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mc:AlternateContent xmlns:mc="http://schemas.openxmlformats.org/markup-compatibility/2006">
    <mc:Choice Requires="x15">
      <x15ac:absPath xmlns:x15ac="http://schemas.microsoft.com/office/spreadsheetml/2010/11/ac" url="/Users/grega/VO/Horáček - EWR/E-cigarety/"/>
    </mc:Choice>
  </mc:AlternateContent>
  <xr:revisionPtr revIDLastSave="0" documentId="8_{0EDF513D-B049-1847-B636-A862A7201809}" xr6:coauthVersionLast="47" xr6:coauthVersionMax="47" xr10:uidLastSave="{00000000-0000-0000-0000-000000000000}"/>
  <bookViews>
    <workbookView xWindow="0" yWindow="500" windowWidth="33600" windowHeight="19240" activeTab="19" xr2:uid="{00000000-000D-0000-FFFF-FFFF00000000}"/>
  </bookViews>
  <sheets>
    <sheet name="listopad" sheetId="2" state="hidden" r:id="rId1"/>
    <sheet name="Unifi" sheetId="3" state="hidden" r:id="rId2"/>
    <sheet name="Černý kam 3." sheetId="4" state="hidden" r:id="rId3"/>
    <sheet name="březen23" sheetId="13" state="hidden" r:id="rId4"/>
    <sheet name="únor23" sheetId="14" state="hidden" r:id="rId5"/>
    <sheet name="leden23" sheetId="15" state="hidden" r:id="rId6"/>
    <sheet name="Statistika" sheetId="16" state="hidden" r:id="rId7"/>
    <sheet name="prosinec" sheetId="17" state="hidden" r:id="rId8"/>
    <sheet name="červen23" sheetId="18" state="hidden" r:id="rId9"/>
    <sheet name="říjen" sheetId="19" state="hidden" r:id="rId10"/>
    <sheet name="Extreme Network" sheetId="20" state="hidden" r:id="rId11"/>
    <sheet name="Černý4" sheetId="21" state="hidden" r:id="rId12"/>
    <sheet name="květen22" sheetId="22" state="hidden" r:id="rId13"/>
    <sheet name="demo" sheetId="23" state="hidden" r:id="rId14"/>
    <sheet name="duben23" sheetId="24" state="hidden" r:id="rId15"/>
    <sheet name="květen23" sheetId="25" state="hidden" r:id="rId16"/>
    <sheet name="Černy kam 2." sheetId="26" state="hidden" r:id="rId17"/>
    <sheet name="Černý kam1." sheetId="27" state="hidden" r:id="rId18"/>
    <sheet name="červenec23" sheetId="28" state="hidden" r:id="rId19"/>
    <sheet name="E-cig 1-4" sheetId="30" r:id="rId20"/>
    <sheet name="E-cig1" sheetId="31" state="hidden" r:id="rId21"/>
    <sheet name="E-cig2" sheetId="32" state="hidden" r:id="rId22"/>
    <sheet name="září" sheetId="33" state="hidden" r:id="rId23"/>
    <sheet name="Aleš VIP" sheetId="34" state="hidden" r:id="rId24"/>
    <sheet name="E-cig3" sheetId="35" state="hidden" r:id="rId25"/>
    <sheet name="E-cig4" sheetId="36" state="hidden" r:id="rId26"/>
    <sheet name="E-cig nechavame" sheetId="37" state="hidden" r:id="rId27"/>
    <sheet name="Prodejci E-cig CR" sheetId="38" state="hidden" r:id="rId28"/>
    <sheet name="Vysavače" sheetId="39" state="hidden" r:id="rId29"/>
    <sheet name="Jamberry" sheetId="41" state="hidden" r:id="rId30"/>
    <sheet name="JBR Laky" sheetId="42" state="hidden" r:id="rId31"/>
    <sheet name="Černý5" sheetId="43" state="hidden" r:id="rId32"/>
    <sheet name="Zboží skladem" sheetId="44" state="hidden" r:id="rId33"/>
    <sheet name="Reklamace PZ" sheetId="45" state="hidden" r:id="rId34"/>
    <sheet name="Galerie" sheetId="46" state="hidden" r:id="rId35"/>
    <sheet name="Nastavení" sheetId="47" state="hidden" r:id="rId36"/>
  </sheets>
  <definedNames>
    <definedName name="_xlnm._FilterDatabase" localSheetId="3" hidden="1">březen23!$B$5:$H$19</definedName>
    <definedName name="_xlnm._FilterDatabase" localSheetId="8" hidden="1">červen23!$B$5:$G$11</definedName>
    <definedName name="_xlnm._FilterDatabase" localSheetId="18" hidden="1">červenec23!$B$5:$G$15</definedName>
    <definedName name="_xlnm._FilterDatabase" localSheetId="13" hidden="1">demo!$B$5:$F$505</definedName>
    <definedName name="_xlnm._FilterDatabase" localSheetId="14" hidden="1">duben23!$B$5:$H$17</definedName>
    <definedName name="_xlnm._FilterDatabase" localSheetId="19" hidden="1">'E-cig 1-4'!$A$1:$Z$912</definedName>
    <definedName name="_xlnm._FilterDatabase" localSheetId="26" hidden="1">'E-cig nechavame'!$A$1:$F$25</definedName>
    <definedName name="_xlnm._FilterDatabase" localSheetId="21" hidden="1">'E-cig2'!$A$1:$E$35</definedName>
    <definedName name="_xlnm._FilterDatabase" localSheetId="12" hidden="1">květen22!$B$5:$G$5</definedName>
    <definedName name="_xlnm._FilterDatabase" localSheetId="15" hidden="1">květen23!$B$5:$H$22</definedName>
    <definedName name="_xlnm._FilterDatabase" localSheetId="5" hidden="1">leden23!$B$5:$G$21</definedName>
    <definedName name="_xlnm._FilterDatabase" localSheetId="0" hidden="1">listopad!$B$5:$G$5</definedName>
    <definedName name="_xlnm._FilterDatabase" localSheetId="7" hidden="1">prosinec!$B$5:$G$24</definedName>
    <definedName name="_xlnm._FilterDatabase" localSheetId="9" hidden="1">říjen!$B$5:$G$7</definedName>
    <definedName name="_xlnm._FilterDatabase" localSheetId="4" hidden="1">únor23!$B$5:$G$15</definedName>
    <definedName name="_xlnm._FilterDatabase" localSheetId="28" hidden="1">Vysavače!$A$1:$D$53</definedName>
    <definedName name="_xlnm._FilterDatabase" localSheetId="22" hidden="1">září!$B$5:$G$5</definedName>
    <definedName name="rngRok">Nastavení!$B$3</definedName>
    <definedName name="rngTexty">Nastavení!$D$3:$D$7</definedName>
    <definedName name="Z_1464C570_F741_439A_95C4_B8854A7C6837_.wvu.FilterData" localSheetId="24" hidden="1">'E-cig3'!$A$1:$Z$359</definedName>
    <definedName name="Z_17F82AA5_2DCC_4AFF_9B6B_D9C36A0E343F_.wvu.FilterData" localSheetId="24" hidden="1">'E-cig3'!$A$1:$G$359</definedName>
    <definedName name="Z_844EC9A4_519F_4C77_AD0D_4C3BC429D0A7_.wvu.FilterData" localSheetId="24" hidden="1">'E-cig3'!$A$1:$G$360</definedName>
    <definedName name="Z_844EC9A4_519F_4C77_AD0D_4C3BC429D0A7_.wvu.FilterData" localSheetId="25" hidden="1">'E-cig4'!$A$1:$G$301</definedName>
  </definedNames>
  <calcPr calcId="191029" iterateDelta="1E-4"/>
  <customWorkbookViews>
    <customWorkbookView name="Filtr 3" guid="{1464C570-F741-439A-95C4-B8854A7C6837}" maximized="1" windowWidth="0" windowHeight="0" activeSheetId="0"/>
    <customWorkbookView name="Filtr 1" guid="{844EC9A4-519F-4C77-AD0D-4C3BC429D0A7}" maximized="1" windowWidth="0" windowHeight="0" activeSheetId="0"/>
    <customWorkbookView name="Filtr 2" guid="{17F82AA5-2DCC-4AFF-9B6B-D9C36A0E343F}" maximized="1" windowWidth="0" windowHeight="0" activeSheetId="0"/>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1" i="46" l="1"/>
  <c r="B178" i="46" s="1"/>
  <c r="B181" i="46" s="1"/>
  <c r="B125" i="46"/>
  <c r="B131" i="46" s="1"/>
  <c r="B134" i="46" s="1"/>
  <c r="B138" i="46" s="1"/>
  <c r="B141" i="46" s="1"/>
  <c r="B143" i="46" s="1"/>
  <c r="B150" i="46" s="1"/>
  <c r="B155" i="46" s="1"/>
  <c r="B161" i="46" s="1"/>
  <c r="B164" i="46" s="1"/>
  <c r="B117" i="46"/>
  <c r="B119" i="46" s="1"/>
  <c r="B67" i="46"/>
  <c r="B72" i="46" s="1"/>
  <c r="B74" i="46" s="1"/>
  <c r="B84" i="46" s="1"/>
  <c r="B86" i="46" s="1"/>
  <c r="B91" i="46" s="1"/>
  <c r="B96" i="46" s="1"/>
  <c r="B100" i="46" s="1"/>
  <c r="B104" i="46" s="1"/>
  <c r="B107" i="46" s="1"/>
  <c r="B109" i="46" s="1"/>
  <c r="B53" i="46"/>
  <c r="B55" i="46" s="1"/>
  <c r="B19" i="46"/>
  <c r="B22" i="46" s="1"/>
  <c r="B31" i="46" s="1"/>
  <c r="Q14" i="46"/>
  <c r="Q13" i="46"/>
  <c r="R13" i="46" s="1"/>
  <c r="S13" i="46" s="1"/>
  <c r="Q12" i="46"/>
  <c r="R12" i="46" s="1"/>
  <c r="S12" i="46" s="1"/>
  <c r="R11" i="46"/>
  <c r="S11" i="46" s="1"/>
  <c r="Q11" i="46"/>
  <c r="Q10" i="46"/>
  <c r="R10" i="46" s="1"/>
  <c r="S10" i="46" s="1"/>
  <c r="R9" i="46"/>
  <c r="S9" i="46" s="1"/>
  <c r="Q9" i="46"/>
  <c r="R8" i="46"/>
  <c r="S8" i="46" s="1"/>
  <c r="Q8" i="46"/>
  <c r="R7" i="46"/>
  <c r="S7" i="46" s="1"/>
  <c r="Q7" i="46"/>
  <c r="T6" i="46"/>
  <c r="U6" i="46" s="1"/>
  <c r="V6" i="46" s="1"/>
  <c r="Q6" i="46"/>
  <c r="R6" i="46" s="1"/>
  <c r="S6" i="46" s="1"/>
  <c r="V5" i="46"/>
  <c r="T5" i="46"/>
  <c r="U5" i="46" s="1"/>
  <c r="Q5" i="46"/>
  <c r="R5" i="46" s="1"/>
  <c r="S5" i="46" s="1"/>
  <c r="B5" i="46"/>
  <c r="B17" i="46" s="1"/>
  <c r="U4" i="46"/>
  <c r="V4" i="46" s="1"/>
  <c r="T4" i="46"/>
  <c r="Q4" i="46"/>
  <c r="R4" i="46" s="1"/>
  <c r="S4" i="46" s="1"/>
  <c r="T3" i="46"/>
  <c r="U3" i="46" s="1"/>
  <c r="V3" i="46" s="1"/>
  <c r="Q3" i="46"/>
  <c r="R3" i="46" s="1"/>
  <c r="S3" i="46" s="1"/>
  <c r="T2" i="46"/>
  <c r="U2" i="46" s="1"/>
  <c r="V2" i="46" s="1"/>
  <c r="Q2" i="46"/>
  <c r="R2" i="46" s="1"/>
  <c r="S2" i="46" s="1"/>
  <c r="G16" i="44"/>
  <c r="F16" i="44"/>
  <c r="E16" i="44"/>
  <c r="D16" i="44"/>
  <c r="E52" i="43"/>
  <c r="E51" i="43"/>
  <c r="E50" i="43"/>
  <c r="E49" i="43"/>
  <c r="E47" i="43"/>
  <c r="E46" i="43"/>
  <c r="E44" i="43"/>
  <c r="E43" i="43"/>
  <c r="E42" i="43"/>
  <c r="E41" i="43"/>
  <c r="E40" i="43"/>
  <c r="E38" i="43"/>
  <c r="E37" i="43"/>
  <c r="E36" i="43"/>
  <c r="E35" i="43"/>
  <c r="E34" i="43"/>
  <c r="E33" i="43"/>
  <c r="E32" i="43"/>
  <c r="E31" i="43"/>
  <c r="E30" i="43"/>
  <c r="E29" i="43"/>
  <c r="E27" i="43"/>
  <c r="E26" i="43"/>
  <c r="E25" i="43"/>
  <c r="E24" i="43"/>
  <c r="E23" i="43"/>
  <c r="E22" i="43"/>
  <c r="E21" i="43"/>
  <c r="E19" i="43"/>
  <c r="E18" i="43"/>
  <c r="E17" i="43"/>
  <c r="E16" i="43"/>
  <c r="E14" i="43"/>
  <c r="E13" i="43"/>
  <c r="E12" i="43"/>
  <c r="E11" i="43"/>
  <c r="E10" i="43"/>
  <c r="E8" i="43"/>
  <c r="E7" i="43"/>
  <c r="E6" i="43"/>
  <c r="E5" i="43"/>
  <c r="E4" i="43"/>
  <c r="E2" i="43"/>
  <c r="D79" i="42"/>
  <c r="Z77" i="41"/>
  <c r="Z78" i="41" s="1"/>
  <c r="X71" i="41"/>
  <c r="W71" i="41"/>
  <c r="V71" i="41"/>
  <c r="U71" i="41"/>
  <c r="T71" i="41"/>
  <c r="R71" i="41"/>
  <c r="Q71" i="41"/>
  <c r="P71" i="41"/>
  <c r="O71" i="41"/>
  <c r="E71" i="41"/>
  <c r="D71" i="41"/>
  <c r="AD69" i="41"/>
  <c r="AC69" i="41"/>
  <c r="AB69" i="41"/>
  <c r="Z69" i="41"/>
  <c r="K69" i="41"/>
  <c r="J69" i="41"/>
  <c r="I69" i="41"/>
  <c r="G69" i="41"/>
  <c r="AF68" i="41"/>
  <c r="AD68" i="41"/>
  <c r="AB68" i="41"/>
  <c r="AC68" i="41" s="1"/>
  <c r="Z68" i="41"/>
  <c r="K68" i="41"/>
  <c r="L68" i="41" s="1"/>
  <c r="J68" i="41"/>
  <c r="I68" i="41"/>
  <c r="G68" i="41"/>
  <c r="AF67" i="41"/>
  <c r="AD67" i="41"/>
  <c r="AC67" i="41"/>
  <c r="AB67" i="41"/>
  <c r="Z67" i="41"/>
  <c r="L67" i="41"/>
  <c r="K67" i="41"/>
  <c r="Y67" i="41" s="1"/>
  <c r="AA67" i="41" s="1"/>
  <c r="J67" i="41"/>
  <c r="I67" i="41"/>
  <c r="G67" i="41"/>
  <c r="AD66" i="41"/>
  <c r="AB66" i="41"/>
  <c r="AC66" i="41" s="1"/>
  <c r="Z66" i="41"/>
  <c r="K66" i="41"/>
  <c r="J66" i="41"/>
  <c r="I66" i="41"/>
  <c r="G66" i="41"/>
  <c r="AF65" i="41"/>
  <c r="AD65" i="41"/>
  <c r="AC65" i="41"/>
  <c r="AB65" i="41"/>
  <c r="AA65" i="41"/>
  <c r="Z65" i="41"/>
  <c r="K65" i="41"/>
  <c r="Y65" i="41" s="1"/>
  <c r="J65" i="41"/>
  <c r="I65" i="41"/>
  <c r="G65" i="41"/>
  <c r="AF64" i="41"/>
  <c r="AD64" i="41"/>
  <c r="AB64" i="41"/>
  <c r="AC64" i="41" s="1"/>
  <c r="Z64" i="41"/>
  <c r="K64" i="41"/>
  <c r="J64" i="41"/>
  <c r="I64" i="41"/>
  <c r="G64" i="41"/>
  <c r="AD63" i="41"/>
  <c r="AC63" i="41"/>
  <c r="AB63" i="41"/>
  <c r="Z63" i="41"/>
  <c r="L63" i="41"/>
  <c r="K63" i="41"/>
  <c r="J63" i="41"/>
  <c r="I63" i="41"/>
  <c r="G63" i="41"/>
  <c r="AF62" i="41"/>
  <c r="AD62" i="41"/>
  <c r="AB62" i="41"/>
  <c r="AC62" i="41" s="1"/>
  <c r="AA62" i="41"/>
  <c r="Z62" i="41"/>
  <c r="Y62" i="41"/>
  <c r="K62" i="41"/>
  <c r="L62" i="41" s="1"/>
  <c r="J62" i="41"/>
  <c r="I62" i="41"/>
  <c r="G62" i="41"/>
  <c r="AD61" i="41"/>
  <c r="AC61" i="41"/>
  <c r="AB61" i="41"/>
  <c r="Z61" i="41"/>
  <c r="K61" i="41"/>
  <c r="J61" i="41"/>
  <c r="I61" i="41"/>
  <c r="G61" i="41"/>
  <c r="AF60" i="41"/>
  <c r="AD60" i="41"/>
  <c r="AB60" i="41"/>
  <c r="AC60" i="41" s="1"/>
  <c r="Z60" i="41"/>
  <c r="K60" i="41"/>
  <c r="Y60" i="41" s="1"/>
  <c r="AA60" i="41" s="1"/>
  <c r="J60" i="41"/>
  <c r="I60" i="41"/>
  <c r="G60" i="41"/>
  <c r="AF59" i="41"/>
  <c r="AD59" i="41"/>
  <c r="AB59" i="41"/>
  <c r="AC59" i="41" s="1"/>
  <c r="AA59" i="41"/>
  <c r="Z59" i="41"/>
  <c r="K59" i="41"/>
  <c r="Y59" i="41" s="1"/>
  <c r="J59" i="41"/>
  <c r="I59" i="41"/>
  <c r="G59" i="41"/>
  <c r="AF58" i="41"/>
  <c r="AD58" i="41"/>
  <c r="AB58" i="41"/>
  <c r="AC58" i="41" s="1"/>
  <c r="Z58" i="41"/>
  <c r="Y58" i="41"/>
  <c r="AA58" i="41" s="1"/>
  <c r="L58" i="41"/>
  <c r="K58" i="41"/>
  <c r="J58" i="41"/>
  <c r="I58" i="41"/>
  <c r="G58" i="41"/>
  <c r="AD57" i="41"/>
  <c r="AB57" i="41"/>
  <c r="AC57" i="41" s="1"/>
  <c r="Z57" i="41"/>
  <c r="K57" i="41"/>
  <c r="J57" i="41"/>
  <c r="I57" i="41"/>
  <c r="G57" i="41"/>
  <c r="AF56" i="41"/>
  <c r="AD56" i="41"/>
  <c r="AB56" i="41"/>
  <c r="AC56" i="41" s="1"/>
  <c r="Z56" i="41"/>
  <c r="K56" i="41"/>
  <c r="Y56" i="41" s="1"/>
  <c r="AA56" i="41" s="1"/>
  <c r="J56" i="41"/>
  <c r="I56" i="41"/>
  <c r="G56" i="41"/>
  <c r="AD55" i="41"/>
  <c r="AB55" i="41"/>
  <c r="AC55" i="41" s="1"/>
  <c r="Z55" i="41"/>
  <c r="K55" i="41"/>
  <c r="J55" i="41"/>
  <c r="I55" i="41"/>
  <c r="G55" i="41"/>
  <c r="AF54" i="41"/>
  <c r="AD54" i="41"/>
  <c r="AB54" i="41"/>
  <c r="AC54" i="41" s="1"/>
  <c r="Z54" i="41"/>
  <c r="Y54" i="41"/>
  <c r="AA54" i="41" s="1"/>
  <c r="L54" i="41"/>
  <c r="K54" i="41"/>
  <c r="J54" i="41"/>
  <c r="I54" i="41"/>
  <c r="G54" i="41"/>
  <c r="AD53" i="41"/>
  <c r="AB53" i="41"/>
  <c r="AC53" i="41" s="1"/>
  <c r="Z53" i="41"/>
  <c r="K53" i="41"/>
  <c r="J53" i="41"/>
  <c r="I53" i="41"/>
  <c r="G53" i="41"/>
  <c r="AF52" i="41"/>
  <c r="AD52" i="41"/>
  <c r="AB52" i="41"/>
  <c r="AC52" i="41" s="1"/>
  <c r="Z52" i="41"/>
  <c r="L52" i="41"/>
  <c r="K52" i="41"/>
  <c r="Y52" i="41" s="1"/>
  <c r="AA52" i="41" s="1"/>
  <c r="J52" i="41"/>
  <c r="I52" i="41"/>
  <c r="G52" i="41"/>
  <c r="AF51" i="41"/>
  <c r="AD51" i="41"/>
  <c r="AB51" i="41"/>
  <c r="AC51" i="41" s="1"/>
  <c r="AA51" i="41"/>
  <c r="Z51" i="41"/>
  <c r="K51" i="41"/>
  <c r="Y51" i="41" s="1"/>
  <c r="J51" i="41"/>
  <c r="I51" i="41"/>
  <c r="G51" i="41"/>
  <c r="AF50" i="41"/>
  <c r="AD50" i="41"/>
  <c r="AB50" i="41"/>
  <c r="AC50" i="41" s="1"/>
  <c r="Z50" i="41"/>
  <c r="Y50" i="41"/>
  <c r="AA50" i="41" s="1"/>
  <c r="L50" i="41"/>
  <c r="K50" i="41"/>
  <c r="J50" i="41"/>
  <c r="I50" i="41"/>
  <c r="G50" i="41"/>
  <c r="AD49" i="41"/>
  <c r="AB49" i="41"/>
  <c r="AC49" i="41" s="1"/>
  <c r="Z49" i="41"/>
  <c r="K49" i="41"/>
  <c r="J49" i="41"/>
  <c r="I49" i="41"/>
  <c r="G49" i="41"/>
  <c r="AD48" i="41"/>
  <c r="AB48" i="41"/>
  <c r="AC48" i="41" s="1"/>
  <c r="Z48" i="41"/>
  <c r="M48" i="41"/>
  <c r="K48" i="41"/>
  <c r="J48" i="41"/>
  <c r="I48" i="41"/>
  <c r="G48" i="41"/>
  <c r="AF47" i="41"/>
  <c r="AD47" i="41"/>
  <c r="AB47" i="41"/>
  <c r="AC47" i="41" s="1"/>
  <c r="AA47" i="41"/>
  <c r="Z47" i="41"/>
  <c r="Y47" i="41"/>
  <c r="M47" i="41"/>
  <c r="L47" i="41"/>
  <c r="K47" i="41"/>
  <c r="J47" i="41"/>
  <c r="I47" i="41"/>
  <c r="G47" i="41"/>
  <c r="AD46" i="41"/>
  <c r="AB46" i="41"/>
  <c r="AC46" i="41" s="1"/>
  <c r="Z46" i="41"/>
  <c r="M46" i="41"/>
  <c r="K46" i="41"/>
  <c r="I46" i="41"/>
  <c r="G46" i="41"/>
  <c r="AD45" i="41"/>
  <c r="AB45" i="41"/>
  <c r="AC45" i="41" s="1"/>
  <c r="Z45" i="41"/>
  <c r="M45" i="41"/>
  <c r="K45" i="41"/>
  <c r="I45" i="41"/>
  <c r="G45" i="41"/>
  <c r="AD44" i="41"/>
  <c r="AB44" i="41"/>
  <c r="AC44" i="41" s="1"/>
  <c r="Z44" i="41"/>
  <c r="Y44" i="41"/>
  <c r="AA44" i="41" s="1"/>
  <c r="M44" i="41"/>
  <c r="K44" i="41"/>
  <c r="I44" i="41"/>
  <c r="G44" i="41"/>
  <c r="AD43" i="41"/>
  <c r="AB43" i="41"/>
  <c r="AC43" i="41" s="1"/>
  <c r="Z43" i="41"/>
  <c r="M43" i="41"/>
  <c r="K43" i="41"/>
  <c r="I43" i="41"/>
  <c r="G43" i="41"/>
  <c r="AD42" i="41"/>
  <c r="AC42" i="41"/>
  <c r="AB42" i="41"/>
  <c r="Z42" i="41"/>
  <c r="M42" i="41"/>
  <c r="K42" i="41"/>
  <c r="I42" i="41"/>
  <c r="G42" i="41"/>
  <c r="AD41" i="41"/>
  <c r="AB41" i="41"/>
  <c r="AC41" i="41" s="1"/>
  <c r="Z41" i="41"/>
  <c r="Y41" i="41"/>
  <c r="AA41" i="41" s="1"/>
  <c r="M41" i="41"/>
  <c r="L41" i="41"/>
  <c r="K41" i="41"/>
  <c r="AF41" i="41" s="1"/>
  <c r="I41" i="41"/>
  <c r="G41" i="41"/>
  <c r="AD40" i="41"/>
  <c r="AB40" i="41"/>
  <c r="AC40" i="41" s="1"/>
  <c r="Z40" i="41"/>
  <c r="M40" i="41"/>
  <c r="K40" i="41"/>
  <c r="I40" i="41"/>
  <c r="G40" i="41"/>
  <c r="AF39" i="41"/>
  <c r="AD39" i="41"/>
  <c r="AC39" i="41"/>
  <c r="AB39" i="41"/>
  <c r="Z39" i="41"/>
  <c r="M39" i="41"/>
  <c r="K39" i="41"/>
  <c r="I39" i="41"/>
  <c r="G39" i="41"/>
  <c r="AD38" i="41"/>
  <c r="AB38" i="41"/>
  <c r="AC38" i="41" s="1"/>
  <c r="Z38" i="41"/>
  <c r="M38" i="41"/>
  <c r="K38" i="41"/>
  <c r="I38" i="41"/>
  <c r="G38" i="41"/>
  <c r="AD37" i="41"/>
  <c r="AB37" i="41"/>
  <c r="AC37" i="41" s="1"/>
  <c r="Z37" i="41"/>
  <c r="Y37" i="41"/>
  <c r="AA37" i="41" s="1"/>
  <c r="M37" i="41"/>
  <c r="K37" i="41"/>
  <c r="L37" i="41" s="1"/>
  <c r="I37" i="41"/>
  <c r="G37" i="41"/>
  <c r="AD36" i="41"/>
  <c r="AC36" i="41"/>
  <c r="AB36" i="41"/>
  <c r="Z36" i="41"/>
  <c r="Y36" i="41"/>
  <c r="AA36" i="41" s="1"/>
  <c r="M36" i="41"/>
  <c r="K36" i="41"/>
  <c r="I36" i="41"/>
  <c r="G36" i="41"/>
  <c r="AF35" i="41"/>
  <c r="AD35" i="41"/>
  <c r="AB35" i="41"/>
  <c r="AC35" i="41" s="1"/>
  <c r="Z35" i="41"/>
  <c r="M35" i="41"/>
  <c r="K35" i="41"/>
  <c r="I35" i="41"/>
  <c r="G35" i="41"/>
  <c r="AD34" i="41"/>
  <c r="AC34" i="41"/>
  <c r="AB34" i="41"/>
  <c r="Z34" i="41"/>
  <c r="Y34" i="41"/>
  <c r="AA34" i="41" s="1"/>
  <c r="M34" i="41"/>
  <c r="K34" i="41"/>
  <c r="I34" i="41"/>
  <c r="G34" i="41"/>
  <c r="AD33" i="41"/>
  <c r="AB33" i="41"/>
  <c r="AC33" i="41" s="1"/>
  <c r="Z33" i="41"/>
  <c r="M33" i="41"/>
  <c r="L33" i="41"/>
  <c r="K33" i="41"/>
  <c r="Y33" i="41" s="1"/>
  <c r="AA33" i="41" s="1"/>
  <c r="I33" i="41"/>
  <c r="G33" i="41"/>
  <c r="AD32" i="41"/>
  <c r="AB32" i="41"/>
  <c r="AC32" i="41" s="1"/>
  <c r="Z32" i="41"/>
  <c r="M32" i="41"/>
  <c r="K32" i="41"/>
  <c r="I32" i="41"/>
  <c r="G32" i="41"/>
  <c r="AD31" i="41"/>
  <c r="AC31" i="41"/>
  <c r="AB31" i="41"/>
  <c r="Z31" i="41"/>
  <c r="Y31" i="41"/>
  <c r="AA31" i="41" s="1"/>
  <c r="M31" i="41"/>
  <c r="K31" i="41"/>
  <c r="L31" i="41" s="1"/>
  <c r="I31" i="41"/>
  <c r="G31" i="41"/>
  <c r="AD30" i="41"/>
  <c r="AB30" i="41"/>
  <c r="AC30" i="41" s="1"/>
  <c r="Z30" i="41"/>
  <c r="M30" i="41"/>
  <c r="K30" i="41"/>
  <c r="I30" i="41"/>
  <c r="G30" i="41"/>
  <c r="AF29" i="41"/>
  <c r="AD29" i="41"/>
  <c r="AB29" i="41"/>
  <c r="AC29" i="41" s="1"/>
  <c r="Z29" i="41"/>
  <c r="Y29" i="41"/>
  <c r="AA29" i="41" s="1"/>
  <c r="M29" i="41"/>
  <c r="L29" i="41"/>
  <c r="K29" i="41"/>
  <c r="I29" i="41"/>
  <c r="G29" i="41"/>
  <c r="AD28" i="41"/>
  <c r="AB28" i="41"/>
  <c r="AC28" i="41" s="1"/>
  <c r="Z28" i="41"/>
  <c r="Y28" i="41"/>
  <c r="AA28" i="41" s="1"/>
  <c r="M28" i="41"/>
  <c r="K28" i="41"/>
  <c r="I28" i="41"/>
  <c r="G28" i="41"/>
  <c r="AF27" i="41"/>
  <c r="AD27" i="41"/>
  <c r="AC27" i="41"/>
  <c r="AB27" i="41"/>
  <c r="Z27" i="41"/>
  <c r="M27" i="41"/>
  <c r="K27" i="41"/>
  <c r="I27" i="41"/>
  <c r="G27" i="41"/>
  <c r="AD26" i="41"/>
  <c r="AC26" i="41"/>
  <c r="AB26" i="41"/>
  <c r="Z26" i="41"/>
  <c r="M26" i="41"/>
  <c r="K26" i="41"/>
  <c r="I26" i="41"/>
  <c r="G26" i="41"/>
  <c r="AD25" i="41"/>
  <c r="AB25" i="41"/>
  <c r="AC25" i="41" s="1"/>
  <c r="Z25" i="41"/>
  <c r="Y25" i="41"/>
  <c r="AA25" i="41" s="1"/>
  <c r="M25" i="41"/>
  <c r="L25" i="41"/>
  <c r="K25" i="41"/>
  <c r="AF25" i="41" s="1"/>
  <c r="I25" i="41"/>
  <c r="G25" i="41"/>
  <c r="AD24" i="41"/>
  <c r="AB24" i="41"/>
  <c r="AC24" i="41" s="1"/>
  <c r="Z24" i="41"/>
  <c r="M24" i="41"/>
  <c r="K24" i="41"/>
  <c r="I24" i="41"/>
  <c r="G24" i="41"/>
  <c r="AD23" i="41"/>
  <c r="AC23" i="41"/>
  <c r="AB23" i="41"/>
  <c r="Z23" i="41"/>
  <c r="M23" i="41"/>
  <c r="K23" i="41"/>
  <c r="I23" i="41"/>
  <c r="G23" i="41"/>
  <c r="AD22" i="41"/>
  <c r="AB22" i="41"/>
  <c r="AC22" i="41" s="1"/>
  <c r="Z22" i="41"/>
  <c r="M22" i="41"/>
  <c r="K22" i="41"/>
  <c r="I22" i="41"/>
  <c r="G22" i="41"/>
  <c r="AD21" i="41"/>
  <c r="AB21" i="41"/>
  <c r="AC21" i="41" s="1"/>
  <c r="Z21" i="41"/>
  <c r="Y21" i="41"/>
  <c r="AA21" i="41" s="1"/>
  <c r="M21" i="41"/>
  <c r="K21" i="41"/>
  <c r="L21" i="41" s="1"/>
  <c r="I21" i="41"/>
  <c r="G21" i="41"/>
  <c r="AD20" i="41"/>
  <c r="AB20" i="41"/>
  <c r="AC20" i="41" s="1"/>
  <c r="Z20" i="41"/>
  <c r="Y20" i="41"/>
  <c r="AA20" i="41" s="1"/>
  <c r="M20" i="41"/>
  <c r="K20" i="41"/>
  <c r="I20" i="41"/>
  <c r="G20" i="41"/>
  <c r="AF19" i="41"/>
  <c r="AD19" i="41"/>
  <c r="AB19" i="41"/>
  <c r="AC19" i="41" s="1"/>
  <c r="Z19" i="41"/>
  <c r="M19" i="41"/>
  <c r="K19" i="41"/>
  <c r="Y19" i="41" s="1"/>
  <c r="AA19" i="41" s="1"/>
  <c r="I19" i="41"/>
  <c r="G19" i="41"/>
  <c r="AD18" i="41"/>
  <c r="AC18" i="41"/>
  <c r="AB18" i="41"/>
  <c r="AA18" i="41"/>
  <c r="Z18" i="41"/>
  <c r="Y18" i="41"/>
  <c r="M18" i="41"/>
  <c r="K18" i="41"/>
  <c r="I18" i="41"/>
  <c r="G18" i="41"/>
  <c r="AD17" i="41"/>
  <c r="AC17" i="41"/>
  <c r="AB17" i="41"/>
  <c r="Z17" i="41"/>
  <c r="M17" i="41"/>
  <c r="L17" i="41"/>
  <c r="K17" i="41"/>
  <c r="Y17" i="41" s="1"/>
  <c r="AA17" i="41" s="1"/>
  <c r="I17" i="41"/>
  <c r="G17" i="41"/>
  <c r="AD16" i="41"/>
  <c r="AB16" i="41"/>
  <c r="AC16" i="41" s="1"/>
  <c r="Z16" i="41"/>
  <c r="M16" i="41"/>
  <c r="K16" i="41"/>
  <c r="I16" i="41"/>
  <c r="G16" i="41"/>
  <c r="AD15" i="41"/>
  <c r="AC15" i="41"/>
  <c r="AB15" i="41"/>
  <c r="Z15" i="41"/>
  <c r="Y15" i="41"/>
  <c r="AA15" i="41" s="1"/>
  <c r="M15" i="41"/>
  <c r="K15" i="41"/>
  <c r="L15" i="41" s="1"/>
  <c r="I15" i="41"/>
  <c r="G15" i="41"/>
  <c r="AD14" i="41"/>
  <c r="AB14" i="41"/>
  <c r="AC14" i="41" s="1"/>
  <c r="Z14" i="41"/>
  <c r="M14" i="41"/>
  <c r="K14" i="41"/>
  <c r="I14" i="41"/>
  <c r="G14" i="41"/>
  <c r="AD13" i="41"/>
  <c r="AB13" i="41"/>
  <c r="AC13" i="41" s="1"/>
  <c r="Z13" i="41"/>
  <c r="Y13" i="41"/>
  <c r="AA13" i="41" s="1"/>
  <c r="M13" i="41"/>
  <c r="L13" i="41"/>
  <c r="K13" i="41"/>
  <c r="AF13" i="41" s="1"/>
  <c r="I13" i="41"/>
  <c r="G13" i="41"/>
  <c r="AD12" i="41"/>
  <c r="AB12" i="41"/>
  <c r="AC12" i="41" s="1"/>
  <c r="Z12" i="41"/>
  <c r="Y12" i="41"/>
  <c r="AA12" i="41" s="1"/>
  <c r="M12" i="41"/>
  <c r="K12" i="41"/>
  <c r="I12" i="41"/>
  <c r="G12" i="41"/>
  <c r="AF11" i="41"/>
  <c r="AD11" i="41"/>
  <c r="AB11" i="41"/>
  <c r="AC11" i="41" s="1"/>
  <c r="AA11" i="41"/>
  <c r="Z11" i="41"/>
  <c r="M11" i="41"/>
  <c r="L11" i="41"/>
  <c r="K11" i="41"/>
  <c r="Y11" i="41" s="1"/>
  <c r="I11" i="41"/>
  <c r="G11" i="41"/>
  <c r="AF10" i="41"/>
  <c r="AD10" i="41"/>
  <c r="AB10" i="41"/>
  <c r="AC10" i="41" s="1"/>
  <c r="Z10" i="41"/>
  <c r="Y10" i="41"/>
  <c r="AA10" i="41" s="1"/>
  <c r="M10" i="41"/>
  <c r="L10" i="41"/>
  <c r="K10" i="41"/>
  <c r="I10" i="41"/>
  <c r="G10" i="41"/>
  <c r="AF9" i="41"/>
  <c r="AD9" i="41"/>
  <c r="AB9" i="41"/>
  <c r="AC9" i="41" s="1"/>
  <c r="AA9" i="41"/>
  <c r="Z9" i="41"/>
  <c r="M9" i="41"/>
  <c r="L9" i="41"/>
  <c r="K9" i="41"/>
  <c r="Y9" i="41" s="1"/>
  <c r="I9" i="41"/>
  <c r="G9" i="41"/>
  <c r="AF8" i="41"/>
  <c r="AD8" i="41"/>
  <c r="AB8" i="41"/>
  <c r="AC8" i="41" s="1"/>
  <c r="AA8" i="41"/>
  <c r="Z8" i="41"/>
  <c r="Y8" i="41"/>
  <c r="M8" i="41"/>
  <c r="L8" i="41"/>
  <c r="K8" i="41"/>
  <c r="I8" i="41"/>
  <c r="G8" i="41"/>
  <c r="AF7" i="41"/>
  <c r="AD7" i="41"/>
  <c r="AB7" i="41"/>
  <c r="AC7" i="41" s="1"/>
  <c r="Z7" i="41"/>
  <c r="M7" i="41"/>
  <c r="L7" i="41"/>
  <c r="K7" i="41"/>
  <c r="Y7" i="41" s="1"/>
  <c r="AA7" i="41" s="1"/>
  <c r="I7" i="41"/>
  <c r="G7" i="41"/>
  <c r="AF6" i="41"/>
  <c r="AD6" i="41"/>
  <c r="AB6" i="41"/>
  <c r="AC6" i="41" s="1"/>
  <c r="Z6" i="41"/>
  <c r="Y6" i="41"/>
  <c r="AA6" i="41" s="1"/>
  <c r="M6" i="41"/>
  <c r="L6" i="41"/>
  <c r="K6" i="41"/>
  <c r="I6" i="41"/>
  <c r="G6" i="41"/>
  <c r="AF5" i="41"/>
  <c r="AD5" i="41"/>
  <c r="AB5" i="41"/>
  <c r="AC5" i="41" s="1"/>
  <c r="Z5" i="41"/>
  <c r="M5" i="41"/>
  <c r="L5" i="41"/>
  <c r="K5" i="41"/>
  <c r="Y5" i="41" s="1"/>
  <c r="AA5" i="41" s="1"/>
  <c r="I5" i="41"/>
  <c r="G5" i="41"/>
  <c r="AF4" i="41"/>
  <c r="AD4" i="41"/>
  <c r="AB4" i="41"/>
  <c r="AC4" i="41" s="1"/>
  <c r="Z4" i="41"/>
  <c r="Y4" i="41"/>
  <c r="AA4" i="41" s="1"/>
  <c r="M4" i="41"/>
  <c r="L4" i="41"/>
  <c r="K4" i="41"/>
  <c r="I4" i="41"/>
  <c r="G4" i="41"/>
  <c r="AF3" i="41"/>
  <c r="AD3" i="41"/>
  <c r="AC3" i="41"/>
  <c r="AB3" i="41"/>
  <c r="AA3" i="41"/>
  <c r="Z3" i="41"/>
  <c r="M3" i="41"/>
  <c r="L3" i="41"/>
  <c r="K3" i="41"/>
  <c r="Y3" i="41" s="1"/>
  <c r="I3" i="41"/>
  <c r="G3" i="41"/>
  <c r="AB2" i="41"/>
  <c r="C53" i="39"/>
  <c r="B53" i="39"/>
  <c r="D301" i="36"/>
  <c r="D361" i="35"/>
  <c r="F359" i="35"/>
  <c r="F358" i="35"/>
  <c r="F357" i="35"/>
  <c r="F356" i="35"/>
  <c r="F355" i="35"/>
  <c r="F354" i="35"/>
  <c r="F353" i="35"/>
  <c r="F352" i="35"/>
  <c r="F351" i="35"/>
  <c r="F350" i="35"/>
  <c r="F349" i="35"/>
  <c r="F348" i="35"/>
  <c r="F347" i="35"/>
  <c r="F346" i="35"/>
  <c r="F345" i="35"/>
  <c r="F344" i="35"/>
  <c r="F343" i="35"/>
  <c r="F342" i="35"/>
  <c r="F341" i="35"/>
  <c r="F340" i="35"/>
  <c r="F339" i="35"/>
  <c r="F338" i="35"/>
  <c r="F337" i="35"/>
  <c r="F336" i="35"/>
  <c r="F335" i="35"/>
  <c r="F334" i="35"/>
  <c r="F333" i="35"/>
  <c r="F332" i="35"/>
  <c r="F331" i="35"/>
  <c r="F330" i="35"/>
  <c r="F329" i="35"/>
  <c r="F328" i="35"/>
  <c r="F327" i="35"/>
  <c r="F326" i="35"/>
  <c r="F325" i="35"/>
  <c r="F324" i="35"/>
  <c r="F323" i="35"/>
  <c r="F322" i="35"/>
  <c r="F321" i="35"/>
  <c r="F320" i="35"/>
  <c r="F319" i="35"/>
  <c r="F318" i="35"/>
  <c r="F317" i="35"/>
  <c r="F316" i="35"/>
  <c r="F315" i="35"/>
  <c r="F314" i="35"/>
  <c r="F313" i="35"/>
  <c r="F312" i="35"/>
  <c r="F311" i="35"/>
  <c r="F310" i="35"/>
  <c r="F309" i="35"/>
  <c r="F308" i="35"/>
  <c r="F307" i="35"/>
  <c r="F306" i="35"/>
  <c r="F305" i="35"/>
  <c r="F304" i="35"/>
  <c r="F303" i="35"/>
  <c r="F302" i="35"/>
  <c r="F301" i="35"/>
  <c r="F300" i="35"/>
  <c r="F299" i="35"/>
  <c r="F298" i="35"/>
  <c r="F297" i="35"/>
  <c r="F296" i="35"/>
  <c r="F295" i="35"/>
  <c r="F294" i="35"/>
  <c r="F293" i="35"/>
  <c r="F292" i="35"/>
  <c r="F291" i="35"/>
  <c r="F290" i="35"/>
  <c r="F289" i="35"/>
  <c r="F288" i="35"/>
  <c r="F287" i="35"/>
  <c r="F286" i="35"/>
  <c r="F285" i="35"/>
  <c r="F284" i="35"/>
  <c r="F283" i="35"/>
  <c r="F282" i="35"/>
  <c r="F281" i="35"/>
  <c r="F280" i="35"/>
  <c r="F279" i="35"/>
  <c r="F278" i="35"/>
  <c r="F277" i="35"/>
  <c r="F276" i="35"/>
  <c r="F275" i="35"/>
  <c r="F274" i="35"/>
  <c r="F273" i="35"/>
  <c r="F272" i="35"/>
  <c r="F271" i="35"/>
  <c r="F270" i="35"/>
  <c r="F269" i="35"/>
  <c r="F268" i="35"/>
  <c r="F267" i="35"/>
  <c r="F266" i="35"/>
  <c r="F265" i="35"/>
  <c r="F264" i="35"/>
  <c r="F263" i="35"/>
  <c r="F262" i="35"/>
  <c r="F261" i="35"/>
  <c r="F260" i="35"/>
  <c r="F259" i="35"/>
  <c r="F258" i="35"/>
  <c r="F257" i="35"/>
  <c r="F256" i="35"/>
  <c r="F255" i="35"/>
  <c r="F254" i="35"/>
  <c r="F253" i="35"/>
  <c r="F252" i="35"/>
  <c r="F251" i="35"/>
  <c r="F250" i="35"/>
  <c r="F249" i="35"/>
  <c r="F248" i="35"/>
  <c r="F247" i="35"/>
  <c r="F246" i="35"/>
  <c r="F245" i="35"/>
  <c r="F244" i="35"/>
  <c r="F243" i="35"/>
  <c r="F242" i="35"/>
  <c r="F241" i="35"/>
  <c r="F240" i="35"/>
  <c r="F239" i="35"/>
  <c r="F238" i="35"/>
  <c r="F237" i="35"/>
  <c r="F236" i="35"/>
  <c r="F235" i="35"/>
  <c r="F234" i="35"/>
  <c r="F233" i="35"/>
  <c r="F232" i="35"/>
  <c r="F231" i="35"/>
  <c r="F230" i="35"/>
  <c r="F229" i="35"/>
  <c r="F228" i="35"/>
  <c r="F227" i="35"/>
  <c r="F226" i="35"/>
  <c r="F225" i="35"/>
  <c r="F224" i="35"/>
  <c r="F223" i="35"/>
  <c r="F222" i="35"/>
  <c r="F221" i="35"/>
  <c r="F220" i="35"/>
  <c r="F219" i="35"/>
  <c r="F218" i="35"/>
  <c r="F217" i="35"/>
  <c r="F216" i="35"/>
  <c r="F215" i="35"/>
  <c r="F214" i="35"/>
  <c r="F213" i="35"/>
  <c r="F212" i="35"/>
  <c r="F211" i="35"/>
  <c r="F210" i="35"/>
  <c r="F209" i="35"/>
  <c r="F208" i="35"/>
  <c r="F207" i="35"/>
  <c r="F206" i="35"/>
  <c r="F205" i="35"/>
  <c r="F204" i="35"/>
  <c r="F203" i="35"/>
  <c r="F202" i="35"/>
  <c r="F201" i="35"/>
  <c r="F200" i="35"/>
  <c r="F199" i="35"/>
  <c r="F198" i="35"/>
  <c r="F197" i="35"/>
  <c r="F196" i="35"/>
  <c r="F195" i="35"/>
  <c r="F194" i="35"/>
  <c r="F193" i="35"/>
  <c r="F192" i="35"/>
  <c r="F191" i="35"/>
  <c r="F190" i="35"/>
  <c r="F189" i="35"/>
  <c r="F188" i="35"/>
  <c r="F187" i="35"/>
  <c r="F186" i="35"/>
  <c r="F185" i="35"/>
  <c r="F184" i="35"/>
  <c r="F183" i="35"/>
  <c r="F182" i="35"/>
  <c r="F181" i="35"/>
  <c r="F180" i="35"/>
  <c r="F179" i="35"/>
  <c r="F178" i="35"/>
  <c r="F177" i="35"/>
  <c r="F176" i="35"/>
  <c r="F175" i="35"/>
  <c r="F174" i="35"/>
  <c r="F173" i="35"/>
  <c r="F172" i="35"/>
  <c r="F171" i="35"/>
  <c r="F170" i="35"/>
  <c r="F169" i="35"/>
  <c r="F168" i="35"/>
  <c r="F167" i="35"/>
  <c r="F166" i="35"/>
  <c r="F165" i="35"/>
  <c r="F164" i="35"/>
  <c r="F163" i="35"/>
  <c r="F162" i="35"/>
  <c r="F161" i="35"/>
  <c r="F160" i="35"/>
  <c r="F159" i="35"/>
  <c r="F158" i="35"/>
  <c r="F157" i="35"/>
  <c r="F156" i="35"/>
  <c r="F155" i="35"/>
  <c r="F154" i="35"/>
  <c r="F153" i="35"/>
  <c r="F152" i="35"/>
  <c r="F151" i="35"/>
  <c r="F150" i="35"/>
  <c r="F149" i="35"/>
  <c r="F148" i="35"/>
  <c r="F147" i="35"/>
  <c r="F146" i="35"/>
  <c r="F145" i="35"/>
  <c r="F144" i="35"/>
  <c r="F143" i="35"/>
  <c r="F142" i="35"/>
  <c r="F141" i="35"/>
  <c r="F140" i="35"/>
  <c r="F139" i="35"/>
  <c r="F138" i="35"/>
  <c r="F137" i="35"/>
  <c r="F136" i="35"/>
  <c r="F135" i="35"/>
  <c r="F134" i="35"/>
  <c r="F133" i="35"/>
  <c r="F132" i="35"/>
  <c r="F131" i="35"/>
  <c r="F130" i="35"/>
  <c r="F129" i="35"/>
  <c r="F128" i="35"/>
  <c r="F127" i="35"/>
  <c r="F126" i="35"/>
  <c r="F125" i="35"/>
  <c r="F124" i="35"/>
  <c r="F123" i="35"/>
  <c r="F122" i="35"/>
  <c r="F121" i="35"/>
  <c r="F120" i="35"/>
  <c r="F119" i="35"/>
  <c r="F118" i="35"/>
  <c r="F117" i="35"/>
  <c r="F116" i="35"/>
  <c r="F115" i="35"/>
  <c r="F114" i="35"/>
  <c r="F113" i="35"/>
  <c r="F112" i="35"/>
  <c r="F111" i="35"/>
  <c r="F110" i="35"/>
  <c r="F109" i="35"/>
  <c r="F108" i="35"/>
  <c r="F107" i="35"/>
  <c r="F106" i="35"/>
  <c r="F105" i="35"/>
  <c r="F104" i="35"/>
  <c r="F103" i="35"/>
  <c r="F102" i="35"/>
  <c r="F101" i="35"/>
  <c r="F100" i="35"/>
  <c r="F99" i="35"/>
  <c r="F98" i="35"/>
  <c r="F97" i="35"/>
  <c r="F96" i="35"/>
  <c r="F95" i="35"/>
  <c r="F94" i="35"/>
  <c r="F93" i="35"/>
  <c r="F92" i="35"/>
  <c r="F91" i="35"/>
  <c r="F90" i="35"/>
  <c r="F89" i="35"/>
  <c r="F88" i="35"/>
  <c r="F87" i="35"/>
  <c r="F86" i="35"/>
  <c r="F85" i="35"/>
  <c r="F84" i="35"/>
  <c r="F83" i="35"/>
  <c r="F82" i="35"/>
  <c r="F81" i="35"/>
  <c r="F80" i="35"/>
  <c r="F79" i="35"/>
  <c r="F78" i="35"/>
  <c r="F77" i="35"/>
  <c r="F76" i="35"/>
  <c r="F75" i="35"/>
  <c r="F74" i="35"/>
  <c r="F73" i="35"/>
  <c r="F72" i="35"/>
  <c r="F71" i="35"/>
  <c r="F70" i="35"/>
  <c r="F69" i="35"/>
  <c r="F68" i="35"/>
  <c r="F67" i="35"/>
  <c r="F66" i="35"/>
  <c r="F65" i="35"/>
  <c r="F64" i="35"/>
  <c r="F63" i="35"/>
  <c r="F62" i="35"/>
  <c r="F61" i="35"/>
  <c r="F60" i="35"/>
  <c r="F59" i="35"/>
  <c r="F58" i="35"/>
  <c r="F57" i="35"/>
  <c r="F56" i="35"/>
  <c r="F55" i="35"/>
  <c r="F54" i="35"/>
  <c r="F53" i="35"/>
  <c r="F52" i="35"/>
  <c r="F51" i="35"/>
  <c r="F50" i="35"/>
  <c r="F49" i="35"/>
  <c r="F48" i="35"/>
  <c r="F47" i="35"/>
  <c r="F46" i="35"/>
  <c r="F45" i="35"/>
  <c r="F44" i="35"/>
  <c r="F43" i="35"/>
  <c r="F42" i="35"/>
  <c r="F41" i="35"/>
  <c r="F40" i="35"/>
  <c r="F39" i="35"/>
  <c r="F38" i="35"/>
  <c r="F37" i="35"/>
  <c r="F36" i="35"/>
  <c r="F35" i="35"/>
  <c r="F34" i="35"/>
  <c r="F33" i="35"/>
  <c r="F32" i="35"/>
  <c r="F31" i="35"/>
  <c r="F30" i="35"/>
  <c r="F29" i="35"/>
  <c r="F28" i="35"/>
  <c r="F27" i="35"/>
  <c r="F26" i="35"/>
  <c r="F25" i="35"/>
  <c r="F24" i="35"/>
  <c r="F23" i="35"/>
  <c r="F22" i="35"/>
  <c r="F21" i="35"/>
  <c r="F20" i="35"/>
  <c r="F19" i="35"/>
  <c r="F18" i="35"/>
  <c r="F17" i="35"/>
  <c r="F16" i="35"/>
  <c r="F15" i="35"/>
  <c r="F14" i="35"/>
  <c r="F13" i="35"/>
  <c r="F12" i="35"/>
  <c r="F11" i="35"/>
  <c r="F10" i="35"/>
  <c r="F9" i="35"/>
  <c r="F8" i="35"/>
  <c r="F7" i="35"/>
  <c r="F6" i="35"/>
  <c r="F5" i="35"/>
  <c r="F4" i="35"/>
  <c r="F3" i="35"/>
  <c r="F2" i="35"/>
  <c r="G478" i="33"/>
  <c r="G479" i="33" s="1"/>
  <c r="G480" i="33" s="1"/>
  <c r="G481" i="33" s="1"/>
  <c r="G482" i="33" s="1"/>
  <c r="G483" i="33" s="1"/>
  <c r="G484" i="33" s="1"/>
  <c r="G485" i="33" s="1"/>
  <c r="G486" i="33" s="1"/>
  <c r="G487" i="33" s="1"/>
  <c r="G488" i="33" s="1"/>
  <c r="G489" i="33" s="1"/>
  <c r="G490" i="33" s="1"/>
  <c r="G491" i="33" s="1"/>
  <c r="G492" i="33" s="1"/>
  <c r="G493" i="33" s="1"/>
  <c r="G494" i="33" s="1"/>
  <c r="G495" i="33" s="1"/>
  <c r="G496" i="33" s="1"/>
  <c r="G497" i="33" s="1"/>
  <c r="G498" i="33" s="1"/>
  <c r="G499" i="33" s="1"/>
  <c r="G500" i="33" s="1"/>
  <c r="G501" i="33" s="1"/>
  <c r="G502" i="33" s="1"/>
  <c r="G503" i="33" s="1"/>
  <c r="G504" i="33" s="1"/>
  <c r="G505" i="33" s="1"/>
  <c r="G20" i="33"/>
  <c r="G21" i="33" s="1"/>
  <c r="G22" i="33" s="1"/>
  <c r="G23" i="33" s="1"/>
  <c r="G24" i="33" s="1"/>
  <c r="G25" i="33" s="1"/>
  <c r="G26" i="33" s="1"/>
  <c r="G27" i="33" s="1"/>
  <c r="G28" i="33" s="1"/>
  <c r="G29" i="33" s="1"/>
  <c r="G30" i="33" s="1"/>
  <c r="G31" i="33" s="1"/>
  <c r="G32" i="33" s="1"/>
  <c r="G33" i="33" s="1"/>
  <c r="G34" i="33" s="1"/>
  <c r="G35" i="33" s="1"/>
  <c r="G36" i="33" s="1"/>
  <c r="G37" i="33" s="1"/>
  <c r="G38" i="33" s="1"/>
  <c r="G39" i="33" s="1"/>
  <c r="G40" i="33" s="1"/>
  <c r="G41" i="33" s="1"/>
  <c r="G42" i="33" s="1"/>
  <c r="G43" i="33" s="1"/>
  <c r="G44" i="33" s="1"/>
  <c r="G45" i="33" s="1"/>
  <c r="G46" i="33" s="1"/>
  <c r="G47" i="33" s="1"/>
  <c r="G48" i="33" s="1"/>
  <c r="G49" i="33" s="1"/>
  <c r="G50" i="33" s="1"/>
  <c r="G51" i="33" s="1"/>
  <c r="G52" i="33" s="1"/>
  <c r="G53" i="33" s="1"/>
  <c r="G54" i="33" s="1"/>
  <c r="G55" i="33" s="1"/>
  <c r="G56" i="33" s="1"/>
  <c r="G57" i="33" s="1"/>
  <c r="G58" i="33" s="1"/>
  <c r="G59" i="33" s="1"/>
  <c r="G60" i="33" s="1"/>
  <c r="G61" i="33" s="1"/>
  <c r="G62" i="33" s="1"/>
  <c r="G63" i="33" s="1"/>
  <c r="G64" i="33" s="1"/>
  <c r="G65" i="33" s="1"/>
  <c r="G66" i="33" s="1"/>
  <c r="G67" i="33" s="1"/>
  <c r="G68" i="33" s="1"/>
  <c r="G69" i="33" s="1"/>
  <c r="G70" i="33" s="1"/>
  <c r="G71" i="33" s="1"/>
  <c r="G72" i="33" s="1"/>
  <c r="G73" i="33" s="1"/>
  <c r="G74" i="33" s="1"/>
  <c r="G75" i="33" s="1"/>
  <c r="G76" i="33" s="1"/>
  <c r="G77" i="33" s="1"/>
  <c r="G78" i="33" s="1"/>
  <c r="G79" i="33" s="1"/>
  <c r="G80" i="33" s="1"/>
  <c r="G81" i="33" s="1"/>
  <c r="G82" i="33" s="1"/>
  <c r="G83" i="33" s="1"/>
  <c r="G84" i="33" s="1"/>
  <c r="G85" i="33" s="1"/>
  <c r="G86" i="33" s="1"/>
  <c r="G87" i="33" s="1"/>
  <c r="G88" i="33" s="1"/>
  <c r="G89" i="33" s="1"/>
  <c r="G90" i="33" s="1"/>
  <c r="G91" i="33" s="1"/>
  <c r="G92" i="33" s="1"/>
  <c r="G93" i="33" s="1"/>
  <c r="G94" i="33" s="1"/>
  <c r="G95" i="33" s="1"/>
  <c r="G96" i="33" s="1"/>
  <c r="G97" i="33" s="1"/>
  <c r="G98" i="33" s="1"/>
  <c r="G99" i="33" s="1"/>
  <c r="G100" i="33" s="1"/>
  <c r="G101" i="33" s="1"/>
  <c r="G102" i="33" s="1"/>
  <c r="G103" i="33" s="1"/>
  <c r="G104" i="33" s="1"/>
  <c r="G105" i="33" s="1"/>
  <c r="G106" i="33" s="1"/>
  <c r="G107" i="33" s="1"/>
  <c r="G108" i="33" s="1"/>
  <c r="G109" i="33" s="1"/>
  <c r="G110" i="33" s="1"/>
  <c r="G111" i="33" s="1"/>
  <c r="G112" i="33" s="1"/>
  <c r="G113" i="33" s="1"/>
  <c r="G114" i="33" s="1"/>
  <c r="G115" i="33" s="1"/>
  <c r="G116" i="33" s="1"/>
  <c r="G117" i="33" s="1"/>
  <c r="G118" i="33" s="1"/>
  <c r="G119" i="33" s="1"/>
  <c r="G120" i="33" s="1"/>
  <c r="G121" i="33" s="1"/>
  <c r="G122" i="33" s="1"/>
  <c r="G123" i="33" s="1"/>
  <c r="G124" i="33" s="1"/>
  <c r="G125" i="33" s="1"/>
  <c r="G126" i="33" s="1"/>
  <c r="G127" i="33" s="1"/>
  <c r="G128" i="33" s="1"/>
  <c r="G129" i="33" s="1"/>
  <c r="G130" i="33" s="1"/>
  <c r="G131" i="33" s="1"/>
  <c r="G132" i="33" s="1"/>
  <c r="G133" i="33" s="1"/>
  <c r="G134" i="33" s="1"/>
  <c r="G135" i="33" s="1"/>
  <c r="G136" i="33" s="1"/>
  <c r="G137" i="33" s="1"/>
  <c r="G138" i="33" s="1"/>
  <c r="G139" i="33" s="1"/>
  <c r="G140" i="33" s="1"/>
  <c r="G141" i="33" s="1"/>
  <c r="G142" i="33" s="1"/>
  <c r="G143" i="33" s="1"/>
  <c r="G144" i="33" s="1"/>
  <c r="G145" i="33" s="1"/>
  <c r="G146" i="33" s="1"/>
  <c r="G147" i="33" s="1"/>
  <c r="G148" i="33" s="1"/>
  <c r="G149" i="33" s="1"/>
  <c r="G150" i="33" s="1"/>
  <c r="G151" i="33" s="1"/>
  <c r="G152" i="33" s="1"/>
  <c r="G153" i="33" s="1"/>
  <c r="G154" i="33" s="1"/>
  <c r="G155" i="33" s="1"/>
  <c r="G156" i="33" s="1"/>
  <c r="G157" i="33" s="1"/>
  <c r="G158" i="33" s="1"/>
  <c r="G159" i="33" s="1"/>
  <c r="G160" i="33" s="1"/>
  <c r="G161" i="33" s="1"/>
  <c r="G162" i="33" s="1"/>
  <c r="G163" i="33" s="1"/>
  <c r="G164" i="33" s="1"/>
  <c r="G165" i="33" s="1"/>
  <c r="G166" i="33" s="1"/>
  <c r="G167" i="33" s="1"/>
  <c r="G168" i="33" s="1"/>
  <c r="G169" i="33" s="1"/>
  <c r="G170" i="33" s="1"/>
  <c r="G171" i="33" s="1"/>
  <c r="G172" i="33" s="1"/>
  <c r="G173" i="33" s="1"/>
  <c r="G174" i="33" s="1"/>
  <c r="G175" i="33" s="1"/>
  <c r="G176" i="33" s="1"/>
  <c r="G177" i="33" s="1"/>
  <c r="G178" i="33" s="1"/>
  <c r="G179" i="33" s="1"/>
  <c r="G180" i="33" s="1"/>
  <c r="G181" i="33" s="1"/>
  <c r="G182" i="33" s="1"/>
  <c r="G183" i="33" s="1"/>
  <c r="G184" i="33" s="1"/>
  <c r="G185" i="33" s="1"/>
  <c r="G186" i="33" s="1"/>
  <c r="G187" i="33" s="1"/>
  <c r="G188" i="33" s="1"/>
  <c r="G189" i="33" s="1"/>
  <c r="G190" i="33" s="1"/>
  <c r="G191" i="33" s="1"/>
  <c r="G192" i="33" s="1"/>
  <c r="G193" i="33" s="1"/>
  <c r="G194" i="33" s="1"/>
  <c r="G195" i="33" s="1"/>
  <c r="G196" i="33" s="1"/>
  <c r="G197" i="33" s="1"/>
  <c r="G198" i="33" s="1"/>
  <c r="G199" i="33" s="1"/>
  <c r="G200" i="33" s="1"/>
  <c r="G201" i="33" s="1"/>
  <c r="G202" i="33" s="1"/>
  <c r="G203" i="33" s="1"/>
  <c r="G204" i="33" s="1"/>
  <c r="G205" i="33" s="1"/>
  <c r="G206" i="33" s="1"/>
  <c r="G207" i="33" s="1"/>
  <c r="G208" i="33" s="1"/>
  <c r="G209" i="33" s="1"/>
  <c r="G210" i="33" s="1"/>
  <c r="G211" i="33" s="1"/>
  <c r="G212" i="33" s="1"/>
  <c r="G213" i="33" s="1"/>
  <c r="G214" i="33" s="1"/>
  <c r="G215" i="33" s="1"/>
  <c r="G216" i="33" s="1"/>
  <c r="G217" i="33" s="1"/>
  <c r="G218" i="33" s="1"/>
  <c r="G219" i="33" s="1"/>
  <c r="G220" i="33" s="1"/>
  <c r="G221" i="33" s="1"/>
  <c r="G222" i="33" s="1"/>
  <c r="G223" i="33" s="1"/>
  <c r="G224" i="33" s="1"/>
  <c r="G225" i="33" s="1"/>
  <c r="G226" i="33" s="1"/>
  <c r="G227" i="33" s="1"/>
  <c r="G228" i="33" s="1"/>
  <c r="G229" i="33" s="1"/>
  <c r="G230" i="33" s="1"/>
  <c r="G231" i="33" s="1"/>
  <c r="G232" i="33" s="1"/>
  <c r="G233" i="33" s="1"/>
  <c r="G234" i="33" s="1"/>
  <c r="G235" i="33" s="1"/>
  <c r="G236" i="33" s="1"/>
  <c r="G237" i="33" s="1"/>
  <c r="G238" i="33" s="1"/>
  <c r="G239" i="33" s="1"/>
  <c r="G240" i="33" s="1"/>
  <c r="G241" i="33" s="1"/>
  <c r="G242" i="33" s="1"/>
  <c r="G243" i="33" s="1"/>
  <c r="G244" i="33" s="1"/>
  <c r="G245" i="33" s="1"/>
  <c r="G246" i="33" s="1"/>
  <c r="G247" i="33" s="1"/>
  <c r="G248" i="33" s="1"/>
  <c r="G249" i="33" s="1"/>
  <c r="G250" i="33" s="1"/>
  <c r="G251" i="33" s="1"/>
  <c r="G252" i="33" s="1"/>
  <c r="G253" i="33" s="1"/>
  <c r="G254" i="33" s="1"/>
  <c r="G255" i="33" s="1"/>
  <c r="G256" i="33" s="1"/>
  <c r="G257" i="33" s="1"/>
  <c r="G258" i="33" s="1"/>
  <c r="G259" i="33" s="1"/>
  <c r="G260" i="33" s="1"/>
  <c r="G261" i="33" s="1"/>
  <c r="G262" i="33" s="1"/>
  <c r="G263" i="33" s="1"/>
  <c r="G264" i="33" s="1"/>
  <c r="G265" i="33" s="1"/>
  <c r="G266" i="33" s="1"/>
  <c r="G267" i="33" s="1"/>
  <c r="G268" i="33" s="1"/>
  <c r="G269" i="33" s="1"/>
  <c r="G270" i="33" s="1"/>
  <c r="G271" i="33" s="1"/>
  <c r="G272" i="33" s="1"/>
  <c r="G273" i="33" s="1"/>
  <c r="G274" i="33" s="1"/>
  <c r="G275" i="33" s="1"/>
  <c r="G276" i="33" s="1"/>
  <c r="G277" i="33" s="1"/>
  <c r="G278" i="33" s="1"/>
  <c r="G279" i="33" s="1"/>
  <c r="G280" i="33" s="1"/>
  <c r="G281" i="33" s="1"/>
  <c r="G282" i="33" s="1"/>
  <c r="G283" i="33" s="1"/>
  <c r="G284" i="33" s="1"/>
  <c r="G285" i="33" s="1"/>
  <c r="G286" i="33" s="1"/>
  <c r="G287" i="33" s="1"/>
  <c r="G288" i="33" s="1"/>
  <c r="G289" i="33" s="1"/>
  <c r="G290" i="33" s="1"/>
  <c r="G291" i="33" s="1"/>
  <c r="G292" i="33" s="1"/>
  <c r="G293" i="33" s="1"/>
  <c r="G294" i="33" s="1"/>
  <c r="G295" i="33" s="1"/>
  <c r="G296" i="33" s="1"/>
  <c r="G297" i="33" s="1"/>
  <c r="G298" i="33" s="1"/>
  <c r="G299" i="33" s="1"/>
  <c r="G300" i="33" s="1"/>
  <c r="G301" i="33" s="1"/>
  <c r="G302" i="33" s="1"/>
  <c r="G303" i="33" s="1"/>
  <c r="G304" i="33" s="1"/>
  <c r="G305" i="33" s="1"/>
  <c r="G306" i="33" s="1"/>
  <c r="G307" i="33" s="1"/>
  <c r="G308" i="33" s="1"/>
  <c r="G309" i="33" s="1"/>
  <c r="G310" i="33" s="1"/>
  <c r="G311" i="33" s="1"/>
  <c r="G312" i="33" s="1"/>
  <c r="G313" i="33" s="1"/>
  <c r="G314" i="33" s="1"/>
  <c r="G315" i="33" s="1"/>
  <c r="G316" i="33" s="1"/>
  <c r="G317" i="33" s="1"/>
  <c r="G318" i="33" s="1"/>
  <c r="G319" i="33" s="1"/>
  <c r="G320" i="33" s="1"/>
  <c r="G321" i="33" s="1"/>
  <c r="G322" i="33" s="1"/>
  <c r="G323" i="33" s="1"/>
  <c r="G324" i="33" s="1"/>
  <c r="G325" i="33" s="1"/>
  <c r="G326" i="33" s="1"/>
  <c r="G327" i="33" s="1"/>
  <c r="G328" i="33" s="1"/>
  <c r="G329" i="33" s="1"/>
  <c r="G330" i="33" s="1"/>
  <c r="G331" i="33" s="1"/>
  <c r="G332" i="33" s="1"/>
  <c r="G333" i="33" s="1"/>
  <c r="G334" i="33" s="1"/>
  <c r="G335" i="33" s="1"/>
  <c r="G336" i="33" s="1"/>
  <c r="G337" i="33" s="1"/>
  <c r="G338" i="33" s="1"/>
  <c r="G339" i="33" s="1"/>
  <c r="G340" i="33" s="1"/>
  <c r="G341" i="33" s="1"/>
  <c r="G342" i="33" s="1"/>
  <c r="G343" i="33" s="1"/>
  <c r="G344" i="33" s="1"/>
  <c r="G345" i="33" s="1"/>
  <c r="G346" i="33" s="1"/>
  <c r="G347" i="33" s="1"/>
  <c r="G348" i="33" s="1"/>
  <c r="G349" i="33" s="1"/>
  <c r="G350" i="33" s="1"/>
  <c r="G351" i="33" s="1"/>
  <c r="G352" i="33" s="1"/>
  <c r="G353" i="33" s="1"/>
  <c r="G354" i="33" s="1"/>
  <c r="G355" i="33" s="1"/>
  <c r="G356" i="33" s="1"/>
  <c r="G357" i="33" s="1"/>
  <c r="G358" i="33" s="1"/>
  <c r="G359" i="33" s="1"/>
  <c r="G360" i="33" s="1"/>
  <c r="G361" i="33" s="1"/>
  <c r="G362" i="33" s="1"/>
  <c r="G363" i="33" s="1"/>
  <c r="G364" i="33" s="1"/>
  <c r="G365" i="33" s="1"/>
  <c r="G366" i="33" s="1"/>
  <c r="G367" i="33" s="1"/>
  <c r="G368" i="33" s="1"/>
  <c r="G369" i="33" s="1"/>
  <c r="G370" i="33" s="1"/>
  <c r="G371" i="33" s="1"/>
  <c r="G372" i="33" s="1"/>
  <c r="G373" i="33" s="1"/>
  <c r="G374" i="33" s="1"/>
  <c r="G375" i="33" s="1"/>
  <c r="G376" i="33" s="1"/>
  <c r="G377" i="33" s="1"/>
  <c r="G378" i="33" s="1"/>
  <c r="G379" i="33" s="1"/>
  <c r="G380" i="33" s="1"/>
  <c r="G381" i="33" s="1"/>
  <c r="G382" i="33" s="1"/>
  <c r="G383" i="33" s="1"/>
  <c r="G384" i="33" s="1"/>
  <c r="G385" i="33" s="1"/>
  <c r="G386" i="33" s="1"/>
  <c r="G387" i="33" s="1"/>
  <c r="G388" i="33" s="1"/>
  <c r="G389" i="33" s="1"/>
  <c r="G390" i="33" s="1"/>
  <c r="G391" i="33" s="1"/>
  <c r="G392" i="33" s="1"/>
  <c r="G393" i="33" s="1"/>
  <c r="G394" i="33" s="1"/>
  <c r="G395" i="33" s="1"/>
  <c r="G396" i="33" s="1"/>
  <c r="G397" i="33" s="1"/>
  <c r="G398" i="33" s="1"/>
  <c r="G399" i="33" s="1"/>
  <c r="G400" i="33" s="1"/>
  <c r="G401" i="33" s="1"/>
  <c r="G402" i="33" s="1"/>
  <c r="G403" i="33" s="1"/>
  <c r="G404" i="33" s="1"/>
  <c r="G405" i="33" s="1"/>
  <c r="G406" i="33" s="1"/>
  <c r="G407" i="33" s="1"/>
  <c r="G408" i="33" s="1"/>
  <c r="G409" i="33" s="1"/>
  <c r="G410" i="33" s="1"/>
  <c r="G411" i="33" s="1"/>
  <c r="G412" i="33" s="1"/>
  <c r="G413" i="33" s="1"/>
  <c r="G414" i="33" s="1"/>
  <c r="G415" i="33" s="1"/>
  <c r="G416" i="33" s="1"/>
  <c r="G417" i="33" s="1"/>
  <c r="G418" i="33" s="1"/>
  <c r="G419" i="33" s="1"/>
  <c r="G420" i="33" s="1"/>
  <c r="G421" i="33" s="1"/>
  <c r="G422" i="33" s="1"/>
  <c r="G423" i="33" s="1"/>
  <c r="G424" i="33" s="1"/>
  <c r="G425" i="33" s="1"/>
  <c r="G426" i="33" s="1"/>
  <c r="G427" i="33" s="1"/>
  <c r="G428" i="33" s="1"/>
  <c r="G429" i="33" s="1"/>
  <c r="G430" i="33" s="1"/>
  <c r="G431" i="33" s="1"/>
  <c r="G432" i="33" s="1"/>
  <c r="G433" i="33" s="1"/>
  <c r="G434" i="33" s="1"/>
  <c r="G435" i="33" s="1"/>
  <c r="G436" i="33" s="1"/>
  <c r="G437" i="33" s="1"/>
  <c r="G438" i="33" s="1"/>
  <c r="G439" i="33" s="1"/>
  <c r="G440" i="33" s="1"/>
  <c r="G441" i="33" s="1"/>
  <c r="G442" i="33" s="1"/>
  <c r="G443" i="33" s="1"/>
  <c r="G444" i="33" s="1"/>
  <c r="G445" i="33" s="1"/>
  <c r="G446" i="33" s="1"/>
  <c r="G447" i="33" s="1"/>
  <c r="G448" i="33" s="1"/>
  <c r="G449" i="33" s="1"/>
  <c r="G450" i="33" s="1"/>
  <c r="G451" i="33" s="1"/>
  <c r="G452" i="33" s="1"/>
  <c r="G453" i="33" s="1"/>
  <c r="G454" i="33" s="1"/>
  <c r="G455" i="33" s="1"/>
  <c r="G456" i="33" s="1"/>
  <c r="G457" i="33" s="1"/>
  <c r="G458" i="33" s="1"/>
  <c r="G459" i="33" s="1"/>
  <c r="G460" i="33" s="1"/>
  <c r="G461" i="33" s="1"/>
  <c r="G462" i="33" s="1"/>
  <c r="G463" i="33" s="1"/>
  <c r="G464" i="33" s="1"/>
  <c r="G465" i="33" s="1"/>
  <c r="G466" i="33" s="1"/>
  <c r="G467" i="33" s="1"/>
  <c r="G468" i="33" s="1"/>
  <c r="G469" i="33" s="1"/>
  <c r="G470" i="33" s="1"/>
  <c r="G471" i="33" s="1"/>
  <c r="G472" i="33" s="1"/>
  <c r="G473" i="33" s="1"/>
  <c r="G474" i="33" s="1"/>
  <c r="G475" i="33" s="1"/>
  <c r="G476" i="33" s="1"/>
  <c r="G477" i="33" s="1"/>
  <c r="G15" i="33"/>
  <c r="G16" i="33" s="1"/>
  <c r="G17" i="33" s="1"/>
  <c r="G18" i="33" s="1"/>
  <c r="G19" i="33" s="1"/>
  <c r="G6" i="33"/>
  <c r="G7" i="33" s="1"/>
  <c r="G8" i="33" s="1"/>
  <c r="G9" i="33" s="1"/>
  <c r="G10" i="33" s="1"/>
  <c r="G11" i="33" s="1"/>
  <c r="G12" i="33" s="1"/>
  <c r="G13" i="33" s="1"/>
  <c r="G14" i="33" s="1"/>
  <c r="F3" i="33"/>
  <c r="E3" i="33"/>
  <c r="B3" i="33"/>
  <c r="H255" i="31"/>
  <c r="G255" i="31"/>
  <c r="F255" i="31"/>
  <c r="H254" i="31"/>
  <c r="G254" i="31"/>
  <c r="F254" i="31"/>
  <c r="G253" i="31"/>
  <c r="F253" i="31"/>
  <c r="G252" i="31"/>
  <c r="F252" i="31"/>
  <c r="G249" i="31"/>
  <c r="G248" i="31"/>
  <c r="G247" i="31"/>
  <c r="G246" i="31"/>
  <c r="E235" i="31"/>
  <c r="F233" i="31"/>
  <c r="E233" i="31"/>
  <c r="D233" i="31"/>
  <c r="H227" i="31"/>
  <c r="H226" i="31"/>
  <c r="H225" i="31"/>
  <c r="H224" i="31"/>
  <c r="H223" i="31"/>
  <c r="H220" i="31"/>
  <c r="H219" i="31"/>
  <c r="H218" i="31"/>
  <c r="H217" i="31"/>
  <c r="H216" i="31"/>
  <c r="H215" i="31"/>
  <c r="H214" i="31"/>
  <c r="H213" i="31"/>
  <c r="H212" i="31"/>
  <c r="H211" i="31"/>
  <c r="H210" i="31"/>
  <c r="H209" i="31"/>
  <c r="H208" i="31"/>
  <c r="H207" i="31"/>
  <c r="H206" i="31"/>
  <c r="H205" i="31"/>
  <c r="H204" i="31"/>
  <c r="H203" i="31"/>
  <c r="H202" i="31"/>
  <c r="H201" i="31"/>
  <c r="H200" i="31"/>
  <c r="H199" i="31"/>
  <c r="H198" i="31"/>
  <c r="H197" i="31"/>
  <c r="H196" i="31"/>
  <c r="H195" i="31"/>
  <c r="H194" i="31"/>
  <c r="H193" i="31"/>
  <c r="H192" i="31"/>
  <c r="H191" i="31"/>
  <c r="H190" i="31"/>
  <c r="H189" i="31"/>
  <c r="H188" i="31"/>
  <c r="H187" i="31"/>
  <c r="H186" i="31"/>
  <c r="H185" i="31"/>
  <c r="H184" i="31"/>
  <c r="H183" i="31"/>
  <c r="H182" i="31"/>
  <c r="H181" i="31"/>
  <c r="H180" i="31"/>
  <c r="H179" i="31"/>
  <c r="H178" i="31"/>
  <c r="H177" i="31"/>
  <c r="H176" i="31"/>
  <c r="H175" i="31"/>
  <c r="H174" i="31"/>
  <c r="H173" i="31"/>
  <c r="H172" i="31"/>
  <c r="H171" i="31"/>
  <c r="H170" i="31"/>
  <c r="H169" i="31"/>
  <c r="H168" i="31"/>
  <c r="H167" i="31"/>
  <c r="H166" i="31"/>
  <c r="H165" i="31"/>
  <c r="H164" i="31"/>
  <c r="H163" i="31"/>
  <c r="H162" i="31"/>
  <c r="H161" i="31"/>
  <c r="H160" i="31"/>
  <c r="H159" i="31"/>
  <c r="H158" i="31"/>
  <c r="H157" i="31"/>
  <c r="H156" i="31"/>
  <c r="H155" i="31"/>
  <c r="H154" i="31"/>
  <c r="H153" i="31"/>
  <c r="H152" i="31"/>
  <c r="H151" i="31"/>
  <c r="H150" i="31"/>
  <c r="H149" i="31"/>
  <c r="H148" i="31"/>
  <c r="H147" i="31"/>
  <c r="H146" i="31"/>
  <c r="H145" i="31"/>
  <c r="H144" i="31"/>
  <c r="H143" i="31"/>
  <c r="H142" i="31"/>
  <c r="H141" i="31"/>
  <c r="H140" i="31"/>
  <c r="H139" i="31"/>
  <c r="H138" i="31"/>
  <c r="H137" i="31"/>
  <c r="H136" i="31"/>
  <c r="H135" i="31"/>
  <c r="H134" i="31"/>
  <c r="H133" i="31"/>
  <c r="H132" i="31"/>
  <c r="H131" i="31"/>
  <c r="H130" i="31"/>
  <c r="H129" i="31"/>
  <c r="H128" i="31"/>
  <c r="H127" i="31"/>
  <c r="H126" i="31"/>
  <c r="H125" i="31"/>
  <c r="H124" i="31"/>
  <c r="H123" i="31"/>
  <c r="H122" i="31"/>
  <c r="H121" i="31"/>
  <c r="H120" i="31"/>
  <c r="H119" i="31"/>
  <c r="H118" i="31"/>
  <c r="H117" i="31"/>
  <c r="H116" i="31"/>
  <c r="H115" i="31"/>
  <c r="H114" i="31"/>
  <c r="H113" i="31"/>
  <c r="H112" i="31"/>
  <c r="H111" i="31"/>
  <c r="H110" i="31"/>
  <c r="H109" i="31"/>
  <c r="H108" i="31"/>
  <c r="H107" i="31"/>
  <c r="H106" i="31"/>
  <c r="H105" i="31"/>
  <c r="H104" i="31"/>
  <c r="H103" i="31"/>
  <c r="H102" i="31"/>
  <c r="H101" i="31"/>
  <c r="H100" i="31"/>
  <c r="H99" i="31"/>
  <c r="H98" i="31"/>
  <c r="H97" i="31"/>
  <c r="H96" i="31"/>
  <c r="H95" i="31"/>
  <c r="H94" i="31"/>
  <c r="H93" i="31"/>
  <c r="H92" i="31"/>
  <c r="H91" i="31"/>
  <c r="H90" i="31"/>
  <c r="H89" i="31"/>
  <c r="H88" i="31"/>
  <c r="H87" i="31"/>
  <c r="H86" i="31"/>
  <c r="H85" i="31"/>
  <c r="H84" i="31"/>
  <c r="H83" i="31"/>
  <c r="H82" i="31"/>
  <c r="H81" i="31"/>
  <c r="H80" i="31"/>
  <c r="H79" i="31"/>
  <c r="H78" i="31"/>
  <c r="H77" i="31"/>
  <c r="H76" i="31"/>
  <c r="H75" i="31"/>
  <c r="H74" i="31"/>
  <c r="H73" i="31"/>
  <c r="H72" i="31"/>
  <c r="H71" i="31"/>
  <c r="H70" i="31"/>
  <c r="H69" i="31"/>
  <c r="H68" i="31"/>
  <c r="H67" i="31"/>
  <c r="H66" i="31"/>
  <c r="H65" i="31"/>
  <c r="H64" i="31"/>
  <c r="H63" i="31"/>
  <c r="H62" i="31"/>
  <c r="H61" i="31"/>
  <c r="H60" i="31"/>
  <c r="H59" i="31"/>
  <c r="H58" i="31"/>
  <c r="H57" i="31"/>
  <c r="H56" i="31"/>
  <c r="H55" i="31"/>
  <c r="H54" i="31"/>
  <c r="H53" i="31"/>
  <c r="H52" i="31"/>
  <c r="H51" i="31"/>
  <c r="H50" i="31"/>
  <c r="H49" i="31"/>
  <c r="H48" i="31"/>
  <c r="H47" i="31"/>
  <c r="H46" i="31"/>
  <c r="H45" i="31"/>
  <c r="H44" i="31"/>
  <c r="H43" i="31"/>
  <c r="H42" i="31"/>
  <c r="H41" i="31"/>
  <c r="H40" i="31"/>
  <c r="H39" i="31"/>
  <c r="H38" i="31"/>
  <c r="H37" i="31"/>
  <c r="H36" i="31"/>
  <c r="H35" i="31"/>
  <c r="H34" i="31"/>
  <c r="H33" i="31"/>
  <c r="H32" i="31"/>
  <c r="H31" i="31"/>
  <c r="H30" i="31"/>
  <c r="H29" i="31"/>
  <c r="H28" i="31"/>
  <c r="H27" i="31"/>
  <c r="H26" i="31"/>
  <c r="H25" i="31"/>
  <c r="H24" i="31"/>
  <c r="H23" i="31"/>
  <c r="H22" i="31"/>
  <c r="H21" i="31"/>
  <c r="H20" i="31"/>
  <c r="H19" i="31"/>
  <c r="H18" i="31"/>
  <c r="I17" i="31"/>
  <c r="H17" i="31"/>
  <c r="I16" i="31"/>
  <c r="H16" i="31"/>
  <c r="I15" i="31"/>
  <c r="H15" i="31"/>
  <c r="I14" i="31"/>
  <c r="H14" i="31"/>
  <c r="I13" i="31"/>
  <c r="H13" i="31"/>
  <c r="I12" i="31"/>
  <c r="H12" i="31"/>
  <c r="I11" i="31"/>
  <c r="H11" i="31"/>
  <c r="I10" i="31"/>
  <c r="H10" i="31"/>
  <c r="I9" i="31"/>
  <c r="H9" i="31"/>
  <c r="I8" i="31"/>
  <c r="H8" i="31"/>
  <c r="I7" i="31"/>
  <c r="H7" i="31"/>
  <c r="I6" i="31"/>
  <c r="H6" i="31"/>
  <c r="I5" i="31"/>
  <c r="I233" i="31" s="1"/>
  <c r="H5" i="31"/>
  <c r="H4" i="31"/>
  <c r="H3" i="31"/>
  <c r="H2" i="31"/>
  <c r="I921" i="30"/>
  <c r="I920" i="30"/>
  <c r="I919" i="30"/>
  <c r="I918" i="30"/>
  <c r="I917" i="30"/>
  <c r="I916" i="30"/>
  <c r="I915" i="30"/>
  <c r="I914" i="30"/>
  <c r="F913" i="30"/>
  <c r="I912" i="30"/>
  <c r="H911" i="30"/>
  <c r="I911" i="30" s="1"/>
  <c r="H910" i="30"/>
  <c r="I910" i="30" s="1"/>
  <c r="H909" i="30"/>
  <c r="I909" i="30" s="1"/>
  <c r="H908" i="30"/>
  <c r="I908" i="30" s="1"/>
  <c r="I907" i="30"/>
  <c r="H907" i="30"/>
  <c r="H906" i="30"/>
  <c r="I906" i="30" s="1"/>
  <c r="H905" i="30"/>
  <c r="I905" i="30" s="1"/>
  <c r="H904" i="30"/>
  <c r="I904" i="30" s="1"/>
  <c r="H903" i="30"/>
  <c r="I903" i="30" s="1"/>
  <c r="I902" i="30"/>
  <c r="H902" i="30"/>
  <c r="H901" i="30"/>
  <c r="I901" i="30" s="1"/>
  <c r="H900" i="30"/>
  <c r="I900" i="30" s="1"/>
  <c r="H899" i="30"/>
  <c r="I899" i="30" s="1"/>
  <c r="I898" i="30"/>
  <c r="H898" i="30"/>
  <c r="H897" i="30"/>
  <c r="I897" i="30" s="1"/>
  <c r="H896" i="30"/>
  <c r="I896" i="30" s="1"/>
  <c r="H895" i="30"/>
  <c r="I895" i="30" s="1"/>
  <c r="H894" i="30"/>
  <c r="I894" i="30" s="1"/>
  <c r="H893" i="30"/>
  <c r="I893" i="30" s="1"/>
  <c r="H892" i="30"/>
  <c r="I892" i="30" s="1"/>
  <c r="H891" i="30"/>
  <c r="I891" i="30" s="1"/>
  <c r="H890" i="30"/>
  <c r="I890" i="30" s="1"/>
  <c r="H889" i="30"/>
  <c r="I889" i="30" s="1"/>
  <c r="H888" i="30"/>
  <c r="I888" i="30" s="1"/>
  <c r="H887" i="30"/>
  <c r="I887" i="30" s="1"/>
  <c r="H886" i="30"/>
  <c r="I886" i="30" s="1"/>
  <c r="H885" i="30"/>
  <c r="I885" i="30" s="1"/>
  <c r="H884" i="30"/>
  <c r="I884" i="30" s="1"/>
  <c r="H883" i="30"/>
  <c r="I883" i="30" s="1"/>
  <c r="H882" i="30"/>
  <c r="I882" i="30" s="1"/>
  <c r="H881" i="30"/>
  <c r="I881" i="30" s="1"/>
  <c r="H880" i="30"/>
  <c r="I880" i="30" s="1"/>
  <c r="H879" i="30"/>
  <c r="I879" i="30" s="1"/>
  <c r="I878" i="30"/>
  <c r="H878" i="30"/>
  <c r="H877" i="30"/>
  <c r="I877" i="30" s="1"/>
  <c r="H876" i="30"/>
  <c r="I876" i="30" s="1"/>
  <c r="H875" i="30"/>
  <c r="I875" i="30" s="1"/>
  <c r="H874" i="30"/>
  <c r="I874" i="30" s="1"/>
  <c r="H873" i="30"/>
  <c r="I873" i="30" s="1"/>
  <c r="H872" i="30"/>
  <c r="I872" i="30" s="1"/>
  <c r="H871" i="30"/>
  <c r="I871" i="30" s="1"/>
  <c r="I870" i="30"/>
  <c r="H870" i="30"/>
  <c r="H869" i="30"/>
  <c r="I869" i="30" s="1"/>
  <c r="H868" i="30"/>
  <c r="I868" i="30" s="1"/>
  <c r="H867" i="30"/>
  <c r="I867" i="30" s="1"/>
  <c r="I866" i="30"/>
  <c r="H866" i="30"/>
  <c r="H865" i="30"/>
  <c r="I865" i="30" s="1"/>
  <c r="H864" i="30"/>
  <c r="I864" i="30" s="1"/>
  <c r="H863" i="30"/>
  <c r="I863" i="30" s="1"/>
  <c r="H862" i="30"/>
  <c r="I862" i="30" s="1"/>
  <c r="H861" i="30"/>
  <c r="I861" i="30" s="1"/>
  <c r="H860" i="30"/>
  <c r="I860" i="30" s="1"/>
  <c r="H859" i="30"/>
  <c r="I859" i="30" s="1"/>
  <c r="H858" i="30"/>
  <c r="I858" i="30" s="1"/>
  <c r="H857" i="30"/>
  <c r="I857" i="30" s="1"/>
  <c r="I856" i="30"/>
  <c r="H856" i="30"/>
  <c r="H855" i="30"/>
  <c r="I855" i="30" s="1"/>
  <c r="H854" i="30"/>
  <c r="I854" i="30" s="1"/>
  <c r="H853" i="30"/>
  <c r="I853" i="30" s="1"/>
  <c r="H852" i="30"/>
  <c r="I852" i="30" s="1"/>
  <c r="H851" i="30"/>
  <c r="I851" i="30" s="1"/>
  <c r="I850" i="30"/>
  <c r="H850" i="30"/>
  <c r="H849" i="30"/>
  <c r="I849" i="30" s="1"/>
  <c r="H848" i="30"/>
  <c r="I848" i="30" s="1"/>
  <c r="H847" i="30"/>
  <c r="I847" i="30" s="1"/>
  <c r="H846" i="30"/>
  <c r="I846" i="30" s="1"/>
  <c r="H845" i="30"/>
  <c r="I845" i="30" s="1"/>
  <c r="H844" i="30"/>
  <c r="I844" i="30" s="1"/>
  <c r="H843" i="30"/>
  <c r="I843" i="30" s="1"/>
  <c r="H842" i="30"/>
  <c r="I842" i="30" s="1"/>
  <c r="H841" i="30"/>
  <c r="I841" i="30" s="1"/>
  <c r="H840" i="30"/>
  <c r="I840" i="30" s="1"/>
  <c r="H839" i="30"/>
  <c r="I839" i="30" s="1"/>
  <c r="H838" i="30"/>
  <c r="I838" i="30" s="1"/>
  <c r="H837" i="30"/>
  <c r="I837" i="30" s="1"/>
  <c r="H836" i="30"/>
  <c r="I836" i="30" s="1"/>
  <c r="H835" i="30"/>
  <c r="I835" i="30" s="1"/>
  <c r="H834" i="30"/>
  <c r="I834" i="30" s="1"/>
  <c r="H833" i="30"/>
  <c r="I833" i="30" s="1"/>
  <c r="I832" i="30"/>
  <c r="H832" i="30"/>
  <c r="H831" i="30"/>
  <c r="I831" i="30" s="1"/>
  <c r="H830" i="30"/>
  <c r="I830" i="30" s="1"/>
  <c r="H829" i="30"/>
  <c r="I829" i="30" s="1"/>
  <c r="H828" i="30"/>
  <c r="I828" i="30" s="1"/>
  <c r="H827" i="30"/>
  <c r="I827" i="30" s="1"/>
  <c r="H826" i="30"/>
  <c r="I826" i="30" s="1"/>
  <c r="H825" i="30"/>
  <c r="I825" i="30" s="1"/>
  <c r="H824" i="30"/>
  <c r="I824" i="30" s="1"/>
  <c r="H823" i="30"/>
  <c r="I823" i="30" s="1"/>
  <c r="H822" i="30"/>
  <c r="I822" i="30" s="1"/>
  <c r="H821" i="30"/>
  <c r="I821" i="30" s="1"/>
  <c r="H820" i="30"/>
  <c r="I820" i="30" s="1"/>
  <c r="H819" i="30"/>
  <c r="I819" i="30" s="1"/>
  <c r="I818" i="30"/>
  <c r="H818" i="30"/>
  <c r="H817" i="30"/>
  <c r="I817" i="30" s="1"/>
  <c r="H816" i="30"/>
  <c r="I816" i="30" s="1"/>
  <c r="H815" i="30"/>
  <c r="I815" i="30" s="1"/>
  <c r="H814" i="30"/>
  <c r="I814" i="30" s="1"/>
  <c r="H813" i="30"/>
  <c r="I813" i="30" s="1"/>
  <c r="I812" i="30"/>
  <c r="H812" i="30"/>
  <c r="H811" i="30"/>
  <c r="I811" i="30" s="1"/>
  <c r="H810" i="30"/>
  <c r="I810" i="30" s="1"/>
  <c r="H809" i="30"/>
  <c r="I809" i="30" s="1"/>
  <c r="H808" i="30"/>
  <c r="I808" i="30" s="1"/>
  <c r="H807" i="30"/>
  <c r="I807" i="30" s="1"/>
  <c r="H806" i="30"/>
  <c r="I806" i="30" s="1"/>
  <c r="H805" i="30"/>
  <c r="I805" i="30" s="1"/>
  <c r="I804" i="30"/>
  <c r="H804" i="30"/>
  <c r="H803" i="30"/>
  <c r="I803" i="30" s="1"/>
  <c r="H802" i="30"/>
  <c r="I802" i="30" s="1"/>
  <c r="H801" i="30"/>
  <c r="I801" i="30" s="1"/>
  <c r="H800" i="30"/>
  <c r="I800" i="30" s="1"/>
  <c r="H799" i="30"/>
  <c r="I799" i="30" s="1"/>
  <c r="H798" i="30"/>
  <c r="I798" i="30" s="1"/>
  <c r="H797" i="30"/>
  <c r="I797" i="30" s="1"/>
  <c r="H796" i="30"/>
  <c r="I796" i="30" s="1"/>
  <c r="H795" i="30"/>
  <c r="I795" i="30" s="1"/>
  <c r="I794" i="30"/>
  <c r="H794" i="30"/>
  <c r="H793" i="30"/>
  <c r="I793" i="30" s="1"/>
  <c r="H792" i="30"/>
  <c r="I792" i="30" s="1"/>
  <c r="H791" i="30"/>
  <c r="I791" i="30" s="1"/>
  <c r="H790" i="30"/>
  <c r="I790" i="30" s="1"/>
  <c r="H789" i="30"/>
  <c r="I789" i="30" s="1"/>
  <c r="H788" i="30"/>
  <c r="I788" i="30" s="1"/>
  <c r="H787" i="30"/>
  <c r="I787" i="30" s="1"/>
  <c r="H786" i="30"/>
  <c r="I786" i="30" s="1"/>
  <c r="H785" i="30"/>
  <c r="I785" i="30" s="1"/>
  <c r="I784" i="30"/>
  <c r="H784" i="30"/>
  <c r="H783" i="30"/>
  <c r="I783" i="30" s="1"/>
  <c r="H782" i="30"/>
  <c r="I782" i="30" s="1"/>
  <c r="H781" i="30"/>
  <c r="I781" i="30" s="1"/>
  <c r="I780" i="30"/>
  <c r="H780" i="30"/>
  <c r="H779" i="30"/>
  <c r="I779" i="30" s="1"/>
  <c r="H778" i="30"/>
  <c r="I778" i="30" s="1"/>
  <c r="H777" i="30"/>
  <c r="I777" i="30" s="1"/>
  <c r="H776" i="30"/>
  <c r="I776" i="30" s="1"/>
  <c r="H775" i="30"/>
  <c r="I775" i="30" s="1"/>
  <c r="H774" i="30"/>
  <c r="I774" i="30" s="1"/>
  <c r="H773" i="30"/>
  <c r="I773" i="30" s="1"/>
  <c r="I772" i="30"/>
  <c r="H772" i="30"/>
  <c r="H771" i="30"/>
  <c r="I771" i="30" s="1"/>
  <c r="H770" i="30"/>
  <c r="I770" i="30" s="1"/>
  <c r="H769" i="30"/>
  <c r="I769" i="30" s="1"/>
  <c r="H768" i="30"/>
  <c r="I768" i="30" s="1"/>
  <c r="H767" i="30"/>
  <c r="I767" i="30" s="1"/>
  <c r="I766" i="30"/>
  <c r="H766" i="30"/>
  <c r="H765" i="30"/>
  <c r="I765" i="30" s="1"/>
  <c r="H764" i="30"/>
  <c r="I764" i="30" s="1"/>
  <c r="H763" i="30"/>
  <c r="I763" i="30" s="1"/>
  <c r="H762" i="30"/>
  <c r="I762" i="30" s="1"/>
  <c r="H761" i="30"/>
  <c r="I761" i="30" s="1"/>
  <c r="H760" i="30"/>
  <c r="I760" i="30" s="1"/>
  <c r="H759" i="30"/>
  <c r="I759" i="30" s="1"/>
  <c r="H758" i="30"/>
  <c r="I758" i="30" s="1"/>
  <c r="H757" i="30"/>
  <c r="I757" i="30" s="1"/>
  <c r="H756" i="30"/>
  <c r="I756" i="30" s="1"/>
  <c r="H755" i="30"/>
  <c r="I755" i="30" s="1"/>
  <c r="H754" i="30"/>
  <c r="I754" i="30" s="1"/>
  <c r="H753" i="30"/>
  <c r="I753" i="30" s="1"/>
  <c r="H752" i="30"/>
  <c r="I752" i="30" s="1"/>
  <c r="H751" i="30"/>
  <c r="I751" i="30" s="1"/>
  <c r="H750" i="30"/>
  <c r="I750" i="30" s="1"/>
  <c r="H749" i="30"/>
  <c r="I749" i="30" s="1"/>
  <c r="I748" i="30"/>
  <c r="H748" i="30"/>
  <c r="H747" i="30"/>
  <c r="I747" i="30" s="1"/>
  <c r="H746" i="30"/>
  <c r="I746" i="30" s="1"/>
  <c r="H745" i="30"/>
  <c r="I745" i="30" s="1"/>
  <c r="H744" i="30"/>
  <c r="I744" i="30" s="1"/>
  <c r="H743" i="30"/>
  <c r="I743" i="30" s="1"/>
  <c r="H742" i="30"/>
  <c r="I742" i="30" s="1"/>
  <c r="H741" i="30"/>
  <c r="I741" i="30" s="1"/>
  <c r="H740" i="30"/>
  <c r="I740" i="30" s="1"/>
  <c r="H739" i="30"/>
  <c r="I739" i="30" s="1"/>
  <c r="I738" i="30"/>
  <c r="H738" i="30"/>
  <c r="H737" i="30"/>
  <c r="I737" i="30" s="1"/>
  <c r="H736" i="30"/>
  <c r="I736" i="30" s="1"/>
  <c r="H735" i="30"/>
  <c r="I735" i="30" s="1"/>
  <c r="H734" i="30"/>
  <c r="I734" i="30" s="1"/>
  <c r="H733" i="30"/>
  <c r="I733" i="30" s="1"/>
  <c r="H732" i="30"/>
  <c r="I732" i="30" s="1"/>
  <c r="H731" i="30"/>
  <c r="I731" i="30" s="1"/>
  <c r="H730" i="30"/>
  <c r="I730" i="30" s="1"/>
  <c r="H729" i="30"/>
  <c r="I729" i="30" s="1"/>
  <c r="H728" i="30"/>
  <c r="I728" i="30" s="1"/>
  <c r="H727" i="30"/>
  <c r="I727" i="30" s="1"/>
  <c r="H726" i="30"/>
  <c r="I726" i="30" s="1"/>
  <c r="H725" i="30"/>
  <c r="I725" i="30" s="1"/>
  <c r="H724" i="30"/>
  <c r="I724" i="30" s="1"/>
  <c r="H723" i="30"/>
  <c r="I723" i="30" s="1"/>
  <c r="H722" i="30"/>
  <c r="I722" i="30" s="1"/>
  <c r="H721" i="30"/>
  <c r="I721" i="30" s="1"/>
  <c r="H720" i="30"/>
  <c r="I720" i="30" s="1"/>
  <c r="H719" i="30"/>
  <c r="I719" i="30" s="1"/>
  <c r="H718" i="30"/>
  <c r="I718" i="30" s="1"/>
  <c r="H717" i="30"/>
  <c r="I717" i="30" s="1"/>
  <c r="H716" i="30"/>
  <c r="I716" i="30" s="1"/>
  <c r="H715" i="30"/>
  <c r="I715" i="30" s="1"/>
  <c r="H714" i="30"/>
  <c r="I714" i="30" s="1"/>
  <c r="H713" i="30"/>
  <c r="I713" i="30" s="1"/>
  <c r="H712" i="30"/>
  <c r="I712" i="30" s="1"/>
  <c r="H711" i="30"/>
  <c r="I711" i="30" s="1"/>
  <c r="H710" i="30"/>
  <c r="I710" i="30" s="1"/>
  <c r="H709" i="30"/>
  <c r="I709" i="30" s="1"/>
  <c r="H708" i="30"/>
  <c r="I708" i="30" s="1"/>
  <c r="H707" i="30"/>
  <c r="I707" i="30" s="1"/>
  <c r="H706" i="30"/>
  <c r="I706" i="30" s="1"/>
  <c r="H705" i="30"/>
  <c r="I705" i="30" s="1"/>
  <c r="H704" i="30"/>
  <c r="I704" i="30" s="1"/>
  <c r="H703" i="30"/>
  <c r="I703" i="30" s="1"/>
  <c r="I702" i="30"/>
  <c r="H702" i="30"/>
  <c r="H701" i="30"/>
  <c r="I701" i="30" s="1"/>
  <c r="H700" i="30"/>
  <c r="I700" i="30" s="1"/>
  <c r="H699" i="30"/>
  <c r="I699" i="30" s="1"/>
  <c r="H698" i="30"/>
  <c r="I698" i="30" s="1"/>
  <c r="H697" i="30"/>
  <c r="I697" i="30" s="1"/>
  <c r="H696" i="30"/>
  <c r="I696" i="30" s="1"/>
  <c r="H695" i="30"/>
  <c r="I695" i="30" s="1"/>
  <c r="H694" i="30"/>
  <c r="I694" i="30" s="1"/>
  <c r="H693" i="30"/>
  <c r="I693" i="30" s="1"/>
  <c r="H692" i="30"/>
  <c r="I692" i="30" s="1"/>
  <c r="H691" i="30"/>
  <c r="I691" i="30" s="1"/>
  <c r="H690" i="30"/>
  <c r="I690" i="30" s="1"/>
  <c r="H689" i="30"/>
  <c r="I689" i="30" s="1"/>
  <c r="H688" i="30"/>
  <c r="I688" i="30" s="1"/>
  <c r="H687" i="30"/>
  <c r="I687" i="30" s="1"/>
  <c r="H686" i="30"/>
  <c r="I686" i="30" s="1"/>
  <c r="H685" i="30"/>
  <c r="I685" i="30" s="1"/>
  <c r="I684" i="30"/>
  <c r="H684" i="30"/>
  <c r="H683" i="30"/>
  <c r="I683" i="30" s="1"/>
  <c r="H682" i="30"/>
  <c r="I682" i="30" s="1"/>
  <c r="H681" i="30"/>
  <c r="I681" i="30" s="1"/>
  <c r="H680" i="30"/>
  <c r="I680" i="30" s="1"/>
  <c r="H679" i="30"/>
  <c r="I679" i="30" s="1"/>
  <c r="H678" i="30"/>
  <c r="I678" i="30" s="1"/>
  <c r="H677" i="30"/>
  <c r="I677" i="30" s="1"/>
  <c r="H676" i="30"/>
  <c r="I676" i="30" s="1"/>
  <c r="H675" i="30"/>
  <c r="I675" i="30" s="1"/>
  <c r="H674" i="30"/>
  <c r="I674" i="30" s="1"/>
  <c r="H673" i="30"/>
  <c r="I673" i="30" s="1"/>
  <c r="H672" i="30"/>
  <c r="I672" i="30" s="1"/>
  <c r="H671" i="30"/>
  <c r="I671" i="30" s="1"/>
  <c r="H670" i="30"/>
  <c r="I670" i="30" s="1"/>
  <c r="H669" i="30"/>
  <c r="I669" i="30" s="1"/>
  <c r="H668" i="30"/>
  <c r="I668" i="30" s="1"/>
  <c r="H667" i="30"/>
  <c r="I667" i="30" s="1"/>
  <c r="H666" i="30"/>
  <c r="I666" i="30" s="1"/>
  <c r="H665" i="30"/>
  <c r="I665" i="30" s="1"/>
  <c r="I664" i="30"/>
  <c r="H664" i="30"/>
  <c r="H663" i="30"/>
  <c r="I663" i="30" s="1"/>
  <c r="H662" i="30"/>
  <c r="I662" i="30" s="1"/>
  <c r="H661" i="30"/>
  <c r="I661" i="30" s="1"/>
  <c r="H660" i="30"/>
  <c r="I660" i="30" s="1"/>
  <c r="H659" i="30"/>
  <c r="I659" i="30" s="1"/>
  <c r="H658" i="30"/>
  <c r="I658" i="30" s="1"/>
  <c r="H657" i="30"/>
  <c r="I657" i="30" s="1"/>
  <c r="H656" i="30"/>
  <c r="I656" i="30" s="1"/>
  <c r="H655" i="30"/>
  <c r="I655" i="30" s="1"/>
  <c r="I654" i="30"/>
  <c r="H654" i="30"/>
  <c r="H653" i="30"/>
  <c r="I653" i="30" s="1"/>
  <c r="H652" i="30"/>
  <c r="I652" i="30" s="1"/>
  <c r="H651" i="30"/>
  <c r="I651" i="30" s="1"/>
  <c r="H650" i="30"/>
  <c r="I650" i="30" s="1"/>
  <c r="H649" i="30"/>
  <c r="I649" i="30" s="1"/>
  <c r="H648" i="30"/>
  <c r="I648" i="30" s="1"/>
  <c r="H647" i="30"/>
  <c r="I647" i="30" s="1"/>
  <c r="H646" i="30"/>
  <c r="I646" i="30" s="1"/>
  <c r="H645" i="30"/>
  <c r="I645" i="30" s="1"/>
  <c r="H644" i="30"/>
  <c r="I644" i="30" s="1"/>
  <c r="H643" i="30"/>
  <c r="I643" i="30" s="1"/>
  <c r="H642" i="30"/>
  <c r="I642" i="30" s="1"/>
  <c r="H641" i="30"/>
  <c r="I641" i="30" s="1"/>
  <c r="H640" i="30"/>
  <c r="I640" i="30" s="1"/>
  <c r="H639" i="30"/>
  <c r="I639" i="30" s="1"/>
  <c r="H638" i="30"/>
  <c r="I638" i="30" s="1"/>
  <c r="H637" i="30"/>
  <c r="I637" i="30" s="1"/>
  <c r="H636" i="30"/>
  <c r="I636" i="30" s="1"/>
  <c r="H635" i="30"/>
  <c r="I635" i="30" s="1"/>
  <c r="H634" i="30"/>
  <c r="I634" i="30" s="1"/>
  <c r="H633" i="30"/>
  <c r="I633" i="30" s="1"/>
  <c r="H632" i="30"/>
  <c r="I632" i="30" s="1"/>
  <c r="H631" i="30"/>
  <c r="I631" i="30" s="1"/>
  <c r="H630" i="30"/>
  <c r="I630" i="30" s="1"/>
  <c r="H629" i="30"/>
  <c r="I629" i="30" s="1"/>
  <c r="I628" i="30"/>
  <c r="H628" i="30"/>
  <c r="H627" i="30"/>
  <c r="I627" i="30" s="1"/>
  <c r="H626" i="30"/>
  <c r="I626" i="30" s="1"/>
  <c r="H625" i="30"/>
  <c r="I625" i="30" s="1"/>
  <c r="H624" i="30"/>
  <c r="I624" i="30" s="1"/>
  <c r="H623" i="30"/>
  <c r="I623" i="30" s="1"/>
  <c r="H622" i="30"/>
  <c r="I622" i="30" s="1"/>
  <c r="H621" i="30"/>
  <c r="I621" i="30" s="1"/>
  <c r="I620" i="30"/>
  <c r="H620" i="30"/>
  <c r="H619" i="30"/>
  <c r="I619" i="30" s="1"/>
  <c r="H618" i="30"/>
  <c r="I618" i="30" s="1"/>
  <c r="H617" i="30"/>
  <c r="I617" i="30" s="1"/>
  <c r="H616" i="30"/>
  <c r="I616" i="30" s="1"/>
  <c r="H615" i="30"/>
  <c r="I615" i="30" s="1"/>
  <c r="H614" i="30"/>
  <c r="I614" i="30" s="1"/>
  <c r="H613" i="30"/>
  <c r="I613" i="30" s="1"/>
  <c r="H612" i="30"/>
  <c r="I612" i="30" s="1"/>
  <c r="H611" i="30"/>
  <c r="I611" i="30" s="1"/>
  <c r="H610" i="30"/>
  <c r="I610" i="30" s="1"/>
  <c r="H609" i="30"/>
  <c r="I609" i="30" s="1"/>
  <c r="H608" i="30"/>
  <c r="I608" i="30" s="1"/>
  <c r="H607" i="30"/>
  <c r="I607" i="30" s="1"/>
  <c r="H606" i="30"/>
  <c r="I606" i="30" s="1"/>
  <c r="H605" i="30"/>
  <c r="I605" i="30" s="1"/>
  <c r="H604" i="30"/>
  <c r="I604" i="30" s="1"/>
  <c r="H603" i="30"/>
  <c r="I603" i="30" s="1"/>
  <c r="I602" i="30"/>
  <c r="H602" i="30"/>
  <c r="H601" i="30"/>
  <c r="I601" i="30" s="1"/>
  <c r="H600" i="30"/>
  <c r="I600" i="30" s="1"/>
  <c r="H599" i="30"/>
  <c r="I599" i="30" s="1"/>
  <c r="H598" i="30"/>
  <c r="I598" i="30" s="1"/>
  <c r="H597" i="30"/>
  <c r="I597" i="30" s="1"/>
  <c r="I596" i="30"/>
  <c r="H596" i="30"/>
  <c r="H595" i="30"/>
  <c r="I595" i="30" s="1"/>
  <c r="H594" i="30"/>
  <c r="I594" i="30" s="1"/>
  <c r="H593" i="30"/>
  <c r="I593" i="30" s="1"/>
  <c r="H592" i="30"/>
  <c r="I592" i="30" s="1"/>
  <c r="H591" i="30"/>
  <c r="I591" i="30" s="1"/>
  <c r="H590" i="30"/>
  <c r="I590" i="30" s="1"/>
  <c r="H589" i="30"/>
  <c r="I589" i="30" s="1"/>
  <c r="H588" i="30"/>
  <c r="I588" i="30" s="1"/>
  <c r="H587" i="30"/>
  <c r="I587" i="30" s="1"/>
  <c r="H586" i="30"/>
  <c r="I586" i="30" s="1"/>
  <c r="H585" i="30"/>
  <c r="I585" i="30" s="1"/>
  <c r="H584" i="30"/>
  <c r="I584" i="30" s="1"/>
  <c r="H583" i="30"/>
  <c r="I583" i="30" s="1"/>
  <c r="H582" i="30"/>
  <c r="I582" i="30" s="1"/>
  <c r="H581" i="30"/>
  <c r="I581" i="30" s="1"/>
  <c r="H580" i="30"/>
  <c r="I580" i="30" s="1"/>
  <c r="H579" i="30"/>
  <c r="I579" i="30" s="1"/>
  <c r="I578" i="30"/>
  <c r="H578" i="30"/>
  <c r="H577" i="30"/>
  <c r="I577" i="30" s="1"/>
  <c r="H576" i="30"/>
  <c r="I576" i="30" s="1"/>
  <c r="H575" i="30"/>
  <c r="I575" i="30" s="1"/>
  <c r="H574" i="30"/>
  <c r="I574" i="30" s="1"/>
  <c r="H573" i="30"/>
  <c r="I573" i="30" s="1"/>
  <c r="H572" i="30"/>
  <c r="I572" i="30" s="1"/>
  <c r="H571" i="30"/>
  <c r="I571" i="30" s="1"/>
  <c r="I570" i="30"/>
  <c r="H570" i="30"/>
  <c r="H569" i="30"/>
  <c r="I569" i="30" s="1"/>
  <c r="H568" i="30"/>
  <c r="I568" i="30" s="1"/>
  <c r="H567" i="30"/>
  <c r="I567" i="30" s="1"/>
  <c r="H566" i="30"/>
  <c r="I566" i="30" s="1"/>
  <c r="H565" i="30"/>
  <c r="I565" i="30" s="1"/>
  <c r="H564" i="30"/>
  <c r="I564" i="30" s="1"/>
  <c r="H563" i="30"/>
  <c r="I563" i="30" s="1"/>
  <c r="H562" i="30"/>
  <c r="I562" i="30" s="1"/>
  <c r="H561" i="30"/>
  <c r="I561" i="30" s="1"/>
  <c r="H560" i="30"/>
  <c r="I560" i="30" s="1"/>
  <c r="H559" i="30"/>
  <c r="I559" i="30" s="1"/>
  <c r="H558" i="30"/>
  <c r="I558" i="30" s="1"/>
  <c r="H557" i="30"/>
  <c r="I557" i="30" s="1"/>
  <c r="H556" i="30"/>
  <c r="I556" i="30" s="1"/>
  <c r="H555" i="30"/>
  <c r="I555" i="30" s="1"/>
  <c r="H554" i="30"/>
  <c r="I554" i="30" s="1"/>
  <c r="H553" i="30"/>
  <c r="I553" i="30" s="1"/>
  <c r="I552" i="30"/>
  <c r="H552" i="30"/>
  <c r="H551" i="30"/>
  <c r="I551" i="30" s="1"/>
  <c r="H550" i="30"/>
  <c r="I550" i="30" s="1"/>
  <c r="I549" i="30"/>
  <c r="H549" i="30"/>
  <c r="H548" i="30"/>
  <c r="I548" i="30" s="1"/>
  <c r="H547" i="30"/>
  <c r="I547" i="30" s="1"/>
  <c r="H546" i="30"/>
  <c r="I546" i="30" s="1"/>
  <c r="H545" i="30"/>
  <c r="I545" i="30" s="1"/>
  <c r="H544" i="30"/>
  <c r="I544" i="30" s="1"/>
  <c r="H543" i="30"/>
  <c r="I543" i="30" s="1"/>
  <c r="H542" i="30"/>
  <c r="I542" i="30" s="1"/>
  <c r="H541" i="30"/>
  <c r="I541" i="30" s="1"/>
  <c r="H540" i="30"/>
  <c r="I540" i="30" s="1"/>
  <c r="H539" i="30"/>
  <c r="I539" i="30" s="1"/>
  <c r="H538" i="30"/>
  <c r="I538" i="30" s="1"/>
  <c r="H537" i="30"/>
  <c r="I537" i="30" s="1"/>
  <c r="I536" i="30"/>
  <c r="H536" i="30"/>
  <c r="H535" i="30"/>
  <c r="I535" i="30" s="1"/>
  <c r="H534" i="30"/>
  <c r="I534" i="30" s="1"/>
  <c r="H533" i="30"/>
  <c r="I533" i="30" s="1"/>
  <c r="H532" i="30"/>
  <c r="I532" i="30" s="1"/>
  <c r="H531" i="30"/>
  <c r="I531" i="30" s="1"/>
  <c r="H530" i="30"/>
  <c r="I530" i="30" s="1"/>
  <c r="H529" i="30"/>
  <c r="I529" i="30" s="1"/>
  <c r="H528" i="30"/>
  <c r="I528" i="30" s="1"/>
  <c r="H527" i="30"/>
  <c r="I527" i="30" s="1"/>
  <c r="H526" i="30"/>
  <c r="I526" i="30" s="1"/>
  <c r="H525" i="30"/>
  <c r="I525" i="30" s="1"/>
  <c r="H524" i="30"/>
  <c r="I524" i="30" s="1"/>
  <c r="H523" i="30"/>
  <c r="I523" i="30" s="1"/>
  <c r="H522" i="30"/>
  <c r="I522" i="30" s="1"/>
  <c r="H521" i="30"/>
  <c r="I521" i="30" s="1"/>
  <c r="H520" i="30"/>
  <c r="I520" i="30" s="1"/>
  <c r="H519" i="30"/>
  <c r="I519" i="30" s="1"/>
  <c r="H518" i="30"/>
  <c r="I518" i="30" s="1"/>
  <c r="H517" i="30"/>
  <c r="I517" i="30" s="1"/>
  <c r="H516" i="30"/>
  <c r="I516" i="30" s="1"/>
  <c r="H515" i="30"/>
  <c r="I515" i="30" s="1"/>
  <c r="H514" i="30"/>
  <c r="I514" i="30" s="1"/>
  <c r="H513" i="30"/>
  <c r="I513" i="30" s="1"/>
  <c r="H512" i="30"/>
  <c r="I512" i="30" s="1"/>
  <c r="I511" i="30"/>
  <c r="H511" i="30"/>
  <c r="I510" i="30"/>
  <c r="H510" i="30"/>
  <c r="H509" i="30"/>
  <c r="I509" i="30" s="1"/>
  <c r="H508" i="30"/>
  <c r="I508" i="30" s="1"/>
  <c r="H507" i="30"/>
  <c r="I507" i="30" s="1"/>
  <c r="H506" i="30"/>
  <c r="I506" i="30" s="1"/>
  <c r="H505" i="30"/>
  <c r="I505" i="30" s="1"/>
  <c r="H504" i="30"/>
  <c r="I504" i="30" s="1"/>
  <c r="H503" i="30"/>
  <c r="I503" i="30" s="1"/>
  <c r="H502" i="30"/>
  <c r="I502" i="30" s="1"/>
  <c r="H501" i="30"/>
  <c r="I501" i="30" s="1"/>
  <c r="H500" i="30"/>
  <c r="I500" i="30" s="1"/>
  <c r="H499" i="30"/>
  <c r="I499" i="30" s="1"/>
  <c r="H498" i="30"/>
  <c r="I498" i="30" s="1"/>
  <c r="H497" i="30"/>
  <c r="I497" i="30" s="1"/>
  <c r="H496" i="30"/>
  <c r="I496" i="30" s="1"/>
  <c r="I495" i="30"/>
  <c r="H495" i="30"/>
  <c r="H494" i="30"/>
  <c r="I494" i="30" s="1"/>
  <c r="H493" i="30"/>
  <c r="I493" i="30" s="1"/>
  <c r="H492" i="30"/>
  <c r="I492" i="30" s="1"/>
  <c r="H491" i="30"/>
  <c r="I491" i="30" s="1"/>
  <c r="I490" i="30"/>
  <c r="H490" i="30"/>
  <c r="H489" i="30"/>
  <c r="I489" i="30" s="1"/>
  <c r="I488" i="30"/>
  <c r="H488" i="30"/>
  <c r="H487" i="30"/>
  <c r="I487" i="30" s="1"/>
  <c r="H486" i="30"/>
  <c r="I486" i="30" s="1"/>
  <c r="H485" i="30"/>
  <c r="I485" i="30" s="1"/>
  <c r="H484" i="30"/>
  <c r="I484" i="30" s="1"/>
  <c r="H483" i="30"/>
  <c r="I483" i="30" s="1"/>
  <c r="H482" i="30"/>
  <c r="I482" i="30" s="1"/>
  <c r="H481" i="30"/>
  <c r="I481" i="30" s="1"/>
  <c r="H480" i="30"/>
  <c r="I480" i="30" s="1"/>
  <c r="H479" i="30"/>
  <c r="I479" i="30" s="1"/>
  <c r="H478" i="30"/>
  <c r="I478" i="30" s="1"/>
  <c r="H477" i="30"/>
  <c r="I477" i="30" s="1"/>
  <c r="H476" i="30"/>
  <c r="I476" i="30" s="1"/>
  <c r="H475" i="30"/>
  <c r="I475" i="30" s="1"/>
  <c r="H474" i="30"/>
  <c r="I474" i="30" s="1"/>
  <c r="H473" i="30"/>
  <c r="I473" i="30" s="1"/>
  <c r="H472" i="30"/>
  <c r="I472" i="30" s="1"/>
  <c r="H471" i="30"/>
  <c r="I471" i="30" s="1"/>
  <c r="H470" i="30"/>
  <c r="I470" i="30" s="1"/>
  <c r="H469" i="30"/>
  <c r="I469" i="30" s="1"/>
  <c r="H468" i="30"/>
  <c r="I468" i="30" s="1"/>
  <c r="H467" i="30"/>
  <c r="I467" i="30" s="1"/>
  <c r="H466" i="30"/>
  <c r="I466" i="30" s="1"/>
  <c r="H465" i="30"/>
  <c r="I465" i="30" s="1"/>
  <c r="H464" i="30"/>
  <c r="I464" i="30" s="1"/>
  <c r="H463" i="30"/>
  <c r="I463" i="30" s="1"/>
  <c r="H462" i="30"/>
  <c r="I462" i="30" s="1"/>
  <c r="H461" i="30"/>
  <c r="I461" i="30" s="1"/>
  <c r="H460" i="30"/>
  <c r="I460" i="30" s="1"/>
  <c r="H459" i="30"/>
  <c r="I459" i="30" s="1"/>
  <c r="H458" i="30"/>
  <c r="I458" i="30" s="1"/>
  <c r="H457" i="30"/>
  <c r="I457" i="30" s="1"/>
  <c r="H456" i="30"/>
  <c r="I456" i="30" s="1"/>
  <c r="H455" i="30"/>
  <c r="I455" i="30" s="1"/>
  <c r="H454" i="30"/>
  <c r="I454" i="30" s="1"/>
  <c r="H453" i="30"/>
  <c r="I453" i="30" s="1"/>
  <c r="H452" i="30"/>
  <c r="I452" i="30" s="1"/>
  <c r="H451" i="30"/>
  <c r="I451" i="30" s="1"/>
  <c r="H450" i="30"/>
  <c r="I450" i="30" s="1"/>
  <c r="H449" i="30"/>
  <c r="I449" i="30" s="1"/>
  <c r="H448" i="30"/>
  <c r="I448" i="30" s="1"/>
  <c r="H447" i="30"/>
  <c r="I447" i="30" s="1"/>
  <c r="H446" i="30"/>
  <c r="I446" i="30" s="1"/>
  <c r="H445" i="30"/>
  <c r="I445" i="30" s="1"/>
  <c r="H444" i="30"/>
  <c r="I444" i="30" s="1"/>
  <c r="H443" i="30"/>
  <c r="I443" i="30" s="1"/>
  <c r="H442" i="30"/>
  <c r="I442" i="30" s="1"/>
  <c r="I441" i="30"/>
  <c r="H441" i="30"/>
  <c r="H440" i="30"/>
  <c r="I440" i="30" s="1"/>
  <c r="H439" i="30"/>
  <c r="I439" i="30" s="1"/>
  <c r="I438" i="30"/>
  <c r="H438" i="30"/>
  <c r="H437" i="30"/>
  <c r="I437" i="30" s="1"/>
  <c r="H436" i="30"/>
  <c r="I436" i="30" s="1"/>
  <c r="H435" i="30"/>
  <c r="I435" i="30" s="1"/>
  <c r="H434" i="30"/>
  <c r="I434" i="30" s="1"/>
  <c r="H433" i="30"/>
  <c r="I433" i="30" s="1"/>
  <c r="H432" i="30"/>
  <c r="I432" i="30" s="1"/>
  <c r="H431" i="30"/>
  <c r="I431" i="30" s="1"/>
  <c r="H430" i="30"/>
  <c r="I430" i="30" s="1"/>
  <c r="H429" i="30"/>
  <c r="I429" i="30" s="1"/>
  <c r="H428" i="30"/>
  <c r="I428" i="30" s="1"/>
  <c r="H427" i="30"/>
  <c r="I427" i="30" s="1"/>
  <c r="H426" i="30"/>
  <c r="I426" i="30" s="1"/>
  <c r="H425" i="30"/>
  <c r="I425" i="30" s="1"/>
  <c r="H424" i="30"/>
  <c r="I424" i="30" s="1"/>
  <c r="H423" i="30"/>
  <c r="I423" i="30" s="1"/>
  <c r="H422" i="30"/>
  <c r="I422" i="30" s="1"/>
  <c r="H421" i="30"/>
  <c r="I421" i="30" s="1"/>
  <c r="H420" i="30"/>
  <c r="I420" i="30" s="1"/>
  <c r="H419" i="30"/>
  <c r="I419" i="30" s="1"/>
  <c r="I418" i="30"/>
  <c r="H418" i="30"/>
  <c r="H417" i="30"/>
  <c r="I417" i="30" s="1"/>
  <c r="H416" i="30"/>
  <c r="I416" i="30" s="1"/>
  <c r="H415" i="30"/>
  <c r="I415" i="30" s="1"/>
  <c r="H414" i="30"/>
  <c r="I414" i="30" s="1"/>
  <c r="H413" i="30"/>
  <c r="I413" i="30" s="1"/>
  <c r="H412" i="30"/>
  <c r="I412" i="30" s="1"/>
  <c r="H411" i="30"/>
  <c r="I411" i="30" s="1"/>
  <c r="H410" i="30"/>
  <c r="I410" i="30" s="1"/>
  <c r="H409" i="30"/>
  <c r="I409" i="30" s="1"/>
  <c r="I408" i="30"/>
  <c r="H408" i="30"/>
  <c r="H407" i="30"/>
  <c r="I407" i="30" s="1"/>
  <c r="H406" i="30"/>
  <c r="I406" i="30" s="1"/>
  <c r="H405" i="30"/>
  <c r="I405" i="30" s="1"/>
  <c r="H404" i="30"/>
  <c r="I404" i="30" s="1"/>
  <c r="H403" i="30"/>
  <c r="I403" i="30" s="1"/>
  <c r="I402" i="30"/>
  <c r="H402" i="30"/>
  <c r="H401" i="30"/>
  <c r="I401" i="30" s="1"/>
  <c r="H400" i="30"/>
  <c r="I400" i="30" s="1"/>
  <c r="H399" i="30"/>
  <c r="I399" i="30" s="1"/>
  <c r="H398" i="30"/>
  <c r="I398" i="30" s="1"/>
  <c r="H397" i="30"/>
  <c r="I397" i="30" s="1"/>
  <c r="H396" i="30"/>
  <c r="I396" i="30" s="1"/>
  <c r="H395" i="30"/>
  <c r="I395" i="30" s="1"/>
  <c r="H394" i="30"/>
  <c r="I394" i="30" s="1"/>
  <c r="H393" i="30"/>
  <c r="I393" i="30" s="1"/>
  <c r="I392" i="30"/>
  <c r="H392" i="30"/>
  <c r="H391" i="30"/>
  <c r="I391" i="30" s="1"/>
  <c r="H390" i="30"/>
  <c r="I390" i="30" s="1"/>
  <c r="H389" i="30"/>
  <c r="I389" i="30" s="1"/>
  <c r="H388" i="30"/>
  <c r="I388" i="30" s="1"/>
  <c r="H387" i="30"/>
  <c r="I387" i="30" s="1"/>
  <c r="I386" i="30"/>
  <c r="H386" i="30"/>
  <c r="H385" i="30"/>
  <c r="I385" i="30" s="1"/>
  <c r="H384" i="30"/>
  <c r="I384" i="30" s="1"/>
  <c r="H383" i="30"/>
  <c r="I383" i="30" s="1"/>
  <c r="H382" i="30"/>
  <c r="I382" i="30" s="1"/>
  <c r="H381" i="30"/>
  <c r="I381" i="30" s="1"/>
  <c r="H380" i="30"/>
  <c r="I380" i="30" s="1"/>
  <c r="H379" i="30"/>
  <c r="I379" i="30" s="1"/>
  <c r="H378" i="30"/>
  <c r="I378" i="30" s="1"/>
  <c r="H377" i="30"/>
  <c r="I377" i="30" s="1"/>
  <c r="H376" i="30"/>
  <c r="I376" i="30" s="1"/>
  <c r="H375" i="30"/>
  <c r="I375" i="30" s="1"/>
  <c r="H374" i="30"/>
  <c r="I374" i="30" s="1"/>
  <c r="H373" i="30"/>
  <c r="I373" i="30" s="1"/>
  <c r="I372" i="30"/>
  <c r="H372" i="30"/>
  <c r="H371" i="30"/>
  <c r="I371" i="30" s="1"/>
  <c r="H370" i="30"/>
  <c r="I370" i="30" s="1"/>
  <c r="I369" i="30"/>
  <c r="H369" i="30"/>
  <c r="H368" i="30"/>
  <c r="I368" i="30" s="1"/>
  <c r="H367" i="30"/>
  <c r="I367" i="30" s="1"/>
  <c r="H366" i="30"/>
  <c r="I366" i="30" s="1"/>
  <c r="H365" i="30"/>
  <c r="I365" i="30" s="1"/>
  <c r="H364" i="30"/>
  <c r="I364" i="30" s="1"/>
  <c r="H363" i="30"/>
  <c r="I363" i="30" s="1"/>
  <c r="H362" i="30"/>
  <c r="I362" i="30" s="1"/>
  <c r="H361" i="30"/>
  <c r="I361" i="30" s="1"/>
  <c r="H360" i="30"/>
  <c r="I360" i="30" s="1"/>
  <c r="H359" i="30"/>
  <c r="I359" i="30" s="1"/>
  <c r="H358" i="30"/>
  <c r="I358" i="30" s="1"/>
  <c r="H357" i="30"/>
  <c r="I357" i="30" s="1"/>
  <c r="H356" i="30"/>
  <c r="I356" i="30" s="1"/>
  <c r="H355" i="30"/>
  <c r="I355" i="30" s="1"/>
  <c r="H354" i="30"/>
  <c r="I354" i="30" s="1"/>
  <c r="H353" i="30"/>
  <c r="I353" i="30" s="1"/>
  <c r="H352" i="30"/>
  <c r="I352" i="30" s="1"/>
  <c r="H351" i="30"/>
  <c r="I351" i="30" s="1"/>
  <c r="H350" i="30"/>
  <c r="I350" i="30" s="1"/>
  <c r="H349" i="30"/>
  <c r="I349" i="30" s="1"/>
  <c r="H348" i="30"/>
  <c r="I348" i="30" s="1"/>
  <c r="H347" i="30"/>
  <c r="I347" i="30" s="1"/>
  <c r="H346" i="30"/>
  <c r="I346" i="30" s="1"/>
  <c r="I345" i="30"/>
  <c r="H345" i="30"/>
  <c r="H344" i="30"/>
  <c r="I344" i="30" s="1"/>
  <c r="H343" i="30"/>
  <c r="I343" i="30" s="1"/>
  <c r="I342" i="30"/>
  <c r="H342" i="30"/>
  <c r="H341" i="30"/>
  <c r="I341" i="30" s="1"/>
  <c r="H340" i="30"/>
  <c r="I340" i="30" s="1"/>
  <c r="H339" i="30"/>
  <c r="I339" i="30" s="1"/>
  <c r="H338" i="30"/>
  <c r="I338" i="30" s="1"/>
  <c r="H337" i="30"/>
  <c r="I337" i="30" s="1"/>
  <c r="H336" i="30"/>
  <c r="I336" i="30" s="1"/>
  <c r="I335" i="30"/>
  <c r="H335" i="30"/>
  <c r="H334" i="30"/>
  <c r="I334" i="30" s="1"/>
  <c r="H333" i="30"/>
  <c r="I333" i="30" s="1"/>
  <c r="H332" i="30"/>
  <c r="I332" i="30" s="1"/>
  <c r="H331" i="30"/>
  <c r="I331" i="30" s="1"/>
  <c r="H330" i="30"/>
  <c r="I330" i="30" s="1"/>
  <c r="H329" i="30"/>
  <c r="I329" i="30" s="1"/>
  <c r="I328" i="30"/>
  <c r="H328" i="30"/>
  <c r="H327" i="30"/>
  <c r="I327" i="30" s="1"/>
  <c r="H326" i="30"/>
  <c r="I326" i="30" s="1"/>
  <c r="H325" i="30"/>
  <c r="I325" i="30" s="1"/>
  <c r="H324" i="30"/>
  <c r="I324" i="30" s="1"/>
  <c r="H323" i="30"/>
  <c r="I323" i="30" s="1"/>
  <c r="H322" i="30"/>
  <c r="I322" i="30" s="1"/>
  <c r="H321" i="30"/>
  <c r="I321" i="30" s="1"/>
  <c r="H320" i="30"/>
  <c r="I320" i="30" s="1"/>
  <c r="I319" i="30"/>
  <c r="H319" i="30"/>
  <c r="H318" i="30"/>
  <c r="I318" i="30" s="1"/>
  <c r="H317" i="30"/>
  <c r="I317" i="30" s="1"/>
  <c r="H316" i="30"/>
  <c r="I316" i="30" s="1"/>
  <c r="H315" i="30"/>
  <c r="I315" i="30" s="1"/>
  <c r="H314" i="30"/>
  <c r="I314" i="30" s="1"/>
  <c r="H313" i="30"/>
  <c r="I313" i="30" s="1"/>
  <c r="I312" i="30"/>
  <c r="H312" i="30"/>
  <c r="H311" i="30"/>
  <c r="I311" i="30" s="1"/>
  <c r="H310" i="30"/>
  <c r="I310" i="30" s="1"/>
  <c r="H309" i="30"/>
  <c r="I309" i="30" s="1"/>
  <c r="H308" i="30"/>
  <c r="I308" i="30" s="1"/>
  <c r="H307" i="30"/>
  <c r="I307" i="30" s="1"/>
  <c r="H306" i="30"/>
  <c r="I306" i="30" s="1"/>
  <c r="H305" i="30"/>
  <c r="I305" i="30" s="1"/>
  <c r="H304" i="30"/>
  <c r="I304" i="30" s="1"/>
  <c r="H303" i="30"/>
  <c r="I303" i="30" s="1"/>
  <c r="H302" i="30"/>
  <c r="I302" i="30" s="1"/>
  <c r="H301" i="30"/>
  <c r="I301" i="30" s="1"/>
  <c r="H300" i="30"/>
  <c r="I300" i="30" s="1"/>
  <c r="H299" i="30"/>
  <c r="I299" i="30" s="1"/>
  <c r="H298" i="30"/>
  <c r="I298" i="30" s="1"/>
  <c r="H297" i="30"/>
  <c r="I297" i="30" s="1"/>
  <c r="H296" i="30"/>
  <c r="I296" i="30" s="1"/>
  <c r="H295" i="30"/>
  <c r="I295" i="30" s="1"/>
  <c r="I294" i="30"/>
  <c r="H294" i="30"/>
  <c r="H293" i="30"/>
  <c r="I293" i="30" s="1"/>
  <c r="H292" i="30"/>
  <c r="I292" i="30" s="1"/>
  <c r="H291" i="30"/>
  <c r="I291" i="30" s="1"/>
  <c r="H290" i="30"/>
  <c r="I290" i="30" s="1"/>
  <c r="H289" i="30"/>
  <c r="I289" i="30" s="1"/>
  <c r="H288" i="30"/>
  <c r="I288" i="30" s="1"/>
  <c r="H287" i="30"/>
  <c r="I287" i="30" s="1"/>
  <c r="H286" i="30"/>
  <c r="I286" i="30" s="1"/>
  <c r="H285" i="30"/>
  <c r="I285" i="30" s="1"/>
  <c r="I284" i="30"/>
  <c r="H284" i="30"/>
  <c r="H283" i="30"/>
  <c r="I283" i="30" s="1"/>
  <c r="H282" i="30"/>
  <c r="I282" i="30" s="1"/>
  <c r="H281" i="30"/>
  <c r="I281" i="30" s="1"/>
  <c r="H280" i="30"/>
  <c r="I280" i="30" s="1"/>
  <c r="H279" i="30"/>
  <c r="I279" i="30" s="1"/>
  <c r="H278" i="30"/>
  <c r="I278" i="30" s="1"/>
  <c r="H277" i="30"/>
  <c r="I277" i="30" s="1"/>
  <c r="I276" i="30"/>
  <c r="H276" i="30"/>
  <c r="H275" i="30"/>
  <c r="I275" i="30" s="1"/>
  <c r="H274" i="30"/>
  <c r="I274" i="30" s="1"/>
  <c r="H273" i="30"/>
  <c r="I273" i="30" s="1"/>
  <c r="H272" i="30"/>
  <c r="I272" i="30" s="1"/>
  <c r="H271" i="30"/>
  <c r="I271" i="30" s="1"/>
  <c r="I270" i="30"/>
  <c r="H270" i="30"/>
  <c r="H269" i="30"/>
  <c r="I269" i="30" s="1"/>
  <c r="H268" i="30"/>
  <c r="I268" i="30" s="1"/>
  <c r="H267" i="30"/>
  <c r="I267" i="30" s="1"/>
  <c r="I266" i="30"/>
  <c r="H266" i="30"/>
  <c r="H265" i="30"/>
  <c r="I265" i="30" s="1"/>
  <c r="H264" i="30"/>
  <c r="I264" i="30" s="1"/>
  <c r="H263" i="30"/>
  <c r="I263" i="30" s="1"/>
  <c r="H262" i="30"/>
  <c r="I262" i="30" s="1"/>
  <c r="H261" i="30"/>
  <c r="I261" i="30" s="1"/>
  <c r="H260" i="30"/>
  <c r="I260" i="30" s="1"/>
  <c r="H259" i="30"/>
  <c r="I259" i="30" s="1"/>
  <c r="H258" i="30"/>
  <c r="I258" i="30" s="1"/>
  <c r="H257" i="30"/>
  <c r="I257" i="30" s="1"/>
  <c r="H256" i="30"/>
  <c r="I256" i="30" s="1"/>
  <c r="H255" i="30"/>
  <c r="I255" i="30" s="1"/>
  <c r="H254" i="30"/>
  <c r="I254" i="30" s="1"/>
  <c r="H253" i="30"/>
  <c r="I253" i="30" s="1"/>
  <c r="I252" i="30"/>
  <c r="H252" i="30"/>
  <c r="H251" i="30"/>
  <c r="I251" i="30" s="1"/>
  <c r="H250" i="30"/>
  <c r="I250" i="30" s="1"/>
  <c r="H249" i="30"/>
  <c r="I249" i="30" s="1"/>
  <c r="H248" i="30"/>
  <c r="I248" i="30" s="1"/>
  <c r="H247" i="30"/>
  <c r="I247" i="30" s="1"/>
  <c r="H246" i="30"/>
  <c r="I246" i="30" s="1"/>
  <c r="H245" i="30"/>
  <c r="I245" i="30" s="1"/>
  <c r="H244" i="30"/>
  <c r="I244" i="30" s="1"/>
  <c r="H243" i="30"/>
  <c r="I243" i="30" s="1"/>
  <c r="H242" i="30"/>
  <c r="I242" i="30" s="1"/>
  <c r="H241" i="30"/>
  <c r="I241" i="30" s="1"/>
  <c r="H240" i="30"/>
  <c r="I240" i="30" s="1"/>
  <c r="H239" i="30"/>
  <c r="I239" i="30" s="1"/>
  <c r="H238" i="30"/>
  <c r="I238" i="30" s="1"/>
  <c r="H237" i="30"/>
  <c r="I237" i="30" s="1"/>
  <c r="H236" i="30"/>
  <c r="I236" i="30" s="1"/>
  <c r="H235" i="30"/>
  <c r="I235" i="30" s="1"/>
  <c r="H234" i="30"/>
  <c r="I234" i="30" s="1"/>
  <c r="H233" i="30"/>
  <c r="I233" i="30" s="1"/>
  <c r="H232" i="30"/>
  <c r="I232" i="30" s="1"/>
  <c r="H231" i="30"/>
  <c r="I231" i="30" s="1"/>
  <c r="H230" i="30"/>
  <c r="I230" i="30" s="1"/>
  <c r="H229" i="30"/>
  <c r="I229" i="30" s="1"/>
  <c r="H228" i="30"/>
  <c r="I228" i="30" s="1"/>
  <c r="H227" i="30"/>
  <c r="I227" i="30" s="1"/>
  <c r="H226" i="30"/>
  <c r="I226" i="30" s="1"/>
  <c r="H225" i="30"/>
  <c r="I225" i="30" s="1"/>
  <c r="H224" i="30"/>
  <c r="I224" i="30" s="1"/>
  <c r="H223" i="30"/>
  <c r="I223" i="30" s="1"/>
  <c r="H222" i="30"/>
  <c r="I222" i="30" s="1"/>
  <c r="H221" i="30"/>
  <c r="I221" i="30" s="1"/>
  <c r="H220" i="30"/>
  <c r="I220" i="30" s="1"/>
  <c r="H219" i="30"/>
  <c r="I219" i="30" s="1"/>
  <c r="H218" i="30"/>
  <c r="I218" i="30" s="1"/>
  <c r="H217" i="30"/>
  <c r="I217" i="30" s="1"/>
  <c r="H216" i="30"/>
  <c r="I216" i="30" s="1"/>
  <c r="H215" i="30"/>
  <c r="I215" i="30" s="1"/>
  <c r="H214" i="30"/>
  <c r="I214" i="30" s="1"/>
  <c r="H213" i="30"/>
  <c r="I213" i="30" s="1"/>
  <c r="I212" i="30"/>
  <c r="H212" i="30"/>
  <c r="H211" i="30"/>
  <c r="I211" i="30" s="1"/>
  <c r="H210" i="30"/>
  <c r="I210" i="30" s="1"/>
  <c r="H209" i="30"/>
  <c r="I209" i="30" s="1"/>
  <c r="H208" i="30"/>
  <c r="I208" i="30" s="1"/>
  <c r="H207" i="30"/>
  <c r="I207" i="30" s="1"/>
  <c r="H206" i="30"/>
  <c r="I206" i="30" s="1"/>
  <c r="H205" i="30"/>
  <c r="I205" i="30" s="1"/>
  <c r="I204" i="30"/>
  <c r="H204" i="30"/>
  <c r="H203" i="30"/>
  <c r="I203" i="30" s="1"/>
  <c r="H202" i="30"/>
  <c r="I202" i="30" s="1"/>
  <c r="H201" i="30"/>
  <c r="I201" i="30" s="1"/>
  <c r="H200" i="30"/>
  <c r="I200" i="30" s="1"/>
  <c r="H199" i="30"/>
  <c r="I199" i="30" s="1"/>
  <c r="H198" i="30"/>
  <c r="I198" i="30" s="1"/>
  <c r="H197" i="30"/>
  <c r="I197" i="30" s="1"/>
  <c r="H196" i="30"/>
  <c r="I196" i="30" s="1"/>
  <c r="H195" i="30"/>
  <c r="I195" i="30" s="1"/>
  <c r="H194" i="30"/>
  <c r="I194" i="30" s="1"/>
  <c r="H193" i="30"/>
  <c r="I193" i="30" s="1"/>
  <c r="H192" i="30"/>
  <c r="I192" i="30" s="1"/>
  <c r="H191" i="30"/>
  <c r="I191" i="30" s="1"/>
  <c r="H190" i="30"/>
  <c r="I190" i="30" s="1"/>
  <c r="H189" i="30"/>
  <c r="I189" i="30" s="1"/>
  <c r="H188" i="30"/>
  <c r="I188" i="30" s="1"/>
  <c r="H187" i="30"/>
  <c r="I187" i="30" s="1"/>
  <c r="H186" i="30"/>
  <c r="I186" i="30" s="1"/>
  <c r="H185" i="30"/>
  <c r="I185" i="30" s="1"/>
  <c r="H184" i="30"/>
  <c r="I184" i="30" s="1"/>
  <c r="H183" i="30"/>
  <c r="I183" i="30" s="1"/>
  <c r="I182" i="30"/>
  <c r="H182" i="30"/>
  <c r="H181" i="30"/>
  <c r="I181" i="30" s="1"/>
  <c r="H180" i="30"/>
  <c r="I180" i="30" s="1"/>
  <c r="H179" i="30"/>
  <c r="I179" i="30" s="1"/>
  <c r="H178" i="30"/>
  <c r="I178" i="30" s="1"/>
  <c r="H177" i="30"/>
  <c r="I177" i="30" s="1"/>
  <c r="H176" i="30"/>
  <c r="I176" i="30" s="1"/>
  <c r="H175" i="30"/>
  <c r="I175" i="30" s="1"/>
  <c r="I174" i="30"/>
  <c r="H174" i="30"/>
  <c r="H173" i="30"/>
  <c r="I173" i="30" s="1"/>
  <c r="H172" i="30"/>
  <c r="I172" i="30" s="1"/>
  <c r="H171" i="30"/>
  <c r="I171" i="30" s="1"/>
  <c r="H170" i="30"/>
  <c r="I170" i="30" s="1"/>
  <c r="H169" i="30"/>
  <c r="I169" i="30" s="1"/>
  <c r="I168" i="30"/>
  <c r="H168" i="30"/>
  <c r="H167" i="30"/>
  <c r="I167" i="30" s="1"/>
  <c r="H166" i="30"/>
  <c r="I166" i="30" s="1"/>
  <c r="H165" i="30"/>
  <c r="I165" i="30" s="1"/>
  <c r="I164" i="30"/>
  <c r="H164" i="30"/>
  <c r="H163" i="30"/>
  <c r="I163" i="30" s="1"/>
  <c r="H162" i="30"/>
  <c r="I162" i="30" s="1"/>
  <c r="H161" i="30"/>
  <c r="I161" i="30" s="1"/>
  <c r="H160" i="30"/>
  <c r="I160" i="30" s="1"/>
  <c r="H159" i="30"/>
  <c r="I159" i="30" s="1"/>
  <c r="H158" i="30"/>
  <c r="I158" i="30" s="1"/>
  <c r="H157" i="30"/>
  <c r="I157" i="30" s="1"/>
  <c r="H156" i="30"/>
  <c r="I156" i="30" s="1"/>
  <c r="H155" i="30"/>
  <c r="I155" i="30" s="1"/>
  <c r="H154" i="30"/>
  <c r="I154" i="30" s="1"/>
  <c r="H153" i="30"/>
  <c r="I153" i="30" s="1"/>
  <c r="H152" i="30"/>
  <c r="I152" i="30" s="1"/>
  <c r="H151" i="30"/>
  <c r="I151" i="30" s="1"/>
  <c r="H150" i="30"/>
  <c r="I150" i="30" s="1"/>
  <c r="H149" i="30"/>
  <c r="I149" i="30" s="1"/>
  <c r="H148" i="30"/>
  <c r="I148" i="30" s="1"/>
  <c r="H147" i="30"/>
  <c r="I147" i="30" s="1"/>
  <c r="H146" i="30"/>
  <c r="I146" i="30" s="1"/>
  <c r="H145" i="30"/>
  <c r="I145" i="30" s="1"/>
  <c r="H144" i="30"/>
  <c r="I144" i="30" s="1"/>
  <c r="H143" i="30"/>
  <c r="I143" i="30" s="1"/>
  <c r="H142" i="30"/>
  <c r="I142" i="30" s="1"/>
  <c r="H141" i="30"/>
  <c r="I141" i="30" s="1"/>
  <c r="H140" i="30"/>
  <c r="I140" i="30" s="1"/>
  <c r="H139" i="30"/>
  <c r="I139" i="30" s="1"/>
  <c r="H138" i="30"/>
  <c r="I138" i="30" s="1"/>
  <c r="H137" i="30"/>
  <c r="I137" i="30" s="1"/>
  <c r="H136" i="30"/>
  <c r="I136" i="30" s="1"/>
  <c r="H135" i="30"/>
  <c r="I135" i="30" s="1"/>
  <c r="I134" i="30"/>
  <c r="H134" i="30"/>
  <c r="H133" i="30"/>
  <c r="I133" i="30" s="1"/>
  <c r="H132" i="30"/>
  <c r="I132" i="30" s="1"/>
  <c r="H131" i="30"/>
  <c r="I131" i="30" s="1"/>
  <c r="H130" i="30"/>
  <c r="I130" i="30" s="1"/>
  <c r="H129" i="30"/>
  <c r="I129" i="30" s="1"/>
  <c r="H128" i="30"/>
  <c r="I128" i="30" s="1"/>
  <c r="H127" i="30"/>
  <c r="I127" i="30" s="1"/>
  <c r="H126" i="30"/>
  <c r="I126" i="30" s="1"/>
  <c r="H125" i="30"/>
  <c r="I125" i="30" s="1"/>
  <c r="H124" i="30"/>
  <c r="I124" i="30" s="1"/>
  <c r="H123" i="30"/>
  <c r="I123" i="30" s="1"/>
  <c r="H122" i="30"/>
  <c r="I122" i="30" s="1"/>
  <c r="H121" i="30"/>
  <c r="I121" i="30" s="1"/>
  <c r="H120" i="30"/>
  <c r="I120" i="30" s="1"/>
  <c r="H119" i="30"/>
  <c r="I119" i="30" s="1"/>
  <c r="H118" i="30"/>
  <c r="I118" i="30" s="1"/>
  <c r="H117" i="30"/>
  <c r="I117" i="30" s="1"/>
  <c r="H116" i="30"/>
  <c r="I116" i="30" s="1"/>
  <c r="H115" i="30"/>
  <c r="I115" i="30" s="1"/>
  <c r="H114" i="30"/>
  <c r="I114" i="30" s="1"/>
  <c r="H113" i="30"/>
  <c r="I113" i="30" s="1"/>
  <c r="H112" i="30"/>
  <c r="I112" i="30" s="1"/>
  <c r="H111" i="30"/>
  <c r="I111" i="30" s="1"/>
  <c r="H110" i="30"/>
  <c r="I110" i="30" s="1"/>
  <c r="H109" i="30"/>
  <c r="I109" i="30" s="1"/>
  <c r="H108" i="30"/>
  <c r="I108" i="30" s="1"/>
  <c r="H107" i="30"/>
  <c r="I107" i="30" s="1"/>
  <c r="H106" i="30"/>
  <c r="I106" i="30" s="1"/>
  <c r="H105" i="30"/>
  <c r="I105" i="30" s="1"/>
  <c r="H104" i="30"/>
  <c r="I104" i="30" s="1"/>
  <c r="H103" i="30"/>
  <c r="I103" i="30" s="1"/>
  <c r="H102" i="30"/>
  <c r="I102" i="30" s="1"/>
  <c r="H101" i="30"/>
  <c r="I101" i="30" s="1"/>
  <c r="H100" i="30"/>
  <c r="I100" i="30" s="1"/>
  <c r="H99" i="30"/>
  <c r="I99" i="30" s="1"/>
  <c r="H98" i="30"/>
  <c r="I98" i="30" s="1"/>
  <c r="H97" i="30"/>
  <c r="I97" i="30" s="1"/>
  <c r="H96" i="30"/>
  <c r="I96" i="30" s="1"/>
  <c r="H95" i="30"/>
  <c r="I95" i="30" s="1"/>
  <c r="H94" i="30"/>
  <c r="I94" i="30" s="1"/>
  <c r="H93" i="30"/>
  <c r="I93" i="30" s="1"/>
  <c r="H92" i="30"/>
  <c r="I92" i="30" s="1"/>
  <c r="H91" i="30"/>
  <c r="I91" i="30" s="1"/>
  <c r="H90" i="30"/>
  <c r="I90" i="30" s="1"/>
  <c r="H89" i="30"/>
  <c r="I89" i="30" s="1"/>
  <c r="H88" i="30"/>
  <c r="I88" i="30" s="1"/>
  <c r="H87" i="30"/>
  <c r="I87" i="30" s="1"/>
  <c r="H86" i="30"/>
  <c r="I86" i="30" s="1"/>
  <c r="H85" i="30"/>
  <c r="I85" i="30" s="1"/>
  <c r="H84" i="30"/>
  <c r="I84" i="30" s="1"/>
  <c r="H83" i="30"/>
  <c r="I83" i="30" s="1"/>
  <c r="H82" i="30"/>
  <c r="I82" i="30" s="1"/>
  <c r="H81" i="30"/>
  <c r="I81" i="30" s="1"/>
  <c r="H80" i="30"/>
  <c r="I80" i="30" s="1"/>
  <c r="H79" i="30"/>
  <c r="I79" i="30" s="1"/>
  <c r="H78" i="30"/>
  <c r="I78" i="30" s="1"/>
  <c r="H77" i="30"/>
  <c r="I77" i="30" s="1"/>
  <c r="I76" i="30"/>
  <c r="H76" i="30"/>
  <c r="H75" i="30"/>
  <c r="I75" i="30" s="1"/>
  <c r="H74" i="30"/>
  <c r="I74" i="30" s="1"/>
  <c r="H73" i="30"/>
  <c r="I73" i="30" s="1"/>
  <c r="H72" i="30"/>
  <c r="I72" i="30" s="1"/>
  <c r="H71" i="30"/>
  <c r="I71" i="30" s="1"/>
  <c r="H70" i="30"/>
  <c r="I70" i="30" s="1"/>
  <c r="H69" i="30"/>
  <c r="I69" i="30" s="1"/>
  <c r="H68" i="30"/>
  <c r="I68" i="30" s="1"/>
  <c r="H67" i="30"/>
  <c r="I67" i="30" s="1"/>
  <c r="H66" i="30"/>
  <c r="I66" i="30" s="1"/>
  <c r="H65" i="30"/>
  <c r="I65" i="30" s="1"/>
  <c r="H64" i="30"/>
  <c r="I64" i="30" s="1"/>
  <c r="H63" i="30"/>
  <c r="I63" i="30" s="1"/>
  <c r="I62" i="30"/>
  <c r="H62" i="30"/>
  <c r="H61" i="30"/>
  <c r="I61" i="30" s="1"/>
  <c r="H60" i="30"/>
  <c r="I60" i="30" s="1"/>
  <c r="H59" i="30"/>
  <c r="I59" i="30" s="1"/>
  <c r="H58" i="30"/>
  <c r="I58" i="30" s="1"/>
  <c r="H57" i="30"/>
  <c r="I57" i="30" s="1"/>
  <c r="H56" i="30"/>
  <c r="I56" i="30" s="1"/>
  <c r="H55" i="30"/>
  <c r="I55" i="30" s="1"/>
  <c r="I54" i="30"/>
  <c r="H54" i="30"/>
  <c r="H53" i="30"/>
  <c r="I53" i="30" s="1"/>
  <c r="H52" i="30"/>
  <c r="I52" i="30" s="1"/>
  <c r="H51" i="30"/>
  <c r="I51" i="30" s="1"/>
  <c r="H50" i="30"/>
  <c r="I50" i="30" s="1"/>
  <c r="H49" i="30"/>
  <c r="I49" i="30" s="1"/>
  <c r="H48" i="30"/>
  <c r="I48" i="30" s="1"/>
  <c r="H47" i="30"/>
  <c r="I47" i="30" s="1"/>
  <c r="I46" i="30"/>
  <c r="H46" i="30"/>
  <c r="H45" i="30"/>
  <c r="I45" i="30" s="1"/>
  <c r="I44" i="30"/>
  <c r="H44" i="30"/>
  <c r="H43" i="30"/>
  <c r="I43" i="30" s="1"/>
  <c r="H42" i="30"/>
  <c r="I42" i="30" s="1"/>
  <c r="H41" i="30"/>
  <c r="I41" i="30" s="1"/>
  <c r="I40" i="30"/>
  <c r="H40" i="30"/>
  <c r="H39" i="30"/>
  <c r="I39" i="30" s="1"/>
  <c r="H38" i="30"/>
  <c r="I38" i="30" s="1"/>
  <c r="H37" i="30"/>
  <c r="I37" i="30" s="1"/>
  <c r="H36" i="30"/>
  <c r="I36" i="30" s="1"/>
  <c r="H35" i="30"/>
  <c r="I35" i="30" s="1"/>
  <c r="H34" i="30"/>
  <c r="I34" i="30" s="1"/>
  <c r="H33" i="30"/>
  <c r="I33" i="30" s="1"/>
  <c r="H32" i="30"/>
  <c r="I32" i="30" s="1"/>
  <c r="H31" i="30"/>
  <c r="I31" i="30" s="1"/>
  <c r="H30" i="30"/>
  <c r="I30" i="30" s="1"/>
  <c r="H29" i="30"/>
  <c r="I29" i="30" s="1"/>
  <c r="H28" i="30"/>
  <c r="I28" i="30" s="1"/>
  <c r="H27" i="30"/>
  <c r="I27" i="30" s="1"/>
  <c r="H26" i="30"/>
  <c r="I26" i="30" s="1"/>
  <c r="H25" i="30"/>
  <c r="I25" i="30" s="1"/>
  <c r="H24" i="30"/>
  <c r="I24" i="30" s="1"/>
  <c r="H23" i="30"/>
  <c r="I23" i="30" s="1"/>
  <c r="H22" i="30"/>
  <c r="I22" i="30" s="1"/>
  <c r="H21" i="30"/>
  <c r="I21" i="30" s="1"/>
  <c r="H20" i="30"/>
  <c r="I20" i="30" s="1"/>
  <c r="H19" i="30"/>
  <c r="I19" i="30" s="1"/>
  <c r="H18" i="30"/>
  <c r="I18" i="30" s="1"/>
  <c r="H17" i="30"/>
  <c r="I17" i="30" s="1"/>
  <c r="H16" i="30"/>
  <c r="I16" i="30" s="1"/>
  <c r="H15" i="30"/>
  <c r="I15" i="30" s="1"/>
  <c r="H14" i="30"/>
  <c r="I14" i="30" s="1"/>
  <c r="H13" i="30"/>
  <c r="I13" i="30" s="1"/>
  <c r="H12" i="30"/>
  <c r="I12" i="30" s="1"/>
  <c r="H11" i="30"/>
  <c r="I11" i="30" s="1"/>
  <c r="H10" i="30"/>
  <c r="I10" i="30" s="1"/>
  <c r="H9" i="30"/>
  <c r="I9" i="30" s="1"/>
  <c r="H8" i="30"/>
  <c r="I8" i="30" s="1"/>
  <c r="H7" i="30"/>
  <c r="I7" i="30" s="1"/>
  <c r="H6" i="30"/>
  <c r="I6" i="30" s="1"/>
  <c r="H5" i="30"/>
  <c r="I5" i="30" s="1"/>
  <c r="H4" i="30"/>
  <c r="I4" i="30" s="1"/>
  <c r="H3" i="30"/>
  <c r="I3" i="30" s="1"/>
  <c r="H2" i="30"/>
  <c r="I2" i="30" s="1"/>
  <c r="G15" i="28"/>
  <c r="G16" i="28" s="1"/>
  <c r="G17" i="28" s="1"/>
  <c r="G18" i="28" s="1"/>
  <c r="G19" i="28" s="1"/>
  <c r="G20" i="28" s="1"/>
  <c r="G21" i="28" s="1"/>
  <c r="G22" i="28" s="1"/>
  <c r="G23" i="28" s="1"/>
  <c r="G24" i="28" s="1"/>
  <c r="G25" i="28" s="1"/>
  <c r="G26" i="28" s="1"/>
  <c r="G27" i="28" s="1"/>
  <c r="G28" i="28" s="1"/>
  <c r="G29" i="28" s="1"/>
  <c r="G30" i="28" s="1"/>
  <c r="G31" i="28" s="1"/>
  <c r="G32" i="28" s="1"/>
  <c r="G33" i="28" s="1"/>
  <c r="G34" i="28" s="1"/>
  <c r="G35" i="28" s="1"/>
  <c r="G36" i="28" s="1"/>
  <c r="G37" i="28" s="1"/>
  <c r="G38" i="28" s="1"/>
  <c r="G39" i="28" s="1"/>
  <c r="G40" i="28" s="1"/>
  <c r="G41" i="28" s="1"/>
  <c r="G42" i="28" s="1"/>
  <c r="G43" i="28" s="1"/>
  <c r="G44" i="28" s="1"/>
  <c r="G45" i="28" s="1"/>
  <c r="G46" i="28" s="1"/>
  <c r="G47" i="28" s="1"/>
  <c r="G48" i="28" s="1"/>
  <c r="G49" i="28" s="1"/>
  <c r="G50" i="28" s="1"/>
  <c r="G51" i="28" s="1"/>
  <c r="G52" i="28" s="1"/>
  <c r="G53" i="28" s="1"/>
  <c r="G54" i="28" s="1"/>
  <c r="G55" i="28" s="1"/>
  <c r="G56" i="28" s="1"/>
  <c r="G57" i="28" s="1"/>
  <c r="G58" i="28" s="1"/>
  <c r="G59" i="28" s="1"/>
  <c r="G60" i="28" s="1"/>
  <c r="G61" i="28" s="1"/>
  <c r="G62" i="28" s="1"/>
  <c r="G63" i="28" s="1"/>
  <c r="G64" i="28" s="1"/>
  <c r="G65" i="28" s="1"/>
  <c r="G66" i="28" s="1"/>
  <c r="G67" i="28" s="1"/>
  <c r="G68" i="28" s="1"/>
  <c r="G69" i="28" s="1"/>
  <c r="G70" i="28" s="1"/>
  <c r="G71" i="28" s="1"/>
  <c r="G72" i="28" s="1"/>
  <c r="G73" i="28" s="1"/>
  <c r="G74" i="28" s="1"/>
  <c r="G75" i="28" s="1"/>
  <c r="G76" i="28" s="1"/>
  <c r="G77" i="28" s="1"/>
  <c r="G78" i="28" s="1"/>
  <c r="G79" i="28" s="1"/>
  <c r="G80" i="28" s="1"/>
  <c r="G81" i="28" s="1"/>
  <c r="G82" i="28" s="1"/>
  <c r="G83" i="28" s="1"/>
  <c r="G84" i="28" s="1"/>
  <c r="G85" i="28" s="1"/>
  <c r="G86" i="28" s="1"/>
  <c r="G87" i="28" s="1"/>
  <c r="G88" i="28" s="1"/>
  <c r="G89" i="28" s="1"/>
  <c r="G90" i="28" s="1"/>
  <c r="G91" i="28" s="1"/>
  <c r="G92" i="28" s="1"/>
  <c r="G93" i="28" s="1"/>
  <c r="G94" i="28" s="1"/>
  <c r="G95" i="28" s="1"/>
  <c r="G96" i="28" s="1"/>
  <c r="G97" i="28" s="1"/>
  <c r="G98" i="28" s="1"/>
  <c r="G99" i="28" s="1"/>
  <c r="G100" i="28" s="1"/>
  <c r="G101" i="28" s="1"/>
  <c r="G102" i="28" s="1"/>
  <c r="G103" i="28" s="1"/>
  <c r="G104" i="28" s="1"/>
  <c r="G105" i="28" s="1"/>
  <c r="G106" i="28" s="1"/>
  <c r="G107" i="28" s="1"/>
  <c r="G108" i="28" s="1"/>
  <c r="G109" i="28" s="1"/>
  <c r="G110" i="28" s="1"/>
  <c r="G111" i="28" s="1"/>
  <c r="G112" i="28" s="1"/>
  <c r="G113" i="28" s="1"/>
  <c r="G114" i="28" s="1"/>
  <c r="G115" i="28" s="1"/>
  <c r="G116" i="28" s="1"/>
  <c r="G117" i="28" s="1"/>
  <c r="G118" i="28" s="1"/>
  <c r="G119" i="28" s="1"/>
  <c r="G120" i="28" s="1"/>
  <c r="G121" i="28" s="1"/>
  <c r="G122" i="28" s="1"/>
  <c r="G123" i="28" s="1"/>
  <c r="G124" i="28" s="1"/>
  <c r="G125" i="28" s="1"/>
  <c r="G126" i="28" s="1"/>
  <c r="G127" i="28" s="1"/>
  <c r="G128" i="28" s="1"/>
  <c r="G129" i="28" s="1"/>
  <c r="G130" i="28" s="1"/>
  <c r="G131" i="28" s="1"/>
  <c r="G132" i="28" s="1"/>
  <c r="G133" i="28" s="1"/>
  <c r="G134" i="28" s="1"/>
  <c r="G135" i="28" s="1"/>
  <c r="G136" i="28" s="1"/>
  <c r="G137" i="28" s="1"/>
  <c r="G138" i="28" s="1"/>
  <c r="G139" i="28" s="1"/>
  <c r="G140" i="28" s="1"/>
  <c r="G141" i="28" s="1"/>
  <c r="G142" i="28" s="1"/>
  <c r="G143" i="28" s="1"/>
  <c r="G144" i="28" s="1"/>
  <c r="G145" i="28" s="1"/>
  <c r="G146" i="28" s="1"/>
  <c r="G147" i="28" s="1"/>
  <c r="G148" i="28" s="1"/>
  <c r="G149" i="28" s="1"/>
  <c r="G150" i="28" s="1"/>
  <c r="G151" i="28" s="1"/>
  <c r="G152" i="28" s="1"/>
  <c r="G153" i="28" s="1"/>
  <c r="G154" i="28" s="1"/>
  <c r="G155" i="28" s="1"/>
  <c r="G156" i="28" s="1"/>
  <c r="G157" i="28" s="1"/>
  <c r="G158" i="28" s="1"/>
  <c r="G159" i="28" s="1"/>
  <c r="G160" i="28" s="1"/>
  <c r="G161" i="28" s="1"/>
  <c r="G162" i="28" s="1"/>
  <c r="G163" i="28" s="1"/>
  <c r="G164" i="28" s="1"/>
  <c r="G165" i="28" s="1"/>
  <c r="G166" i="28" s="1"/>
  <c r="G167" i="28" s="1"/>
  <c r="G168" i="28" s="1"/>
  <c r="G169" i="28" s="1"/>
  <c r="G170" i="28" s="1"/>
  <c r="G171" i="28" s="1"/>
  <c r="G172" i="28" s="1"/>
  <c r="G173" i="28" s="1"/>
  <c r="G174" i="28" s="1"/>
  <c r="G175" i="28" s="1"/>
  <c r="G176" i="28" s="1"/>
  <c r="G177" i="28" s="1"/>
  <c r="G178" i="28" s="1"/>
  <c r="G179" i="28" s="1"/>
  <c r="G180" i="28" s="1"/>
  <c r="G181" i="28" s="1"/>
  <c r="G182" i="28" s="1"/>
  <c r="G183" i="28" s="1"/>
  <c r="G184" i="28" s="1"/>
  <c r="G185" i="28" s="1"/>
  <c r="G186" i="28" s="1"/>
  <c r="G187" i="28" s="1"/>
  <c r="G188" i="28" s="1"/>
  <c r="G189" i="28" s="1"/>
  <c r="G190" i="28" s="1"/>
  <c r="G191" i="28" s="1"/>
  <c r="G192" i="28" s="1"/>
  <c r="G193" i="28" s="1"/>
  <c r="G194" i="28" s="1"/>
  <c r="G195" i="28" s="1"/>
  <c r="G196" i="28" s="1"/>
  <c r="G197" i="28" s="1"/>
  <c r="G198" i="28" s="1"/>
  <c r="G199" i="28" s="1"/>
  <c r="G200" i="28" s="1"/>
  <c r="G201" i="28" s="1"/>
  <c r="G202" i="28" s="1"/>
  <c r="G203" i="28" s="1"/>
  <c r="G204" i="28" s="1"/>
  <c r="G205" i="28" s="1"/>
  <c r="G206" i="28" s="1"/>
  <c r="G207" i="28" s="1"/>
  <c r="G208" i="28" s="1"/>
  <c r="G209" i="28" s="1"/>
  <c r="G210" i="28" s="1"/>
  <c r="G211" i="28" s="1"/>
  <c r="G212" i="28" s="1"/>
  <c r="G213" i="28" s="1"/>
  <c r="G214" i="28" s="1"/>
  <c r="G215" i="28" s="1"/>
  <c r="G216" i="28" s="1"/>
  <c r="G217" i="28" s="1"/>
  <c r="G218" i="28" s="1"/>
  <c r="G219" i="28" s="1"/>
  <c r="G220" i="28" s="1"/>
  <c r="G221" i="28" s="1"/>
  <c r="G222" i="28" s="1"/>
  <c r="G223" i="28" s="1"/>
  <c r="G224" i="28" s="1"/>
  <c r="G225" i="28" s="1"/>
  <c r="G226" i="28" s="1"/>
  <c r="G227" i="28" s="1"/>
  <c r="G228" i="28" s="1"/>
  <c r="G229" i="28" s="1"/>
  <c r="G230" i="28" s="1"/>
  <c r="G231" i="28" s="1"/>
  <c r="G232" i="28" s="1"/>
  <c r="G233" i="28" s="1"/>
  <c r="G234" i="28" s="1"/>
  <c r="G235" i="28" s="1"/>
  <c r="G236" i="28" s="1"/>
  <c r="G237" i="28" s="1"/>
  <c r="G238" i="28" s="1"/>
  <c r="G239" i="28" s="1"/>
  <c r="G240" i="28" s="1"/>
  <c r="G241" i="28" s="1"/>
  <c r="G242" i="28" s="1"/>
  <c r="G243" i="28" s="1"/>
  <c r="G244" i="28" s="1"/>
  <c r="G245" i="28" s="1"/>
  <c r="G246" i="28" s="1"/>
  <c r="G247" i="28" s="1"/>
  <c r="G248" i="28" s="1"/>
  <c r="G249" i="28" s="1"/>
  <c r="G250" i="28" s="1"/>
  <c r="G251" i="28" s="1"/>
  <c r="G252" i="28" s="1"/>
  <c r="G253" i="28" s="1"/>
  <c r="G254" i="28" s="1"/>
  <c r="G255" i="28" s="1"/>
  <c r="G256" i="28" s="1"/>
  <c r="G257" i="28" s="1"/>
  <c r="G258" i="28" s="1"/>
  <c r="G259" i="28" s="1"/>
  <c r="G260" i="28" s="1"/>
  <c r="G261" i="28" s="1"/>
  <c r="G262" i="28" s="1"/>
  <c r="G263" i="28" s="1"/>
  <c r="G264" i="28" s="1"/>
  <c r="G265" i="28" s="1"/>
  <c r="G266" i="28" s="1"/>
  <c r="G267" i="28" s="1"/>
  <c r="G268" i="28" s="1"/>
  <c r="G269" i="28" s="1"/>
  <c r="G270" i="28" s="1"/>
  <c r="G271" i="28" s="1"/>
  <c r="G272" i="28" s="1"/>
  <c r="G273" i="28" s="1"/>
  <c r="G274" i="28" s="1"/>
  <c r="G275" i="28" s="1"/>
  <c r="G276" i="28" s="1"/>
  <c r="G277" i="28" s="1"/>
  <c r="G278" i="28" s="1"/>
  <c r="G279" i="28" s="1"/>
  <c r="G280" i="28" s="1"/>
  <c r="G281" i="28" s="1"/>
  <c r="G282" i="28" s="1"/>
  <c r="G283" i="28" s="1"/>
  <c r="G284" i="28" s="1"/>
  <c r="G285" i="28" s="1"/>
  <c r="G286" i="28" s="1"/>
  <c r="G287" i="28" s="1"/>
  <c r="G288" i="28" s="1"/>
  <c r="G289" i="28" s="1"/>
  <c r="G290" i="28" s="1"/>
  <c r="G291" i="28" s="1"/>
  <c r="G292" i="28" s="1"/>
  <c r="G293" i="28" s="1"/>
  <c r="G294" i="28" s="1"/>
  <c r="G295" i="28" s="1"/>
  <c r="G296" i="28" s="1"/>
  <c r="G297" i="28" s="1"/>
  <c r="G298" i="28" s="1"/>
  <c r="G299" i="28" s="1"/>
  <c r="G300" i="28" s="1"/>
  <c r="G301" i="28" s="1"/>
  <c r="G302" i="28" s="1"/>
  <c r="G303" i="28" s="1"/>
  <c r="G304" i="28" s="1"/>
  <c r="G305" i="28" s="1"/>
  <c r="G306" i="28" s="1"/>
  <c r="G307" i="28" s="1"/>
  <c r="G308" i="28" s="1"/>
  <c r="G309" i="28" s="1"/>
  <c r="G310" i="28" s="1"/>
  <c r="G311" i="28" s="1"/>
  <c r="G312" i="28" s="1"/>
  <c r="G313" i="28" s="1"/>
  <c r="G314" i="28" s="1"/>
  <c r="G315" i="28" s="1"/>
  <c r="G316" i="28" s="1"/>
  <c r="G317" i="28" s="1"/>
  <c r="G318" i="28" s="1"/>
  <c r="G319" i="28" s="1"/>
  <c r="G320" i="28" s="1"/>
  <c r="G321" i="28" s="1"/>
  <c r="G322" i="28" s="1"/>
  <c r="G323" i="28" s="1"/>
  <c r="G324" i="28" s="1"/>
  <c r="G325" i="28" s="1"/>
  <c r="G326" i="28" s="1"/>
  <c r="G327" i="28" s="1"/>
  <c r="G328" i="28" s="1"/>
  <c r="G329" i="28" s="1"/>
  <c r="G330" i="28" s="1"/>
  <c r="G331" i="28" s="1"/>
  <c r="G332" i="28" s="1"/>
  <c r="G333" i="28" s="1"/>
  <c r="G334" i="28" s="1"/>
  <c r="G335" i="28" s="1"/>
  <c r="G336" i="28" s="1"/>
  <c r="G337" i="28" s="1"/>
  <c r="G338" i="28" s="1"/>
  <c r="G339" i="28" s="1"/>
  <c r="G340" i="28" s="1"/>
  <c r="G341" i="28" s="1"/>
  <c r="G342" i="28" s="1"/>
  <c r="G343" i="28" s="1"/>
  <c r="G344" i="28" s="1"/>
  <c r="G345" i="28" s="1"/>
  <c r="G346" i="28" s="1"/>
  <c r="G347" i="28" s="1"/>
  <c r="G348" i="28" s="1"/>
  <c r="G349" i="28" s="1"/>
  <c r="G350" i="28" s="1"/>
  <c r="G351" i="28" s="1"/>
  <c r="G352" i="28" s="1"/>
  <c r="G353" i="28" s="1"/>
  <c r="G354" i="28" s="1"/>
  <c r="G355" i="28" s="1"/>
  <c r="G356" i="28" s="1"/>
  <c r="G357" i="28" s="1"/>
  <c r="G358" i="28" s="1"/>
  <c r="G359" i="28" s="1"/>
  <c r="G360" i="28" s="1"/>
  <c r="G361" i="28" s="1"/>
  <c r="G362" i="28" s="1"/>
  <c r="G363" i="28" s="1"/>
  <c r="G364" i="28" s="1"/>
  <c r="G365" i="28" s="1"/>
  <c r="G366" i="28" s="1"/>
  <c r="G367" i="28" s="1"/>
  <c r="G368" i="28" s="1"/>
  <c r="G369" i="28" s="1"/>
  <c r="G370" i="28" s="1"/>
  <c r="G371" i="28" s="1"/>
  <c r="G372" i="28" s="1"/>
  <c r="G373" i="28" s="1"/>
  <c r="G374" i="28" s="1"/>
  <c r="G375" i="28" s="1"/>
  <c r="G376" i="28" s="1"/>
  <c r="G377" i="28" s="1"/>
  <c r="G378" i="28" s="1"/>
  <c r="G379" i="28" s="1"/>
  <c r="G380" i="28" s="1"/>
  <c r="G381" i="28" s="1"/>
  <c r="G382" i="28" s="1"/>
  <c r="G383" i="28" s="1"/>
  <c r="G384" i="28" s="1"/>
  <c r="G385" i="28" s="1"/>
  <c r="G386" i="28" s="1"/>
  <c r="G387" i="28" s="1"/>
  <c r="G388" i="28" s="1"/>
  <c r="G389" i="28" s="1"/>
  <c r="G390" i="28" s="1"/>
  <c r="G391" i="28" s="1"/>
  <c r="G392" i="28" s="1"/>
  <c r="G393" i="28" s="1"/>
  <c r="G394" i="28" s="1"/>
  <c r="G395" i="28" s="1"/>
  <c r="G396" i="28" s="1"/>
  <c r="G397" i="28" s="1"/>
  <c r="G398" i="28" s="1"/>
  <c r="G399" i="28" s="1"/>
  <c r="G400" i="28" s="1"/>
  <c r="G401" i="28" s="1"/>
  <c r="G402" i="28" s="1"/>
  <c r="G403" i="28" s="1"/>
  <c r="G404" i="28" s="1"/>
  <c r="G405" i="28" s="1"/>
  <c r="G406" i="28" s="1"/>
  <c r="G407" i="28" s="1"/>
  <c r="G408" i="28" s="1"/>
  <c r="G409" i="28" s="1"/>
  <c r="G410" i="28" s="1"/>
  <c r="G411" i="28" s="1"/>
  <c r="G412" i="28" s="1"/>
  <c r="G413" i="28" s="1"/>
  <c r="G414" i="28" s="1"/>
  <c r="G415" i="28" s="1"/>
  <c r="G416" i="28" s="1"/>
  <c r="G417" i="28" s="1"/>
  <c r="G418" i="28" s="1"/>
  <c r="G419" i="28" s="1"/>
  <c r="G420" i="28" s="1"/>
  <c r="G421" i="28" s="1"/>
  <c r="G422" i="28" s="1"/>
  <c r="G423" i="28" s="1"/>
  <c r="G424" i="28" s="1"/>
  <c r="G425" i="28" s="1"/>
  <c r="G426" i="28" s="1"/>
  <c r="G427" i="28" s="1"/>
  <c r="G428" i="28" s="1"/>
  <c r="G429" i="28" s="1"/>
  <c r="G430" i="28" s="1"/>
  <c r="G431" i="28" s="1"/>
  <c r="G432" i="28" s="1"/>
  <c r="G433" i="28" s="1"/>
  <c r="G434" i="28" s="1"/>
  <c r="G435" i="28" s="1"/>
  <c r="G436" i="28" s="1"/>
  <c r="G437" i="28" s="1"/>
  <c r="G438" i="28" s="1"/>
  <c r="G439" i="28" s="1"/>
  <c r="G440" i="28" s="1"/>
  <c r="G441" i="28" s="1"/>
  <c r="G442" i="28" s="1"/>
  <c r="G443" i="28" s="1"/>
  <c r="G444" i="28" s="1"/>
  <c r="G445" i="28" s="1"/>
  <c r="G446" i="28" s="1"/>
  <c r="G447" i="28" s="1"/>
  <c r="G448" i="28" s="1"/>
  <c r="G449" i="28" s="1"/>
  <c r="G450" i="28" s="1"/>
  <c r="G451" i="28" s="1"/>
  <c r="G452" i="28" s="1"/>
  <c r="G453" i="28" s="1"/>
  <c r="G454" i="28" s="1"/>
  <c r="G455" i="28" s="1"/>
  <c r="G456" i="28" s="1"/>
  <c r="G457" i="28" s="1"/>
  <c r="G458" i="28" s="1"/>
  <c r="G459" i="28" s="1"/>
  <c r="G460" i="28" s="1"/>
  <c r="G461" i="28" s="1"/>
  <c r="G462" i="28" s="1"/>
  <c r="G463" i="28" s="1"/>
  <c r="G464" i="28" s="1"/>
  <c r="G465" i="28" s="1"/>
  <c r="G466" i="28" s="1"/>
  <c r="G467" i="28" s="1"/>
  <c r="G468" i="28" s="1"/>
  <c r="G469" i="28" s="1"/>
  <c r="G470" i="28" s="1"/>
  <c r="G471" i="28" s="1"/>
  <c r="G472" i="28" s="1"/>
  <c r="G473" i="28" s="1"/>
  <c r="G474" i="28" s="1"/>
  <c r="G475" i="28" s="1"/>
  <c r="G476" i="28" s="1"/>
  <c r="G477" i="28" s="1"/>
  <c r="G478" i="28" s="1"/>
  <c r="G479" i="28" s="1"/>
  <c r="G480" i="28" s="1"/>
  <c r="G481" i="28" s="1"/>
  <c r="G482" i="28" s="1"/>
  <c r="G483" i="28" s="1"/>
  <c r="G484" i="28" s="1"/>
  <c r="G485" i="28" s="1"/>
  <c r="G486" i="28" s="1"/>
  <c r="G487" i="28" s="1"/>
  <c r="G488" i="28" s="1"/>
  <c r="G489" i="28" s="1"/>
  <c r="G490" i="28" s="1"/>
  <c r="G491" i="28" s="1"/>
  <c r="G492" i="28" s="1"/>
  <c r="G493" i="28" s="1"/>
  <c r="G494" i="28" s="1"/>
  <c r="G495" i="28" s="1"/>
  <c r="G496" i="28" s="1"/>
  <c r="G497" i="28" s="1"/>
  <c r="G498" i="28" s="1"/>
  <c r="G499" i="28" s="1"/>
  <c r="G500" i="28" s="1"/>
  <c r="G501" i="28" s="1"/>
  <c r="G502" i="28" s="1"/>
  <c r="G503" i="28" s="1"/>
  <c r="G504" i="28" s="1"/>
  <c r="G505" i="28" s="1"/>
  <c r="G6" i="28"/>
  <c r="G7" i="28" s="1"/>
  <c r="G8" i="28" s="1"/>
  <c r="G9" i="28" s="1"/>
  <c r="G10" i="28" s="1"/>
  <c r="G11" i="28" s="1"/>
  <c r="G12" i="28" s="1"/>
  <c r="G13" i="28" s="1"/>
  <c r="G14" i="28" s="1"/>
  <c r="F3" i="28"/>
  <c r="E3" i="28"/>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48" i="27" s="1"/>
  <c r="E51" i="27" s="1"/>
  <c r="E5" i="27"/>
  <c r="E4" i="27"/>
  <c r="E3" i="27"/>
  <c r="E2" i="27"/>
  <c r="E198" i="26"/>
  <c r="E197" i="26"/>
  <c r="E196" i="26"/>
  <c r="E195" i="26"/>
  <c r="E194" i="26"/>
  <c r="E193" i="26"/>
  <c r="E192" i="26"/>
  <c r="E191" i="26"/>
  <c r="E190" i="26"/>
  <c r="E189" i="26"/>
  <c r="E188" i="26"/>
  <c r="E187" i="26"/>
  <c r="E186" i="26"/>
  <c r="E185" i="26"/>
  <c r="E184" i="26"/>
  <c r="E183" i="26"/>
  <c r="E182" i="26"/>
  <c r="E181" i="26"/>
  <c r="E180" i="26"/>
  <c r="E179" i="26"/>
  <c r="E178" i="26"/>
  <c r="E177" i="26"/>
  <c r="E176" i="26"/>
  <c r="E175" i="26"/>
  <c r="E174" i="26"/>
  <c r="E173" i="26"/>
  <c r="E172" i="26"/>
  <c r="E171" i="26"/>
  <c r="E170" i="26"/>
  <c r="E169" i="26"/>
  <c r="E168" i="26"/>
  <c r="E167" i="26"/>
  <c r="E166" i="26"/>
  <c r="E165" i="26"/>
  <c r="E164" i="26"/>
  <c r="E163" i="26"/>
  <c r="E162" i="26"/>
  <c r="E161" i="26"/>
  <c r="E160" i="26"/>
  <c r="E159" i="26"/>
  <c r="E158" i="26"/>
  <c r="E157" i="26"/>
  <c r="E156" i="26"/>
  <c r="E155" i="26"/>
  <c r="E154" i="26"/>
  <c r="G149" i="26"/>
  <c r="F149" i="26"/>
  <c r="E149" i="26"/>
  <c r="G148" i="26"/>
  <c r="F148" i="26"/>
  <c r="E148" i="26"/>
  <c r="F147" i="26"/>
  <c r="G147" i="26" s="1"/>
  <c r="E147" i="26"/>
  <c r="G146" i="26"/>
  <c r="F146" i="26"/>
  <c r="E146" i="26"/>
  <c r="G145" i="26"/>
  <c r="F145" i="26"/>
  <c r="E145" i="26"/>
  <c r="F144" i="26"/>
  <c r="G144" i="26" s="1"/>
  <c r="E144" i="26"/>
  <c r="G143" i="26"/>
  <c r="F143" i="26"/>
  <c r="E143" i="26"/>
  <c r="F142" i="26"/>
  <c r="G142" i="26" s="1"/>
  <c r="E142" i="26"/>
  <c r="F141" i="26"/>
  <c r="G141" i="26" s="1"/>
  <c r="E141" i="26"/>
  <c r="G140" i="26"/>
  <c r="F140" i="26"/>
  <c r="E140" i="26"/>
  <c r="F139" i="26"/>
  <c r="G139" i="26" s="1"/>
  <c r="E139" i="26"/>
  <c r="F138" i="26"/>
  <c r="G138" i="26" s="1"/>
  <c r="E138" i="26"/>
  <c r="G137" i="26"/>
  <c r="F137" i="26"/>
  <c r="E137" i="26"/>
  <c r="F136" i="26"/>
  <c r="G136" i="26" s="1"/>
  <c r="E136" i="26"/>
  <c r="F135" i="26"/>
  <c r="G135" i="26" s="1"/>
  <c r="E135" i="26"/>
  <c r="F134" i="26"/>
  <c r="G134" i="26" s="1"/>
  <c r="E134" i="26"/>
  <c r="F133" i="26"/>
  <c r="G133" i="26" s="1"/>
  <c r="E133" i="26"/>
  <c r="F132" i="26"/>
  <c r="G132" i="26" s="1"/>
  <c r="E132" i="26"/>
  <c r="F131" i="26"/>
  <c r="G131" i="26" s="1"/>
  <c r="E131" i="26"/>
  <c r="F130" i="26"/>
  <c r="G130" i="26" s="1"/>
  <c r="E130" i="26"/>
  <c r="G129" i="26"/>
  <c r="F129" i="26"/>
  <c r="E129" i="26"/>
  <c r="F128" i="26"/>
  <c r="G128" i="26" s="1"/>
  <c r="E128" i="26"/>
  <c r="F127" i="26"/>
  <c r="G127" i="26" s="1"/>
  <c r="E127" i="26"/>
  <c r="F126" i="26"/>
  <c r="G126" i="26" s="1"/>
  <c r="E126" i="26"/>
  <c r="F125" i="26"/>
  <c r="G125" i="26" s="1"/>
  <c r="E125" i="26"/>
  <c r="F124" i="26"/>
  <c r="G124" i="26" s="1"/>
  <c r="E124" i="26"/>
  <c r="F123" i="26"/>
  <c r="G123" i="26" s="1"/>
  <c r="E123" i="26"/>
  <c r="G122" i="26"/>
  <c r="F122" i="26"/>
  <c r="E122" i="26"/>
  <c r="G121" i="26"/>
  <c r="F121" i="26"/>
  <c r="E121" i="26"/>
  <c r="F120" i="26"/>
  <c r="G120" i="26" s="1"/>
  <c r="E120" i="26"/>
  <c r="G119" i="26"/>
  <c r="F119" i="26"/>
  <c r="E119" i="26"/>
  <c r="F118" i="26"/>
  <c r="G118" i="26" s="1"/>
  <c r="E118" i="26"/>
  <c r="G117" i="26"/>
  <c r="F117" i="26"/>
  <c r="E117" i="26"/>
  <c r="G116" i="26"/>
  <c r="F116" i="26"/>
  <c r="E116" i="26"/>
  <c r="F115" i="26"/>
  <c r="G115" i="26" s="1"/>
  <c r="E115" i="26"/>
  <c r="G114" i="26"/>
  <c r="F114" i="26"/>
  <c r="E114" i="26"/>
  <c r="G113" i="26"/>
  <c r="F113" i="26"/>
  <c r="E113" i="26"/>
  <c r="F112" i="26"/>
  <c r="G112" i="26" s="1"/>
  <c r="E112" i="26"/>
  <c r="G111" i="26"/>
  <c r="F111" i="26"/>
  <c r="E111" i="26"/>
  <c r="F110" i="26"/>
  <c r="G110" i="26" s="1"/>
  <c r="E110" i="26"/>
  <c r="F109" i="26"/>
  <c r="G109" i="26" s="1"/>
  <c r="E109" i="26"/>
  <c r="G108" i="26"/>
  <c r="F108" i="26"/>
  <c r="E108" i="26"/>
  <c r="F107" i="26"/>
  <c r="G107" i="26" s="1"/>
  <c r="E107" i="26"/>
  <c r="F106" i="26"/>
  <c r="G106" i="26" s="1"/>
  <c r="E106" i="26"/>
  <c r="G105" i="26"/>
  <c r="F105" i="26"/>
  <c r="E105" i="26"/>
  <c r="F104" i="26"/>
  <c r="G104" i="26" s="1"/>
  <c r="E104" i="26"/>
  <c r="F103" i="26"/>
  <c r="G103" i="26" s="1"/>
  <c r="E103" i="26"/>
  <c r="F102" i="26"/>
  <c r="G102" i="26" s="1"/>
  <c r="E102" i="26"/>
  <c r="G101" i="26"/>
  <c r="F101" i="26"/>
  <c r="E101" i="26"/>
  <c r="F100" i="26"/>
  <c r="G100" i="26" s="1"/>
  <c r="E100" i="26"/>
  <c r="F99" i="26"/>
  <c r="G99" i="26" s="1"/>
  <c r="E99" i="26"/>
  <c r="F98" i="26"/>
  <c r="G98" i="26" s="1"/>
  <c r="E98" i="26"/>
  <c r="G97" i="26"/>
  <c r="F97" i="26"/>
  <c r="E97" i="26"/>
  <c r="F96" i="26"/>
  <c r="G96" i="26" s="1"/>
  <c r="E96" i="26"/>
  <c r="F95" i="26"/>
  <c r="G95" i="26" s="1"/>
  <c r="E95" i="26"/>
  <c r="F94" i="26"/>
  <c r="G94" i="26" s="1"/>
  <c r="E94" i="26"/>
  <c r="G93" i="26"/>
  <c r="F93" i="26"/>
  <c r="E93" i="26"/>
  <c r="F92" i="26"/>
  <c r="G92" i="26" s="1"/>
  <c r="E92" i="26"/>
  <c r="F91" i="26"/>
  <c r="G91" i="26" s="1"/>
  <c r="E91" i="26"/>
  <c r="G90" i="26"/>
  <c r="F90" i="26"/>
  <c r="E90" i="26"/>
  <c r="G89" i="26"/>
  <c r="F89" i="26"/>
  <c r="E89" i="26"/>
  <c r="F88" i="26"/>
  <c r="G88" i="26" s="1"/>
  <c r="E88" i="26"/>
  <c r="G87" i="26"/>
  <c r="F87" i="26"/>
  <c r="E87" i="26"/>
  <c r="F86" i="26"/>
  <c r="G86" i="26" s="1"/>
  <c r="E86" i="26"/>
  <c r="G85" i="26"/>
  <c r="F85" i="26"/>
  <c r="E85" i="26"/>
  <c r="G84" i="26"/>
  <c r="F84" i="26"/>
  <c r="E84" i="26"/>
  <c r="F50" i="26"/>
  <c r="E50" i="26"/>
  <c r="G50" i="26" s="1"/>
  <c r="G49" i="26"/>
  <c r="F49" i="26"/>
  <c r="E49" i="26"/>
  <c r="F48" i="26"/>
  <c r="E48" i="26"/>
  <c r="G48" i="26" s="1"/>
  <c r="F47" i="26"/>
  <c r="E47" i="26"/>
  <c r="G47" i="26" s="1"/>
  <c r="G46" i="26"/>
  <c r="F46" i="26"/>
  <c r="E46" i="26"/>
  <c r="F45" i="26"/>
  <c r="E45" i="26"/>
  <c r="G45" i="26" s="1"/>
  <c r="G44" i="26"/>
  <c r="F44" i="26"/>
  <c r="G43" i="26"/>
  <c r="F43" i="26"/>
  <c r="E43" i="26"/>
  <c r="F42" i="26"/>
  <c r="E42" i="26"/>
  <c r="G42" i="26" s="1"/>
  <c r="G41" i="26"/>
  <c r="F41" i="26"/>
  <c r="G40" i="26"/>
  <c r="F40" i="26"/>
  <c r="E40" i="26"/>
  <c r="F39" i="26"/>
  <c r="E39" i="26"/>
  <c r="G39" i="26" s="1"/>
  <c r="G38" i="26"/>
  <c r="F38" i="26"/>
  <c r="E38" i="26"/>
  <c r="G37" i="26"/>
  <c r="F37" i="26"/>
  <c r="E37" i="26"/>
  <c r="F36" i="26"/>
  <c r="E36" i="26"/>
  <c r="G36" i="26" s="1"/>
  <c r="G35" i="26"/>
  <c r="F35" i="26"/>
  <c r="G34" i="26"/>
  <c r="F34" i="26"/>
  <c r="E34" i="26"/>
  <c r="F33" i="26"/>
  <c r="E33" i="26"/>
  <c r="G33" i="26" s="1"/>
  <c r="F32" i="26"/>
  <c r="E32" i="26"/>
  <c r="G32" i="26" s="1"/>
  <c r="F31" i="26"/>
  <c r="E31" i="26"/>
  <c r="G31" i="26" s="1"/>
  <c r="G30" i="26"/>
  <c r="F30" i="26"/>
  <c r="E30" i="26"/>
  <c r="G29" i="26"/>
  <c r="F29" i="26"/>
  <c r="E29" i="26"/>
  <c r="F28" i="26"/>
  <c r="E28" i="26"/>
  <c r="G28" i="26" s="1"/>
  <c r="G27" i="26"/>
  <c r="F27" i="26"/>
  <c r="E27" i="26"/>
  <c r="G26" i="26"/>
  <c r="F26" i="26"/>
  <c r="E26" i="26"/>
  <c r="F25" i="26"/>
  <c r="E25" i="26"/>
  <c r="G25" i="26" s="1"/>
  <c r="G24" i="26"/>
  <c r="F24" i="26"/>
  <c r="E24" i="26"/>
  <c r="F23" i="26"/>
  <c r="E23" i="26"/>
  <c r="G23" i="26" s="1"/>
  <c r="G22" i="26"/>
  <c r="F22" i="26"/>
  <c r="E22" i="26"/>
  <c r="G21" i="26"/>
  <c r="F21" i="26"/>
  <c r="E21" i="26"/>
  <c r="F20" i="26"/>
  <c r="E20" i="26"/>
  <c r="G20" i="26" s="1"/>
  <c r="G19" i="26"/>
  <c r="F19" i="26"/>
  <c r="E19" i="26"/>
  <c r="G18" i="26"/>
  <c r="F18" i="26"/>
  <c r="E18" i="26"/>
  <c r="F17" i="26"/>
  <c r="E17" i="26"/>
  <c r="G17" i="26" s="1"/>
  <c r="G16" i="26"/>
  <c r="F16" i="26"/>
  <c r="E16" i="26"/>
  <c r="F15" i="26"/>
  <c r="E15" i="26"/>
  <c r="G15" i="26" s="1"/>
  <c r="F14" i="26"/>
  <c r="E14" i="26"/>
  <c r="G14" i="26" s="1"/>
  <c r="G13" i="26"/>
  <c r="F13" i="26"/>
  <c r="F12" i="26"/>
  <c r="E12" i="26"/>
  <c r="G12" i="26" s="1"/>
  <c r="G11" i="26"/>
  <c r="F11" i="26"/>
  <c r="E11" i="26"/>
  <c r="G10" i="26"/>
  <c r="F10" i="26"/>
  <c r="E10" i="26"/>
  <c r="F9" i="26"/>
  <c r="E9" i="26"/>
  <c r="G9" i="26" s="1"/>
  <c r="G8" i="26"/>
  <c r="F8" i="26"/>
  <c r="E8" i="26"/>
  <c r="G7" i="26"/>
  <c r="F7" i="26"/>
  <c r="E7" i="26"/>
  <c r="F6" i="26"/>
  <c r="E6" i="26"/>
  <c r="G6" i="26" s="1"/>
  <c r="G5" i="26"/>
  <c r="F5" i="26"/>
  <c r="E5" i="26"/>
  <c r="F4" i="26"/>
  <c r="E4" i="26"/>
  <c r="G4" i="26" s="1"/>
  <c r="F3" i="26"/>
  <c r="E3" i="26"/>
  <c r="G3" i="26" s="1"/>
  <c r="G2" i="26"/>
  <c r="F2" i="26"/>
  <c r="E2" i="26"/>
  <c r="H172" i="25"/>
  <c r="H173" i="25" s="1"/>
  <c r="H174" i="25" s="1"/>
  <c r="H175" i="25" s="1"/>
  <c r="H176" i="25" s="1"/>
  <c r="H177" i="25" s="1"/>
  <c r="H178" i="25" s="1"/>
  <c r="H179" i="25" s="1"/>
  <c r="H180" i="25" s="1"/>
  <c r="H181" i="25" s="1"/>
  <c r="H182" i="25" s="1"/>
  <c r="H183" i="25" s="1"/>
  <c r="H184" i="25" s="1"/>
  <c r="H185" i="25" s="1"/>
  <c r="H186" i="25" s="1"/>
  <c r="H187" i="25" s="1"/>
  <c r="H188" i="25" s="1"/>
  <c r="H189" i="25" s="1"/>
  <c r="H190" i="25" s="1"/>
  <c r="H191" i="25" s="1"/>
  <c r="H192" i="25" s="1"/>
  <c r="H193" i="25" s="1"/>
  <c r="H194" i="25" s="1"/>
  <c r="H195" i="25" s="1"/>
  <c r="H196" i="25" s="1"/>
  <c r="H197" i="25" s="1"/>
  <c r="H198" i="25" s="1"/>
  <c r="H199" i="25" s="1"/>
  <c r="H200" i="25" s="1"/>
  <c r="H201" i="25" s="1"/>
  <c r="H202" i="25" s="1"/>
  <c r="H203" i="25" s="1"/>
  <c r="H204" i="25" s="1"/>
  <c r="H205" i="25" s="1"/>
  <c r="H206" i="25" s="1"/>
  <c r="H207" i="25" s="1"/>
  <c r="H208" i="25" s="1"/>
  <c r="H209" i="25" s="1"/>
  <c r="H210" i="25" s="1"/>
  <c r="H211" i="25" s="1"/>
  <c r="H212" i="25" s="1"/>
  <c r="H213" i="25" s="1"/>
  <c r="H214" i="25" s="1"/>
  <c r="H215" i="25" s="1"/>
  <c r="H216" i="25" s="1"/>
  <c r="H217" i="25" s="1"/>
  <c r="H218" i="25" s="1"/>
  <c r="H219" i="25" s="1"/>
  <c r="H220" i="25" s="1"/>
  <c r="H221" i="25" s="1"/>
  <c r="H222" i="25" s="1"/>
  <c r="H223" i="25" s="1"/>
  <c r="H224" i="25" s="1"/>
  <c r="H225" i="25" s="1"/>
  <c r="H226" i="25" s="1"/>
  <c r="H227" i="25" s="1"/>
  <c r="H228" i="25" s="1"/>
  <c r="H229" i="25" s="1"/>
  <c r="H230" i="25" s="1"/>
  <c r="H231" i="25" s="1"/>
  <c r="H232" i="25" s="1"/>
  <c r="H233" i="25" s="1"/>
  <c r="H234" i="25" s="1"/>
  <c r="H235" i="25" s="1"/>
  <c r="H236" i="25" s="1"/>
  <c r="H237" i="25" s="1"/>
  <c r="H238" i="25" s="1"/>
  <c r="H239" i="25" s="1"/>
  <c r="H240" i="25" s="1"/>
  <c r="H241" i="25" s="1"/>
  <c r="H242" i="25" s="1"/>
  <c r="H243" i="25" s="1"/>
  <c r="H244" i="25" s="1"/>
  <c r="H245" i="25" s="1"/>
  <c r="H246" i="25" s="1"/>
  <c r="H247" i="25" s="1"/>
  <c r="H248" i="25" s="1"/>
  <c r="H249" i="25" s="1"/>
  <c r="H250" i="25" s="1"/>
  <c r="H251" i="25" s="1"/>
  <c r="H252" i="25" s="1"/>
  <c r="H253" i="25" s="1"/>
  <c r="H254" i="25" s="1"/>
  <c r="H255" i="25" s="1"/>
  <c r="H256" i="25" s="1"/>
  <c r="H257" i="25" s="1"/>
  <c r="H258" i="25" s="1"/>
  <c r="H259" i="25" s="1"/>
  <c r="H260" i="25" s="1"/>
  <c r="H261" i="25" s="1"/>
  <c r="H262" i="25" s="1"/>
  <c r="H263" i="25" s="1"/>
  <c r="H264" i="25" s="1"/>
  <c r="H265" i="25" s="1"/>
  <c r="H266" i="25" s="1"/>
  <c r="H267" i="25" s="1"/>
  <c r="H268" i="25" s="1"/>
  <c r="H269" i="25" s="1"/>
  <c r="H270" i="25" s="1"/>
  <c r="H271" i="25" s="1"/>
  <c r="H272" i="25" s="1"/>
  <c r="H273" i="25" s="1"/>
  <c r="H274" i="25" s="1"/>
  <c r="H275" i="25" s="1"/>
  <c r="H276" i="25" s="1"/>
  <c r="H277" i="25" s="1"/>
  <c r="H278" i="25" s="1"/>
  <c r="H279" i="25" s="1"/>
  <c r="H280" i="25" s="1"/>
  <c r="H281" i="25" s="1"/>
  <c r="H282" i="25" s="1"/>
  <c r="H283" i="25" s="1"/>
  <c r="H284" i="25" s="1"/>
  <c r="H285" i="25" s="1"/>
  <c r="H286" i="25" s="1"/>
  <c r="H287" i="25" s="1"/>
  <c r="H288" i="25" s="1"/>
  <c r="H289" i="25" s="1"/>
  <c r="H290" i="25" s="1"/>
  <c r="H291" i="25" s="1"/>
  <c r="H292" i="25" s="1"/>
  <c r="H293" i="25" s="1"/>
  <c r="H294" i="25" s="1"/>
  <c r="H295" i="25" s="1"/>
  <c r="H296" i="25" s="1"/>
  <c r="H297" i="25" s="1"/>
  <c r="H298" i="25" s="1"/>
  <c r="H299" i="25" s="1"/>
  <c r="H300" i="25" s="1"/>
  <c r="H301" i="25" s="1"/>
  <c r="H302" i="25" s="1"/>
  <c r="H303" i="25" s="1"/>
  <c r="H304" i="25" s="1"/>
  <c r="H305" i="25" s="1"/>
  <c r="H306" i="25" s="1"/>
  <c r="H307" i="25" s="1"/>
  <c r="H308" i="25" s="1"/>
  <c r="H309" i="25" s="1"/>
  <c r="H310" i="25" s="1"/>
  <c r="H311" i="25" s="1"/>
  <c r="H312" i="25" s="1"/>
  <c r="H313" i="25" s="1"/>
  <c r="H314" i="25" s="1"/>
  <c r="H315" i="25" s="1"/>
  <c r="H316" i="25" s="1"/>
  <c r="H317" i="25" s="1"/>
  <c r="H318" i="25" s="1"/>
  <c r="H319" i="25" s="1"/>
  <c r="H320" i="25" s="1"/>
  <c r="H321" i="25" s="1"/>
  <c r="H322" i="25" s="1"/>
  <c r="H323" i="25" s="1"/>
  <c r="H324" i="25" s="1"/>
  <c r="H325" i="25" s="1"/>
  <c r="H326" i="25" s="1"/>
  <c r="H327" i="25" s="1"/>
  <c r="H328" i="25" s="1"/>
  <c r="H329" i="25" s="1"/>
  <c r="H330" i="25" s="1"/>
  <c r="H331" i="25" s="1"/>
  <c r="H332" i="25" s="1"/>
  <c r="H333" i="25" s="1"/>
  <c r="H334" i="25" s="1"/>
  <c r="H335" i="25" s="1"/>
  <c r="H336" i="25" s="1"/>
  <c r="H337" i="25" s="1"/>
  <c r="H338" i="25" s="1"/>
  <c r="H339" i="25" s="1"/>
  <c r="H340" i="25" s="1"/>
  <c r="H341" i="25" s="1"/>
  <c r="H342" i="25" s="1"/>
  <c r="H343" i="25" s="1"/>
  <c r="H344" i="25" s="1"/>
  <c r="H345" i="25" s="1"/>
  <c r="H346" i="25" s="1"/>
  <c r="H347" i="25" s="1"/>
  <c r="H348" i="25" s="1"/>
  <c r="H349" i="25" s="1"/>
  <c r="H350" i="25" s="1"/>
  <c r="H351" i="25" s="1"/>
  <c r="H352" i="25" s="1"/>
  <c r="H353" i="25" s="1"/>
  <c r="H354" i="25" s="1"/>
  <c r="H355" i="25" s="1"/>
  <c r="H356" i="25" s="1"/>
  <c r="H357" i="25" s="1"/>
  <c r="H358" i="25" s="1"/>
  <c r="H359" i="25" s="1"/>
  <c r="H360" i="25" s="1"/>
  <c r="H361" i="25" s="1"/>
  <c r="H362" i="25" s="1"/>
  <c r="H363" i="25" s="1"/>
  <c r="H364" i="25" s="1"/>
  <c r="H365" i="25" s="1"/>
  <c r="H366" i="25" s="1"/>
  <c r="H367" i="25" s="1"/>
  <c r="H368" i="25" s="1"/>
  <c r="H369" i="25" s="1"/>
  <c r="H370" i="25" s="1"/>
  <c r="H371" i="25" s="1"/>
  <c r="H372" i="25" s="1"/>
  <c r="H373" i="25" s="1"/>
  <c r="H374" i="25" s="1"/>
  <c r="H375" i="25" s="1"/>
  <c r="H376" i="25" s="1"/>
  <c r="H377" i="25" s="1"/>
  <c r="H378" i="25" s="1"/>
  <c r="H379" i="25" s="1"/>
  <c r="H380" i="25" s="1"/>
  <c r="H381" i="25" s="1"/>
  <c r="H382" i="25" s="1"/>
  <c r="H383" i="25" s="1"/>
  <c r="H384" i="25" s="1"/>
  <c r="H385" i="25" s="1"/>
  <c r="H386" i="25" s="1"/>
  <c r="H387" i="25" s="1"/>
  <c r="H388" i="25" s="1"/>
  <c r="H389" i="25" s="1"/>
  <c r="H390" i="25" s="1"/>
  <c r="H391" i="25" s="1"/>
  <c r="H392" i="25" s="1"/>
  <c r="H393" i="25" s="1"/>
  <c r="H394" i="25" s="1"/>
  <c r="H395" i="25" s="1"/>
  <c r="H396" i="25" s="1"/>
  <c r="H397" i="25" s="1"/>
  <c r="H398" i="25" s="1"/>
  <c r="H399" i="25" s="1"/>
  <c r="H400" i="25" s="1"/>
  <c r="H401" i="25" s="1"/>
  <c r="H402" i="25" s="1"/>
  <c r="H403" i="25" s="1"/>
  <c r="H404" i="25" s="1"/>
  <c r="H405" i="25" s="1"/>
  <c r="H406" i="25" s="1"/>
  <c r="H407" i="25" s="1"/>
  <c r="H408" i="25" s="1"/>
  <c r="H409" i="25" s="1"/>
  <c r="H410" i="25" s="1"/>
  <c r="H411" i="25" s="1"/>
  <c r="H412" i="25" s="1"/>
  <c r="H413" i="25" s="1"/>
  <c r="H414" i="25" s="1"/>
  <c r="H415" i="25" s="1"/>
  <c r="H416" i="25" s="1"/>
  <c r="H417" i="25" s="1"/>
  <c r="H418" i="25" s="1"/>
  <c r="H419" i="25" s="1"/>
  <c r="H420" i="25" s="1"/>
  <c r="H421" i="25" s="1"/>
  <c r="H422" i="25" s="1"/>
  <c r="H423" i="25" s="1"/>
  <c r="H424" i="25" s="1"/>
  <c r="H425" i="25" s="1"/>
  <c r="H426" i="25" s="1"/>
  <c r="H427" i="25" s="1"/>
  <c r="H428" i="25" s="1"/>
  <c r="H429" i="25" s="1"/>
  <c r="H430" i="25" s="1"/>
  <c r="H431" i="25" s="1"/>
  <c r="H432" i="25" s="1"/>
  <c r="H433" i="25" s="1"/>
  <c r="H434" i="25" s="1"/>
  <c r="H435" i="25" s="1"/>
  <c r="H436" i="25" s="1"/>
  <c r="H437" i="25" s="1"/>
  <c r="H438" i="25" s="1"/>
  <c r="H439" i="25" s="1"/>
  <c r="H440" i="25" s="1"/>
  <c r="H441" i="25" s="1"/>
  <c r="H442" i="25" s="1"/>
  <c r="H443" i="25" s="1"/>
  <c r="H444" i="25" s="1"/>
  <c r="H445" i="25" s="1"/>
  <c r="H446" i="25" s="1"/>
  <c r="H447" i="25" s="1"/>
  <c r="H448" i="25" s="1"/>
  <c r="H449" i="25" s="1"/>
  <c r="H450" i="25" s="1"/>
  <c r="H451" i="25" s="1"/>
  <c r="H452" i="25" s="1"/>
  <c r="H453" i="25" s="1"/>
  <c r="H454" i="25" s="1"/>
  <c r="H455" i="25" s="1"/>
  <c r="H456" i="25" s="1"/>
  <c r="H457" i="25" s="1"/>
  <c r="H458" i="25" s="1"/>
  <c r="H459" i="25" s="1"/>
  <c r="H460" i="25" s="1"/>
  <c r="H461" i="25" s="1"/>
  <c r="H462" i="25" s="1"/>
  <c r="H463" i="25" s="1"/>
  <c r="H464" i="25" s="1"/>
  <c r="H465" i="25" s="1"/>
  <c r="H466" i="25" s="1"/>
  <c r="H467" i="25" s="1"/>
  <c r="H468" i="25" s="1"/>
  <c r="H469" i="25" s="1"/>
  <c r="H470" i="25" s="1"/>
  <c r="H471" i="25" s="1"/>
  <c r="H472" i="25" s="1"/>
  <c r="H473" i="25" s="1"/>
  <c r="H474" i="25" s="1"/>
  <c r="H475" i="25" s="1"/>
  <c r="H476" i="25" s="1"/>
  <c r="H477" i="25" s="1"/>
  <c r="H478" i="25" s="1"/>
  <c r="H479" i="25" s="1"/>
  <c r="H480" i="25" s="1"/>
  <c r="H481" i="25" s="1"/>
  <c r="H482" i="25" s="1"/>
  <c r="H483" i="25" s="1"/>
  <c r="H484" i="25" s="1"/>
  <c r="H485" i="25" s="1"/>
  <c r="H486" i="25" s="1"/>
  <c r="H487" i="25" s="1"/>
  <c r="H488" i="25" s="1"/>
  <c r="H489" i="25" s="1"/>
  <c r="H490" i="25" s="1"/>
  <c r="H491" i="25" s="1"/>
  <c r="H492" i="25" s="1"/>
  <c r="H493" i="25" s="1"/>
  <c r="H494" i="25" s="1"/>
  <c r="H495" i="25" s="1"/>
  <c r="H496" i="25" s="1"/>
  <c r="H497" i="25" s="1"/>
  <c r="H498" i="25" s="1"/>
  <c r="H499" i="25" s="1"/>
  <c r="H500" i="25" s="1"/>
  <c r="H501" i="25" s="1"/>
  <c r="H502" i="25" s="1"/>
  <c r="H503" i="25" s="1"/>
  <c r="H504" i="25" s="1"/>
  <c r="H505" i="25" s="1"/>
  <c r="H54" i="25"/>
  <c r="H55" i="25" s="1"/>
  <c r="H56" i="25" s="1"/>
  <c r="H57" i="25" s="1"/>
  <c r="H58" i="25" s="1"/>
  <c r="H59" i="25" s="1"/>
  <c r="H60" i="25" s="1"/>
  <c r="H61" i="25" s="1"/>
  <c r="H62" i="25" s="1"/>
  <c r="H63" i="25" s="1"/>
  <c r="H64" i="25" s="1"/>
  <c r="H65" i="25" s="1"/>
  <c r="H66" i="25" s="1"/>
  <c r="H67" i="25" s="1"/>
  <c r="H68" i="25" s="1"/>
  <c r="H69" i="25" s="1"/>
  <c r="H70" i="25" s="1"/>
  <c r="H71" i="25" s="1"/>
  <c r="H72" i="25" s="1"/>
  <c r="H73" i="25" s="1"/>
  <c r="H74" i="25" s="1"/>
  <c r="H75" i="25" s="1"/>
  <c r="H76" i="25" s="1"/>
  <c r="H77" i="25" s="1"/>
  <c r="H78" i="25" s="1"/>
  <c r="H79" i="25" s="1"/>
  <c r="H80" i="25" s="1"/>
  <c r="H81" i="25" s="1"/>
  <c r="H82" i="25" s="1"/>
  <c r="H83" i="25" s="1"/>
  <c r="H84" i="25" s="1"/>
  <c r="H85" i="25" s="1"/>
  <c r="H86" i="25" s="1"/>
  <c r="H87" i="25" s="1"/>
  <c r="H88" i="25" s="1"/>
  <c r="H89" i="25" s="1"/>
  <c r="H90" i="25" s="1"/>
  <c r="H91" i="25" s="1"/>
  <c r="H92" i="25" s="1"/>
  <c r="H93" i="25" s="1"/>
  <c r="H94" i="25" s="1"/>
  <c r="H95" i="25" s="1"/>
  <c r="H96" i="25" s="1"/>
  <c r="H97" i="25" s="1"/>
  <c r="H98" i="25" s="1"/>
  <c r="H99" i="25" s="1"/>
  <c r="H100" i="25" s="1"/>
  <c r="H101" i="25" s="1"/>
  <c r="H102" i="25" s="1"/>
  <c r="H103" i="25" s="1"/>
  <c r="H104" i="25" s="1"/>
  <c r="H105" i="25" s="1"/>
  <c r="H106" i="25" s="1"/>
  <c r="H107" i="25" s="1"/>
  <c r="H108" i="25" s="1"/>
  <c r="H109" i="25" s="1"/>
  <c r="H110" i="25" s="1"/>
  <c r="H111" i="25" s="1"/>
  <c r="H112" i="25" s="1"/>
  <c r="H113" i="25" s="1"/>
  <c r="H114" i="25" s="1"/>
  <c r="H115" i="25" s="1"/>
  <c r="H116" i="25" s="1"/>
  <c r="H117" i="25" s="1"/>
  <c r="H118" i="25" s="1"/>
  <c r="H119" i="25" s="1"/>
  <c r="H120" i="25" s="1"/>
  <c r="H121" i="25" s="1"/>
  <c r="H122" i="25" s="1"/>
  <c r="H123" i="25" s="1"/>
  <c r="H124" i="25" s="1"/>
  <c r="H125" i="25" s="1"/>
  <c r="H126" i="25" s="1"/>
  <c r="H127" i="25" s="1"/>
  <c r="H128" i="25" s="1"/>
  <c r="H129" i="25" s="1"/>
  <c r="H130" i="25" s="1"/>
  <c r="H131" i="25" s="1"/>
  <c r="H132" i="25" s="1"/>
  <c r="H133" i="25" s="1"/>
  <c r="H134" i="25" s="1"/>
  <c r="H135" i="25" s="1"/>
  <c r="H136" i="25" s="1"/>
  <c r="H137" i="25" s="1"/>
  <c r="H138" i="25" s="1"/>
  <c r="H139" i="25" s="1"/>
  <c r="H140" i="25" s="1"/>
  <c r="H141" i="25" s="1"/>
  <c r="H142" i="25" s="1"/>
  <c r="H143" i="25" s="1"/>
  <c r="H144" i="25" s="1"/>
  <c r="H145" i="25" s="1"/>
  <c r="H146" i="25" s="1"/>
  <c r="H147" i="25" s="1"/>
  <c r="H148" i="25" s="1"/>
  <c r="H149" i="25" s="1"/>
  <c r="H150" i="25" s="1"/>
  <c r="H151" i="25" s="1"/>
  <c r="H152" i="25" s="1"/>
  <c r="H153" i="25" s="1"/>
  <c r="H154" i="25" s="1"/>
  <c r="H155" i="25" s="1"/>
  <c r="H156" i="25" s="1"/>
  <c r="H157" i="25" s="1"/>
  <c r="H158" i="25" s="1"/>
  <c r="H159" i="25" s="1"/>
  <c r="H160" i="25" s="1"/>
  <c r="H161" i="25" s="1"/>
  <c r="H162" i="25" s="1"/>
  <c r="H163" i="25" s="1"/>
  <c r="H164" i="25" s="1"/>
  <c r="H165" i="25" s="1"/>
  <c r="H166" i="25" s="1"/>
  <c r="H167" i="25" s="1"/>
  <c r="H168" i="25" s="1"/>
  <c r="H169" i="25" s="1"/>
  <c r="H170" i="25" s="1"/>
  <c r="H171" i="25" s="1"/>
  <c r="H51" i="25"/>
  <c r="H52" i="25" s="1"/>
  <c r="H53" i="25" s="1"/>
  <c r="H47" i="25"/>
  <c r="H48" i="25" s="1"/>
  <c r="H49" i="25" s="1"/>
  <c r="H50" i="25" s="1"/>
  <c r="H44" i="25"/>
  <c r="H45" i="25" s="1"/>
  <c r="H46" i="25" s="1"/>
  <c r="H43" i="25"/>
  <c r="H39" i="25"/>
  <c r="H40" i="25" s="1"/>
  <c r="H41" i="25" s="1"/>
  <c r="H42" i="25" s="1"/>
  <c r="H14" i="25"/>
  <c r="H15" i="25" s="1"/>
  <c r="H16" i="25" s="1"/>
  <c r="H17" i="25" s="1"/>
  <c r="H18" i="25" s="1"/>
  <c r="H19" i="25" s="1"/>
  <c r="H20" i="25" s="1"/>
  <c r="H21" i="25" s="1"/>
  <c r="H22" i="25" s="1"/>
  <c r="H13" i="25"/>
  <c r="H6" i="25"/>
  <c r="H7" i="25" s="1"/>
  <c r="H8" i="25" s="1"/>
  <c r="H9" i="25" s="1"/>
  <c r="H10" i="25" s="1"/>
  <c r="H11" i="25" s="1"/>
  <c r="H12" i="25" s="1"/>
  <c r="G3" i="25"/>
  <c r="F3" i="25"/>
  <c r="H53" i="24"/>
  <c r="H54" i="24" s="1"/>
  <c r="H55" i="24" s="1"/>
  <c r="H56" i="24" s="1"/>
  <c r="H57" i="24" s="1"/>
  <c r="H58" i="24" s="1"/>
  <c r="H59" i="24" s="1"/>
  <c r="H60" i="24" s="1"/>
  <c r="H61" i="24" s="1"/>
  <c r="H62" i="24" s="1"/>
  <c r="H63" i="24" s="1"/>
  <c r="H64" i="24" s="1"/>
  <c r="H65" i="24" s="1"/>
  <c r="H66" i="24" s="1"/>
  <c r="H67" i="24" s="1"/>
  <c r="H68" i="24" s="1"/>
  <c r="H69" i="24" s="1"/>
  <c r="H70" i="24" s="1"/>
  <c r="H71" i="24" s="1"/>
  <c r="H72" i="24" s="1"/>
  <c r="H73" i="24" s="1"/>
  <c r="H74" i="24" s="1"/>
  <c r="H75" i="24" s="1"/>
  <c r="H76" i="24" s="1"/>
  <c r="H77" i="24" s="1"/>
  <c r="H78" i="24" s="1"/>
  <c r="H79" i="24" s="1"/>
  <c r="H80" i="24" s="1"/>
  <c r="H81" i="24" s="1"/>
  <c r="H82" i="24" s="1"/>
  <c r="H83" i="24" s="1"/>
  <c r="H84" i="24" s="1"/>
  <c r="H85" i="24" s="1"/>
  <c r="H86" i="24" s="1"/>
  <c r="H87" i="24" s="1"/>
  <c r="H88" i="24" s="1"/>
  <c r="H89" i="24" s="1"/>
  <c r="H90" i="24" s="1"/>
  <c r="H91" i="24" s="1"/>
  <c r="H92" i="24" s="1"/>
  <c r="H93" i="24" s="1"/>
  <c r="H94" i="24" s="1"/>
  <c r="H95" i="24" s="1"/>
  <c r="H96" i="24" s="1"/>
  <c r="H97" i="24" s="1"/>
  <c r="H98" i="24" s="1"/>
  <c r="H99" i="24" s="1"/>
  <c r="H100" i="24" s="1"/>
  <c r="H101" i="24" s="1"/>
  <c r="H102" i="24" s="1"/>
  <c r="H103" i="24" s="1"/>
  <c r="H104" i="24" s="1"/>
  <c r="H105" i="24" s="1"/>
  <c r="H106" i="24" s="1"/>
  <c r="H107" i="24" s="1"/>
  <c r="H108" i="24" s="1"/>
  <c r="H109" i="24" s="1"/>
  <c r="H110" i="24" s="1"/>
  <c r="H111" i="24" s="1"/>
  <c r="H112" i="24" s="1"/>
  <c r="H113" i="24" s="1"/>
  <c r="H114" i="24" s="1"/>
  <c r="H115" i="24" s="1"/>
  <c r="H116" i="24" s="1"/>
  <c r="H117" i="24" s="1"/>
  <c r="H118" i="24" s="1"/>
  <c r="H119" i="24" s="1"/>
  <c r="H120" i="24" s="1"/>
  <c r="H121" i="24" s="1"/>
  <c r="H122" i="24" s="1"/>
  <c r="H123" i="24" s="1"/>
  <c r="H124" i="24" s="1"/>
  <c r="H125" i="24" s="1"/>
  <c r="H126" i="24" s="1"/>
  <c r="H127" i="24" s="1"/>
  <c r="H128" i="24" s="1"/>
  <c r="H129" i="24" s="1"/>
  <c r="H130" i="24" s="1"/>
  <c r="H131" i="24" s="1"/>
  <c r="H132" i="24" s="1"/>
  <c r="H133" i="24" s="1"/>
  <c r="H134" i="24" s="1"/>
  <c r="H135" i="24" s="1"/>
  <c r="H136" i="24" s="1"/>
  <c r="H137" i="24" s="1"/>
  <c r="H138" i="24" s="1"/>
  <c r="H139" i="24" s="1"/>
  <c r="H140" i="24" s="1"/>
  <c r="H141" i="24" s="1"/>
  <c r="H142" i="24" s="1"/>
  <c r="H143" i="24" s="1"/>
  <c r="H144" i="24" s="1"/>
  <c r="H145" i="24" s="1"/>
  <c r="H146" i="24" s="1"/>
  <c r="H147" i="24" s="1"/>
  <c r="H148" i="24" s="1"/>
  <c r="H149" i="24" s="1"/>
  <c r="H150" i="24" s="1"/>
  <c r="H151" i="24" s="1"/>
  <c r="H152" i="24" s="1"/>
  <c r="H153" i="24" s="1"/>
  <c r="H154" i="24" s="1"/>
  <c r="H155" i="24" s="1"/>
  <c r="H156" i="24" s="1"/>
  <c r="H157" i="24" s="1"/>
  <c r="H158" i="24" s="1"/>
  <c r="H159" i="24" s="1"/>
  <c r="H160" i="24" s="1"/>
  <c r="H161" i="24" s="1"/>
  <c r="H162" i="24" s="1"/>
  <c r="H163" i="24" s="1"/>
  <c r="H164" i="24" s="1"/>
  <c r="H165" i="24" s="1"/>
  <c r="H166" i="24" s="1"/>
  <c r="H167" i="24" s="1"/>
  <c r="H168" i="24" s="1"/>
  <c r="H169" i="24" s="1"/>
  <c r="H170" i="24" s="1"/>
  <c r="H171" i="24" s="1"/>
  <c r="H172" i="24" s="1"/>
  <c r="H173" i="24" s="1"/>
  <c r="H174" i="24" s="1"/>
  <c r="H175" i="24" s="1"/>
  <c r="H176" i="24" s="1"/>
  <c r="H177" i="24" s="1"/>
  <c r="H178" i="24" s="1"/>
  <c r="H179" i="24" s="1"/>
  <c r="H180" i="24" s="1"/>
  <c r="H181" i="24" s="1"/>
  <c r="H182" i="24" s="1"/>
  <c r="H183" i="24" s="1"/>
  <c r="H184" i="24" s="1"/>
  <c r="H185" i="24" s="1"/>
  <c r="H186" i="24" s="1"/>
  <c r="H187" i="24" s="1"/>
  <c r="H188" i="24" s="1"/>
  <c r="H189" i="24" s="1"/>
  <c r="H190" i="24" s="1"/>
  <c r="H191" i="24" s="1"/>
  <c r="H192" i="24" s="1"/>
  <c r="H193" i="24" s="1"/>
  <c r="H194" i="24" s="1"/>
  <c r="H195" i="24" s="1"/>
  <c r="H196" i="24" s="1"/>
  <c r="H197" i="24" s="1"/>
  <c r="H198" i="24" s="1"/>
  <c r="H199" i="24" s="1"/>
  <c r="H200" i="24" s="1"/>
  <c r="H201" i="24" s="1"/>
  <c r="H202" i="24" s="1"/>
  <c r="H203" i="24" s="1"/>
  <c r="H204" i="24" s="1"/>
  <c r="H205" i="24" s="1"/>
  <c r="H206" i="24" s="1"/>
  <c r="H207" i="24" s="1"/>
  <c r="H208" i="24" s="1"/>
  <c r="H209" i="24" s="1"/>
  <c r="H210" i="24" s="1"/>
  <c r="H211" i="24" s="1"/>
  <c r="H212" i="24" s="1"/>
  <c r="H213" i="24" s="1"/>
  <c r="H214" i="24" s="1"/>
  <c r="H215" i="24" s="1"/>
  <c r="H216" i="24" s="1"/>
  <c r="H217" i="24" s="1"/>
  <c r="H218" i="24" s="1"/>
  <c r="H219" i="24" s="1"/>
  <c r="H220" i="24" s="1"/>
  <c r="H221" i="24" s="1"/>
  <c r="H222" i="24" s="1"/>
  <c r="H223" i="24" s="1"/>
  <c r="H224" i="24" s="1"/>
  <c r="H225" i="24" s="1"/>
  <c r="H226" i="24" s="1"/>
  <c r="H227" i="24" s="1"/>
  <c r="H228" i="24" s="1"/>
  <c r="H229" i="24" s="1"/>
  <c r="H230" i="24" s="1"/>
  <c r="H231" i="24" s="1"/>
  <c r="H232" i="24" s="1"/>
  <c r="H233" i="24" s="1"/>
  <c r="H234" i="24" s="1"/>
  <c r="H235" i="24" s="1"/>
  <c r="H236" i="24" s="1"/>
  <c r="H237" i="24" s="1"/>
  <c r="H238" i="24" s="1"/>
  <c r="H239" i="24" s="1"/>
  <c r="H240" i="24" s="1"/>
  <c r="H241" i="24" s="1"/>
  <c r="H242" i="24" s="1"/>
  <c r="H243" i="24" s="1"/>
  <c r="H244" i="24" s="1"/>
  <c r="H245" i="24" s="1"/>
  <c r="H246" i="24" s="1"/>
  <c r="H247" i="24" s="1"/>
  <c r="H248" i="24" s="1"/>
  <c r="H249" i="24" s="1"/>
  <c r="H250" i="24" s="1"/>
  <c r="H251" i="24" s="1"/>
  <c r="H252" i="24" s="1"/>
  <c r="H253" i="24" s="1"/>
  <c r="H254" i="24" s="1"/>
  <c r="H255" i="24" s="1"/>
  <c r="H256" i="24" s="1"/>
  <c r="H257" i="24" s="1"/>
  <c r="H258" i="24" s="1"/>
  <c r="H259" i="24" s="1"/>
  <c r="H260" i="24" s="1"/>
  <c r="H261" i="24" s="1"/>
  <c r="H262" i="24" s="1"/>
  <c r="H263" i="24" s="1"/>
  <c r="H264" i="24" s="1"/>
  <c r="H265" i="24" s="1"/>
  <c r="H266" i="24" s="1"/>
  <c r="H267" i="24" s="1"/>
  <c r="H268" i="24" s="1"/>
  <c r="H269" i="24" s="1"/>
  <c r="H270" i="24" s="1"/>
  <c r="H271" i="24" s="1"/>
  <c r="H272" i="24" s="1"/>
  <c r="H273" i="24" s="1"/>
  <c r="H274" i="24" s="1"/>
  <c r="H275" i="24" s="1"/>
  <c r="H276" i="24" s="1"/>
  <c r="H277" i="24" s="1"/>
  <c r="H278" i="24" s="1"/>
  <c r="H279" i="24" s="1"/>
  <c r="H280" i="24" s="1"/>
  <c r="H281" i="24" s="1"/>
  <c r="H282" i="24" s="1"/>
  <c r="H283" i="24" s="1"/>
  <c r="H284" i="24" s="1"/>
  <c r="H285" i="24" s="1"/>
  <c r="H286" i="24" s="1"/>
  <c r="H287" i="24" s="1"/>
  <c r="H288" i="24" s="1"/>
  <c r="H289" i="24" s="1"/>
  <c r="H290" i="24" s="1"/>
  <c r="H291" i="24" s="1"/>
  <c r="H292" i="24" s="1"/>
  <c r="H293" i="24" s="1"/>
  <c r="H294" i="24" s="1"/>
  <c r="H295" i="24" s="1"/>
  <c r="H296" i="24" s="1"/>
  <c r="H297" i="24" s="1"/>
  <c r="H298" i="24" s="1"/>
  <c r="H299" i="24" s="1"/>
  <c r="H300" i="24" s="1"/>
  <c r="H301" i="24" s="1"/>
  <c r="H302" i="24" s="1"/>
  <c r="H303" i="24" s="1"/>
  <c r="H304" i="24" s="1"/>
  <c r="H305" i="24" s="1"/>
  <c r="H306" i="24" s="1"/>
  <c r="H307" i="24" s="1"/>
  <c r="H308" i="24" s="1"/>
  <c r="H309" i="24" s="1"/>
  <c r="H310" i="24" s="1"/>
  <c r="H311" i="24" s="1"/>
  <c r="H312" i="24" s="1"/>
  <c r="H313" i="24" s="1"/>
  <c r="H314" i="24" s="1"/>
  <c r="H315" i="24" s="1"/>
  <c r="H316" i="24" s="1"/>
  <c r="H317" i="24" s="1"/>
  <c r="H318" i="24" s="1"/>
  <c r="H319" i="24" s="1"/>
  <c r="H320" i="24" s="1"/>
  <c r="H321" i="24" s="1"/>
  <c r="H322" i="24" s="1"/>
  <c r="H323" i="24" s="1"/>
  <c r="H324" i="24" s="1"/>
  <c r="H325" i="24" s="1"/>
  <c r="H326" i="24" s="1"/>
  <c r="H327" i="24" s="1"/>
  <c r="H328" i="24" s="1"/>
  <c r="H329" i="24" s="1"/>
  <c r="H330" i="24" s="1"/>
  <c r="H331" i="24" s="1"/>
  <c r="H332" i="24" s="1"/>
  <c r="H333" i="24" s="1"/>
  <c r="H334" i="24" s="1"/>
  <c r="H335" i="24" s="1"/>
  <c r="H336" i="24" s="1"/>
  <c r="H337" i="24" s="1"/>
  <c r="H338" i="24" s="1"/>
  <c r="H339" i="24" s="1"/>
  <c r="H340" i="24" s="1"/>
  <c r="H341" i="24" s="1"/>
  <c r="H342" i="24" s="1"/>
  <c r="H343" i="24" s="1"/>
  <c r="H344" i="24" s="1"/>
  <c r="H345" i="24" s="1"/>
  <c r="H346" i="24" s="1"/>
  <c r="H347" i="24" s="1"/>
  <c r="H348" i="24" s="1"/>
  <c r="H349" i="24" s="1"/>
  <c r="H350" i="24" s="1"/>
  <c r="H351" i="24" s="1"/>
  <c r="H352" i="24" s="1"/>
  <c r="H353" i="24" s="1"/>
  <c r="H354" i="24" s="1"/>
  <c r="H355" i="24" s="1"/>
  <c r="H356" i="24" s="1"/>
  <c r="H357" i="24" s="1"/>
  <c r="H358" i="24" s="1"/>
  <c r="H359" i="24" s="1"/>
  <c r="H360" i="24" s="1"/>
  <c r="H361" i="24" s="1"/>
  <c r="H362" i="24" s="1"/>
  <c r="H363" i="24" s="1"/>
  <c r="H364" i="24" s="1"/>
  <c r="H365" i="24" s="1"/>
  <c r="H366" i="24" s="1"/>
  <c r="H367" i="24" s="1"/>
  <c r="H368" i="24" s="1"/>
  <c r="H369" i="24" s="1"/>
  <c r="H370" i="24" s="1"/>
  <c r="H371" i="24" s="1"/>
  <c r="H372" i="24" s="1"/>
  <c r="H373" i="24" s="1"/>
  <c r="H374" i="24" s="1"/>
  <c r="H375" i="24" s="1"/>
  <c r="H376" i="24" s="1"/>
  <c r="H377" i="24" s="1"/>
  <c r="H378" i="24" s="1"/>
  <c r="H379" i="24" s="1"/>
  <c r="H380" i="24" s="1"/>
  <c r="H381" i="24" s="1"/>
  <c r="H382" i="24" s="1"/>
  <c r="H383" i="24" s="1"/>
  <c r="H384" i="24" s="1"/>
  <c r="H385" i="24" s="1"/>
  <c r="H386" i="24" s="1"/>
  <c r="H387" i="24" s="1"/>
  <c r="H388" i="24" s="1"/>
  <c r="H389" i="24" s="1"/>
  <c r="H390" i="24" s="1"/>
  <c r="H391" i="24" s="1"/>
  <c r="H392" i="24" s="1"/>
  <c r="H393" i="24" s="1"/>
  <c r="H394" i="24" s="1"/>
  <c r="H395" i="24" s="1"/>
  <c r="H396" i="24" s="1"/>
  <c r="H397" i="24" s="1"/>
  <c r="H398" i="24" s="1"/>
  <c r="H399" i="24" s="1"/>
  <c r="H400" i="24" s="1"/>
  <c r="H401" i="24" s="1"/>
  <c r="H402" i="24" s="1"/>
  <c r="H403" i="24" s="1"/>
  <c r="H404" i="24" s="1"/>
  <c r="H405" i="24" s="1"/>
  <c r="H406" i="24" s="1"/>
  <c r="H407" i="24" s="1"/>
  <c r="H408" i="24" s="1"/>
  <c r="H409" i="24" s="1"/>
  <c r="H410" i="24" s="1"/>
  <c r="H411" i="24" s="1"/>
  <c r="H412" i="24" s="1"/>
  <c r="H413" i="24" s="1"/>
  <c r="H414" i="24" s="1"/>
  <c r="H415" i="24" s="1"/>
  <c r="H416" i="24" s="1"/>
  <c r="H417" i="24" s="1"/>
  <c r="H418" i="24" s="1"/>
  <c r="H419" i="24" s="1"/>
  <c r="H420" i="24" s="1"/>
  <c r="H421" i="24" s="1"/>
  <c r="H422" i="24" s="1"/>
  <c r="H423" i="24" s="1"/>
  <c r="H424" i="24" s="1"/>
  <c r="H425" i="24" s="1"/>
  <c r="H426" i="24" s="1"/>
  <c r="H427" i="24" s="1"/>
  <c r="H428" i="24" s="1"/>
  <c r="H429" i="24" s="1"/>
  <c r="H430" i="24" s="1"/>
  <c r="H431" i="24" s="1"/>
  <c r="H432" i="24" s="1"/>
  <c r="H433" i="24" s="1"/>
  <c r="H434" i="24" s="1"/>
  <c r="H435" i="24" s="1"/>
  <c r="H436" i="24" s="1"/>
  <c r="H437" i="24" s="1"/>
  <c r="H438" i="24" s="1"/>
  <c r="H439" i="24" s="1"/>
  <c r="H440" i="24" s="1"/>
  <c r="H441" i="24" s="1"/>
  <c r="H442" i="24" s="1"/>
  <c r="H443" i="24" s="1"/>
  <c r="H444" i="24" s="1"/>
  <c r="H445" i="24" s="1"/>
  <c r="H446" i="24" s="1"/>
  <c r="H447" i="24" s="1"/>
  <c r="H448" i="24" s="1"/>
  <c r="H449" i="24" s="1"/>
  <c r="H450" i="24" s="1"/>
  <c r="H451" i="24" s="1"/>
  <c r="H452" i="24" s="1"/>
  <c r="H453" i="24" s="1"/>
  <c r="H454" i="24" s="1"/>
  <c r="H455" i="24" s="1"/>
  <c r="H456" i="24" s="1"/>
  <c r="H457" i="24" s="1"/>
  <c r="H458" i="24" s="1"/>
  <c r="H459" i="24" s="1"/>
  <c r="H460" i="24" s="1"/>
  <c r="H461" i="24" s="1"/>
  <c r="H462" i="24" s="1"/>
  <c r="H463" i="24" s="1"/>
  <c r="H464" i="24" s="1"/>
  <c r="H465" i="24" s="1"/>
  <c r="H466" i="24" s="1"/>
  <c r="H467" i="24" s="1"/>
  <c r="H468" i="24" s="1"/>
  <c r="H469" i="24" s="1"/>
  <c r="H470" i="24" s="1"/>
  <c r="H471" i="24" s="1"/>
  <c r="H472" i="24" s="1"/>
  <c r="H473" i="24" s="1"/>
  <c r="H474" i="24" s="1"/>
  <c r="H475" i="24" s="1"/>
  <c r="H476" i="24" s="1"/>
  <c r="H477" i="24" s="1"/>
  <c r="H478" i="24" s="1"/>
  <c r="H479" i="24" s="1"/>
  <c r="H480" i="24" s="1"/>
  <c r="H481" i="24" s="1"/>
  <c r="H482" i="24" s="1"/>
  <c r="H483" i="24" s="1"/>
  <c r="H484" i="24" s="1"/>
  <c r="H485" i="24" s="1"/>
  <c r="H486" i="24" s="1"/>
  <c r="H487" i="24" s="1"/>
  <c r="H488" i="24" s="1"/>
  <c r="H489" i="24" s="1"/>
  <c r="H490" i="24" s="1"/>
  <c r="H491" i="24" s="1"/>
  <c r="H492" i="24" s="1"/>
  <c r="H493" i="24" s="1"/>
  <c r="H494" i="24" s="1"/>
  <c r="H495" i="24" s="1"/>
  <c r="H496" i="24" s="1"/>
  <c r="H497" i="24" s="1"/>
  <c r="H498" i="24" s="1"/>
  <c r="H499" i="24" s="1"/>
  <c r="H500" i="24" s="1"/>
  <c r="H501" i="24" s="1"/>
  <c r="H502" i="24" s="1"/>
  <c r="H503" i="24" s="1"/>
  <c r="H504" i="24" s="1"/>
  <c r="H505" i="24" s="1"/>
  <c r="H52" i="24"/>
  <c r="H40" i="24"/>
  <c r="H41" i="24" s="1"/>
  <c r="H42" i="24" s="1"/>
  <c r="H43" i="24" s="1"/>
  <c r="H44" i="24" s="1"/>
  <c r="H45" i="24" s="1"/>
  <c r="H46" i="24" s="1"/>
  <c r="H47" i="24" s="1"/>
  <c r="H48" i="24" s="1"/>
  <c r="H49" i="24" s="1"/>
  <c r="H50" i="24" s="1"/>
  <c r="H51" i="24" s="1"/>
  <c r="H39" i="24"/>
  <c r="H15" i="24"/>
  <c r="H16" i="24" s="1"/>
  <c r="H17" i="24" s="1"/>
  <c r="H11" i="24"/>
  <c r="H12" i="24" s="1"/>
  <c r="H13" i="24" s="1"/>
  <c r="H14" i="24" s="1"/>
  <c r="H8" i="24"/>
  <c r="H9" i="24" s="1"/>
  <c r="H10" i="24" s="1"/>
  <c r="H7" i="24"/>
  <c r="H6" i="24"/>
  <c r="G3" i="24"/>
  <c r="F3" i="24"/>
  <c r="F54" i="23"/>
  <c r="F55" i="23" s="1"/>
  <c r="F56" i="23" s="1"/>
  <c r="F57" i="23" s="1"/>
  <c r="F58" i="23" s="1"/>
  <c r="F59" i="23" s="1"/>
  <c r="F60" i="23" s="1"/>
  <c r="F61" i="23" s="1"/>
  <c r="F62" i="23" s="1"/>
  <c r="F63" i="23" s="1"/>
  <c r="F64" i="23" s="1"/>
  <c r="F65" i="23" s="1"/>
  <c r="F66" i="23" s="1"/>
  <c r="F67" i="23" s="1"/>
  <c r="F68" i="23" s="1"/>
  <c r="F69" i="23" s="1"/>
  <c r="F70" i="23" s="1"/>
  <c r="F71" i="23" s="1"/>
  <c r="F72" i="23" s="1"/>
  <c r="F73" i="23" s="1"/>
  <c r="F74" i="23" s="1"/>
  <c r="F75" i="23" s="1"/>
  <c r="F76" i="23" s="1"/>
  <c r="F77" i="23" s="1"/>
  <c r="F78" i="23" s="1"/>
  <c r="F79" i="23" s="1"/>
  <c r="F80" i="23" s="1"/>
  <c r="F81" i="23" s="1"/>
  <c r="F82" i="23" s="1"/>
  <c r="F83" i="23" s="1"/>
  <c r="F84" i="23" s="1"/>
  <c r="F85" i="23" s="1"/>
  <c r="F86" i="23" s="1"/>
  <c r="F87" i="23" s="1"/>
  <c r="F88" i="23" s="1"/>
  <c r="F89" i="23" s="1"/>
  <c r="F90" i="23" s="1"/>
  <c r="F91" i="23" s="1"/>
  <c r="F92" i="23" s="1"/>
  <c r="F93" i="23" s="1"/>
  <c r="F94" i="23" s="1"/>
  <c r="F95" i="23" s="1"/>
  <c r="F96" i="23" s="1"/>
  <c r="F97" i="23" s="1"/>
  <c r="F98" i="23" s="1"/>
  <c r="F99" i="23" s="1"/>
  <c r="F100" i="23" s="1"/>
  <c r="F101" i="23" s="1"/>
  <c r="F102" i="23" s="1"/>
  <c r="F103" i="23" s="1"/>
  <c r="F104" i="23" s="1"/>
  <c r="F105" i="23" s="1"/>
  <c r="F106" i="23" s="1"/>
  <c r="F107" i="23" s="1"/>
  <c r="F108" i="23" s="1"/>
  <c r="F109" i="23" s="1"/>
  <c r="F110" i="23" s="1"/>
  <c r="F111" i="23" s="1"/>
  <c r="F112" i="23" s="1"/>
  <c r="F113" i="23" s="1"/>
  <c r="F114" i="23" s="1"/>
  <c r="F115" i="23" s="1"/>
  <c r="F116" i="23" s="1"/>
  <c r="F117" i="23" s="1"/>
  <c r="F118" i="23" s="1"/>
  <c r="F119" i="23" s="1"/>
  <c r="F120" i="23" s="1"/>
  <c r="F121" i="23" s="1"/>
  <c r="F122" i="23" s="1"/>
  <c r="F123" i="23" s="1"/>
  <c r="F124" i="23" s="1"/>
  <c r="F125" i="23" s="1"/>
  <c r="F126" i="23" s="1"/>
  <c r="F127" i="23" s="1"/>
  <c r="F128" i="23" s="1"/>
  <c r="F129" i="23" s="1"/>
  <c r="F130" i="23" s="1"/>
  <c r="F131" i="23" s="1"/>
  <c r="F132" i="23" s="1"/>
  <c r="F133" i="23" s="1"/>
  <c r="F134" i="23" s="1"/>
  <c r="F135" i="23" s="1"/>
  <c r="F136" i="23" s="1"/>
  <c r="F137" i="23" s="1"/>
  <c r="F138" i="23" s="1"/>
  <c r="F139" i="23" s="1"/>
  <c r="F140" i="23" s="1"/>
  <c r="F141" i="23" s="1"/>
  <c r="F142" i="23" s="1"/>
  <c r="F143" i="23" s="1"/>
  <c r="F144" i="23" s="1"/>
  <c r="F145" i="23" s="1"/>
  <c r="F146" i="23" s="1"/>
  <c r="F147" i="23" s="1"/>
  <c r="F148" i="23" s="1"/>
  <c r="F149" i="23" s="1"/>
  <c r="F150" i="23" s="1"/>
  <c r="F151" i="23" s="1"/>
  <c r="F152" i="23" s="1"/>
  <c r="F153" i="23" s="1"/>
  <c r="F154" i="23" s="1"/>
  <c r="F155" i="23" s="1"/>
  <c r="F156" i="23" s="1"/>
  <c r="F157" i="23" s="1"/>
  <c r="F158" i="23" s="1"/>
  <c r="F159" i="23" s="1"/>
  <c r="F160" i="23" s="1"/>
  <c r="F161" i="23" s="1"/>
  <c r="F162" i="23" s="1"/>
  <c r="F163" i="23" s="1"/>
  <c r="F164" i="23" s="1"/>
  <c r="F165" i="23" s="1"/>
  <c r="F166" i="23" s="1"/>
  <c r="F167" i="23" s="1"/>
  <c r="F168" i="23" s="1"/>
  <c r="F169" i="23" s="1"/>
  <c r="F170" i="23" s="1"/>
  <c r="F171" i="23" s="1"/>
  <c r="F172" i="23" s="1"/>
  <c r="F173" i="23" s="1"/>
  <c r="F174" i="23" s="1"/>
  <c r="F175" i="23" s="1"/>
  <c r="F176" i="23" s="1"/>
  <c r="F177" i="23" s="1"/>
  <c r="F178" i="23" s="1"/>
  <c r="F179" i="23" s="1"/>
  <c r="F180" i="23" s="1"/>
  <c r="F181" i="23" s="1"/>
  <c r="F182" i="23" s="1"/>
  <c r="F183" i="23" s="1"/>
  <c r="F184" i="23" s="1"/>
  <c r="F185" i="23" s="1"/>
  <c r="F186" i="23" s="1"/>
  <c r="F187" i="23" s="1"/>
  <c r="F188" i="23" s="1"/>
  <c r="F189" i="23" s="1"/>
  <c r="F190" i="23" s="1"/>
  <c r="F191" i="23" s="1"/>
  <c r="F192" i="23" s="1"/>
  <c r="F193" i="23" s="1"/>
  <c r="F194" i="23" s="1"/>
  <c r="F195" i="23" s="1"/>
  <c r="F196" i="23" s="1"/>
  <c r="F197" i="23" s="1"/>
  <c r="F198" i="23" s="1"/>
  <c r="F199" i="23" s="1"/>
  <c r="F200" i="23" s="1"/>
  <c r="F201" i="23" s="1"/>
  <c r="F202" i="23" s="1"/>
  <c r="F203" i="23" s="1"/>
  <c r="F204" i="23" s="1"/>
  <c r="F205" i="23" s="1"/>
  <c r="F206" i="23" s="1"/>
  <c r="F207" i="23" s="1"/>
  <c r="F208" i="23" s="1"/>
  <c r="F209" i="23" s="1"/>
  <c r="F210" i="23" s="1"/>
  <c r="F211" i="23" s="1"/>
  <c r="F212" i="23" s="1"/>
  <c r="F213" i="23" s="1"/>
  <c r="F214" i="23" s="1"/>
  <c r="F215" i="23" s="1"/>
  <c r="F216" i="23" s="1"/>
  <c r="F217" i="23" s="1"/>
  <c r="F218" i="23" s="1"/>
  <c r="F219" i="23" s="1"/>
  <c r="F220" i="23" s="1"/>
  <c r="F221" i="23" s="1"/>
  <c r="F222" i="23" s="1"/>
  <c r="F223" i="23" s="1"/>
  <c r="F224" i="23" s="1"/>
  <c r="F225" i="23" s="1"/>
  <c r="F226" i="23" s="1"/>
  <c r="F227" i="23" s="1"/>
  <c r="F228" i="23" s="1"/>
  <c r="F229" i="23" s="1"/>
  <c r="F230" i="23" s="1"/>
  <c r="F231" i="23" s="1"/>
  <c r="F232" i="23" s="1"/>
  <c r="F233" i="23" s="1"/>
  <c r="F234" i="23" s="1"/>
  <c r="F235" i="23" s="1"/>
  <c r="F236" i="23" s="1"/>
  <c r="F237" i="23" s="1"/>
  <c r="F238" i="23" s="1"/>
  <c r="F239" i="23" s="1"/>
  <c r="F240" i="23" s="1"/>
  <c r="F241" i="23" s="1"/>
  <c r="F242" i="23" s="1"/>
  <c r="F243" i="23" s="1"/>
  <c r="F244" i="23" s="1"/>
  <c r="F245" i="23" s="1"/>
  <c r="F246" i="23" s="1"/>
  <c r="F247" i="23" s="1"/>
  <c r="F248" i="23" s="1"/>
  <c r="F249" i="23" s="1"/>
  <c r="F250" i="23" s="1"/>
  <c r="F251" i="23" s="1"/>
  <c r="F252" i="23" s="1"/>
  <c r="F253" i="23" s="1"/>
  <c r="F254" i="23" s="1"/>
  <c r="F255" i="23" s="1"/>
  <c r="F256" i="23" s="1"/>
  <c r="F257" i="23" s="1"/>
  <c r="F258" i="23" s="1"/>
  <c r="F259" i="23" s="1"/>
  <c r="F260" i="23" s="1"/>
  <c r="F261" i="23" s="1"/>
  <c r="F262" i="23" s="1"/>
  <c r="F263" i="23" s="1"/>
  <c r="F264" i="23" s="1"/>
  <c r="F265" i="23" s="1"/>
  <c r="F266" i="23" s="1"/>
  <c r="F267" i="23" s="1"/>
  <c r="F268" i="23" s="1"/>
  <c r="F269" i="23" s="1"/>
  <c r="F270" i="23" s="1"/>
  <c r="F271" i="23" s="1"/>
  <c r="F272" i="23" s="1"/>
  <c r="F273" i="23" s="1"/>
  <c r="F274" i="23" s="1"/>
  <c r="F275" i="23" s="1"/>
  <c r="F276" i="23" s="1"/>
  <c r="F277" i="23" s="1"/>
  <c r="F278" i="23" s="1"/>
  <c r="F279" i="23" s="1"/>
  <c r="F280" i="23" s="1"/>
  <c r="F281" i="23" s="1"/>
  <c r="F282" i="23" s="1"/>
  <c r="F283" i="23" s="1"/>
  <c r="F284" i="23" s="1"/>
  <c r="F285" i="23" s="1"/>
  <c r="F286" i="23" s="1"/>
  <c r="F287" i="23" s="1"/>
  <c r="F288" i="23" s="1"/>
  <c r="F289" i="23" s="1"/>
  <c r="F290" i="23" s="1"/>
  <c r="F291" i="23" s="1"/>
  <c r="F292" i="23" s="1"/>
  <c r="F293" i="23" s="1"/>
  <c r="F294" i="23" s="1"/>
  <c r="F295" i="23" s="1"/>
  <c r="F296" i="23" s="1"/>
  <c r="F297" i="23" s="1"/>
  <c r="F298" i="23" s="1"/>
  <c r="F299" i="23" s="1"/>
  <c r="F300" i="23" s="1"/>
  <c r="F301" i="23" s="1"/>
  <c r="F302" i="23" s="1"/>
  <c r="F303" i="23" s="1"/>
  <c r="F304" i="23" s="1"/>
  <c r="F305" i="23" s="1"/>
  <c r="F306" i="23" s="1"/>
  <c r="F307" i="23" s="1"/>
  <c r="F308" i="23" s="1"/>
  <c r="F309" i="23" s="1"/>
  <c r="F310" i="23" s="1"/>
  <c r="F311" i="23" s="1"/>
  <c r="F312" i="23" s="1"/>
  <c r="F313" i="23" s="1"/>
  <c r="F314" i="23" s="1"/>
  <c r="F315" i="23" s="1"/>
  <c r="F316" i="23" s="1"/>
  <c r="F317" i="23" s="1"/>
  <c r="F318" i="23" s="1"/>
  <c r="F319" i="23" s="1"/>
  <c r="F320" i="23" s="1"/>
  <c r="F321" i="23" s="1"/>
  <c r="F322" i="23" s="1"/>
  <c r="F323" i="23" s="1"/>
  <c r="F324" i="23" s="1"/>
  <c r="F325" i="23" s="1"/>
  <c r="F326" i="23" s="1"/>
  <c r="F327" i="23" s="1"/>
  <c r="F328" i="23" s="1"/>
  <c r="F329" i="23" s="1"/>
  <c r="F330" i="23" s="1"/>
  <c r="F331" i="23" s="1"/>
  <c r="F332" i="23" s="1"/>
  <c r="F333" i="23" s="1"/>
  <c r="F334" i="23" s="1"/>
  <c r="F335" i="23" s="1"/>
  <c r="F336" i="23" s="1"/>
  <c r="F337" i="23" s="1"/>
  <c r="F338" i="23" s="1"/>
  <c r="F339" i="23" s="1"/>
  <c r="F340" i="23" s="1"/>
  <c r="F341" i="23" s="1"/>
  <c r="F342" i="23" s="1"/>
  <c r="F343" i="23" s="1"/>
  <c r="F344" i="23" s="1"/>
  <c r="F345" i="23" s="1"/>
  <c r="F346" i="23" s="1"/>
  <c r="F347" i="23" s="1"/>
  <c r="F348" i="23" s="1"/>
  <c r="F349" i="23" s="1"/>
  <c r="F350" i="23" s="1"/>
  <c r="F351" i="23" s="1"/>
  <c r="F352" i="23" s="1"/>
  <c r="F353" i="23" s="1"/>
  <c r="F354" i="23" s="1"/>
  <c r="F355" i="23" s="1"/>
  <c r="F356" i="23" s="1"/>
  <c r="F357" i="23" s="1"/>
  <c r="F358" i="23" s="1"/>
  <c r="F359" i="23" s="1"/>
  <c r="F360" i="23" s="1"/>
  <c r="F361" i="23" s="1"/>
  <c r="F362" i="23" s="1"/>
  <c r="F363" i="23" s="1"/>
  <c r="F364" i="23" s="1"/>
  <c r="F365" i="23" s="1"/>
  <c r="F366" i="23" s="1"/>
  <c r="F367" i="23" s="1"/>
  <c r="F368" i="23" s="1"/>
  <c r="F369" i="23" s="1"/>
  <c r="F370" i="23" s="1"/>
  <c r="F371" i="23" s="1"/>
  <c r="F372" i="23" s="1"/>
  <c r="F373" i="23" s="1"/>
  <c r="F374" i="23" s="1"/>
  <c r="F375" i="23" s="1"/>
  <c r="F376" i="23" s="1"/>
  <c r="F377" i="23" s="1"/>
  <c r="F378" i="23" s="1"/>
  <c r="F379" i="23" s="1"/>
  <c r="F380" i="23" s="1"/>
  <c r="F381" i="23" s="1"/>
  <c r="F382" i="23" s="1"/>
  <c r="F383" i="23" s="1"/>
  <c r="F384" i="23" s="1"/>
  <c r="F385" i="23" s="1"/>
  <c r="F386" i="23" s="1"/>
  <c r="F387" i="23" s="1"/>
  <c r="F388" i="23" s="1"/>
  <c r="F389" i="23" s="1"/>
  <c r="F390" i="23" s="1"/>
  <c r="F391" i="23" s="1"/>
  <c r="F392" i="23" s="1"/>
  <c r="F393" i="23" s="1"/>
  <c r="F394" i="23" s="1"/>
  <c r="F395" i="23" s="1"/>
  <c r="F396" i="23" s="1"/>
  <c r="F397" i="23" s="1"/>
  <c r="F398" i="23" s="1"/>
  <c r="F399" i="23" s="1"/>
  <c r="F400" i="23" s="1"/>
  <c r="F401" i="23" s="1"/>
  <c r="F402" i="23" s="1"/>
  <c r="F403" i="23" s="1"/>
  <c r="F404" i="23" s="1"/>
  <c r="F405" i="23" s="1"/>
  <c r="F406" i="23" s="1"/>
  <c r="F407" i="23" s="1"/>
  <c r="F408" i="23" s="1"/>
  <c r="F409" i="23" s="1"/>
  <c r="F410" i="23" s="1"/>
  <c r="F411" i="23" s="1"/>
  <c r="F412" i="23" s="1"/>
  <c r="F413" i="23" s="1"/>
  <c r="F414" i="23" s="1"/>
  <c r="F415" i="23" s="1"/>
  <c r="F416" i="23" s="1"/>
  <c r="F417" i="23" s="1"/>
  <c r="F418" i="23" s="1"/>
  <c r="F419" i="23" s="1"/>
  <c r="F420" i="23" s="1"/>
  <c r="F421" i="23" s="1"/>
  <c r="F422" i="23" s="1"/>
  <c r="F423" i="23" s="1"/>
  <c r="F424" i="23" s="1"/>
  <c r="F425" i="23" s="1"/>
  <c r="F426" i="23" s="1"/>
  <c r="F427" i="23" s="1"/>
  <c r="F428" i="23" s="1"/>
  <c r="F429" i="23" s="1"/>
  <c r="F430" i="23" s="1"/>
  <c r="F431" i="23" s="1"/>
  <c r="F432" i="23" s="1"/>
  <c r="F433" i="23" s="1"/>
  <c r="F434" i="23" s="1"/>
  <c r="F435" i="23" s="1"/>
  <c r="F436" i="23" s="1"/>
  <c r="F437" i="23" s="1"/>
  <c r="F438" i="23" s="1"/>
  <c r="F439" i="23" s="1"/>
  <c r="F440" i="23" s="1"/>
  <c r="F441" i="23" s="1"/>
  <c r="F442" i="23" s="1"/>
  <c r="F443" i="23" s="1"/>
  <c r="F444" i="23" s="1"/>
  <c r="F445" i="23" s="1"/>
  <c r="F446" i="23" s="1"/>
  <c r="F447" i="23" s="1"/>
  <c r="F448" i="23" s="1"/>
  <c r="F449" i="23" s="1"/>
  <c r="F450" i="23" s="1"/>
  <c r="F451" i="23" s="1"/>
  <c r="F452" i="23" s="1"/>
  <c r="F453" i="23" s="1"/>
  <c r="F454" i="23" s="1"/>
  <c r="F455" i="23" s="1"/>
  <c r="F456" i="23" s="1"/>
  <c r="F457" i="23" s="1"/>
  <c r="F458" i="23" s="1"/>
  <c r="F459" i="23" s="1"/>
  <c r="F460" i="23" s="1"/>
  <c r="F461" i="23" s="1"/>
  <c r="F462" i="23" s="1"/>
  <c r="F463" i="23" s="1"/>
  <c r="F464" i="23" s="1"/>
  <c r="F465" i="23" s="1"/>
  <c r="F466" i="23" s="1"/>
  <c r="F467" i="23" s="1"/>
  <c r="F468" i="23" s="1"/>
  <c r="F469" i="23" s="1"/>
  <c r="F470" i="23" s="1"/>
  <c r="F471" i="23" s="1"/>
  <c r="F472" i="23" s="1"/>
  <c r="F473" i="23" s="1"/>
  <c r="F474" i="23" s="1"/>
  <c r="F475" i="23" s="1"/>
  <c r="F476" i="23" s="1"/>
  <c r="F477" i="23" s="1"/>
  <c r="F478" i="23" s="1"/>
  <c r="F479" i="23" s="1"/>
  <c r="F480" i="23" s="1"/>
  <c r="F481" i="23" s="1"/>
  <c r="F482" i="23" s="1"/>
  <c r="F483" i="23" s="1"/>
  <c r="F484" i="23" s="1"/>
  <c r="F485" i="23" s="1"/>
  <c r="F486" i="23" s="1"/>
  <c r="F487" i="23" s="1"/>
  <c r="F488" i="23" s="1"/>
  <c r="F489" i="23" s="1"/>
  <c r="F490" i="23" s="1"/>
  <c r="F491" i="23" s="1"/>
  <c r="F492" i="23" s="1"/>
  <c r="F493" i="23" s="1"/>
  <c r="F494" i="23" s="1"/>
  <c r="F495" i="23" s="1"/>
  <c r="F496" i="23" s="1"/>
  <c r="F497" i="23" s="1"/>
  <c r="F498" i="23" s="1"/>
  <c r="F499" i="23" s="1"/>
  <c r="F500" i="23" s="1"/>
  <c r="F501" i="23" s="1"/>
  <c r="F502" i="23" s="1"/>
  <c r="F503" i="23" s="1"/>
  <c r="F504" i="23" s="1"/>
  <c r="F505" i="23" s="1"/>
  <c r="F24" i="23"/>
  <c r="F25" i="23" s="1"/>
  <c r="F26" i="23" s="1"/>
  <c r="F27" i="23" s="1"/>
  <c r="F28" i="23" s="1"/>
  <c r="F29" i="23" s="1"/>
  <c r="F30" i="23" s="1"/>
  <c r="F31" i="23" s="1"/>
  <c r="F32" i="23" s="1"/>
  <c r="F33" i="23" s="1"/>
  <c r="F34" i="23" s="1"/>
  <c r="F35" i="23" s="1"/>
  <c r="F36" i="23" s="1"/>
  <c r="F37" i="23" s="1"/>
  <c r="F38" i="23" s="1"/>
  <c r="F39" i="23" s="1"/>
  <c r="F40" i="23" s="1"/>
  <c r="F41" i="23" s="1"/>
  <c r="F42" i="23" s="1"/>
  <c r="F43" i="23" s="1"/>
  <c r="F44" i="23" s="1"/>
  <c r="F45" i="23" s="1"/>
  <c r="F46" i="23" s="1"/>
  <c r="F47" i="23" s="1"/>
  <c r="F48" i="23" s="1"/>
  <c r="F49" i="23" s="1"/>
  <c r="F50" i="23" s="1"/>
  <c r="F51" i="23" s="1"/>
  <c r="F52" i="23" s="1"/>
  <c r="F53" i="23" s="1"/>
  <c r="F6" i="23"/>
  <c r="F7" i="23" s="1"/>
  <c r="F8" i="23" s="1"/>
  <c r="F9" i="23" s="1"/>
  <c r="F10" i="23" s="1"/>
  <c r="F11" i="23" s="1"/>
  <c r="F12" i="23" s="1"/>
  <c r="F13" i="23" s="1"/>
  <c r="F14" i="23" s="1"/>
  <c r="F15" i="23" s="1"/>
  <c r="F16" i="23" s="1"/>
  <c r="F17" i="23" s="1"/>
  <c r="F18" i="23" s="1"/>
  <c r="F19" i="23" s="1"/>
  <c r="F20" i="23" s="1"/>
  <c r="F21" i="23" s="1"/>
  <c r="F22" i="23" s="1"/>
  <c r="F23" i="23" s="1"/>
  <c r="E3" i="23"/>
  <c r="D3" i="23"/>
  <c r="B3" i="23"/>
  <c r="G119" i="22"/>
  <c r="G120" i="22" s="1"/>
  <c r="G121" i="22" s="1"/>
  <c r="G122" i="22" s="1"/>
  <c r="G123" i="22" s="1"/>
  <c r="G124" i="22" s="1"/>
  <c r="G125" i="22" s="1"/>
  <c r="G126" i="22" s="1"/>
  <c r="G127" i="22" s="1"/>
  <c r="G128" i="22" s="1"/>
  <c r="G129" i="22" s="1"/>
  <c r="G130" i="22" s="1"/>
  <c r="G131" i="22" s="1"/>
  <c r="G132" i="22" s="1"/>
  <c r="G133" i="22" s="1"/>
  <c r="G134" i="22" s="1"/>
  <c r="G135" i="22" s="1"/>
  <c r="G136" i="22" s="1"/>
  <c r="G137" i="22" s="1"/>
  <c r="G138" i="22" s="1"/>
  <c r="G139" i="22" s="1"/>
  <c r="G140" i="22" s="1"/>
  <c r="G141" i="22" s="1"/>
  <c r="G142" i="22" s="1"/>
  <c r="G143" i="22" s="1"/>
  <c r="G144" i="22" s="1"/>
  <c r="G145" i="22" s="1"/>
  <c r="G146" i="22" s="1"/>
  <c r="G147" i="22" s="1"/>
  <c r="G148" i="22" s="1"/>
  <c r="G149" i="22" s="1"/>
  <c r="G150" i="22" s="1"/>
  <c r="G151" i="22" s="1"/>
  <c r="G152" i="22" s="1"/>
  <c r="G153" i="22" s="1"/>
  <c r="G154" i="22" s="1"/>
  <c r="G155" i="22" s="1"/>
  <c r="G156" i="22" s="1"/>
  <c r="G157" i="22" s="1"/>
  <c r="G158" i="22" s="1"/>
  <c r="G159" i="22" s="1"/>
  <c r="G160" i="22" s="1"/>
  <c r="G161" i="22" s="1"/>
  <c r="G162" i="22" s="1"/>
  <c r="G163" i="22" s="1"/>
  <c r="G164" i="22" s="1"/>
  <c r="G165" i="22" s="1"/>
  <c r="G166" i="22" s="1"/>
  <c r="G167" i="22" s="1"/>
  <c r="G168" i="22" s="1"/>
  <c r="G169" i="22" s="1"/>
  <c r="G170" i="22" s="1"/>
  <c r="G171" i="22" s="1"/>
  <c r="G172" i="22" s="1"/>
  <c r="G173" i="22" s="1"/>
  <c r="G174" i="22" s="1"/>
  <c r="G175" i="22" s="1"/>
  <c r="G176" i="22" s="1"/>
  <c r="G177" i="22" s="1"/>
  <c r="G178" i="22" s="1"/>
  <c r="G179" i="22" s="1"/>
  <c r="G180" i="22" s="1"/>
  <c r="G181" i="22" s="1"/>
  <c r="G182" i="22" s="1"/>
  <c r="G183" i="22" s="1"/>
  <c r="G184" i="22" s="1"/>
  <c r="G185" i="22" s="1"/>
  <c r="G186" i="22" s="1"/>
  <c r="G187" i="22" s="1"/>
  <c r="G188" i="22" s="1"/>
  <c r="G189" i="22" s="1"/>
  <c r="G190" i="22" s="1"/>
  <c r="G191" i="22" s="1"/>
  <c r="G192" i="22" s="1"/>
  <c r="G193" i="22" s="1"/>
  <c r="G194" i="22" s="1"/>
  <c r="G195" i="22" s="1"/>
  <c r="G196" i="22" s="1"/>
  <c r="G197" i="22" s="1"/>
  <c r="G198" i="22" s="1"/>
  <c r="G199" i="22" s="1"/>
  <c r="G200" i="22" s="1"/>
  <c r="G201" i="22" s="1"/>
  <c r="G202" i="22" s="1"/>
  <c r="G203" i="22" s="1"/>
  <c r="G204" i="22" s="1"/>
  <c r="G205" i="22" s="1"/>
  <c r="G206" i="22" s="1"/>
  <c r="G207" i="22" s="1"/>
  <c r="G208" i="22" s="1"/>
  <c r="G209" i="22" s="1"/>
  <c r="G210" i="22" s="1"/>
  <c r="G211" i="22" s="1"/>
  <c r="G212" i="22" s="1"/>
  <c r="G213" i="22" s="1"/>
  <c r="G214" i="22" s="1"/>
  <c r="G215" i="22" s="1"/>
  <c r="G216" i="22" s="1"/>
  <c r="G217" i="22" s="1"/>
  <c r="G218" i="22" s="1"/>
  <c r="G219" i="22" s="1"/>
  <c r="G220" i="22" s="1"/>
  <c r="G221" i="22" s="1"/>
  <c r="G222" i="22" s="1"/>
  <c r="G223" i="22" s="1"/>
  <c r="G224" i="22" s="1"/>
  <c r="G225" i="22" s="1"/>
  <c r="G226" i="22" s="1"/>
  <c r="G227" i="22" s="1"/>
  <c r="G228" i="22" s="1"/>
  <c r="G229" i="22" s="1"/>
  <c r="G230" i="22" s="1"/>
  <c r="G231" i="22" s="1"/>
  <c r="G232" i="22" s="1"/>
  <c r="G233" i="22" s="1"/>
  <c r="G234" i="22" s="1"/>
  <c r="G235" i="22" s="1"/>
  <c r="G236" i="22" s="1"/>
  <c r="G237" i="22" s="1"/>
  <c r="G238" i="22" s="1"/>
  <c r="G239" i="22" s="1"/>
  <c r="G240" i="22" s="1"/>
  <c r="G241" i="22" s="1"/>
  <c r="G242" i="22" s="1"/>
  <c r="G243" i="22" s="1"/>
  <c r="G244" i="22" s="1"/>
  <c r="G245" i="22" s="1"/>
  <c r="G246" i="22" s="1"/>
  <c r="G247" i="22" s="1"/>
  <c r="G248" i="22" s="1"/>
  <c r="G249" i="22" s="1"/>
  <c r="G250" i="22" s="1"/>
  <c r="G251" i="22" s="1"/>
  <c r="G252" i="22" s="1"/>
  <c r="G253" i="22" s="1"/>
  <c r="G254" i="22" s="1"/>
  <c r="G255" i="22" s="1"/>
  <c r="G256" i="22" s="1"/>
  <c r="G257" i="22" s="1"/>
  <c r="G258" i="22" s="1"/>
  <c r="G259" i="22" s="1"/>
  <c r="G260" i="22" s="1"/>
  <c r="G261" i="22" s="1"/>
  <c r="G262" i="22" s="1"/>
  <c r="G263" i="22" s="1"/>
  <c r="G264" i="22" s="1"/>
  <c r="G265" i="22" s="1"/>
  <c r="G266" i="22" s="1"/>
  <c r="G267" i="22" s="1"/>
  <c r="G268" i="22" s="1"/>
  <c r="G269" i="22" s="1"/>
  <c r="G270" i="22" s="1"/>
  <c r="G271" i="22" s="1"/>
  <c r="G272" i="22" s="1"/>
  <c r="G273" i="22" s="1"/>
  <c r="G274" i="22" s="1"/>
  <c r="G275" i="22" s="1"/>
  <c r="G276" i="22" s="1"/>
  <c r="G277" i="22" s="1"/>
  <c r="G278" i="22" s="1"/>
  <c r="G279" i="22" s="1"/>
  <c r="G280" i="22" s="1"/>
  <c r="G281" i="22" s="1"/>
  <c r="G282" i="22" s="1"/>
  <c r="G283" i="22" s="1"/>
  <c r="G284" i="22" s="1"/>
  <c r="G285" i="22" s="1"/>
  <c r="G286" i="22" s="1"/>
  <c r="G287" i="22" s="1"/>
  <c r="G288" i="22" s="1"/>
  <c r="G289" i="22" s="1"/>
  <c r="G290" i="22" s="1"/>
  <c r="G291" i="22" s="1"/>
  <c r="G292" i="22" s="1"/>
  <c r="G293" i="22" s="1"/>
  <c r="G294" i="22" s="1"/>
  <c r="G295" i="22" s="1"/>
  <c r="G296" i="22" s="1"/>
  <c r="G297" i="22" s="1"/>
  <c r="G298" i="22" s="1"/>
  <c r="G299" i="22" s="1"/>
  <c r="G300" i="22" s="1"/>
  <c r="G301" i="22" s="1"/>
  <c r="G302" i="22" s="1"/>
  <c r="G303" i="22" s="1"/>
  <c r="G304" i="22" s="1"/>
  <c r="G305" i="22" s="1"/>
  <c r="G306" i="22" s="1"/>
  <c r="G307" i="22" s="1"/>
  <c r="G308" i="22" s="1"/>
  <c r="G309" i="22" s="1"/>
  <c r="G310" i="22" s="1"/>
  <c r="G311" i="22" s="1"/>
  <c r="G312" i="22" s="1"/>
  <c r="G313" i="22" s="1"/>
  <c r="G314" i="22" s="1"/>
  <c r="G315" i="22" s="1"/>
  <c r="G316" i="22" s="1"/>
  <c r="G317" i="22" s="1"/>
  <c r="G318" i="22" s="1"/>
  <c r="G319" i="22" s="1"/>
  <c r="G320" i="22" s="1"/>
  <c r="G321" i="22" s="1"/>
  <c r="G322" i="22" s="1"/>
  <c r="G323" i="22" s="1"/>
  <c r="G324" i="22" s="1"/>
  <c r="G325" i="22" s="1"/>
  <c r="G326" i="22" s="1"/>
  <c r="G327" i="22" s="1"/>
  <c r="G328" i="22" s="1"/>
  <c r="G329" i="22" s="1"/>
  <c r="G330" i="22" s="1"/>
  <c r="G331" i="22" s="1"/>
  <c r="G332" i="22" s="1"/>
  <c r="G333" i="22" s="1"/>
  <c r="G334" i="22" s="1"/>
  <c r="G335" i="22" s="1"/>
  <c r="G336" i="22" s="1"/>
  <c r="G337" i="22" s="1"/>
  <c r="G338" i="22" s="1"/>
  <c r="G339" i="22" s="1"/>
  <c r="G340" i="22" s="1"/>
  <c r="G341" i="22" s="1"/>
  <c r="G342" i="22" s="1"/>
  <c r="G343" i="22" s="1"/>
  <c r="G344" i="22" s="1"/>
  <c r="G345" i="22" s="1"/>
  <c r="G346" i="22" s="1"/>
  <c r="G347" i="22" s="1"/>
  <c r="G348" i="22" s="1"/>
  <c r="G349" i="22" s="1"/>
  <c r="G350" i="22" s="1"/>
  <c r="G351" i="22" s="1"/>
  <c r="G352" i="22" s="1"/>
  <c r="G353" i="22" s="1"/>
  <c r="G354" i="22" s="1"/>
  <c r="G355" i="22" s="1"/>
  <c r="G356" i="22" s="1"/>
  <c r="G357" i="22" s="1"/>
  <c r="G358" i="22" s="1"/>
  <c r="G359" i="22" s="1"/>
  <c r="G360" i="22" s="1"/>
  <c r="G361" i="22" s="1"/>
  <c r="G362" i="22" s="1"/>
  <c r="G363" i="22" s="1"/>
  <c r="G364" i="22" s="1"/>
  <c r="G365" i="22" s="1"/>
  <c r="G366" i="22" s="1"/>
  <c r="G367" i="22" s="1"/>
  <c r="G368" i="22" s="1"/>
  <c r="G369" i="22" s="1"/>
  <c r="G370" i="22" s="1"/>
  <c r="G371" i="22" s="1"/>
  <c r="G372" i="22" s="1"/>
  <c r="G373" i="22" s="1"/>
  <c r="G374" i="22" s="1"/>
  <c r="G375" i="22" s="1"/>
  <c r="G376" i="22" s="1"/>
  <c r="G377" i="22" s="1"/>
  <c r="G378" i="22" s="1"/>
  <c r="G379" i="22" s="1"/>
  <c r="G380" i="22" s="1"/>
  <c r="G381" i="22" s="1"/>
  <c r="G382" i="22" s="1"/>
  <c r="G383" i="22" s="1"/>
  <c r="G384" i="22" s="1"/>
  <c r="G385" i="22" s="1"/>
  <c r="G386" i="22" s="1"/>
  <c r="G387" i="22" s="1"/>
  <c r="G388" i="22" s="1"/>
  <c r="G389" i="22" s="1"/>
  <c r="G390" i="22" s="1"/>
  <c r="G391" i="22" s="1"/>
  <c r="G392" i="22" s="1"/>
  <c r="G393" i="22" s="1"/>
  <c r="G394" i="22" s="1"/>
  <c r="G395" i="22" s="1"/>
  <c r="G396" i="22" s="1"/>
  <c r="G397" i="22" s="1"/>
  <c r="G398" i="22" s="1"/>
  <c r="G399" i="22" s="1"/>
  <c r="G400" i="22" s="1"/>
  <c r="G401" i="22" s="1"/>
  <c r="G402" i="22" s="1"/>
  <c r="G403" i="22" s="1"/>
  <c r="G404" i="22" s="1"/>
  <c r="G405" i="22" s="1"/>
  <c r="G406" i="22" s="1"/>
  <c r="G407" i="22" s="1"/>
  <c r="G408" i="22" s="1"/>
  <c r="G409" i="22" s="1"/>
  <c r="G410" i="22" s="1"/>
  <c r="G411" i="22" s="1"/>
  <c r="G412" i="22" s="1"/>
  <c r="G413" i="22" s="1"/>
  <c r="G414" i="22" s="1"/>
  <c r="G415" i="22" s="1"/>
  <c r="G416" i="22" s="1"/>
  <c r="G417" i="22" s="1"/>
  <c r="G418" i="22" s="1"/>
  <c r="G419" i="22" s="1"/>
  <c r="G420" i="22" s="1"/>
  <c r="G421" i="22" s="1"/>
  <c r="G422" i="22" s="1"/>
  <c r="G423" i="22" s="1"/>
  <c r="G424" i="22" s="1"/>
  <c r="G425" i="22" s="1"/>
  <c r="G426" i="22" s="1"/>
  <c r="G427" i="22" s="1"/>
  <c r="G428" i="22" s="1"/>
  <c r="G429" i="22" s="1"/>
  <c r="G430" i="22" s="1"/>
  <c r="G431" i="22" s="1"/>
  <c r="G432" i="22" s="1"/>
  <c r="G433" i="22" s="1"/>
  <c r="G434" i="22" s="1"/>
  <c r="G435" i="22" s="1"/>
  <c r="G436" i="22" s="1"/>
  <c r="G437" i="22" s="1"/>
  <c r="G438" i="22" s="1"/>
  <c r="G439" i="22" s="1"/>
  <c r="G440" i="22" s="1"/>
  <c r="G441" i="22" s="1"/>
  <c r="G442" i="22" s="1"/>
  <c r="G443" i="22" s="1"/>
  <c r="G444" i="22" s="1"/>
  <c r="G445" i="22" s="1"/>
  <c r="G446" i="22" s="1"/>
  <c r="G447" i="22" s="1"/>
  <c r="G448" i="22" s="1"/>
  <c r="G449" i="22" s="1"/>
  <c r="G450" i="22" s="1"/>
  <c r="G451" i="22" s="1"/>
  <c r="G452" i="22" s="1"/>
  <c r="G453" i="22" s="1"/>
  <c r="G454" i="22" s="1"/>
  <c r="G455" i="22" s="1"/>
  <c r="G456" i="22" s="1"/>
  <c r="G457" i="22" s="1"/>
  <c r="G458" i="22" s="1"/>
  <c r="G459" i="22" s="1"/>
  <c r="G460" i="22" s="1"/>
  <c r="G461" i="22" s="1"/>
  <c r="G462" i="22" s="1"/>
  <c r="G463" i="22" s="1"/>
  <c r="G464" i="22" s="1"/>
  <c r="G465" i="22" s="1"/>
  <c r="G466" i="22" s="1"/>
  <c r="G467" i="22" s="1"/>
  <c r="G468" i="22" s="1"/>
  <c r="G469" i="22" s="1"/>
  <c r="G470" i="22" s="1"/>
  <c r="G471" i="22" s="1"/>
  <c r="G472" i="22" s="1"/>
  <c r="G473" i="22" s="1"/>
  <c r="G474" i="22" s="1"/>
  <c r="G475" i="22" s="1"/>
  <c r="G476" i="22" s="1"/>
  <c r="G477" i="22" s="1"/>
  <c r="G478" i="22" s="1"/>
  <c r="G479" i="22" s="1"/>
  <c r="G480" i="22" s="1"/>
  <c r="G481" i="22" s="1"/>
  <c r="G482" i="22" s="1"/>
  <c r="G483" i="22" s="1"/>
  <c r="G484" i="22" s="1"/>
  <c r="G485" i="22" s="1"/>
  <c r="G486" i="22" s="1"/>
  <c r="G487" i="22" s="1"/>
  <c r="G488" i="22" s="1"/>
  <c r="G489" i="22" s="1"/>
  <c r="G490" i="22" s="1"/>
  <c r="G491" i="22" s="1"/>
  <c r="G492" i="22" s="1"/>
  <c r="G493" i="22" s="1"/>
  <c r="G494" i="22" s="1"/>
  <c r="G495" i="22" s="1"/>
  <c r="G496" i="22" s="1"/>
  <c r="G497" i="22" s="1"/>
  <c r="G498" i="22" s="1"/>
  <c r="G499" i="22" s="1"/>
  <c r="G500" i="22" s="1"/>
  <c r="G501" i="22" s="1"/>
  <c r="G502" i="22" s="1"/>
  <c r="G503" i="22" s="1"/>
  <c r="G504" i="22" s="1"/>
  <c r="G505" i="22" s="1"/>
  <c r="G61" i="22"/>
  <c r="G62" i="22" s="1"/>
  <c r="G63" i="22" s="1"/>
  <c r="G64" i="22" s="1"/>
  <c r="G65" i="22" s="1"/>
  <c r="G66" i="22" s="1"/>
  <c r="G67" i="22" s="1"/>
  <c r="G68" i="22" s="1"/>
  <c r="G69" i="22" s="1"/>
  <c r="G70" i="22" s="1"/>
  <c r="G71" i="22" s="1"/>
  <c r="G72" i="22" s="1"/>
  <c r="G73" i="22" s="1"/>
  <c r="G74" i="22" s="1"/>
  <c r="G75" i="22" s="1"/>
  <c r="G76" i="22" s="1"/>
  <c r="G77" i="22" s="1"/>
  <c r="G78" i="22" s="1"/>
  <c r="G79" i="22" s="1"/>
  <c r="G80" i="22" s="1"/>
  <c r="G81" i="22" s="1"/>
  <c r="G82" i="22" s="1"/>
  <c r="G83" i="22" s="1"/>
  <c r="G84" i="22" s="1"/>
  <c r="G85" i="22" s="1"/>
  <c r="G86" i="22" s="1"/>
  <c r="G87" i="22" s="1"/>
  <c r="G88" i="22" s="1"/>
  <c r="G89" i="22" s="1"/>
  <c r="G90" i="22" s="1"/>
  <c r="G91" i="22" s="1"/>
  <c r="G92" i="22" s="1"/>
  <c r="G93" i="22" s="1"/>
  <c r="G94" i="22" s="1"/>
  <c r="G95" i="22" s="1"/>
  <c r="G96" i="22" s="1"/>
  <c r="G97" i="22" s="1"/>
  <c r="G98" i="22" s="1"/>
  <c r="G99" i="22" s="1"/>
  <c r="G100" i="22" s="1"/>
  <c r="G101" i="22" s="1"/>
  <c r="G102" i="22" s="1"/>
  <c r="G103" i="22" s="1"/>
  <c r="G104" i="22" s="1"/>
  <c r="G105" i="22" s="1"/>
  <c r="G106" i="22" s="1"/>
  <c r="G107" i="22" s="1"/>
  <c r="G108" i="22" s="1"/>
  <c r="G109" i="22" s="1"/>
  <c r="G110" i="22" s="1"/>
  <c r="G111" i="22" s="1"/>
  <c r="G112" i="22" s="1"/>
  <c r="G113" i="22" s="1"/>
  <c r="G114" i="22" s="1"/>
  <c r="G115" i="22" s="1"/>
  <c r="G116" i="22" s="1"/>
  <c r="G117" i="22" s="1"/>
  <c r="G118" i="22" s="1"/>
  <c r="G33" i="22"/>
  <c r="G34" i="22" s="1"/>
  <c r="G35" i="22" s="1"/>
  <c r="G36" i="22" s="1"/>
  <c r="G37" i="22" s="1"/>
  <c r="G38" i="22" s="1"/>
  <c r="G39" i="22" s="1"/>
  <c r="G40" i="22" s="1"/>
  <c r="G41" i="22" s="1"/>
  <c r="G42" i="22" s="1"/>
  <c r="G43" i="22" s="1"/>
  <c r="G44" i="22" s="1"/>
  <c r="G45" i="22" s="1"/>
  <c r="G46" i="22" s="1"/>
  <c r="G47" i="22" s="1"/>
  <c r="G48" i="22" s="1"/>
  <c r="G49" i="22" s="1"/>
  <c r="G50" i="22" s="1"/>
  <c r="G51" i="22" s="1"/>
  <c r="G52" i="22" s="1"/>
  <c r="G53" i="22" s="1"/>
  <c r="G54" i="22" s="1"/>
  <c r="G55" i="22" s="1"/>
  <c r="G56" i="22" s="1"/>
  <c r="G57" i="22" s="1"/>
  <c r="G58" i="22" s="1"/>
  <c r="G59" i="22" s="1"/>
  <c r="G60" i="22" s="1"/>
  <c r="G6" i="22"/>
  <c r="G7" i="22" s="1"/>
  <c r="G8" i="22" s="1"/>
  <c r="G9" i="22" s="1"/>
  <c r="G10" i="22" s="1"/>
  <c r="G11" i="22" s="1"/>
  <c r="G12" i="22" s="1"/>
  <c r="G13" i="22" s="1"/>
  <c r="G14" i="22" s="1"/>
  <c r="G15" i="22" s="1"/>
  <c r="G16" i="22" s="1"/>
  <c r="G17" i="22" s="1"/>
  <c r="G18" i="22" s="1"/>
  <c r="G19" i="22" s="1"/>
  <c r="G20" i="22" s="1"/>
  <c r="G21" i="22" s="1"/>
  <c r="G22" i="22" s="1"/>
  <c r="G23" i="22" s="1"/>
  <c r="G24" i="22" s="1"/>
  <c r="G25" i="22" s="1"/>
  <c r="G26" i="22" s="1"/>
  <c r="G27" i="22" s="1"/>
  <c r="G28" i="22" s="1"/>
  <c r="G29" i="22" s="1"/>
  <c r="G30" i="22" s="1"/>
  <c r="G31" i="22" s="1"/>
  <c r="G32" i="22" s="1"/>
  <c r="F3" i="22"/>
  <c r="E3" i="22"/>
  <c r="B3" i="22"/>
  <c r="G145" i="21"/>
  <c r="G144" i="21"/>
  <c r="G143" i="21"/>
  <c r="G142" i="21"/>
  <c r="G141" i="21"/>
  <c r="G140" i="21"/>
  <c r="G139" i="21"/>
  <c r="G138" i="21"/>
  <c r="G137" i="21"/>
  <c r="G136" i="21"/>
  <c r="G135" i="21"/>
  <c r="G134" i="21"/>
  <c r="G133" i="21"/>
  <c r="G132" i="21"/>
  <c r="G131" i="21"/>
  <c r="G130" i="21"/>
  <c r="E122" i="21"/>
  <c r="E121" i="21"/>
  <c r="E120" i="21"/>
  <c r="E119" i="21"/>
  <c r="E118" i="21"/>
  <c r="E117" i="21"/>
  <c r="E116" i="21"/>
  <c r="E115" i="21"/>
  <c r="E114" i="21"/>
  <c r="E113" i="21"/>
  <c r="E112" i="21"/>
  <c r="E111" i="21"/>
  <c r="E110" i="21"/>
  <c r="E109" i="21"/>
  <c r="E108" i="21"/>
  <c r="E107" i="21"/>
  <c r="E106" i="21"/>
  <c r="E105" i="21"/>
  <c r="E104" i="21"/>
  <c r="E103" i="21"/>
  <c r="E102" i="21"/>
  <c r="E101" i="21"/>
  <c r="E100" i="21"/>
  <c r="E99" i="21"/>
  <c r="E98" i="21"/>
  <c r="E97" i="21"/>
  <c r="E96" i="21"/>
  <c r="E95" i="21"/>
  <c r="E94" i="21"/>
  <c r="E93" i="21"/>
  <c r="E92" i="21"/>
  <c r="E91" i="21"/>
  <c r="E90" i="21"/>
  <c r="E89" i="21"/>
  <c r="E88" i="21"/>
  <c r="E87" i="21"/>
  <c r="E86" i="21"/>
  <c r="E85" i="21"/>
  <c r="E84" i="21"/>
  <c r="E83" i="21"/>
  <c r="E82" i="21"/>
  <c r="E81" i="21"/>
  <c r="E80" i="21"/>
  <c r="E79" i="21"/>
  <c r="E78" i="21"/>
  <c r="E77" i="21"/>
  <c r="E76" i="21"/>
  <c r="E75" i="21"/>
  <c r="E74" i="21"/>
  <c r="E73" i="21"/>
  <c r="E72" i="21"/>
  <c r="E71" i="21"/>
  <c r="E70" i="21"/>
  <c r="E69" i="21"/>
  <c r="E68" i="21"/>
  <c r="E67" i="21"/>
  <c r="E66" i="21"/>
  <c r="E65" i="21"/>
  <c r="E64" i="21"/>
  <c r="E63" i="21"/>
  <c r="E62" i="21"/>
  <c r="E61" i="21"/>
  <c r="E60" i="21"/>
  <c r="E59" i="21"/>
  <c r="E58" i="21"/>
  <c r="E57" i="21"/>
  <c r="E56" i="21"/>
  <c r="E55" i="21"/>
  <c r="E54" i="21"/>
  <c r="E53" i="21"/>
  <c r="E52" i="21"/>
  <c r="E51" i="21"/>
  <c r="E50" i="21"/>
  <c r="E49" i="21"/>
  <c r="E48" i="21"/>
  <c r="E47" i="21"/>
  <c r="E46" i="21"/>
  <c r="E45" i="21"/>
  <c r="E44" i="21"/>
  <c r="E43" i="21"/>
  <c r="E42" i="21"/>
  <c r="E41" i="21"/>
  <c r="E40" i="21"/>
  <c r="E39" i="21"/>
  <c r="E38" i="21"/>
  <c r="E37" i="21"/>
  <c r="E36" i="21"/>
  <c r="E35" i="21"/>
  <c r="E34" i="21"/>
  <c r="E33" i="21"/>
  <c r="E32" i="21"/>
  <c r="E31" i="21"/>
  <c r="E30" i="21"/>
  <c r="E29" i="21"/>
  <c r="E28" i="21"/>
  <c r="E27" i="21"/>
  <c r="E26" i="21"/>
  <c r="E25" i="21"/>
  <c r="E24" i="21"/>
  <c r="E23" i="21"/>
  <c r="E22" i="21"/>
  <c r="E21" i="21"/>
  <c r="E20" i="21"/>
  <c r="E19" i="21"/>
  <c r="E18" i="21"/>
  <c r="E17" i="21"/>
  <c r="E16" i="21"/>
  <c r="E15" i="21"/>
  <c r="E14" i="21"/>
  <c r="E13" i="21"/>
  <c r="E12" i="21"/>
  <c r="E11" i="21"/>
  <c r="E10" i="21"/>
  <c r="E9" i="21"/>
  <c r="E8" i="21"/>
  <c r="E7" i="21"/>
  <c r="E6" i="21"/>
  <c r="E5" i="21"/>
  <c r="E4" i="21"/>
  <c r="E3" i="21"/>
  <c r="E2" i="21"/>
  <c r="G34" i="19"/>
  <c r="G35" i="19" s="1"/>
  <c r="G36" i="19" s="1"/>
  <c r="G37" i="19" s="1"/>
  <c r="G38" i="19" s="1"/>
  <c r="G39" i="19" s="1"/>
  <c r="G40" i="19" s="1"/>
  <c r="G41" i="19" s="1"/>
  <c r="G42" i="19" s="1"/>
  <c r="G43" i="19" s="1"/>
  <c r="G44" i="19" s="1"/>
  <c r="G45" i="19" s="1"/>
  <c r="G46" i="19" s="1"/>
  <c r="G47" i="19" s="1"/>
  <c r="G48" i="19" s="1"/>
  <c r="G49" i="19" s="1"/>
  <c r="G50" i="19" s="1"/>
  <c r="G51" i="19" s="1"/>
  <c r="G52" i="19" s="1"/>
  <c r="G53" i="19" s="1"/>
  <c r="G54" i="19" s="1"/>
  <c r="G55" i="19" s="1"/>
  <c r="G56" i="19" s="1"/>
  <c r="G57" i="19" s="1"/>
  <c r="G58" i="19" s="1"/>
  <c r="G59" i="19" s="1"/>
  <c r="G60" i="19" s="1"/>
  <c r="G61" i="19" s="1"/>
  <c r="G62" i="19" s="1"/>
  <c r="G63" i="19" s="1"/>
  <c r="G64" i="19" s="1"/>
  <c r="G65" i="19" s="1"/>
  <c r="G66" i="19" s="1"/>
  <c r="G67" i="19" s="1"/>
  <c r="G68" i="19" s="1"/>
  <c r="G69" i="19" s="1"/>
  <c r="G70" i="19" s="1"/>
  <c r="G71" i="19" s="1"/>
  <c r="G72" i="19" s="1"/>
  <c r="G73" i="19" s="1"/>
  <c r="G74" i="19" s="1"/>
  <c r="G75" i="19" s="1"/>
  <c r="G76" i="19" s="1"/>
  <c r="G77" i="19" s="1"/>
  <c r="G78" i="19" s="1"/>
  <c r="G79" i="19" s="1"/>
  <c r="G80" i="19" s="1"/>
  <c r="G81" i="19" s="1"/>
  <c r="G82" i="19" s="1"/>
  <c r="G83" i="19" s="1"/>
  <c r="G84" i="19" s="1"/>
  <c r="G85" i="19" s="1"/>
  <c r="G86" i="19" s="1"/>
  <c r="G87" i="19" s="1"/>
  <c r="G88" i="19" s="1"/>
  <c r="G89" i="19" s="1"/>
  <c r="G90" i="19" s="1"/>
  <c r="G91" i="19" s="1"/>
  <c r="G92" i="19" s="1"/>
  <c r="G93" i="19" s="1"/>
  <c r="G94" i="19" s="1"/>
  <c r="G95" i="19" s="1"/>
  <c r="G96" i="19" s="1"/>
  <c r="G97" i="19" s="1"/>
  <c r="G98" i="19" s="1"/>
  <c r="G99" i="19" s="1"/>
  <c r="G100" i="19" s="1"/>
  <c r="G101" i="19" s="1"/>
  <c r="G102" i="19" s="1"/>
  <c r="G103" i="19" s="1"/>
  <c r="G104" i="19" s="1"/>
  <c r="G105" i="19" s="1"/>
  <c r="G106" i="19" s="1"/>
  <c r="G107" i="19" s="1"/>
  <c r="G108" i="19" s="1"/>
  <c r="G109" i="19" s="1"/>
  <c r="G110" i="19" s="1"/>
  <c r="G111" i="19" s="1"/>
  <c r="G112" i="19" s="1"/>
  <c r="G113" i="19" s="1"/>
  <c r="G114" i="19" s="1"/>
  <c r="G115" i="19" s="1"/>
  <c r="G116" i="19" s="1"/>
  <c r="G117" i="19" s="1"/>
  <c r="G118" i="19" s="1"/>
  <c r="G119" i="19" s="1"/>
  <c r="G120" i="19" s="1"/>
  <c r="G121" i="19" s="1"/>
  <c r="G122" i="19" s="1"/>
  <c r="G123" i="19" s="1"/>
  <c r="G124" i="19" s="1"/>
  <c r="G125" i="19" s="1"/>
  <c r="G126" i="19" s="1"/>
  <c r="G127" i="19" s="1"/>
  <c r="G128" i="19" s="1"/>
  <c r="G129" i="19" s="1"/>
  <c r="G130" i="19" s="1"/>
  <c r="G131" i="19" s="1"/>
  <c r="G132" i="19" s="1"/>
  <c r="G133" i="19" s="1"/>
  <c r="G134" i="19" s="1"/>
  <c r="G135" i="19" s="1"/>
  <c r="G136" i="19" s="1"/>
  <c r="G137" i="19" s="1"/>
  <c r="G138" i="19" s="1"/>
  <c r="G139" i="19" s="1"/>
  <c r="G140" i="19" s="1"/>
  <c r="G141" i="19" s="1"/>
  <c r="G142" i="19" s="1"/>
  <c r="G143" i="19" s="1"/>
  <c r="G144" i="19" s="1"/>
  <c r="G145" i="19" s="1"/>
  <c r="G146" i="19" s="1"/>
  <c r="G147" i="19" s="1"/>
  <c r="G148" i="19" s="1"/>
  <c r="G149" i="19" s="1"/>
  <c r="G150" i="19" s="1"/>
  <c r="G151" i="19" s="1"/>
  <c r="G152" i="19" s="1"/>
  <c r="G153" i="19" s="1"/>
  <c r="G154" i="19" s="1"/>
  <c r="G155" i="19" s="1"/>
  <c r="G156" i="19" s="1"/>
  <c r="G157" i="19" s="1"/>
  <c r="G158" i="19" s="1"/>
  <c r="G159" i="19" s="1"/>
  <c r="G160" i="19" s="1"/>
  <c r="G161" i="19" s="1"/>
  <c r="G162" i="19" s="1"/>
  <c r="G163" i="19" s="1"/>
  <c r="G164" i="19" s="1"/>
  <c r="G165" i="19" s="1"/>
  <c r="G166" i="19" s="1"/>
  <c r="G167" i="19" s="1"/>
  <c r="G168" i="19" s="1"/>
  <c r="G169" i="19" s="1"/>
  <c r="G170" i="19" s="1"/>
  <c r="G171" i="19" s="1"/>
  <c r="G172" i="19" s="1"/>
  <c r="G173" i="19" s="1"/>
  <c r="G174" i="19" s="1"/>
  <c r="G175" i="19" s="1"/>
  <c r="G176" i="19" s="1"/>
  <c r="G177" i="19" s="1"/>
  <c r="G178" i="19" s="1"/>
  <c r="G179" i="19" s="1"/>
  <c r="G180" i="19" s="1"/>
  <c r="G181" i="19" s="1"/>
  <c r="G182" i="19" s="1"/>
  <c r="G183" i="19" s="1"/>
  <c r="G184" i="19" s="1"/>
  <c r="G185" i="19" s="1"/>
  <c r="G186" i="19" s="1"/>
  <c r="G187" i="19" s="1"/>
  <c r="G188" i="19" s="1"/>
  <c r="G189" i="19" s="1"/>
  <c r="G190" i="19" s="1"/>
  <c r="G191" i="19" s="1"/>
  <c r="G192" i="19" s="1"/>
  <c r="G193" i="19" s="1"/>
  <c r="G194" i="19" s="1"/>
  <c r="G195" i="19" s="1"/>
  <c r="G196" i="19" s="1"/>
  <c r="G197" i="19" s="1"/>
  <c r="G198" i="19" s="1"/>
  <c r="G199" i="19" s="1"/>
  <c r="G200" i="19" s="1"/>
  <c r="G201" i="19" s="1"/>
  <c r="G202" i="19" s="1"/>
  <c r="G203" i="19" s="1"/>
  <c r="G204" i="19" s="1"/>
  <c r="G205" i="19" s="1"/>
  <c r="G206" i="19" s="1"/>
  <c r="G207" i="19" s="1"/>
  <c r="G208" i="19" s="1"/>
  <c r="G209" i="19" s="1"/>
  <c r="G210" i="19" s="1"/>
  <c r="G211" i="19" s="1"/>
  <c r="G212" i="19" s="1"/>
  <c r="G213" i="19" s="1"/>
  <c r="G214" i="19" s="1"/>
  <c r="G215" i="19" s="1"/>
  <c r="G216" i="19" s="1"/>
  <c r="G217" i="19" s="1"/>
  <c r="G218" i="19" s="1"/>
  <c r="G219" i="19" s="1"/>
  <c r="G220" i="19" s="1"/>
  <c r="G221" i="19" s="1"/>
  <c r="G222" i="19" s="1"/>
  <c r="G223" i="19" s="1"/>
  <c r="G224" i="19" s="1"/>
  <c r="G225" i="19" s="1"/>
  <c r="G226" i="19" s="1"/>
  <c r="G227" i="19" s="1"/>
  <c r="G228" i="19" s="1"/>
  <c r="G229" i="19" s="1"/>
  <c r="G230" i="19" s="1"/>
  <c r="G231" i="19" s="1"/>
  <c r="G232" i="19" s="1"/>
  <c r="G233" i="19" s="1"/>
  <c r="G234" i="19" s="1"/>
  <c r="G235" i="19" s="1"/>
  <c r="G236" i="19" s="1"/>
  <c r="G237" i="19" s="1"/>
  <c r="G238" i="19" s="1"/>
  <c r="G239" i="19" s="1"/>
  <c r="G240" i="19" s="1"/>
  <c r="G241" i="19" s="1"/>
  <c r="G242" i="19" s="1"/>
  <c r="G243" i="19" s="1"/>
  <c r="G244" i="19" s="1"/>
  <c r="G245" i="19" s="1"/>
  <c r="G246" i="19" s="1"/>
  <c r="G247" i="19" s="1"/>
  <c r="G248" i="19" s="1"/>
  <c r="G249" i="19" s="1"/>
  <c r="G250" i="19" s="1"/>
  <c r="G251" i="19" s="1"/>
  <c r="G252" i="19" s="1"/>
  <c r="G253" i="19" s="1"/>
  <c r="G254" i="19" s="1"/>
  <c r="G255" i="19" s="1"/>
  <c r="G256" i="19" s="1"/>
  <c r="G257" i="19" s="1"/>
  <c r="G258" i="19" s="1"/>
  <c r="G259" i="19" s="1"/>
  <c r="G260" i="19" s="1"/>
  <c r="G261" i="19" s="1"/>
  <c r="G262" i="19" s="1"/>
  <c r="G263" i="19" s="1"/>
  <c r="G264" i="19" s="1"/>
  <c r="G265" i="19" s="1"/>
  <c r="G266" i="19" s="1"/>
  <c r="G267" i="19" s="1"/>
  <c r="G268" i="19" s="1"/>
  <c r="G269" i="19" s="1"/>
  <c r="G270" i="19" s="1"/>
  <c r="G271" i="19" s="1"/>
  <c r="G272" i="19" s="1"/>
  <c r="G273" i="19" s="1"/>
  <c r="G274" i="19" s="1"/>
  <c r="G275" i="19" s="1"/>
  <c r="G276" i="19" s="1"/>
  <c r="G277" i="19" s="1"/>
  <c r="G278" i="19" s="1"/>
  <c r="G279" i="19" s="1"/>
  <c r="G280" i="19" s="1"/>
  <c r="G281" i="19" s="1"/>
  <c r="G282" i="19" s="1"/>
  <c r="G283" i="19" s="1"/>
  <c r="G284" i="19" s="1"/>
  <c r="G285" i="19" s="1"/>
  <c r="G286" i="19" s="1"/>
  <c r="G287" i="19" s="1"/>
  <c r="G288" i="19" s="1"/>
  <c r="G289" i="19" s="1"/>
  <c r="G290" i="19" s="1"/>
  <c r="G291" i="19" s="1"/>
  <c r="G292" i="19" s="1"/>
  <c r="G293" i="19" s="1"/>
  <c r="G294" i="19" s="1"/>
  <c r="G295" i="19" s="1"/>
  <c r="G296" i="19" s="1"/>
  <c r="G297" i="19" s="1"/>
  <c r="G298" i="19" s="1"/>
  <c r="G299" i="19" s="1"/>
  <c r="G300" i="19" s="1"/>
  <c r="G301" i="19" s="1"/>
  <c r="G302" i="19" s="1"/>
  <c r="G303" i="19" s="1"/>
  <c r="G304" i="19" s="1"/>
  <c r="G305" i="19" s="1"/>
  <c r="G306" i="19" s="1"/>
  <c r="G307" i="19" s="1"/>
  <c r="G308" i="19" s="1"/>
  <c r="G309" i="19" s="1"/>
  <c r="G310" i="19" s="1"/>
  <c r="G311" i="19" s="1"/>
  <c r="G312" i="19" s="1"/>
  <c r="G313" i="19" s="1"/>
  <c r="G314" i="19" s="1"/>
  <c r="G315" i="19" s="1"/>
  <c r="G316" i="19" s="1"/>
  <c r="G317" i="19" s="1"/>
  <c r="G318" i="19" s="1"/>
  <c r="G319" i="19" s="1"/>
  <c r="G320" i="19" s="1"/>
  <c r="G321" i="19" s="1"/>
  <c r="G322" i="19" s="1"/>
  <c r="G323" i="19" s="1"/>
  <c r="G324" i="19" s="1"/>
  <c r="G325" i="19" s="1"/>
  <c r="G326" i="19" s="1"/>
  <c r="G327" i="19" s="1"/>
  <c r="G328" i="19" s="1"/>
  <c r="G329" i="19" s="1"/>
  <c r="G330" i="19" s="1"/>
  <c r="G331" i="19" s="1"/>
  <c r="G332" i="19" s="1"/>
  <c r="G333" i="19" s="1"/>
  <c r="G334" i="19" s="1"/>
  <c r="G335" i="19" s="1"/>
  <c r="G336" i="19" s="1"/>
  <c r="G337" i="19" s="1"/>
  <c r="G338" i="19" s="1"/>
  <c r="G339" i="19" s="1"/>
  <c r="G340" i="19" s="1"/>
  <c r="G341" i="19" s="1"/>
  <c r="G342" i="19" s="1"/>
  <c r="G343" i="19" s="1"/>
  <c r="G344" i="19" s="1"/>
  <c r="G345" i="19" s="1"/>
  <c r="G346" i="19" s="1"/>
  <c r="G347" i="19" s="1"/>
  <c r="G348" i="19" s="1"/>
  <c r="G349" i="19" s="1"/>
  <c r="G350" i="19" s="1"/>
  <c r="G351" i="19" s="1"/>
  <c r="G352" i="19" s="1"/>
  <c r="G353" i="19" s="1"/>
  <c r="G354" i="19" s="1"/>
  <c r="G355" i="19" s="1"/>
  <c r="G356" i="19" s="1"/>
  <c r="G357" i="19" s="1"/>
  <c r="G358" i="19" s="1"/>
  <c r="G359" i="19" s="1"/>
  <c r="G360" i="19" s="1"/>
  <c r="G361" i="19" s="1"/>
  <c r="G362" i="19" s="1"/>
  <c r="G363" i="19" s="1"/>
  <c r="G364" i="19" s="1"/>
  <c r="G365" i="19" s="1"/>
  <c r="G366" i="19" s="1"/>
  <c r="G367" i="19" s="1"/>
  <c r="G368" i="19" s="1"/>
  <c r="G369" i="19" s="1"/>
  <c r="G370" i="19" s="1"/>
  <c r="G371" i="19" s="1"/>
  <c r="G372" i="19" s="1"/>
  <c r="G373" i="19" s="1"/>
  <c r="G374" i="19" s="1"/>
  <c r="G375" i="19" s="1"/>
  <c r="G376" i="19" s="1"/>
  <c r="G377" i="19" s="1"/>
  <c r="G378" i="19" s="1"/>
  <c r="G379" i="19" s="1"/>
  <c r="G380" i="19" s="1"/>
  <c r="G381" i="19" s="1"/>
  <c r="G382" i="19" s="1"/>
  <c r="G383" i="19" s="1"/>
  <c r="G384" i="19" s="1"/>
  <c r="G385" i="19" s="1"/>
  <c r="G386" i="19" s="1"/>
  <c r="G387" i="19" s="1"/>
  <c r="G388" i="19" s="1"/>
  <c r="G389" i="19" s="1"/>
  <c r="G390" i="19" s="1"/>
  <c r="G391" i="19" s="1"/>
  <c r="G392" i="19" s="1"/>
  <c r="G393" i="19" s="1"/>
  <c r="G394" i="19" s="1"/>
  <c r="G395" i="19" s="1"/>
  <c r="G396" i="19" s="1"/>
  <c r="G397" i="19" s="1"/>
  <c r="G398" i="19" s="1"/>
  <c r="G399" i="19" s="1"/>
  <c r="G400" i="19" s="1"/>
  <c r="G401" i="19" s="1"/>
  <c r="G402" i="19" s="1"/>
  <c r="G403" i="19" s="1"/>
  <c r="G404" i="19" s="1"/>
  <c r="G405" i="19" s="1"/>
  <c r="G406" i="19" s="1"/>
  <c r="G407" i="19" s="1"/>
  <c r="G408" i="19" s="1"/>
  <c r="G409" i="19" s="1"/>
  <c r="G410" i="19" s="1"/>
  <c r="G411" i="19" s="1"/>
  <c r="G412" i="19" s="1"/>
  <c r="G413" i="19" s="1"/>
  <c r="G414" i="19" s="1"/>
  <c r="G415" i="19" s="1"/>
  <c r="G416" i="19" s="1"/>
  <c r="G417" i="19" s="1"/>
  <c r="G418" i="19" s="1"/>
  <c r="G419" i="19" s="1"/>
  <c r="G420" i="19" s="1"/>
  <c r="G421" i="19" s="1"/>
  <c r="G422" i="19" s="1"/>
  <c r="G423" i="19" s="1"/>
  <c r="G424" i="19" s="1"/>
  <c r="G425" i="19" s="1"/>
  <c r="G426" i="19" s="1"/>
  <c r="G427" i="19" s="1"/>
  <c r="G428" i="19" s="1"/>
  <c r="G429" i="19" s="1"/>
  <c r="G430" i="19" s="1"/>
  <c r="G431" i="19" s="1"/>
  <c r="G432" i="19" s="1"/>
  <c r="G433" i="19" s="1"/>
  <c r="G434" i="19" s="1"/>
  <c r="G435" i="19" s="1"/>
  <c r="G436" i="19" s="1"/>
  <c r="G437" i="19" s="1"/>
  <c r="G438" i="19" s="1"/>
  <c r="G439" i="19" s="1"/>
  <c r="G440" i="19" s="1"/>
  <c r="G441" i="19" s="1"/>
  <c r="G442" i="19" s="1"/>
  <c r="G443" i="19" s="1"/>
  <c r="G444" i="19" s="1"/>
  <c r="G445" i="19" s="1"/>
  <c r="G446" i="19" s="1"/>
  <c r="G447" i="19" s="1"/>
  <c r="G448" i="19" s="1"/>
  <c r="G449" i="19" s="1"/>
  <c r="G450" i="19" s="1"/>
  <c r="G451" i="19" s="1"/>
  <c r="G452" i="19" s="1"/>
  <c r="G453" i="19" s="1"/>
  <c r="G454" i="19" s="1"/>
  <c r="G455" i="19" s="1"/>
  <c r="G456" i="19" s="1"/>
  <c r="G457" i="19" s="1"/>
  <c r="G458" i="19" s="1"/>
  <c r="G459" i="19" s="1"/>
  <c r="G460" i="19" s="1"/>
  <c r="G461" i="19" s="1"/>
  <c r="G462" i="19" s="1"/>
  <c r="G463" i="19" s="1"/>
  <c r="G464" i="19" s="1"/>
  <c r="G465" i="19" s="1"/>
  <c r="G466" i="19" s="1"/>
  <c r="G467" i="19" s="1"/>
  <c r="G468" i="19" s="1"/>
  <c r="G469" i="19" s="1"/>
  <c r="G470" i="19" s="1"/>
  <c r="G471" i="19" s="1"/>
  <c r="G472" i="19" s="1"/>
  <c r="G473" i="19" s="1"/>
  <c r="G474" i="19" s="1"/>
  <c r="G475" i="19" s="1"/>
  <c r="G476" i="19" s="1"/>
  <c r="G477" i="19" s="1"/>
  <c r="G478" i="19" s="1"/>
  <c r="G479" i="19" s="1"/>
  <c r="G480" i="19" s="1"/>
  <c r="G481" i="19" s="1"/>
  <c r="G482" i="19" s="1"/>
  <c r="G483" i="19" s="1"/>
  <c r="G484" i="19" s="1"/>
  <c r="G485" i="19" s="1"/>
  <c r="G486" i="19" s="1"/>
  <c r="G487" i="19" s="1"/>
  <c r="G488" i="19" s="1"/>
  <c r="G489" i="19" s="1"/>
  <c r="G490" i="19" s="1"/>
  <c r="G491" i="19" s="1"/>
  <c r="G492" i="19" s="1"/>
  <c r="G493" i="19" s="1"/>
  <c r="G494" i="19" s="1"/>
  <c r="G495" i="19" s="1"/>
  <c r="G496" i="19" s="1"/>
  <c r="G497" i="19" s="1"/>
  <c r="G498" i="19" s="1"/>
  <c r="G499" i="19" s="1"/>
  <c r="G500" i="19" s="1"/>
  <c r="G501" i="19" s="1"/>
  <c r="G502" i="19" s="1"/>
  <c r="G503" i="19" s="1"/>
  <c r="G504" i="19" s="1"/>
  <c r="G505" i="19" s="1"/>
  <c r="G10" i="19"/>
  <c r="G11" i="19" s="1"/>
  <c r="G12" i="19" s="1"/>
  <c r="G13" i="19" s="1"/>
  <c r="G14" i="19" s="1"/>
  <c r="G15" i="19" s="1"/>
  <c r="G16" i="19" s="1"/>
  <c r="G17" i="19" s="1"/>
  <c r="G18" i="19" s="1"/>
  <c r="G19" i="19" s="1"/>
  <c r="G20" i="19" s="1"/>
  <c r="G21" i="19" s="1"/>
  <c r="G22" i="19" s="1"/>
  <c r="G23" i="19" s="1"/>
  <c r="G24" i="19" s="1"/>
  <c r="G25" i="19" s="1"/>
  <c r="G26" i="19" s="1"/>
  <c r="G27" i="19" s="1"/>
  <c r="G28" i="19" s="1"/>
  <c r="G29" i="19" s="1"/>
  <c r="G30" i="19" s="1"/>
  <c r="G31" i="19" s="1"/>
  <c r="G32" i="19" s="1"/>
  <c r="G33" i="19" s="1"/>
  <c r="G6" i="19"/>
  <c r="G7" i="19" s="1"/>
  <c r="G8" i="19" s="1"/>
  <c r="G9" i="19" s="1"/>
  <c r="F3" i="19"/>
  <c r="E3" i="19"/>
  <c r="B3" i="19"/>
  <c r="G17" i="18"/>
  <c r="G18" i="18" s="1"/>
  <c r="G19" i="18" s="1"/>
  <c r="G20" i="18" s="1"/>
  <c r="G21" i="18" s="1"/>
  <c r="G22" i="18" s="1"/>
  <c r="G23" i="18" s="1"/>
  <c r="G24" i="18" s="1"/>
  <c r="G25" i="18" s="1"/>
  <c r="G26" i="18" s="1"/>
  <c r="G27" i="18" s="1"/>
  <c r="G28" i="18" s="1"/>
  <c r="G29" i="18" s="1"/>
  <c r="G30" i="18" s="1"/>
  <c r="G31" i="18" s="1"/>
  <c r="G32" i="18" s="1"/>
  <c r="G33" i="18" s="1"/>
  <c r="G34" i="18" s="1"/>
  <c r="G35" i="18" s="1"/>
  <c r="G36" i="18" s="1"/>
  <c r="G37" i="18" s="1"/>
  <c r="G38" i="18" s="1"/>
  <c r="G39" i="18" s="1"/>
  <c r="G40" i="18" s="1"/>
  <c r="G41" i="18" s="1"/>
  <c r="G42" i="18" s="1"/>
  <c r="G43" i="18" s="1"/>
  <c r="G44" i="18" s="1"/>
  <c r="G45" i="18" s="1"/>
  <c r="G46" i="18" s="1"/>
  <c r="G47" i="18" s="1"/>
  <c r="G48" i="18" s="1"/>
  <c r="G49" i="18" s="1"/>
  <c r="G50" i="18" s="1"/>
  <c r="G51" i="18" s="1"/>
  <c r="G52" i="18" s="1"/>
  <c r="G53" i="18" s="1"/>
  <c r="G54" i="18" s="1"/>
  <c r="G55" i="18" s="1"/>
  <c r="G56" i="18" s="1"/>
  <c r="G57" i="18" s="1"/>
  <c r="G58" i="18" s="1"/>
  <c r="G59" i="18" s="1"/>
  <c r="G60" i="18" s="1"/>
  <c r="G61" i="18" s="1"/>
  <c r="G62" i="18" s="1"/>
  <c r="G63" i="18" s="1"/>
  <c r="G64" i="18" s="1"/>
  <c r="G65" i="18" s="1"/>
  <c r="G66" i="18" s="1"/>
  <c r="G67" i="18" s="1"/>
  <c r="G68" i="18" s="1"/>
  <c r="G69" i="18" s="1"/>
  <c r="G70" i="18" s="1"/>
  <c r="G71" i="18" s="1"/>
  <c r="G72" i="18" s="1"/>
  <c r="G73" i="18" s="1"/>
  <c r="G74" i="18" s="1"/>
  <c r="G75" i="18" s="1"/>
  <c r="G76" i="18" s="1"/>
  <c r="G77" i="18" s="1"/>
  <c r="G78" i="18" s="1"/>
  <c r="G79" i="18" s="1"/>
  <c r="G80" i="18" s="1"/>
  <c r="G81" i="18" s="1"/>
  <c r="G82" i="18" s="1"/>
  <c r="G83" i="18" s="1"/>
  <c r="G84" i="18" s="1"/>
  <c r="G85" i="18" s="1"/>
  <c r="G86" i="18" s="1"/>
  <c r="G87" i="18" s="1"/>
  <c r="G88" i="18" s="1"/>
  <c r="G89" i="18" s="1"/>
  <c r="G90" i="18" s="1"/>
  <c r="G91" i="18" s="1"/>
  <c r="G92" i="18" s="1"/>
  <c r="G93" i="18" s="1"/>
  <c r="G94" i="18" s="1"/>
  <c r="G95" i="18" s="1"/>
  <c r="G96" i="18" s="1"/>
  <c r="G97" i="18" s="1"/>
  <c r="G98" i="18" s="1"/>
  <c r="G99" i="18" s="1"/>
  <c r="G100" i="18" s="1"/>
  <c r="G101" i="18" s="1"/>
  <c r="G102" i="18" s="1"/>
  <c r="G103" i="18" s="1"/>
  <c r="G104" i="18" s="1"/>
  <c r="G105" i="18" s="1"/>
  <c r="G106" i="18" s="1"/>
  <c r="G107" i="18" s="1"/>
  <c r="G108" i="18" s="1"/>
  <c r="G109" i="18" s="1"/>
  <c r="G110" i="18" s="1"/>
  <c r="G111" i="18" s="1"/>
  <c r="G112" i="18" s="1"/>
  <c r="G113" i="18" s="1"/>
  <c r="G114" i="18" s="1"/>
  <c r="G115" i="18" s="1"/>
  <c r="G116" i="18" s="1"/>
  <c r="G117" i="18" s="1"/>
  <c r="G118" i="18" s="1"/>
  <c r="G119" i="18" s="1"/>
  <c r="G120" i="18" s="1"/>
  <c r="G121" i="18" s="1"/>
  <c r="G122" i="18" s="1"/>
  <c r="G123" i="18" s="1"/>
  <c r="G124" i="18" s="1"/>
  <c r="G125" i="18" s="1"/>
  <c r="G126" i="18" s="1"/>
  <c r="G127" i="18" s="1"/>
  <c r="G128" i="18" s="1"/>
  <c r="G129" i="18" s="1"/>
  <c r="G130" i="18" s="1"/>
  <c r="G131" i="18" s="1"/>
  <c r="G132" i="18" s="1"/>
  <c r="G133" i="18" s="1"/>
  <c r="G134" i="18" s="1"/>
  <c r="G135" i="18" s="1"/>
  <c r="G136" i="18" s="1"/>
  <c r="G137" i="18" s="1"/>
  <c r="G138" i="18" s="1"/>
  <c r="G139" i="18" s="1"/>
  <c r="G140" i="18" s="1"/>
  <c r="G141" i="18" s="1"/>
  <c r="G142" i="18" s="1"/>
  <c r="G143" i="18" s="1"/>
  <c r="G144" i="18" s="1"/>
  <c r="G145" i="18" s="1"/>
  <c r="G146" i="18" s="1"/>
  <c r="G147" i="18" s="1"/>
  <c r="G148" i="18" s="1"/>
  <c r="G149" i="18" s="1"/>
  <c r="G150" i="18" s="1"/>
  <c r="G151" i="18" s="1"/>
  <c r="G152" i="18" s="1"/>
  <c r="G153" i="18" s="1"/>
  <c r="G154" i="18" s="1"/>
  <c r="G155" i="18" s="1"/>
  <c r="G156" i="18" s="1"/>
  <c r="G157" i="18" s="1"/>
  <c r="G158" i="18" s="1"/>
  <c r="G159" i="18" s="1"/>
  <c r="G160" i="18" s="1"/>
  <c r="G161" i="18" s="1"/>
  <c r="G162" i="18" s="1"/>
  <c r="G163" i="18" s="1"/>
  <c r="G164" i="18" s="1"/>
  <c r="G165" i="18" s="1"/>
  <c r="G166" i="18" s="1"/>
  <c r="G167" i="18" s="1"/>
  <c r="G168" i="18" s="1"/>
  <c r="G169" i="18" s="1"/>
  <c r="G170" i="18" s="1"/>
  <c r="G171" i="18" s="1"/>
  <c r="G172" i="18" s="1"/>
  <c r="G173" i="18" s="1"/>
  <c r="G174" i="18" s="1"/>
  <c r="G175" i="18" s="1"/>
  <c r="G176" i="18" s="1"/>
  <c r="G177" i="18" s="1"/>
  <c r="G178" i="18" s="1"/>
  <c r="G179" i="18" s="1"/>
  <c r="G180" i="18" s="1"/>
  <c r="G181" i="18" s="1"/>
  <c r="G182" i="18" s="1"/>
  <c r="G183" i="18" s="1"/>
  <c r="G184" i="18" s="1"/>
  <c r="G185" i="18" s="1"/>
  <c r="G186" i="18" s="1"/>
  <c r="G187" i="18" s="1"/>
  <c r="G188" i="18" s="1"/>
  <c r="G189" i="18" s="1"/>
  <c r="G190" i="18" s="1"/>
  <c r="G191" i="18" s="1"/>
  <c r="G192" i="18" s="1"/>
  <c r="G193" i="18" s="1"/>
  <c r="G194" i="18" s="1"/>
  <c r="G195" i="18" s="1"/>
  <c r="G196" i="18" s="1"/>
  <c r="G197" i="18" s="1"/>
  <c r="G198" i="18" s="1"/>
  <c r="G199" i="18" s="1"/>
  <c r="G200" i="18" s="1"/>
  <c r="G201" i="18" s="1"/>
  <c r="G202" i="18" s="1"/>
  <c r="G203" i="18" s="1"/>
  <c r="G204" i="18" s="1"/>
  <c r="G205" i="18" s="1"/>
  <c r="G206" i="18" s="1"/>
  <c r="G207" i="18" s="1"/>
  <c r="G208" i="18" s="1"/>
  <c r="G209" i="18" s="1"/>
  <c r="G210" i="18" s="1"/>
  <c r="G211" i="18" s="1"/>
  <c r="G212" i="18" s="1"/>
  <c r="G213" i="18" s="1"/>
  <c r="G214" i="18" s="1"/>
  <c r="G215" i="18" s="1"/>
  <c r="G216" i="18" s="1"/>
  <c r="G217" i="18" s="1"/>
  <c r="G218" i="18" s="1"/>
  <c r="G219" i="18" s="1"/>
  <c r="G220" i="18" s="1"/>
  <c r="G221" i="18" s="1"/>
  <c r="G222" i="18" s="1"/>
  <c r="G223" i="18" s="1"/>
  <c r="G224" i="18" s="1"/>
  <c r="G225" i="18" s="1"/>
  <c r="G226" i="18" s="1"/>
  <c r="G227" i="18" s="1"/>
  <c r="G228" i="18" s="1"/>
  <c r="G229" i="18" s="1"/>
  <c r="G230" i="18" s="1"/>
  <c r="G231" i="18" s="1"/>
  <c r="G232" i="18" s="1"/>
  <c r="G233" i="18" s="1"/>
  <c r="G234" i="18" s="1"/>
  <c r="G235" i="18" s="1"/>
  <c r="G236" i="18" s="1"/>
  <c r="G237" i="18" s="1"/>
  <c r="G238" i="18" s="1"/>
  <c r="G239" i="18" s="1"/>
  <c r="G240" i="18" s="1"/>
  <c r="G241" i="18" s="1"/>
  <c r="G242" i="18" s="1"/>
  <c r="G243" i="18" s="1"/>
  <c r="G244" i="18" s="1"/>
  <c r="G245" i="18" s="1"/>
  <c r="G246" i="18" s="1"/>
  <c r="G247" i="18" s="1"/>
  <c r="G248" i="18" s="1"/>
  <c r="G249" i="18" s="1"/>
  <c r="G250" i="18" s="1"/>
  <c r="G251" i="18" s="1"/>
  <c r="G252" i="18" s="1"/>
  <c r="G253" i="18" s="1"/>
  <c r="G254" i="18" s="1"/>
  <c r="G255" i="18" s="1"/>
  <c r="G256" i="18" s="1"/>
  <c r="G257" i="18" s="1"/>
  <c r="G258" i="18" s="1"/>
  <c r="G259" i="18" s="1"/>
  <c r="G260" i="18" s="1"/>
  <c r="G261" i="18" s="1"/>
  <c r="G262" i="18" s="1"/>
  <c r="G263" i="18" s="1"/>
  <c r="G264" i="18" s="1"/>
  <c r="G265" i="18" s="1"/>
  <c r="G266" i="18" s="1"/>
  <c r="G267" i="18" s="1"/>
  <c r="G268" i="18" s="1"/>
  <c r="G269" i="18" s="1"/>
  <c r="G270" i="18" s="1"/>
  <c r="G271" i="18" s="1"/>
  <c r="G272" i="18" s="1"/>
  <c r="G273" i="18" s="1"/>
  <c r="G274" i="18" s="1"/>
  <c r="G275" i="18" s="1"/>
  <c r="G276" i="18" s="1"/>
  <c r="G277" i="18" s="1"/>
  <c r="G278" i="18" s="1"/>
  <c r="G279" i="18" s="1"/>
  <c r="G280" i="18" s="1"/>
  <c r="G281" i="18" s="1"/>
  <c r="G282" i="18" s="1"/>
  <c r="G283" i="18" s="1"/>
  <c r="G284" i="18" s="1"/>
  <c r="G285" i="18" s="1"/>
  <c r="G286" i="18" s="1"/>
  <c r="G287" i="18" s="1"/>
  <c r="G288" i="18" s="1"/>
  <c r="G289" i="18" s="1"/>
  <c r="G290" i="18" s="1"/>
  <c r="G291" i="18" s="1"/>
  <c r="G292" i="18" s="1"/>
  <c r="G293" i="18" s="1"/>
  <c r="G294" i="18" s="1"/>
  <c r="G295" i="18" s="1"/>
  <c r="G296" i="18" s="1"/>
  <c r="G297" i="18" s="1"/>
  <c r="G298" i="18" s="1"/>
  <c r="G299" i="18" s="1"/>
  <c r="G300" i="18" s="1"/>
  <c r="G301" i="18" s="1"/>
  <c r="G302" i="18" s="1"/>
  <c r="G303" i="18" s="1"/>
  <c r="G304" i="18" s="1"/>
  <c r="G305" i="18" s="1"/>
  <c r="G306" i="18" s="1"/>
  <c r="G307" i="18" s="1"/>
  <c r="G308" i="18" s="1"/>
  <c r="G309" i="18" s="1"/>
  <c r="G310" i="18" s="1"/>
  <c r="G311" i="18" s="1"/>
  <c r="G312" i="18" s="1"/>
  <c r="G313" i="18" s="1"/>
  <c r="G314" i="18" s="1"/>
  <c r="G315" i="18" s="1"/>
  <c r="G316" i="18" s="1"/>
  <c r="G317" i="18" s="1"/>
  <c r="G318" i="18" s="1"/>
  <c r="G319" i="18" s="1"/>
  <c r="G320" i="18" s="1"/>
  <c r="G321" i="18" s="1"/>
  <c r="G322" i="18" s="1"/>
  <c r="G323" i="18" s="1"/>
  <c r="G324" i="18" s="1"/>
  <c r="G325" i="18" s="1"/>
  <c r="G326" i="18" s="1"/>
  <c r="G327" i="18" s="1"/>
  <c r="G328" i="18" s="1"/>
  <c r="G329" i="18" s="1"/>
  <c r="G330" i="18" s="1"/>
  <c r="G331" i="18" s="1"/>
  <c r="G332" i="18" s="1"/>
  <c r="G333" i="18" s="1"/>
  <c r="G334" i="18" s="1"/>
  <c r="G335" i="18" s="1"/>
  <c r="G336" i="18" s="1"/>
  <c r="G337" i="18" s="1"/>
  <c r="G338" i="18" s="1"/>
  <c r="G339" i="18" s="1"/>
  <c r="G340" i="18" s="1"/>
  <c r="G341" i="18" s="1"/>
  <c r="G342" i="18" s="1"/>
  <c r="G343" i="18" s="1"/>
  <c r="G344" i="18" s="1"/>
  <c r="G345" i="18" s="1"/>
  <c r="G346" i="18" s="1"/>
  <c r="G347" i="18" s="1"/>
  <c r="G348" i="18" s="1"/>
  <c r="G349" i="18" s="1"/>
  <c r="G350" i="18" s="1"/>
  <c r="G351" i="18" s="1"/>
  <c r="G352" i="18" s="1"/>
  <c r="G353" i="18" s="1"/>
  <c r="G354" i="18" s="1"/>
  <c r="G355" i="18" s="1"/>
  <c r="G356" i="18" s="1"/>
  <c r="G357" i="18" s="1"/>
  <c r="G358" i="18" s="1"/>
  <c r="G359" i="18" s="1"/>
  <c r="G360" i="18" s="1"/>
  <c r="G361" i="18" s="1"/>
  <c r="G362" i="18" s="1"/>
  <c r="G363" i="18" s="1"/>
  <c r="G364" i="18" s="1"/>
  <c r="G365" i="18" s="1"/>
  <c r="G366" i="18" s="1"/>
  <c r="G367" i="18" s="1"/>
  <c r="G368" i="18" s="1"/>
  <c r="G369" i="18" s="1"/>
  <c r="G370" i="18" s="1"/>
  <c r="G371" i="18" s="1"/>
  <c r="G372" i="18" s="1"/>
  <c r="G373" i="18" s="1"/>
  <c r="G374" i="18" s="1"/>
  <c r="G375" i="18" s="1"/>
  <c r="G376" i="18" s="1"/>
  <c r="G377" i="18" s="1"/>
  <c r="G378" i="18" s="1"/>
  <c r="G379" i="18" s="1"/>
  <c r="G380" i="18" s="1"/>
  <c r="G381" i="18" s="1"/>
  <c r="G382" i="18" s="1"/>
  <c r="G383" i="18" s="1"/>
  <c r="G384" i="18" s="1"/>
  <c r="G385" i="18" s="1"/>
  <c r="G386" i="18" s="1"/>
  <c r="G387" i="18" s="1"/>
  <c r="G388" i="18" s="1"/>
  <c r="G389" i="18" s="1"/>
  <c r="G390" i="18" s="1"/>
  <c r="G391" i="18" s="1"/>
  <c r="G392" i="18" s="1"/>
  <c r="G393" i="18" s="1"/>
  <c r="G394" i="18" s="1"/>
  <c r="G395" i="18" s="1"/>
  <c r="G396" i="18" s="1"/>
  <c r="G397" i="18" s="1"/>
  <c r="G398" i="18" s="1"/>
  <c r="G399" i="18" s="1"/>
  <c r="G400" i="18" s="1"/>
  <c r="G401" i="18" s="1"/>
  <c r="G402" i="18" s="1"/>
  <c r="G403" i="18" s="1"/>
  <c r="G404" i="18" s="1"/>
  <c r="G405" i="18" s="1"/>
  <c r="G406" i="18" s="1"/>
  <c r="G407" i="18" s="1"/>
  <c r="G408" i="18" s="1"/>
  <c r="G409" i="18" s="1"/>
  <c r="G410" i="18" s="1"/>
  <c r="G411" i="18" s="1"/>
  <c r="G412" i="18" s="1"/>
  <c r="G413" i="18" s="1"/>
  <c r="G414" i="18" s="1"/>
  <c r="G415" i="18" s="1"/>
  <c r="G416" i="18" s="1"/>
  <c r="G417" i="18" s="1"/>
  <c r="G418" i="18" s="1"/>
  <c r="G419" i="18" s="1"/>
  <c r="G420" i="18" s="1"/>
  <c r="G421" i="18" s="1"/>
  <c r="G422" i="18" s="1"/>
  <c r="G423" i="18" s="1"/>
  <c r="G424" i="18" s="1"/>
  <c r="G425" i="18" s="1"/>
  <c r="G426" i="18" s="1"/>
  <c r="G427" i="18" s="1"/>
  <c r="G428" i="18" s="1"/>
  <c r="G429" i="18" s="1"/>
  <c r="G430" i="18" s="1"/>
  <c r="G431" i="18" s="1"/>
  <c r="G432" i="18" s="1"/>
  <c r="G433" i="18" s="1"/>
  <c r="G434" i="18" s="1"/>
  <c r="G435" i="18" s="1"/>
  <c r="G436" i="18" s="1"/>
  <c r="G437" i="18" s="1"/>
  <c r="G438" i="18" s="1"/>
  <c r="G439" i="18" s="1"/>
  <c r="G440" i="18" s="1"/>
  <c r="G441" i="18" s="1"/>
  <c r="G442" i="18" s="1"/>
  <c r="G443" i="18" s="1"/>
  <c r="G444" i="18" s="1"/>
  <c r="G445" i="18" s="1"/>
  <c r="G446" i="18" s="1"/>
  <c r="G447" i="18" s="1"/>
  <c r="G448" i="18" s="1"/>
  <c r="G449" i="18" s="1"/>
  <c r="G450" i="18" s="1"/>
  <c r="G451" i="18" s="1"/>
  <c r="G452" i="18" s="1"/>
  <c r="G453" i="18" s="1"/>
  <c r="G454" i="18" s="1"/>
  <c r="G455" i="18" s="1"/>
  <c r="G456" i="18" s="1"/>
  <c r="G457" i="18" s="1"/>
  <c r="G458" i="18" s="1"/>
  <c r="G459" i="18" s="1"/>
  <c r="G460" i="18" s="1"/>
  <c r="G461" i="18" s="1"/>
  <c r="G462" i="18" s="1"/>
  <c r="G463" i="18" s="1"/>
  <c r="G464" i="18" s="1"/>
  <c r="G465" i="18" s="1"/>
  <c r="G466" i="18" s="1"/>
  <c r="G467" i="18" s="1"/>
  <c r="G468" i="18" s="1"/>
  <c r="G469" i="18" s="1"/>
  <c r="G470" i="18" s="1"/>
  <c r="G471" i="18" s="1"/>
  <c r="G472" i="18" s="1"/>
  <c r="G473" i="18" s="1"/>
  <c r="G474" i="18" s="1"/>
  <c r="G475" i="18" s="1"/>
  <c r="G476" i="18" s="1"/>
  <c r="G477" i="18" s="1"/>
  <c r="G478" i="18" s="1"/>
  <c r="G479" i="18" s="1"/>
  <c r="G480" i="18" s="1"/>
  <c r="G481" i="18" s="1"/>
  <c r="G482" i="18" s="1"/>
  <c r="G483" i="18" s="1"/>
  <c r="G484" i="18" s="1"/>
  <c r="G485" i="18" s="1"/>
  <c r="G486" i="18" s="1"/>
  <c r="G487" i="18" s="1"/>
  <c r="G488" i="18" s="1"/>
  <c r="G489" i="18" s="1"/>
  <c r="G490" i="18" s="1"/>
  <c r="G491" i="18" s="1"/>
  <c r="G492" i="18" s="1"/>
  <c r="G493" i="18" s="1"/>
  <c r="G494" i="18" s="1"/>
  <c r="G495" i="18" s="1"/>
  <c r="G496" i="18" s="1"/>
  <c r="G497" i="18" s="1"/>
  <c r="G498" i="18" s="1"/>
  <c r="G499" i="18" s="1"/>
  <c r="G500" i="18" s="1"/>
  <c r="G501" i="18" s="1"/>
  <c r="G502" i="18" s="1"/>
  <c r="G503" i="18" s="1"/>
  <c r="G504" i="18" s="1"/>
  <c r="G505" i="18" s="1"/>
  <c r="G14" i="18"/>
  <c r="G15" i="18" s="1"/>
  <c r="G16" i="18" s="1"/>
  <c r="G9" i="18"/>
  <c r="G10" i="18" s="1"/>
  <c r="G11" i="18" s="1"/>
  <c r="G8" i="18"/>
  <c r="G7" i="18"/>
  <c r="G6" i="18"/>
  <c r="F3" i="18"/>
  <c r="E3" i="18"/>
  <c r="B3" i="18"/>
  <c r="G76" i="17"/>
  <c r="G77" i="17" s="1"/>
  <c r="G78" i="17" s="1"/>
  <c r="G79" i="17" s="1"/>
  <c r="G80" i="17" s="1"/>
  <c r="G81" i="17" s="1"/>
  <c r="G82" i="17" s="1"/>
  <c r="G83" i="17" s="1"/>
  <c r="G84" i="17" s="1"/>
  <c r="G85" i="17" s="1"/>
  <c r="G86" i="17" s="1"/>
  <c r="G87" i="17" s="1"/>
  <c r="G88" i="17" s="1"/>
  <c r="G89" i="17" s="1"/>
  <c r="G90" i="17" s="1"/>
  <c r="G91" i="17" s="1"/>
  <c r="G92" i="17" s="1"/>
  <c r="G93" i="17" s="1"/>
  <c r="G94" i="17" s="1"/>
  <c r="G95" i="17" s="1"/>
  <c r="G96" i="17" s="1"/>
  <c r="G97" i="17" s="1"/>
  <c r="G98" i="17" s="1"/>
  <c r="G99" i="17" s="1"/>
  <c r="G100" i="17" s="1"/>
  <c r="G101" i="17" s="1"/>
  <c r="G102" i="17" s="1"/>
  <c r="G103" i="17" s="1"/>
  <c r="G104" i="17" s="1"/>
  <c r="G105" i="17" s="1"/>
  <c r="G106" i="17" s="1"/>
  <c r="G107" i="17" s="1"/>
  <c r="G108" i="17" s="1"/>
  <c r="G109" i="17" s="1"/>
  <c r="G110" i="17" s="1"/>
  <c r="G111" i="17" s="1"/>
  <c r="G112" i="17" s="1"/>
  <c r="G113" i="17" s="1"/>
  <c r="G114" i="17" s="1"/>
  <c r="G115" i="17" s="1"/>
  <c r="G116" i="17" s="1"/>
  <c r="G117" i="17" s="1"/>
  <c r="G118" i="17" s="1"/>
  <c r="G119" i="17" s="1"/>
  <c r="G120" i="17" s="1"/>
  <c r="G121" i="17" s="1"/>
  <c r="G122" i="17" s="1"/>
  <c r="G123" i="17" s="1"/>
  <c r="G124" i="17" s="1"/>
  <c r="G125" i="17" s="1"/>
  <c r="G126" i="17" s="1"/>
  <c r="G127" i="17" s="1"/>
  <c r="G128" i="17" s="1"/>
  <c r="G129" i="17" s="1"/>
  <c r="G130" i="17" s="1"/>
  <c r="G131" i="17" s="1"/>
  <c r="G132" i="17" s="1"/>
  <c r="G133" i="17" s="1"/>
  <c r="G134" i="17" s="1"/>
  <c r="G135" i="17" s="1"/>
  <c r="G136" i="17" s="1"/>
  <c r="G137" i="17" s="1"/>
  <c r="G138" i="17" s="1"/>
  <c r="G139" i="17" s="1"/>
  <c r="G140" i="17" s="1"/>
  <c r="G141" i="17" s="1"/>
  <c r="G142" i="17" s="1"/>
  <c r="G143" i="17" s="1"/>
  <c r="G144" i="17" s="1"/>
  <c r="G145" i="17" s="1"/>
  <c r="G146" i="17" s="1"/>
  <c r="G147" i="17" s="1"/>
  <c r="G148" i="17" s="1"/>
  <c r="G149" i="17" s="1"/>
  <c r="G150" i="17" s="1"/>
  <c r="G151" i="17" s="1"/>
  <c r="G152" i="17" s="1"/>
  <c r="G153" i="17" s="1"/>
  <c r="G154" i="17" s="1"/>
  <c r="G155" i="17" s="1"/>
  <c r="G156" i="17" s="1"/>
  <c r="G157" i="17" s="1"/>
  <c r="G158" i="17" s="1"/>
  <c r="G159" i="17" s="1"/>
  <c r="G160" i="17" s="1"/>
  <c r="G161" i="17" s="1"/>
  <c r="G162" i="17" s="1"/>
  <c r="G163" i="17" s="1"/>
  <c r="G164" i="17" s="1"/>
  <c r="G165" i="17" s="1"/>
  <c r="G166" i="17" s="1"/>
  <c r="G167" i="17" s="1"/>
  <c r="G168" i="17" s="1"/>
  <c r="G169" i="17" s="1"/>
  <c r="G170" i="17" s="1"/>
  <c r="G171" i="17" s="1"/>
  <c r="G172" i="17" s="1"/>
  <c r="G173" i="17" s="1"/>
  <c r="G174" i="17" s="1"/>
  <c r="G175" i="17" s="1"/>
  <c r="G176" i="17" s="1"/>
  <c r="G177" i="17" s="1"/>
  <c r="G178" i="17" s="1"/>
  <c r="G179" i="17" s="1"/>
  <c r="G180" i="17" s="1"/>
  <c r="G181" i="17" s="1"/>
  <c r="G182" i="17" s="1"/>
  <c r="G183" i="17" s="1"/>
  <c r="G184" i="17" s="1"/>
  <c r="G185" i="17" s="1"/>
  <c r="G186" i="17" s="1"/>
  <c r="G187" i="17" s="1"/>
  <c r="G188" i="17" s="1"/>
  <c r="G189" i="17" s="1"/>
  <c r="G190" i="17" s="1"/>
  <c r="G191" i="17" s="1"/>
  <c r="G192" i="17" s="1"/>
  <c r="G193" i="17" s="1"/>
  <c r="G194" i="17" s="1"/>
  <c r="G195" i="17" s="1"/>
  <c r="G196" i="17" s="1"/>
  <c r="G197" i="17" s="1"/>
  <c r="G198" i="17" s="1"/>
  <c r="G199" i="17" s="1"/>
  <c r="G200" i="17" s="1"/>
  <c r="G201" i="17" s="1"/>
  <c r="G202" i="17" s="1"/>
  <c r="G203" i="17" s="1"/>
  <c r="G204" i="17" s="1"/>
  <c r="G205" i="17" s="1"/>
  <c r="G206" i="17" s="1"/>
  <c r="G207" i="17" s="1"/>
  <c r="G208" i="17" s="1"/>
  <c r="G209" i="17" s="1"/>
  <c r="G210" i="17" s="1"/>
  <c r="G211" i="17" s="1"/>
  <c r="G212" i="17" s="1"/>
  <c r="G213" i="17" s="1"/>
  <c r="G214" i="17" s="1"/>
  <c r="G215" i="17" s="1"/>
  <c r="G216" i="17" s="1"/>
  <c r="G217" i="17" s="1"/>
  <c r="G218" i="17" s="1"/>
  <c r="G219" i="17" s="1"/>
  <c r="G220" i="17" s="1"/>
  <c r="G221" i="17" s="1"/>
  <c r="G222" i="17" s="1"/>
  <c r="G223" i="17" s="1"/>
  <c r="G224" i="17" s="1"/>
  <c r="G225" i="17" s="1"/>
  <c r="G226" i="17" s="1"/>
  <c r="G227" i="17" s="1"/>
  <c r="G228" i="17" s="1"/>
  <c r="G229" i="17" s="1"/>
  <c r="G230" i="17" s="1"/>
  <c r="G231" i="17" s="1"/>
  <c r="G232" i="17" s="1"/>
  <c r="G233" i="17" s="1"/>
  <c r="G234" i="17" s="1"/>
  <c r="G235" i="17" s="1"/>
  <c r="G236" i="17" s="1"/>
  <c r="G237" i="17" s="1"/>
  <c r="G238" i="17" s="1"/>
  <c r="G239" i="17" s="1"/>
  <c r="G240" i="17" s="1"/>
  <c r="G241" i="17" s="1"/>
  <c r="G242" i="17" s="1"/>
  <c r="G243" i="17" s="1"/>
  <c r="G244" i="17" s="1"/>
  <c r="G245" i="17" s="1"/>
  <c r="G246" i="17" s="1"/>
  <c r="G247" i="17" s="1"/>
  <c r="G248" i="17" s="1"/>
  <c r="G249" i="17" s="1"/>
  <c r="G250" i="17" s="1"/>
  <c r="G251" i="17" s="1"/>
  <c r="G252" i="17" s="1"/>
  <c r="G253" i="17" s="1"/>
  <c r="G254" i="17" s="1"/>
  <c r="G255" i="17" s="1"/>
  <c r="G256" i="17" s="1"/>
  <c r="G257" i="17" s="1"/>
  <c r="G258" i="17" s="1"/>
  <c r="G259" i="17" s="1"/>
  <c r="G260" i="17" s="1"/>
  <c r="G261" i="17" s="1"/>
  <c r="G262" i="17" s="1"/>
  <c r="G263" i="17" s="1"/>
  <c r="G264" i="17" s="1"/>
  <c r="G265" i="17" s="1"/>
  <c r="G266" i="17" s="1"/>
  <c r="G267" i="17" s="1"/>
  <c r="G268" i="17" s="1"/>
  <c r="G269" i="17" s="1"/>
  <c r="G270" i="17" s="1"/>
  <c r="G271" i="17" s="1"/>
  <c r="G272" i="17" s="1"/>
  <c r="G273" i="17" s="1"/>
  <c r="G274" i="17" s="1"/>
  <c r="G275" i="17" s="1"/>
  <c r="G276" i="17" s="1"/>
  <c r="G277" i="17" s="1"/>
  <c r="G278" i="17" s="1"/>
  <c r="G279" i="17" s="1"/>
  <c r="G280" i="17" s="1"/>
  <c r="G281" i="17" s="1"/>
  <c r="G282" i="17" s="1"/>
  <c r="G283" i="17" s="1"/>
  <c r="G284" i="17" s="1"/>
  <c r="G285" i="17" s="1"/>
  <c r="G286" i="17" s="1"/>
  <c r="G287" i="17" s="1"/>
  <c r="G288" i="17" s="1"/>
  <c r="G289" i="17" s="1"/>
  <c r="G290" i="17" s="1"/>
  <c r="G291" i="17" s="1"/>
  <c r="G292" i="17" s="1"/>
  <c r="G293" i="17" s="1"/>
  <c r="G294" i="17" s="1"/>
  <c r="G295" i="17" s="1"/>
  <c r="G296" i="17" s="1"/>
  <c r="G297" i="17" s="1"/>
  <c r="G298" i="17" s="1"/>
  <c r="G299" i="17" s="1"/>
  <c r="G300" i="17" s="1"/>
  <c r="G301" i="17" s="1"/>
  <c r="G302" i="17" s="1"/>
  <c r="G303" i="17" s="1"/>
  <c r="G304" i="17" s="1"/>
  <c r="G305" i="17" s="1"/>
  <c r="G306" i="17" s="1"/>
  <c r="G307" i="17" s="1"/>
  <c r="G308" i="17" s="1"/>
  <c r="G309" i="17" s="1"/>
  <c r="G310" i="17" s="1"/>
  <c r="G311" i="17" s="1"/>
  <c r="G312" i="17" s="1"/>
  <c r="G313" i="17" s="1"/>
  <c r="G314" i="17" s="1"/>
  <c r="G315" i="17" s="1"/>
  <c r="G316" i="17" s="1"/>
  <c r="G317" i="17" s="1"/>
  <c r="G318" i="17" s="1"/>
  <c r="G319" i="17" s="1"/>
  <c r="G320" i="17" s="1"/>
  <c r="G321" i="17" s="1"/>
  <c r="G322" i="17" s="1"/>
  <c r="G323" i="17" s="1"/>
  <c r="G324" i="17" s="1"/>
  <c r="G325" i="17" s="1"/>
  <c r="G326" i="17" s="1"/>
  <c r="G327" i="17" s="1"/>
  <c r="G328" i="17" s="1"/>
  <c r="G329" i="17" s="1"/>
  <c r="G330" i="17" s="1"/>
  <c r="G331" i="17" s="1"/>
  <c r="G332" i="17" s="1"/>
  <c r="G333" i="17" s="1"/>
  <c r="G334" i="17" s="1"/>
  <c r="G335" i="17" s="1"/>
  <c r="G336" i="17" s="1"/>
  <c r="G337" i="17" s="1"/>
  <c r="G338" i="17" s="1"/>
  <c r="G339" i="17" s="1"/>
  <c r="G340" i="17" s="1"/>
  <c r="G341" i="17" s="1"/>
  <c r="G342" i="17" s="1"/>
  <c r="G343" i="17" s="1"/>
  <c r="G344" i="17" s="1"/>
  <c r="G345" i="17" s="1"/>
  <c r="G346" i="17" s="1"/>
  <c r="G347" i="17" s="1"/>
  <c r="G348" i="17" s="1"/>
  <c r="G349" i="17" s="1"/>
  <c r="G350" i="17" s="1"/>
  <c r="G351" i="17" s="1"/>
  <c r="G352" i="17" s="1"/>
  <c r="G353" i="17" s="1"/>
  <c r="G354" i="17" s="1"/>
  <c r="G355" i="17" s="1"/>
  <c r="G356" i="17" s="1"/>
  <c r="G357" i="17" s="1"/>
  <c r="G358" i="17" s="1"/>
  <c r="G359" i="17" s="1"/>
  <c r="G360" i="17" s="1"/>
  <c r="G361" i="17" s="1"/>
  <c r="G362" i="17" s="1"/>
  <c r="G363" i="17" s="1"/>
  <c r="G364" i="17" s="1"/>
  <c r="G365" i="17" s="1"/>
  <c r="G366" i="17" s="1"/>
  <c r="G367" i="17" s="1"/>
  <c r="G368" i="17" s="1"/>
  <c r="G369" i="17" s="1"/>
  <c r="G370" i="17" s="1"/>
  <c r="G371" i="17" s="1"/>
  <c r="G372" i="17" s="1"/>
  <c r="G373" i="17" s="1"/>
  <c r="G374" i="17" s="1"/>
  <c r="G375" i="17" s="1"/>
  <c r="G376" i="17" s="1"/>
  <c r="G377" i="17" s="1"/>
  <c r="G378" i="17" s="1"/>
  <c r="G379" i="17" s="1"/>
  <c r="G380" i="17" s="1"/>
  <c r="G381" i="17" s="1"/>
  <c r="G382" i="17" s="1"/>
  <c r="G383" i="17" s="1"/>
  <c r="G384" i="17" s="1"/>
  <c r="G385" i="17" s="1"/>
  <c r="G386" i="17" s="1"/>
  <c r="G387" i="17" s="1"/>
  <c r="G388" i="17" s="1"/>
  <c r="G389" i="17" s="1"/>
  <c r="G390" i="17" s="1"/>
  <c r="G391" i="17" s="1"/>
  <c r="G392" i="17" s="1"/>
  <c r="G393" i="17" s="1"/>
  <c r="G394" i="17" s="1"/>
  <c r="G395" i="17" s="1"/>
  <c r="G396" i="17" s="1"/>
  <c r="G397" i="17" s="1"/>
  <c r="G398" i="17" s="1"/>
  <c r="G399" i="17" s="1"/>
  <c r="G400" i="17" s="1"/>
  <c r="G401" i="17" s="1"/>
  <c r="G402" i="17" s="1"/>
  <c r="G403" i="17" s="1"/>
  <c r="G404" i="17" s="1"/>
  <c r="G405" i="17" s="1"/>
  <c r="G406" i="17" s="1"/>
  <c r="G407" i="17" s="1"/>
  <c r="G408" i="17" s="1"/>
  <c r="G409" i="17" s="1"/>
  <c r="G410" i="17" s="1"/>
  <c r="G411" i="17" s="1"/>
  <c r="G412" i="17" s="1"/>
  <c r="G413" i="17" s="1"/>
  <c r="G414" i="17" s="1"/>
  <c r="G415" i="17" s="1"/>
  <c r="G416" i="17" s="1"/>
  <c r="G417" i="17" s="1"/>
  <c r="G418" i="17" s="1"/>
  <c r="G419" i="17" s="1"/>
  <c r="G420" i="17" s="1"/>
  <c r="G421" i="17" s="1"/>
  <c r="G422" i="17" s="1"/>
  <c r="G423" i="17" s="1"/>
  <c r="G424" i="17" s="1"/>
  <c r="G425" i="17" s="1"/>
  <c r="G426" i="17" s="1"/>
  <c r="G427" i="17" s="1"/>
  <c r="G428" i="17" s="1"/>
  <c r="G429" i="17" s="1"/>
  <c r="G430" i="17" s="1"/>
  <c r="G431" i="17" s="1"/>
  <c r="G432" i="17" s="1"/>
  <c r="G433" i="17" s="1"/>
  <c r="G434" i="17" s="1"/>
  <c r="G435" i="17" s="1"/>
  <c r="G436" i="17" s="1"/>
  <c r="G437" i="17" s="1"/>
  <c r="G438" i="17" s="1"/>
  <c r="G439" i="17" s="1"/>
  <c r="G440" i="17" s="1"/>
  <c r="G441" i="17" s="1"/>
  <c r="G442" i="17" s="1"/>
  <c r="G443" i="17" s="1"/>
  <c r="G444" i="17" s="1"/>
  <c r="G445" i="17" s="1"/>
  <c r="G446" i="17" s="1"/>
  <c r="G447" i="17" s="1"/>
  <c r="G448" i="17" s="1"/>
  <c r="G449" i="17" s="1"/>
  <c r="G450" i="17" s="1"/>
  <c r="G451" i="17" s="1"/>
  <c r="G452" i="17" s="1"/>
  <c r="G453" i="17" s="1"/>
  <c r="G454" i="17" s="1"/>
  <c r="G455" i="17" s="1"/>
  <c r="G456" i="17" s="1"/>
  <c r="G457" i="17" s="1"/>
  <c r="G458" i="17" s="1"/>
  <c r="G459" i="17" s="1"/>
  <c r="G460" i="17" s="1"/>
  <c r="G461" i="17" s="1"/>
  <c r="G462" i="17" s="1"/>
  <c r="G463" i="17" s="1"/>
  <c r="G464" i="17" s="1"/>
  <c r="G465" i="17" s="1"/>
  <c r="G466" i="17" s="1"/>
  <c r="G467" i="17" s="1"/>
  <c r="G468" i="17" s="1"/>
  <c r="G469" i="17" s="1"/>
  <c r="G470" i="17" s="1"/>
  <c r="G471" i="17" s="1"/>
  <c r="G472" i="17" s="1"/>
  <c r="G473" i="17" s="1"/>
  <c r="G474" i="17" s="1"/>
  <c r="G475" i="17" s="1"/>
  <c r="G476" i="17" s="1"/>
  <c r="G477" i="17" s="1"/>
  <c r="G478" i="17" s="1"/>
  <c r="G479" i="17" s="1"/>
  <c r="G480" i="17" s="1"/>
  <c r="G481" i="17" s="1"/>
  <c r="G482" i="17" s="1"/>
  <c r="G483" i="17" s="1"/>
  <c r="G484" i="17" s="1"/>
  <c r="G485" i="17" s="1"/>
  <c r="G486" i="17" s="1"/>
  <c r="G487" i="17" s="1"/>
  <c r="G488" i="17" s="1"/>
  <c r="G489" i="17" s="1"/>
  <c r="G490" i="17" s="1"/>
  <c r="G491" i="17" s="1"/>
  <c r="G492" i="17" s="1"/>
  <c r="G493" i="17" s="1"/>
  <c r="G494" i="17" s="1"/>
  <c r="G495" i="17" s="1"/>
  <c r="G496" i="17" s="1"/>
  <c r="G497" i="17" s="1"/>
  <c r="G498" i="17" s="1"/>
  <c r="G499" i="17" s="1"/>
  <c r="G500" i="17" s="1"/>
  <c r="G501" i="17" s="1"/>
  <c r="G502" i="17" s="1"/>
  <c r="G503" i="17" s="1"/>
  <c r="G504" i="17" s="1"/>
  <c r="G505" i="17" s="1"/>
  <c r="G75" i="17"/>
  <c r="G21" i="17"/>
  <c r="G22" i="17" s="1"/>
  <c r="G23" i="17" s="1"/>
  <c r="G24" i="17" s="1"/>
  <c r="G14" i="17"/>
  <c r="G15" i="17" s="1"/>
  <c r="G16" i="17" s="1"/>
  <c r="G17" i="17" s="1"/>
  <c r="G18" i="17" s="1"/>
  <c r="G19" i="17" s="1"/>
  <c r="G20" i="17" s="1"/>
  <c r="G13" i="17"/>
  <c r="G10" i="17"/>
  <c r="G11" i="17" s="1"/>
  <c r="G12" i="17" s="1"/>
  <c r="G6" i="17"/>
  <c r="G7" i="17" s="1"/>
  <c r="G8" i="17" s="1"/>
  <c r="G9" i="17" s="1"/>
  <c r="F3" i="17"/>
  <c r="E3" i="17"/>
  <c r="B3" i="17"/>
  <c r="G52" i="15"/>
  <c r="G53" i="15" s="1"/>
  <c r="G54" i="15" s="1"/>
  <c r="G55" i="15" s="1"/>
  <c r="G56" i="15" s="1"/>
  <c r="G57" i="15" s="1"/>
  <c r="G58" i="15" s="1"/>
  <c r="G59" i="15" s="1"/>
  <c r="G60" i="15" s="1"/>
  <c r="G61" i="15" s="1"/>
  <c r="G62" i="15" s="1"/>
  <c r="G63" i="15" s="1"/>
  <c r="G64" i="15" s="1"/>
  <c r="G65" i="15" s="1"/>
  <c r="G66" i="15" s="1"/>
  <c r="G67" i="15" s="1"/>
  <c r="G68" i="15" s="1"/>
  <c r="G69" i="15" s="1"/>
  <c r="G70" i="15" s="1"/>
  <c r="G71" i="15" s="1"/>
  <c r="G72" i="15" s="1"/>
  <c r="G73" i="15" s="1"/>
  <c r="G74" i="15" s="1"/>
  <c r="G75" i="15" s="1"/>
  <c r="G76" i="15" s="1"/>
  <c r="G77" i="15" s="1"/>
  <c r="G78" i="15" s="1"/>
  <c r="G79" i="15" s="1"/>
  <c r="G80" i="15" s="1"/>
  <c r="G81" i="15" s="1"/>
  <c r="G82" i="15" s="1"/>
  <c r="G83" i="15" s="1"/>
  <c r="G84" i="15" s="1"/>
  <c r="G85" i="15" s="1"/>
  <c r="G86" i="15" s="1"/>
  <c r="G87" i="15" s="1"/>
  <c r="G88" i="15" s="1"/>
  <c r="G89" i="15" s="1"/>
  <c r="G90" i="15" s="1"/>
  <c r="G91" i="15" s="1"/>
  <c r="G92" i="15" s="1"/>
  <c r="G93" i="15" s="1"/>
  <c r="G94" i="15" s="1"/>
  <c r="G95" i="15" s="1"/>
  <c r="G96" i="15" s="1"/>
  <c r="G97" i="15" s="1"/>
  <c r="G98" i="15" s="1"/>
  <c r="G99" i="15" s="1"/>
  <c r="G100" i="15" s="1"/>
  <c r="G101" i="15" s="1"/>
  <c r="G102" i="15" s="1"/>
  <c r="G103" i="15" s="1"/>
  <c r="G104" i="15" s="1"/>
  <c r="G105" i="15" s="1"/>
  <c r="G106" i="15" s="1"/>
  <c r="G107" i="15" s="1"/>
  <c r="G108" i="15" s="1"/>
  <c r="G109" i="15" s="1"/>
  <c r="G110" i="15" s="1"/>
  <c r="G111" i="15" s="1"/>
  <c r="G112" i="15" s="1"/>
  <c r="G113" i="15" s="1"/>
  <c r="G114" i="15" s="1"/>
  <c r="G115" i="15" s="1"/>
  <c r="G116" i="15" s="1"/>
  <c r="G117" i="15" s="1"/>
  <c r="G118" i="15" s="1"/>
  <c r="G119" i="15" s="1"/>
  <c r="G120" i="15" s="1"/>
  <c r="G121" i="15" s="1"/>
  <c r="G122" i="15" s="1"/>
  <c r="G123" i="15" s="1"/>
  <c r="G124" i="15" s="1"/>
  <c r="G125" i="15" s="1"/>
  <c r="G126" i="15" s="1"/>
  <c r="G127" i="15" s="1"/>
  <c r="G128" i="15" s="1"/>
  <c r="G129" i="15" s="1"/>
  <c r="G130" i="15" s="1"/>
  <c r="G131" i="15" s="1"/>
  <c r="G132" i="15" s="1"/>
  <c r="G133" i="15" s="1"/>
  <c r="G134" i="15" s="1"/>
  <c r="G135" i="15" s="1"/>
  <c r="G136" i="15" s="1"/>
  <c r="G137" i="15" s="1"/>
  <c r="G138" i="15" s="1"/>
  <c r="G139" i="15" s="1"/>
  <c r="G140" i="15" s="1"/>
  <c r="G141" i="15" s="1"/>
  <c r="G142" i="15" s="1"/>
  <c r="G143" i="15" s="1"/>
  <c r="G144" i="15" s="1"/>
  <c r="G145" i="15" s="1"/>
  <c r="G146" i="15" s="1"/>
  <c r="G147" i="15" s="1"/>
  <c r="G148" i="15" s="1"/>
  <c r="G149" i="15" s="1"/>
  <c r="G150" i="15" s="1"/>
  <c r="G151" i="15" s="1"/>
  <c r="G152" i="15" s="1"/>
  <c r="G153" i="15" s="1"/>
  <c r="G154" i="15" s="1"/>
  <c r="G155" i="15" s="1"/>
  <c r="G156" i="15" s="1"/>
  <c r="G157" i="15" s="1"/>
  <c r="G158" i="15" s="1"/>
  <c r="G159" i="15" s="1"/>
  <c r="G160" i="15" s="1"/>
  <c r="G161" i="15" s="1"/>
  <c r="G162" i="15" s="1"/>
  <c r="G163" i="15" s="1"/>
  <c r="G164" i="15" s="1"/>
  <c r="G165" i="15" s="1"/>
  <c r="G166" i="15" s="1"/>
  <c r="G167" i="15" s="1"/>
  <c r="G168" i="15" s="1"/>
  <c r="G169" i="15" s="1"/>
  <c r="G170" i="15" s="1"/>
  <c r="G171" i="15" s="1"/>
  <c r="G172" i="15" s="1"/>
  <c r="G173" i="15" s="1"/>
  <c r="G174" i="15" s="1"/>
  <c r="G175" i="15" s="1"/>
  <c r="G176" i="15" s="1"/>
  <c r="G177" i="15" s="1"/>
  <c r="G178" i="15" s="1"/>
  <c r="G179" i="15" s="1"/>
  <c r="G180" i="15" s="1"/>
  <c r="G181" i="15" s="1"/>
  <c r="G182" i="15" s="1"/>
  <c r="G183" i="15" s="1"/>
  <c r="G184" i="15" s="1"/>
  <c r="G185" i="15" s="1"/>
  <c r="G186" i="15" s="1"/>
  <c r="G187" i="15" s="1"/>
  <c r="G188" i="15" s="1"/>
  <c r="G189" i="15" s="1"/>
  <c r="G190" i="15" s="1"/>
  <c r="G191" i="15" s="1"/>
  <c r="G192" i="15" s="1"/>
  <c r="G193" i="15" s="1"/>
  <c r="G194" i="15" s="1"/>
  <c r="G195" i="15" s="1"/>
  <c r="G196" i="15" s="1"/>
  <c r="G197" i="15" s="1"/>
  <c r="G198" i="15" s="1"/>
  <c r="G199" i="15" s="1"/>
  <c r="G200" i="15" s="1"/>
  <c r="G201" i="15" s="1"/>
  <c r="G202" i="15" s="1"/>
  <c r="G203" i="15" s="1"/>
  <c r="G204" i="15" s="1"/>
  <c r="G205" i="15" s="1"/>
  <c r="G206" i="15" s="1"/>
  <c r="G207" i="15" s="1"/>
  <c r="G208" i="15" s="1"/>
  <c r="G209" i="15" s="1"/>
  <c r="G210" i="15" s="1"/>
  <c r="G211" i="15" s="1"/>
  <c r="G212" i="15" s="1"/>
  <c r="G213" i="15" s="1"/>
  <c r="G214" i="15" s="1"/>
  <c r="G215" i="15" s="1"/>
  <c r="G216" i="15" s="1"/>
  <c r="G217" i="15" s="1"/>
  <c r="G218" i="15" s="1"/>
  <c r="G219" i="15" s="1"/>
  <c r="G220" i="15" s="1"/>
  <c r="G221" i="15" s="1"/>
  <c r="G222" i="15" s="1"/>
  <c r="G223" i="15" s="1"/>
  <c r="G224" i="15" s="1"/>
  <c r="G225" i="15" s="1"/>
  <c r="G226" i="15" s="1"/>
  <c r="G227" i="15" s="1"/>
  <c r="G228" i="15" s="1"/>
  <c r="G229" i="15" s="1"/>
  <c r="G230" i="15" s="1"/>
  <c r="G231" i="15" s="1"/>
  <c r="G232" i="15" s="1"/>
  <c r="G233" i="15" s="1"/>
  <c r="G234" i="15" s="1"/>
  <c r="G235" i="15" s="1"/>
  <c r="G236" i="15" s="1"/>
  <c r="G237" i="15" s="1"/>
  <c r="G238" i="15" s="1"/>
  <c r="G239" i="15" s="1"/>
  <c r="G240" i="15" s="1"/>
  <c r="G241" i="15" s="1"/>
  <c r="G242" i="15" s="1"/>
  <c r="G243" i="15" s="1"/>
  <c r="G244" i="15" s="1"/>
  <c r="G245" i="15" s="1"/>
  <c r="G246" i="15" s="1"/>
  <c r="G247" i="15" s="1"/>
  <c r="G248" i="15" s="1"/>
  <c r="G249" i="15" s="1"/>
  <c r="G250" i="15" s="1"/>
  <c r="G251" i="15" s="1"/>
  <c r="G252" i="15" s="1"/>
  <c r="G253" i="15" s="1"/>
  <c r="G254" i="15" s="1"/>
  <c r="G255" i="15" s="1"/>
  <c r="G256" i="15" s="1"/>
  <c r="G257" i="15" s="1"/>
  <c r="G258" i="15" s="1"/>
  <c r="G259" i="15" s="1"/>
  <c r="G260" i="15" s="1"/>
  <c r="G261" i="15" s="1"/>
  <c r="G262" i="15" s="1"/>
  <c r="G263" i="15" s="1"/>
  <c r="G264" i="15" s="1"/>
  <c r="G265" i="15" s="1"/>
  <c r="G266" i="15" s="1"/>
  <c r="G267" i="15" s="1"/>
  <c r="G268" i="15" s="1"/>
  <c r="G269" i="15" s="1"/>
  <c r="G270" i="15" s="1"/>
  <c r="G271" i="15" s="1"/>
  <c r="G272" i="15" s="1"/>
  <c r="G273" i="15" s="1"/>
  <c r="G274" i="15" s="1"/>
  <c r="G275" i="15" s="1"/>
  <c r="G276" i="15" s="1"/>
  <c r="G277" i="15" s="1"/>
  <c r="G278" i="15" s="1"/>
  <c r="G279" i="15" s="1"/>
  <c r="G280" i="15" s="1"/>
  <c r="G281" i="15" s="1"/>
  <c r="G282" i="15" s="1"/>
  <c r="G283" i="15" s="1"/>
  <c r="G284" i="15" s="1"/>
  <c r="G285" i="15" s="1"/>
  <c r="G286" i="15" s="1"/>
  <c r="G287" i="15" s="1"/>
  <c r="G288" i="15" s="1"/>
  <c r="G289" i="15" s="1"/>
  <c r="G290" i="15" s="1"/>
  <c r="G291" i="15" s="1"/>
  <c r="G292" i="15" s="1"/>
  <c r="G293" i="15" s="1"/>
  <c r="G294" i="15" s="1"/>
  <c r="G295" i="15" s="1"/>
  <c r="G296" i="15" s="1"/>
  <c r="G297" i="15" s="1"/>
  <c r="G298" i="15" s="1"/>
  <c r="G299" i="15" s="1"/>
  <c r="G300" i="15" s="1"/>
  <c r="G301" i="15" s="1"/>
  <c r="G302" i="15" s="1"/>
  <c r="G303" i="15" s="1"/>
  <c r="G304" i="15" s="1"/>
  <c r="G305" i="15" s="1"/>
  <c r="G306" i="15" s="1"/>
  <c r="G307" i="15" s="1"/>
  <c r="G308" i="15" s="1"/>
  <c r="G309" i="15" s="1"/>
  <c r="G310" i="15" s="1"/>
  <c r="G311" i="15" s="1"/>
  <c r="G312" i="15" s="1"/>
  <c r="G313" i="15" s="1"/>
  <c r="G314" i="15" s="1"/>
  <c r="G315" i="15" s="1"/>
  <c r="G316" i="15" s="1"/>
  <c r="G317" i="15" s="1"/>
  <c r="G318" i="15" s="1"/>
  <c r="G319" i="15" s="1"/>
  <c r="G320" i="15" s="1"/>
  <c r="G321" i="15" s="1"/>
  <c r="G322" i="15" s="1"/>
  <c r="G323" i="15" s="1"/>
  <c r="G324" i="15" s="1"/>
  <c r="G325" i="15" s="1"/>
  <c r="G326" i="15" s="1"/>
  <c r="G327" i="15" s="1"/>
  <c r="G328" i="15" s="1"/>
  <c r="G329" i="15" s="1"/>
  <c r="G330" i="15" s="1"/>
  <c r="G331" i="15" s="1"/>
  <c r="G332" i="15" s="1"/>
  <c r="G333" i="15" s="1"/>
  <c r="G334" i="15" s="1"/>
  <c r="G335" i="15" s="1"/>
  <c r="G336" i="15" s="1"/>
  <c r="G337" i="15" s="1"/>
  <c r="G338" i="15" s="1"/>
  <c r="G339" i="15" s="1"/>
  <c r="G340" i="15" s="1"/>
  <c r="G341" i="15" s="1"/>
  <c r="G342" i="15" s="1"/>
  <c r="G343" i="15" s="1"/>
  <c r="G344" i="15" s="1"/>
  <c r="G345" i="15" s="1"/>
  <c r="G346" i="15" s="1"/>
  <c r="G347" i="15" s="1"/>
  <c r="G348" i="15" s="1"/>
  <c r="G349" i="15" s="1"/>
  <c r="G350" i="15" s="1"/>
  <c r="G351" i="15" s="1"/>
  <c r="G352" i="15" s="1"/>
  <c r="G353" i="15" s="1"/>
  <c r="G354" i="15" s="1"/>
  <c r="G355" i="15" s="1"/>
  <c r="G356" i="15" s="1"/>
  <c r="G357" i="15" s="1"/>
  <c r="G358" i="15" s="1"/>
  <c r="G359" i="15" s="1"/>
  <c r="G360" i="15" s="1"/>
  <c r="G361" i="15" s="1"/>
  <c r="G362" i="15" s="1"/>
  <c r="G363" i="15" s="1"/>
  <c r="G364" i="15" s="1"/>
  <c r="G365" i="15" s="1"/>
  <c r="G366" i="15" s="1"/>
  <c r="G367" i="15" s="1"/>
  <c r="G368" i="15" s="1"/>
  <c r="G369" i="15" s="1"/>
  <c r="G370" i="15" s="1"/>
  <c r="G371" i="15" s="1"/>
  <c r="G372" i="15" s="1"/>
  <c r="G373" i="15" s="1"/>
  <c r="G374" i="15" s="1"/>
  <c r="G375" i="15" s="1"/>
  <c r="G376" i="15" s="1"/>
  <c r="G377" i="15" s="1"/>
  <c r="G378" i="15" s="1"/>
  <c r="G379" i="15" s="1"/>
  <c r="G380" i="15" s="1"/>
  <c r="G381" i="15" s="1"/>
  <c r="G382" i="15" s="1"/>
  <c r="G383" i="15" s="1"/>
  <c r="G384" i="15" s="1"/>
  <c r="G385" i="15" s="1"/>
  <c r="G386" i="15" s="1"/>
  <c r="G387" i="15" s="1"/>
  <c r="G388" i="15" s="1"/>
  <c r="G389" i="15" s="1"/>
  <c r="G390" i="15" s="1"/>
  <c r="G391" i="15" s="1"/>
  <c r="G392" i="15" s="1"/>
  <c r="G393" i="15" s="1"/>
  <c r="G394" i="15" s="1"/>
  <c r="G395" i="15" s="1"/>
  <c r="G396" i="15" s="1"/>
  <c r="G397" i="15" s="1"/>
  <c r="G398" i="15" s="1"/>
  <c r="G399" i="15" s="1"/>
  <c r="G400" i="15" s="1"/>
  <c r="G401" i="15" s="1"/>
  <c r="G402" i="15" s="1"/>
  <c r="G403" i="15" s="1"/>
  <c r="G404" i="15" s="1"/>
  <c r="G405" i="15" s="1"/>
  <c r="G406" i="15" s="1"/>
  <c r="G407" i="15" s="1"/>
  <c r="G408" i="15" s="1"/>
  <c r="G409" i="15" s="1"/>
  <c r="G410" i="15" s="1"/>
  <c r="G411" i="15" s="1"/>
  <c r="G412" i="15" s="1"/>
  <c r="G413" i="15" s="1"/>
  <c r="G414" i="15" s="1"/>
  <c r="G415" i="15" s="1"/>
  <c r="G416" i="15" s="1"/>
  <c r="G417" i="15" s="1"/>
  <c r="G418" i="15" s="1"/>
  <c r="G419" i="15" s="1"/>
  <c r="G420" i="15" s="1"/>
  <c r="G421" i="15" s="1"/>
  <c r="G422" i="15" s="1"/>
  <c r="G423" i="15" s="1"/>
  <c r="G424" i="15" s="1"/>
  <c r="G425" i="15" s="1"/>
  <c r="G426" i="15" s="1"/>
  <c r="G427" i="15" s="1"/>
  <c r="G428" i="15" s="1"/>
  <c r="G429" i="15" s="1"/>
  <c r="G430" i="15" s="1"/>
  <c r="G431" i="15" s="1"/>
  <c r="G432" i="15" s="1"/>
  <c r="G433" i="15" s="1"/>
  <c r="G434" i="15" s="1"/>
  <c r="G435" i="15" s="1"/>
  <c r="G436" i="15" s="1"/>
  <c r="G437" i="15" s="1"/>
  <c r="G438" i="15" s="1"/>
  <c r="G439" i="15" s="1"/>
  <c r="G440" i="15" s="1"/>
  <c r="G441" i="15" s="1"/>
  <c r="G442" i="15" s="1"/>
  <c r="G443" i="15" s="1"/>
  <c r="G444" i="15" s="1"/>
  <c r="G445" i="15" s="1"/>
  <c r="G446" i="15" s="1"/>
  <c r="G447" i="15" s="1"/>
  <c r="G448" i="15" s="1"/>
  <c r="G449" i="15" s="1"/>
  <c r="G450" i="15" s="1"/>
  <c r="G451" i="15" s="1"/>
  <c r="G452" i="15" s="1"/>
  <c r="G453" i="15" s="1"/>
  <c r="G454" i="15" s="1"/>
  <c r="G455" i="15" s="1"/>
  <c r="G456" i="15" s="1"/>
  <c r="G457" i="15" s="1"/>
  <c r="G458" i="15" s="1"/>
  <c r="G459" i="15" s="1"/>
  <c r="G460" i="15" s="1"/>
  <c r="G461" i="15" s="1"/>
  <c r="G462" i="15" s="1"/>
  <c r="G463" i="15" s="1"/>
  <c r="G464" i="15" s="1"/>
  <c r="G465" i="15" s="1"/>
  <c r="G466" i="15" s="1"/>
  <c r="G467" i="15" s="1"/>
  <c r="G468" i="15" s="1"/>
  <c r="G469" i="15" s="1"/>
  <c r="G470" i="15" s="1"/>
  <c r="G471" i="15" s="1"/>
  <c r="G472" i="15" s="1"/>
  <c r="G473" i="15" s="1"/>
  <c r="G474" i="15" s="1"/>
  <c r="G475" i="15" s="1"/>
  <c r="G476" i="15" s="1"/>
  <c r="G477" i="15" s="1"/>
  <c r="G478" i="15" s="1"/>
  <c r="G479" i="15" s="1"/>
  <c r="G480" i="15" s="1"/>
  <c r="G481" i="15" s="1"/>
  <c r="G482" i="15" s="1"/>
  <c r="G483" i="15" s="1"/>
  <c r="G484" i="15" s="1"/>
  <c r="G485" i="15" s="1"/>
  <c r="G486" i="15" s="1"/>
  <c r="G487" i="15" s="1"/>
  <c r="G488" i="15" s="1"/>
  <c r="G489" i="15" s="1"/>
  <c r="G490" i="15" s="1"/>
  <c r="G491" i="15" s="1"/>
  <c r="G492" i="15" s="1"/>
  <c r="G493" i="15" s="1"/>
  <c r="G494" i="15" s="1"/>
  <c r="G495" i="15" s="1"/>
  <c r="G496" i="15" s="1"/>
  <c r="G497" i="15" s="1"/>
  <c r="G498" i="15" s="1"/>
  <c r="G499" i="15" s="1"/>
  <c r="G500" i="15" s="1"/>
  <c r="G501" i="15" s="1"/>
  <c r="G502" i="15" s="1"/>
  <c r="G503" i="15" s="1"/>
  <c r="G504" i="15" s="1"/>
  <c r="G505" i="15" s="1"/>
  <c r="G50" i="15"/>
  <c r="G51" i="15" s="1"/>
  <c r="G49" i="15"/>
  <c r="G48" i="15"/>
  <c r="G16" i="15"/>
  <c r="G17" i="15" s="1"/>
  <c r="G18" i="15" s="1"/>
  <c r="G19" i="15" s="1"/>
  <c r="G20" i="15" s="1"/>
  <c r="G21" i="15" s="1"/>
  <c r="G15" i="15"/>
  <c r="G8" i="15"/>
  <c r="G9" i="15" s="1"/>
  <c r="G10" i="15" s="1"/>
  <c r="G11" i="15" s="1"/>
  <c r="G12" i="15" s="1"/>
  <c r="G13" i="15" s="1"/>
  <c r="G14" i="15" s="1"/>
  <c r="G7" i="15"/>
  <c r="G6" i="15"/>
  <c r="F3" i="15"/>
  <c r="E3" i="15"/>
  <c r="B3" i="15"/>
  <c r="G24" i="14"/>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G142" i="14" s="1"/>
  <c r="G143" i="14" s="1"/>
  <c r="G144" i="14" s="1"/>
  <c r="G145" i="14" s="1"/>
  <c r="G146" i="14" s="1"/>
  <c r="G147" i="14" s="1"/>
  <c r="G148" i="14" s="1"/>
  <c r="G149" i="14" s="1"/>
  <c r="G150" i="14" s="1"/>
  <c r="G151" i="14" s="1"/>
  <c r="G152" i="14" s="1"/>
  <c r="G153" i="14" s="1"/>
  <c r="G154" i="14" s="1"/>
  <c r="G155" i="14" s="1"/>
  <c r="G156" i="14" s="1"/>
  <c r="G157" i="14" s="1"/>
  <c r="G158" i="14" s="1"/>
  <c r="G159" i="14" s="1"/>
  <c r="G160" i="14" s="1"/>
  <c r="G161" i="14" s="1"/>
  <c r="G162" i="14" s="1"/>
  <c r="G163" i="14" s="1"/>
  <c r="G164" i="14" s="1"/>
  <c r="G165" i="14" s="1"/>
  <c r="G166" i="14" s="1"/>
  <c r="G167" i="14" s="1"/>
  <c r="G168" i="14" s="1"/>
  <c r="G169" i="14" s="1"/>
  <c r="G170" i="14" s="1"/>
  <c r="G171" i="14" s="1"/>
  <c r="G172" i="14" s="1"/>
  <c r="G173" i="14" s="1"/>
  <c r="G174" i="14" s="1"/>
  <c r="G175" i="14" s="1"/>
  <c r="G176" i="14" s="1"/>
  <c r="G177" i="14" s="1"/>
  <c r="G178" i="14" s="1"/>
  <c r="G179" i="14" s="1"/>
  <c r="G180" i="14" s="1"/>
  <c r="G181" i="14" s="1"/>
  <c r="G182" i="14" s="1"/>
  <c r="G183" i="14" s="1"/>
  <c r="G184" i="14" s="1"/>
  <c r="G185" i="14" s="1"/>
  <c r="G186" i="14" s="1"/>
  <c r="G187" i="14" s="1"/>
  <c r="G188" i="14" s="1"/>
  <c r="G189" i="14" s="1"/>
  <c r="G190" i="14" s="1"/>
  <c r="G191" i="14" s="1"/>
  <c r="G192" i="14" s="1"/>
  <c r="G193" i="14" s="1"/>
  <c r="G194" i="14" s="1"/>
  <c r="G195" i="14" s="1"/>
  <c r="G196" i="14" s="1"/>
  <c r="G197" i="14" s="1"/>
  <c r="G198" i="14" s="1"/>
  <c r="G199" i="14" s="1"/>
  <c r="G200" i="14" s="1"/>
  <c r="G201" i="14" s="1"/>
  <c r="G202" i="14" s="1"/>
  <c r="G203" i="14" s="1"/>
  <c r="G204" i="14" s="1"/>
  <c r="G205" i="14" s="1"/>
  <c r="G206" i="14" s="1"/>
  <c r="G207" i="14" s="1"/>
  <c r="G208" i="14" s="1"/>
  <c r="G209" i="14" s="1"/>
  <c r="G210" i="14" s="1"/>
  <c r="G211" i="14" s="1"/>
  <c r="G212" i="14" s="1"/>
  <c r="G213" i="14" s="1"/>
  <c r="G214" i="14" s="1"/>
  <c r="G215" i="14" s="1"/>
  <c r="G216" i="14" s="1"/>
  <c r="G217" i="14" s="1"/>
  <c r="G218" i="14" s="1"/>
  <c r="G219" i="14" s="1"/>
  <c r="G220" i="14" s="1"/>
  <c r="G221" i="14" s="1"/>
  <c r="G222" i="14" s="1"/>
  <c r="G223" i="14" s="1"/>
  <c r="G224" i="14" s="1"/>
  <c r="G225" i="14" s="1"/>
  <c r="G226" i="14" s="1"/>
  <c r="G227" i="14" s="1"/>
  <c r="G228" i="14" s="1"/>
  <c r="G229" i="14" s="1"/>
  <c r="G230" i="14" s="1"/>
  <c r="G231" i="14" s="1"/>
  <c r="G232" i="14" s="1"/>
  <c r="G233" i="14" s="1"/>
  <c r="G234" i="14" s="1"/>
  <c r="G235" i="14" s="1"/>
  <c r="G236" i="14" s="1"/>
  <c r="G237" i="14" s="1"/>
  <c r="G238" i="14" s="1"/>
  <c r="G239" i="14" s="1"/>
  <c r="G240" i="14" s="1"/>
  <c r="G241" i="14" s="1"/>
  <c r="G242" i="14" s="1"/>
  <c r="G243" i="14" s="1"/>
  <c r="G244" i="14" s="1"/>
  <c r="G245" i="14" s="1"/>
  <c r="G246" i="14" s="1"/>
  <c r="G247" i="14" s="1"/>
  <c r="G248" i="14" s="1"/>
  <c r="G249" i="14" s="1"/>
  <c r="G250" i="14" s="1"/>
  <c r="G251" i="14" s="1"/>
  <c r="G252" i="14" s="1"/>
  <c r="G253" i="14" s="1"/>
  <c r="G254" i="14" s="1"/>
  <c r="G255" i="14" s="1"/>
  <c r="G256" i="14" s="1"/>
  <c r="G257" i="14" s="1"/>
  <c r="G258" i="14" s="1"/>
  <c r="G259" i="14" s="1"/>
  <c r="G260" i="14" s="1"/>
  <c r="G261" i="14" s="1"/>
  <c r="G262" i="14" s="1"/>
  <c r="G263" i="14" s="1"/>
  <c r="G264" i="14" s="1"/>
  <c r="G265" i="14" s="1"/>
  <c r="G266" i="14" s="1"/>
  <c r="G267" i="14" s="1"/>
  <c r="G268" i="14" s="1"/>
  <c r="G269" i="14" s="1"/>
  <c r="G270" i="14" s="1"/>
  <c r="G271" i="14" s="1"/>
  <c r="G272" i="14" s="1"/>
  <c r="G273" i="14" s="1"/>
  <c r="G274" i="14" s="1"/>
  <c r="G275" i="14" s="1"/>
  <c r="G276" i="14" s="1"/>
  <c r="G277" i="14" s="1"/>
  <c r="G278" i="14" s="1"/>
  <c r="G279" i="14" s="1"/>
  <c r="G280" i="14" s="1"/>
  <c r="G281" i="14" s="1"/>
  <c r="G282" i="14" s="1"/>
  <c r="G283" i="14" s="1"/>
  <c r="G284" i="14" s="1"/>
  <c r="G285" i="14" s="1"/>
  <c r="G286" i="14" s="1"/>
  <c r="G287" i="14" s="1"/>
  <c r="G288" i="14" s="1"/>
  <c r="G289" i="14" s="1"/>
  <c r="G290" i="14" s="1"/>
  <c r="G291" i="14" s="1"/>
  <c r="G292" i="14" s="1"/>
  <c r="G293" i="14" s="1"/>
  <c r="G294" i="14" s="1"/>
  <c r="G295" i="14" s="1"/>
  <c r="G296" i="14" s="1"/>
  <c r="G297" i="14" s="1"/>
  <c r="G298" i="14" s="1"/>
  <c r="G299" i="14" s="1"/>
  <c r="G300" i="14" s="1"/>
  <c r="G301" i="14" s="1"/>
  <c r="G302" i="14" s="1"/>
  <c r="G303" i="14" s="1"/>
  <c r="G304" i="14" s="1"/>
  <c r="G305" i="14" s="1"/>
  <c r="G306" i="14" s="1"/>
  <c r="G307" i="14" s="1"/>
  <c r="G308" i="14" s="1"/>
  <c r="G309" i="14" s="1"/>
  <c r="G310" i="14" s="1"/>
  <c r="G311" i="14" s="1"/>
  <c r="G312" i="14" s="1"/>
  <c r="G313" i="14" s="1"/>
  <c r="G314" i="14" s="1"/>
  <c r="G315" i="14" s="1"/>
  <c r="G316" i="14" s="1"/>
  <c r="G317" i="14" s="1"/>
  <c r="G318" i="14" s="1"/>
  <c r="G319" i="14" s="1"/>
  <c r="G320" i="14" s="1"/>
  <c r="G321" i="14" s="1"/>
  <c r="G322" i="14" s="1"/>
  <c r="G323" i="14" s="1"/>
  <c r="G324" i="14" s="1"/>
  <c r="G325" i="14" s="1"/>
  <c r="G326" i="14" s="1"/>
  <c r="G327" i="14" s="1"/>
  <c r="G328" i="14" s="1"/>
  <c r="G329" i="14" s="1"/>
  <c r="G330" i="14" s="1"/>
  <c r="G331" i="14" s="1"/>
  <c r="G332" i="14" s="1"/>
  <c r="G333" i="14" s="1"/>
  <c r="G334" i="14" s="1"/>
  <c r="G335" i="14" s="1"/>
  <c r="G336" i="14" s="1"/>
  <c r="G337" i="14" s="1"/>
  <c r="G338" i="14" s="1"/>
  <c r="G339" i="14" s="1"/>
  <c r="G340" i="14" s="1"/>
  <c r="G341" i="14" s="1"/>
  <c r="G342" i="14" s="1"/>
  <c r="G343" i="14" s="1"/>
  <c r="G344" i="14" s="1"/>
  <c r="G345" i="14" s="1"/>
  <c r="G346" i="14" s="1"/>
  <c r="G347" i="14" s="1"/>
  <c r="G348" i="14" s="1"/>
  <c r="G349" i="14" s="1"/>
  <c r="G350" i="14" s="1"/>
  <c r="G351" i="14" s="1"/>
  <c r="G352" i="14" s="1"/>
  <c r="G353" i="14" s="1"/>
  <c r="G354" i="14" s="1"/>
  <c r="G355" i="14" s="1"/>
  <c r="G356" i="14" s="1"/>
  <c r="G357" i="14" s="1"/>
  <c r="G358" i="14" s="1"/>
  <c r="G359" i="14" s="1"/>
  <c r="G360" i="14" s="1"/>
  <c r="G361" i="14" s="1"/>
  <c r="G362" i="14" s="1"/>
  <c r="G363" i="14" s="1"/>
  <c r="G364" i="14" s="1"/>
  <c r="G365" i="14" s="1"/>
  <c r="G366" i="14" s="1"/>
  <c r="G367" i="14" s="1"/>
  <c r="G368" i="14" s="1"/>
  <c r="G369" i="14" s="1"/>
  <c r="G370" i="14" s="1"/>
  <c r="G371" i="14" s="1"/>
  <c r="G372" i="14" s="1"/>
  <c r="G373" i="14" s="1"/>
  <c r="G374" i="14" s="1"/>
  <c r="G375" i="14" s="1"/>
  <c r="G376" i="14" s="1"/>
  <c r="G377" i="14" s="1"/>
  <c r="G378" i="14" s="1"/>
  <c r="G379" i="14" s="1"/>
  <c r="G380" i="14" s="1"/>
  <c r="G381" i="14" s="1"/>
  <c r="G382" i="14" s="1"/>
  <c r="G383" i="14" s="1"/>
  <c r="G384" i="14" s="1"/>
  <c r="G385" i="14" s="1"/>
  <c r="G386" i="14" s="1"/>
  <c r="G387" i="14" s="1"/>
  <c r="G388" i="14" s="1"/>
  <c r="G389" i="14" s="1"/>
  <c r="G390" i="14" s="1"/>
  <c r="G391" i="14" s="1"/>
  <c r="G392" i="14" s="1"/>
  <c r="G393" i="14" s="1"/>
  <c r="G394" i="14" s="1"/>
  <c r="G395" i="14" s="1"/>
  <c r="G396" i="14" s="1"/>
  <c r="G397" i="14" s="1"/>
  <c r="G398" i="14" s="1"/>
  <c r="G399" i="14" s="1"/>
  <c r="G400" i="14" s="1"/>
  <c r="G401" i="14" s="1"/>
  <c r="G402" i="14" s="1"/>
  <c r="G403" i="14" s="1"/>
  <c r="G404" i="14" s="1"/>
  <c r="G405" i="14" s="1"/>
  <c r="G406" i="14" s="1"/>
  <c r="G407" i="14" s="1"/>
  <c r="G408" i="14" s="1"/>
  <c r="G409" i="14" s="1"/>
  <c r="G410" i="14" s="1"/>
  <c r="G411" i="14" s="1"/>
  <c r="G412" i="14" s="1"/>
  <c r="G413" i="14" s="1"/>
  <c r="G414" i="14" s="1"/>
  <c r="G415" i="14" s="1"/>
  <c r="G416" i="14" s="1"/>
  <c r="G417" i="14" s="1"/>
  <c r="G418" i="14" s="1"/>
  <c r="G419" i="14" s="1"/>
  <c r="G420" i="14" s="1"/>
  <c r="G421" i="14" s="1"/>
  <c r="G422" i="14" s="1"/>
  <c r="G423" i="14" s="1"/>
  <c r="G424" i="14" s="1"/>
  <c r="G425" i="14" s="1"/>
  <c r="G426" i="14" s="1"/>
  <c r="G427" i="14" s="1"/>
  <c r="G428" i="14" s="1"/>
  <c r="G429" i="14" s="1"/>
  <c r="G430" i="14" s="1"/>
  <c r="G431" i="14" s="1"/>
  <c r="G432" i="14" s="1"/>
  <c r="G433" i="14" s="1"/>
  <c r="G434" i="14" s="1"/>
  <c r="G435" i="14" s="1"/>
  <c r="G436" i="14" s="1"/>
  <c r="G437" i="14" s="1"/>
  <c r="G438" i="14" s="1"/>
  <c r="G439" i="14" s="1"/>
  <c r="G440" i="14" s="1"/>
  <c r="G441" i="14" s="1"/>
  <c r="G442" i="14" s="1"/>
  <c r="G443" i="14" s="1"/>
  <c r="G444" i="14" s="1"/>
  <c r="G445" i="14" s="1"/>
  <c r="G446" i="14" s="1"/>
  <c r="G447" i="14" s="1"/>
  <c r="G448" i="14" s="1"/>
  <c r="G449" i="14" s="1"/>
  <c r="G450" i="14" s="1"/>
  <c r="G451" i="14" s="1"/>
  <c r="G452" i="14" s="1"/>
  <c r="G453" i="14" s="1"/>
  <c r="G454" i="14" s="1"/>
  <c r="G455" i="14" s="1"/>
  <c r="G456" i="14" s="1"/>
  <c r="G457" i="14" s="1"/>
  <c r="G458" i="14" s="1"/>
  <c r="G459" i="14" s="1"/>
  <c r="G460" i="14" s="1"/>
  <c r="G461" i="14" s="1"/>
  <c r="G462" i="14" s="1"/>
  <c r="G463" i="14" s="1"/>
  <c r="G464" i="14" s="1"/>
  <c r="G465" i="14" s="1"/>
  <c r="G466" i="14" s="1"/>
  <c r="G467" i="14" s="1"/>
  <c r="G468" i="14" s="1"/>
  <c r="G469" i="14" s="1"/>
  <c r="G470" i="14" s="1"/>
  <c r="G471" i="14" s="1"/>
  <c r="G472" i="14" s="1"/>
  <c r="G473" i="14" s="1"/>
  <c r="G474" i="14" s="1"/>
  <c r="G475" i="14" s="1"/>
  <c r="G476" i="14" s="1"/>
  <c r="G477" i="14" s="1"/>
  <c r="G478" i="14" s="1"/>
  <c r="G479" i="14" s="1"/>
  <c r="G480" i="14" s="1"/>
  <c r="G481" i="14" s="1"/>
  <c r="G482" i="14" s="1"/>
  <c r="G483" i="14" s="1"/>
  <c r="G484" i="14" s="1"/>
  <c r="G485" i="14" s="1"/>
  <c r="G486" i="14" s="1"/>
  <c r="G487" i="14" s="1"/>
  <c r="G488" i="14" s="1"/>
  <c r="G489" i="14" s="1"/>
  <c r="G490" i="14" s="1"/>
  <c r="G491" i="14" s="1"/>
  <c r="G492" i="14" s="1"/>
  <c r="G493" i="14" s="1"/>
  <c r="G494" i="14" s="1"/>
  <c r="G495" i="14" s="1"/>
  <c r="G496" i="14" s="1"/>
  <c r="G497" i="14" s="1"/>
  <c r="G498" i="14" s="1"/>
  <c r="G499" i="14" s="1"/>
  <c r="G500" i="14" s="1"/>
  <c r="G501" i="14" s="1"/>
  <c r="G502" i="14" s="1"/>
  <c r="G503" i="14" s="1"/>
  <c r="G504" i="14" s="1"/>
  <c r="G505" i="14" s="1"/>
  <c r="G6" i="14"/>
  <c r="G7" i="14" s="1"/>
  <c r="G8" i="14" s="1"/>
  <c r="G9" i="14" s="1"/>
  <c r="G10" i="14" s="1"/>
  <c r="G11" i="14" s="1"/>
  <c r="G12" i="14" s="1"/>
  <c r="G13" i="14" s="1"/>
  <c r="G14" i="14" s="1"/>
  <c r="G15" i="14" s="1"/>
  <c r="F3" i="14"/>
  <c r="E3" i="14"/>
  <c r="H57" i="13"/>
  <c r="H58" i="13" s="1"/>
  <c r="H59" i="13" s="1"/>
  <c r="H60" i="13" s="1"/>
  <c r="H61" i="13" s="1"/>
  <c r="H62" i="13" s="1"/>
  <c r="H63" i="13" s="1"/>
  <c r="H64" i="13" s="1"/>
  <c r="H65" i="13" s="1"/>
  <c r="H66" i="13" s="1"/>
  <c r="H67" i="13" s="1"/>
  <c r="H68" i="13" s="1"/>
  <c r="H69" i="13" s="1"/>
  <c r="H70" i="13" s="1"/>
  <c r="H71" i="13" s="1"/>
  <c r="H72" i="13" s="1"/>
  <c r="H73" i="13" s="1"/>
  <c r="H74" i="13" s="1"/>
  <c r="H75" i="13" s="1"/>
  <c r="H76" i="13" s="1"/>
  <c r="H77" i="13" s="1"/>
  <c r="H78" i="13" s="1"/>
  <c r="H79" i="13" s="1"/>
  <c r="H80" i="13" s="1"/>
  <c r="H81" i="13" s="1"/>
  <c r="H82" i="13" s="1"/>
  <c r="H83" i="13" s="1"/>
  <c r="H84" i="13" s="1"/>
  <c r="H85" i="13" s="1"/>
  <c r="H86" i="13" s="1"/>
  <c r="H87" i="13" s="1"/>
  <c r="H88" i="13" s="1"/>
  <c r="H89" i="13" s="1"/>
  <c r="H90" i="13" s="1"/>
  <c r="H91" i="13" s="1"/>
  <c r="H92" i="13" s="1"/>
  <c r="H93" i="13" s="1"/>
  <c r="H94" i="13" s="1"/>
  <c r="H95" i="13" s="1"/>
  <c r="H96" i="13" s="1"/>
  <c r="H97" i="13" s="1"/>
  <c r="H98" i="13" s="1"/>
  <c r="H99" i="13" s="1"/>
  <c r="H100" i="13" s="1"/>
  <c r="H101" i="13" s="1"/>
  <c r="H102" i="13" s="1"/>
  <c r="H103" i="13" s="1"/>
  <c r="H104" i="13" s="1"/>
  <c r="H105" i="13" s="1"/>
  <c r="H106" i="13" s="1"/>
  <c r="H107" i="13" s="1"/>
  <c r="H108" i="13" s="1"/>
  <c r="H109" i="13" s="1"/>
  <c r="H110" i="13" s="1"/>
  <c r="H111" i="13" s="1"/>
  <c r="H112" i="13" s="1"/>
  <c r="H113" i="13" s="1"/>
  <c r="H114" i="13" s="1"/>
  <c r="H115" i="13" s="1"/>
  <c r="H116" i="13" s="1"/>
  <c r="H117" i="13" s="1"/>
  <c r="H118" i="13" s="1"/>
  <c r="H119" i="13" s="1"/>
  <c r="H120" i="13" s="1"/>
  <c r="H121" i="13" s="1"/>
  <c r="H122" i="13" s="1"/>
  <c r="H123" i="13" s="1"/>
  <c r="H124" i="13" s="1"/>
  <c r="H125" i="13" s="1"/>
  <c r="H126" i="13" s="1"/>
  <c r="H127" i="13" s="1"/>
  <c r="H128" i="13" s="1"/>
  <c r="H129" i="13" s="1"/>
  <c r="H130" i="13" s="1"/>
  <c r="H131" i="13" s="1"/>
  <c r="H132" i="13" s="1"/>
  <c r="H133" i="13" s="1"/>
  <c r="H134" i="13" s="1"/>
  <c r="H135" i="13" s="1"/>
  <c r="H136" i="13" s="1"/>
  <c r="H137" i="13" s="1"/>
  <c r="H138" i="13" s="1"/>
  <c r="H139" i="13" s="1"/>
  <c r="H140" i="13" s="1"/>
  <c r="H141" i="13" s="1"/>
  <c r="H142" i="13" s="1"/>
  <c r="H143" i="13" s="1"/>
  <c r="H144" i="13" s="1"/>
  <c r="H145" i="13" s="1"/>
  <c r="H146" i="13" s="1"/>
  <c r="H147" i="13" s="1"/>
  <c r="H148" i="13" s="1"/>
  <c r="H149" i="13" s="1"/>
  <c r="H150" i="13" s="1"/>
  <c r="H151" i="13" s="1"/>
  <c r="H152" i="13" s="1"/>
  <c r="H153" i="13" s="1"/>
  <c r="H154" i="13" s="1"/>
  <c r="H155" i="13" s="1"/>
  <c r="H156" i="13" s="1"/>
  <c r="H157" i="13" s="1"/>
  <c r="H158" i="13" s="1"/>
  <c r="H159" i="13" s="1"/>
  <c r="H160" i="13" s="1"/>
  <c r="H161" i="13" s="1"/>
  <c r="H162" i="13" s="1"/>
  <c r="H163" i="13" s="1"/>
  <c r="H164" i="13" s="1"/>
  <c r="H165" i="13" s="1"/>
  <c r="H166" i="13" s="1"/>
  <c r="H167" i="13" s="1"/>
  <c r="H168" i="13" s="1"/>
  <c r="H169" i="13" s="1"/>
  <c r="H170" i="13" s="1"/>
  <c r="H171" i="13" s="1"/>
  <c r="H172" i="13" s="1"/>
  <c r="H173" i="13" s="1"/>
  <c r="H174" i="13" s="1"/>
  <c r="H175" i="13" s="1"/>
  <c r="H176" i="13" s="1"/>
  <c r="H177" i="13" s="1"/>
  <c r="H178" i="13" s="1"/>
  <c r="H179" i="13" s="1"/>
  <c r="H180" i="13" s="1"/>
  <c r="H181" i="13" s="1"/>
  <c r="H182" i="13" s="1"/>
  <c r="H183" i="13" s="1"/>
  <c r="H184" i="13" s="1"/>
  <c r="H185" i="13" s="1"/>
  <c r="H186" i="13" s="1"/>
  <c r="H187" i="13" s="1"/>
  <c r="H188" i="13" s="1"/>
  <c r="H189" i="13" s="1"/>
  <c r="H190" i="13" s="1"/>
  <c r="H191" i="13" s="1"/>
  <c r="H192" i="13" s="1"/>
  <c r="H193" i="13" s="1"/>
  <c r="H194" i="13" s="1"/>
  <c r="H195" i="13" s="1"/>
  <c r="H196" i="13" s="1"/>
  <c r="H197" i="13" s="1"/>
  <c r="H198" i="13" s="1"/>
  <c r="H199" i="13" s="1"/>
  <c r="H200" i="13" s="1"/>
  <c r="H201" i="13" s="1"/>
  <c r="H202" i="13" s="1"/>
  <c r="H203" i="13" s="1"/>
  <c r="H204" i="13" s="1"/>
  <c r="H205" i="13" s="1"/>
  <c r="H206" i="13" s="1"/>
  <c r="H207" i="13" s="1"/>
  <c r="H208" i="13" s="1"/>
  <c r="H209" i="13" s="1"/>
  <c r="H210" i="13" s="1"/>
  <c r="H211" i="13" s="1"/>
  <c r="H212" i="13" s="1"/>
  <c r="H213" i="13" s="1"/>
  <c r="H214" i="13" s="1"/>
  <c r="H215" i="13" s="1"/>
  <c r="H216" i="13" s="1"/>
  <c r="H217" i="13" s="1"/>
  <c r="H218" i="13" s="1"/>
  <c r="H219" i="13" s="1"/>
  <c r="H220" i="13" s="1"/>
  <c r="H221" i="13" s="1"/>
  <c r="H222" i="13" s="1"/>
  <c r="H223" i="13" s="1"/>
  <c r="H224" i="13" s="1"/>
  <c r="H225" i="13" s="1"/>
  <c r="H226" i="13" s="1"/>
  <c r="H227" i="13" s="1"/>
  <c r="H228" i="13" s="1"/>
  <c r="H229" i="13" s="1"/>
  <c r="H230" i="13" s="1"/>
  <c r="H231" i="13" s="1"/>
  <c r="H232" i="13" s="1"/>
  <c r="H233" i="13" s="1"/>
  <c r="H234" i="13" s="1"/>
  <c r="H235" i="13" s="1"/>
  <c r="H236" i="13" s="1"/>
  <c r="H237" i="13" s="1"/>
  <c r="H238" i="13" s="1"/>
  <c r="H239" i="13" s="1"/>
  <c r="H240" i="13" s="1"/>
  <c r="H241" i="13" s="1"/>
  <c r="H242" i="13" s="1"/>
  <c r="H243" i="13" s="1"/>
  <c r="H244" i="13" s="1"/>
  <c r="H245" i="13" s="1"/>
  <c r="H246" i="13" s="1"/>
  <c r="H247" i="13" s="1"/>
  <c r="H248" i="13" s="1"/>
  <c r="H249" i="13" s="1"/>
  <c r="H250" i="13" s="1"/>
  <c r="H251" i="13" s="1"/>
  <c r="H252" i="13" s="1"/>
  <c r="H253" i="13" s="1"/>
  <c r="H254" i="13" s="1"/>
  <c r="H255" i="13" s="1"/>
  <c r="H256" i="13" s="1"/>
  <c r="H257" i="13" s="1"/>
  <c r="H258" i="13" s="1"/>
  <c r="H259" i="13" s="1"/>
  <c r="H260" i="13" s="1"/>
  <c r="H261" i="13" s="1"/>
  <c r="H262" i="13" s="1"/>
  <c r="H263" i="13" s="1"/>
  <c r="H264" i="13" s="1"/>
  <c r="H265" i="13" s="1"/>
  <c r="H266" i="13" s="1"/>
  <c r="H267" i="13" s="1"/>
  <c r="H268" i="13" s="1"/>
  <c r="H269" i="13" s="1"/>
  <c r="H270" i="13" s="1"/>
  <c r="H271" i="13" s="1"/>
  <c r="H272" i="13" s="1"/>
  <c r="H273" i="13" s="1"/>
  <c r="H274" i="13" s="1"/>
  <c r="H275" i="13" s="1"/>
  <c r="H276" i="13" s="1"/>
  <c r="H277" i="13" s="1"/>
  <c r="H278" i="13" s="1"/>
  <c r="H279" i="13" s="1"/>
  <c r="H280" i="13" s="1"/>
  <c r="H281" i="13" s="1"/>
  <c r="H282" i="13" s="1"/>
  <c r="H283" i="13" s="1"/>
  <c r="H284" i="13" s="1"/>
  <c r="H285" i="13" s="1"/>
  <c r="H286" i="13" s="1"/>
  <c r="H287" i="13" s="1"/>
  <c r="H288" i="13" s="1"/>
  <c r="H289" i="13" s="1"/>
  <c r="H290" i="13" s="1"/>
  <c r="H291" i="13" s="1"/>
  <c r="H292" i="13" s="1"/>
  <c r="H293" i="13" s="1"/>
  <c r="H294" i="13" s="1"/>
  <c r="H295" i="13" s="1"/>
  <c r="H296" i="13" s="1"/>
  <c r="H297" i="13" s="1"/>
  <c r="H298" i="13" s="1"/>
  <c r="H299" i="13" s="1"/>
  <c r="H300" i="13" s="1"/>
  <c r="H301" i="13" s="1"/>
  <c r="H302" i="13" s="1"/>
  <c r="H303" i="13" s="1"/>
  <c r="H304" i="13" s="1"/>
  <c r="H305" i="13" s="1"/>
  <c r="H306" i="13" s="1"/>
  <c r="H307" i="13" s="1"/>
  <c r="H308" i="13" s="1"/>
  <c r="H309" i="13" s="1"/>
  <c r="H310" i="13" s="1"/>
  <c r="H311" i="13" s="1"/>
  <c r="H312" i="13" s="1"/>
  <c r="H313" i="13" s="1"/>
  <c r="H314" i="13" s="1"/>
  <c r="H315" i="13" s="1"/>
  <c r="H316" i="13" s="1"/>
  <c r="H317" i="13" s="1"/>
  <c r="H318" i="13" s="1"/>
  <c r="H319" i="13" s="1"/>
  <c r="H320" i="13" s="1"/>
  <c r="H321" i="13" s="1"/>
  <c r="H322" i="13" s="1"/>
  <c r="H323" i="13" s="1"/>
  <c r="H324" i="13" s="1"/>
  <c r="H325" i="13" s="1"/>
  <c r="H326" i="13" s="1"/>
  <c r="H327" i="13" s="1"/>
  <c r="H328" i="13" s="1"/>
  <c r="H329" i="13" s="1"/>
  <c r="H330" i="13" s="1"/>
  <c r="H331" i="13" s="1"/>
  <c r="H332" i="13" s="1"/>
  <c r="H333" i="13" s="1"/>
  <c r="H334" i="13" s="1"/>
  <c r="H335" i="13" s="1"/>
  <c r="H336" i="13" s="1"/>
  <c r="H337" i="13" s="1"/>
  <c r="H338" i="13" s="1"/>
  <c r="H339" i="13" s="1"/>
  <c r="H340" i="13" s="1"/>
  <c r="H341" i="13" s="1"/>
  <c r="H342" i="13" s="1"/>
  <c r="H343" i="13" s="1"/>
  <c r="H344" i="13" s="1"/>
  <c r="H345" i="13" s="1"/>
  <c r="H346" i="13" s="1"/>
  <c r="H347" i="13" s="1"/>
  <c r="H348" i="13" s="1"/>
  <c r="H349" i="13" s="1"/>
  <c r="H350" i="13" s="1"/>
  <c r="H351" i="13" s="1"/>
  <c r="H352" i="13" s="1"/>
  <c r="H353" i="13" s="1"/>
  <c r="H354" i="13" s="1"/>
  <c r="H355" i="13" s="1"/>
  <c r="H356" i="13" s="1"/>
  <c r="H357" i="13" s="1"/>
  <c r="H358" i="13" s="1"/>
  <c r="H359" i="13" s="1"/>
  <c r="H360" i="13" s="1"/>
  <c r="H361" i="13" s="1"/>
  <c r="H362" i="13" s="1"/>
  <c r="H363" i="13" s="1"/>
  <c r="H364" i="13" s="1"/>
  <c r="H365" i="13" s="1"/>
  <c r="H366" i="13" s="1"/>
  <c r="H367" i="13" s="1"/>
  <c r="H368" i="13" s="1"/>
  <c r="H369" i="13" s="1"/>
  <c r="H370" i="13" s="1"/>
  <c r="H371" i="13" s="1"/>
  <c r="H372" i="13" s="1"/>
  <c r="H373" i="13" s="1"/>
  <c r="H374" i="13" s="1"/>
  <c r="H375" i="13" s="1"/>
  <c r="H376" i="13" s="1"/>
  <c r="H377" i="13" s="1"/>
  <c r="H378" i="13" s="1"/>
  <c r="H379" i="13" s="1"/>
  <c r="H380" i="13" s="1"/>
  <c r="H381" i="13" s="1"/>
  <c r="H382" i="13" s="1"/>
  <c r="H383" i="13" s="1"/>
  <c r="H384" i="13" s="1"/>
  <c r="H385" i="13" s="1"/>
  <c r="H386" i="13" s="1"/>
  <c r="H387" i="13" s="1"/>
  <c r="H388" i="13" s="1"/>
  <c r="H389" i="13" s="1"/>
  <c r="H390" i="13" s="1"/>
  <c r="H391" i="13" s="1"/>
  <c r="H392" i="13" s="1"/>
  <c r="H393" i="13" s="1"/>
  <c r="H394" i="13" s="1"/>
  <c r="H395" i="13" s="1"/>
  <c r="H396" i="13" s="1"/>
  <c r="H397" i="13" s="1"/>
  <c r="H398" i="13" s="1"/>
  <c r="H399" i="13" s="1"/>
  <c r="H400" i="13" s="1"/>
  <c r="H401" i="13" s="1"/>
  <c r="H402" i="13" s="1"/>
  <c r="H403" i="13" s="1"/>
  <c r="H404" i="13" s="1"/>
  <c r="H405" i="13" s="1"/>
  <c r="H406" i="13" s="1"/>
  <c r="H407" i="13" s="1"/>
  <c r="H408" i="13" s="1"/>
  <c r="H409" i="13" s="1"/>
  <c r="H410" i="13" s="1"/>
  <c r="H411" i="13" s="1"/>
  <c r="H412" i="13" s="1"/>
  <c r="H413" i="13" s="1"/>
  <c r="H414" i="13" s="1"/>
  <c r="H415" i="13" s="1"/>
  <c r="H416" i="13" s="1"/>
  <c r="H417" i="13" s="1"/>
  <c r="H418" i="13" s="1"/>
  <c r="H419" i="13" s="1"/>
  <c r="H420" i="13" s="1"/>
  <c r="H421" i="13" s="1"/>
  <c r="H422" i="13" s="1"/>
  <c r="H423" i="13" s="1"/>
  <c r="H424" i="13" s="1"/>
  <c r="H425" i="13" s="1"/>
  <c r="H426" i="13" s="1"/>
  <c r="H427" i="13" s="1"/>
  <c r="H428" i="13" s="1"/>
  <c r="H429" i="13" s="1"/>
  <c r="H430" i="13" s="1"/>
  <c r="H431" i="13" s="1"/>
  <c r="H432" i="13" s="1"/>
  <c r="H433" i="13" s="1"/>
  <c r="H434" i="13" s="1"/>
  <c r="H435" i="13" s="1"/>
  <c r="H436" i="13" s="1"/>
  <c r="H437" i="13" s="1"/>
  <c r="H438" i="13" s="1"/>
  <c r="H439" i="13" s="1"/>
  <c r="H440" i="13" s="1"/>
  <c r="H441" i="13" s="1"/>
  <c r="H442" i="13" s="1"/>
  <c r="H443" i="13" s="1"/>
  <c r="H444" i="13" s="1"/>
  <c r="H445" i="13" s="1"/>
  <c r="H446" i="13" s="1"/>
  <c r="H447" i="13" s="1"/>
  <c r="H448" i="13" s="1"/>
  <c r="H449" i="13" s="1"/>
  <c r="H450" i="13" s="1"/>
  <c r="H451" i="13" s="1"/>
  <c r="H452" i="13" s="1"/>
  <c r="H453" i="13" s="1"/>
  <c r="H454" i="13" s="1"/>
  <c r="H455" i="13" s="1"/>
  <c r="H456" i="13" s="1"/>
  <c r="H457" i="13" s="1"/>
  <c r="H458" i="13" s="1"/>
  <c r="H459" i="13" s="1"/>
  <c r="H460" i="13" s="1"/>
  <c r="H461" i="13" s="1"/>
  <c r="H462" i="13" s="1"/>
  <c r="H463" i="13" s="1"/>
  <c r="H464" i="13" s="1"/>
  <c r="H465" i="13" s="1"/>
  <c r="H466" i="13" s="1"/>
  <c r="H467" i="13" s="1"/>
  <c r="H468" i="13" s="1"/>
  <c r="H469" i="13" s="1"/>
  <c r="H470" i="13" s="1"/>
  <c r="H471" i="13" s="1"/>
  <c r="H472" i="13" s="1"/>
  <c r="H473" i="13" s="1"/>
  <c r="H474" i="13" s="1"/>
  <c r="H475" i="13" s="1"/>
  <c r="H476" i="13" s="1"/>
  <c r="H477" i="13" s="1"/>
  <c r="H478" i="13" s="1"/>
  <c r="H479" i="13" s="1"/>
  <c r="H480" i="13" s="1"/>
  <c r="H481" i="13" s="1"/>
  <c r="H482" i="13" s="1"/>
  <c r="H483" i="13" s="1"/>
  <c r="H484" i="13" s="1"/>
  <c r="H485" i="13" s="1"/>
  <c r="H486" i="13" s="1"/>
  <c r="H487" i="13" s="1"/>
  <c r="H488" i="13" s="1"/>
  <c r="H489" i="13" s="1"/>
  <c r="H490" i="13" s="1"/>
  <c r="H491" i="13" s="1"/>
  <c r="H492" i="13" s="1"/>
  <c r="H493" i="13" s="1"/>
  <c r="H494" i="13" s="1"/>
  <c r="H495" i="13" s="1"/>
  <c r="H496" i="13" s="1"/>
  <c r="H497" i="13" s="1"/>
  <c r="H498" i="13" s="1"/>
  <c r="H499" i="13" s="1"/>
  <c r="H500" i="13" s="1"/>
  <c r="H501" i="13" s="1"/>
  <c r="H502" i="13" s="1"/>
  <c r="H503" i="13" s="1"/>
  <c r="H504" i="13" s="1"/>
  <c r="H505" i="13" s="1"/>
  <c r="H56" i="13"/>
  <c r="H13" i="13"/>
  <c r="H14" i="13" s="1"/>
  <c r="H15" i="13" s="1"/>
  <c r="H16" i="13" s="1"/>
  <c r="H17" i="13" s="1"/>
  <c r="H18" i="13" s="1"/>
  <c r="H19" i="13" s="1"/>
  <c r="H9" i="13"/>
  <c r="H10" i="13" s="1"/>
  <c r="H11" i="13" s="1"/>
  <c r="H12" i="13" s="1"/>
  <c r="H7" i="13"/>
  <c r="H8" i="13" s="1"/>
  <c r="H6" i="13"/>
  <c r="G3" i="13"/>
  <c r="F3" i="13"/>
  <c r="F67" i="4"/>
  <c r="G67" i="4" s="1"/>
  <c r="E67" i="4"/>
  <c r="F66" i="4"/>
  <c r="G66" i="4" s="1"/>
  <c r="E66" i="4"/>
  <c r="F65" i="4"/>
  <c r="G65" i="4" s="1"/>
  <c r="E65" i="4"/>
  <c r="F64" i="4"/>
  <c r="G64" i="4" s="1"/>
  <c r="E64" i="4"/>
  <c r="G63" i="4"/>
  <c r="F63" i="4"/>
  <c r="E63" i="4"/>
  <c r="G62" i="4"/>
  <c r="F62" i="4"/>
  <c r="E62" i="4"/>
  <c r="F61" i="4"/>
  <c r="G61" i="4" s="1"/>
  <c r="E61" i="4"/>
  <c r="G60" i="4"/>
  <c r="F60" i="4"/>
  <c r="E60" i="4"/>
  <c r="F59" i="4"/>
  <c r="G59" i="4" s="1"/>
  <c r="E59" i="4"/>
  <c r="F58" i="4"/>
  <c r="G58" i="4" s="1"/>
  <c r="E58" i="4"/>
  <c r="G57" i="4"/>
  <c r="F57" i="4"/>
  <c r="E57" i="4"/>
  <c r="F56" i="4"/>
  <c r="G56" i="4" s="1"/>
  <c r="E56" i="4"/>
  <c r="G55" i="4"/>
  <c r="F55" i="4"/>
  <c r="E55" i="4"/>
  <c r="G54" i="4"/>
  <c r="F54" i="4"/>
  <c r="E54" i="4"/>
  <c r="F53" i="4"/>
  <c r="G53" i="4" s="1"/>
  <c r="E53" i="4"/>
  <c r="G52" i="4"/>
  <c r="F52" i="4"/>
  <c r="E52" i="4"/>
  <c r="F51" i="4"/>
  <c r="G51" i="4" s="1"/>
  <c r="E51" i="4"/>
  <c r="F50" i="4"/>
  <c r="G50" i="4" s="1"/>
  <c r="E50" i="4"/>
  <c r="G49" i="4"/>
  <c r="F49" i="4"/>
  <c r="E49" i="4"/>
  <c r="F48" i="4"/>
  <c r="G48" i="4" s="1"/>
  <c r="E48" i="4"/>
  <c r="F47" i="4"/>
  <c r="G47" i="4" s="1"/>
  <c r="E47" i="4"/>
  <c r="G46" i="4"/>
  <c r="F46" i="4"/>
  <c r="E46" i="4"/>
  <c r="F45" i="4"/>
  <c r="G45" i="4" s="1"/>
  <c r="E45" i="4"/>
  <c r="G44" i="4"/>
  <c r="F44" i="4"/>
  <c r="E44" i="4"/>
  <c r="F43" i="4"/>
  <c r="G43" i="4" s="1"/>
  <c r="E43" i="4"/>
  <c r="F42" i="4"/>
  <c r="G42" i="4" s="1"/>
  <c r="E42" i="4"/>
  <c r="G41" i="4"/>
  <c r="F41" i="4"/>
  <c r="E41" i="4"/>
  <c r="F40" i="4"/>
  <c r="G40" i="4" s="1"/>
  <c r="E40" i="4"/>
  <c r="F39" i="4"/>
  <c r="G39" i="4" s="1"/>
  <c r="E39" i="4"/>
  <c r="G38" i="4"/>
  <c r="F38" i="4"/>
  <c r="E38" i="4"/>
  <c r="F37" i="4"/>
  <c r="G37" i="4" s="1"/>
  <c r="E37" i="4"/>
  <c r="F36" i="4"/>
  <c r="G36" i="4" s="1"/>
  <c r="E36" i="4"/>
  <c r="F35" i="4"/>
  <c r="G35" i="4" s="1"/>
  <c r="E35" i="4"/>
  <c r="F34" i="4"/>
  <c r="G34" i="4" s="1"/>
  <c r="E34" i="4"/>
  <c r="F33" i="4"/>
  <c r="G33" i="4" s="1"/>
  <c r="E33" i="4"/>
  <c r="G32" i="4"/>
  <c r="F32" i="4"/>
  <c r="E32" i="4"/>
  <c r="F31" i="4"/>
  <c r="G31" i="4" s="1"/>
  <c r="E31" i="4"/>
  <c r="G30" i="4"/>
  <c r="F30" i="4"/>
  <c r="E30" i="4"/>
  <c r="F29" i="4"/>
  <c r="G29" i="4" s="1"/>
  <c r="E29" i="4"/>
  <c r="F28" i="4"/>
  <c r="G28" i="4" s="1"/>
  <c r="E28" i="4"/>
  <c r="F27" i="4"/>
  <c r="G27" i="4" s="1"/>
  <c r="E27" i="4"/>
  <c r="F26" i="4"/>
  <c r="G26" i="4" s="1"/>
  <c r="E26" i="4"/>
  <c r="F25" i="4"/>
  <c r="G25" i="4" s="1"/>
  <c r="E25" i="4"/>
  <c r="G24" i="4"/>
  <c r="F24" i="4"/>
  <c r="E24" i="4"/>
  <c r="F23" i="4"/>
  <c r="G23" i="4" s="1"/>
  <c r="E23" i="4"/>
  <c r="G22" i="4"/>
  <c r="F22" i="4"/>
  <c r="E22" i="4"/>
  <c r="G21" i="4"/>
  <c r="F21" i="4"/>
  <c r="E21" i="4"/>
  <c r="F20" i="4"/>
  <c r="G20" i="4" s="1"/>
  <c r="E20" i="4"/>
  <c r="F19" i="4"/>
  <c r="G19" i="4" s="1"/>
  <c r="E19" i="4"/>
  <c r="G18" i="4"/>
  <c r="F18" i="4"/>
  <c r="E18" i="4"/>
  <c r="F17" i="4"/>
  <c r="G17" i="4" s="1"/>
  <c r="E17" i="4"/>
  <c r="G16" i="4"/>
  <c r="F16" i="4"/>
  <c r="E16" i="4"/>
  <c r="F15" i="4"/>
  <c r="G15" i="4" s="1"/>
  <c r="E15" i="4"/>
  <c r="G14" i="4"/>
  <c r="F14" i="4"/>
  <c r="E14" i="4"/>
  <c r="G13" i="4"/>
  <c r="F13" i="4"/>
  <c r="E13" i="4"/>
  <c r="F12" i="4"/>
  <c r="G12" i="4" s="1"/>
  <c r="E12" i="4"/>
  <c r="F11" i="4"/>
  <c r="G11" i="4" s="1"/>
  <c r="E11" i="4"/>
  <c r="G10" i="4"/>
  <c r="F10" i="4"/>
  <c r="E10" i="4"/>
  <c r="F9" i="4"/>
  <c r="G9" i="4" s="1"/>
  <c r="E9" i="4"/>
  <c r="F8" i="4"/>
  <c r="G8" i="4" s="1"/>
  <c r="E8" i="4"/>
  <c r="G7" i="4"/>
  <c r="F7" i="4"/>
  <c r="E7" i="4"/>
  <c r="G6" i="4"/>
  <c r="F6" i="4"/>
  <c r="E6" i="4"/>
  <c r="G5" i="4"/>
  <c r="F5" i="4"/>
  <c r="E5" i="4"/>
  <c r="F4" i="4"/>
  <c r="G4" i="4" s="1"/>
  <c r="E4" i="4"/>
  <c r="F3" i="4"/>
  <c r="G3" i="4" s="1"/>
  <c r="E3" i="4"/>
  <c r="G2" i="4"/>
  <c r="F2" i="4"/>
  <c r="E2" i="4"/>
  <c r="G206" i="3"/>
  <c r="D206" i="3"/>
  <c r="N205" i="3"/>
  <c r="O205" i="3" s="1"/>
  <c r="O204" i="3"/>
  <c r="N204" i="3"/>
  <c r="H204" i="3"/>
  <c r="O203" i="3"/>
  <c r="H203" i="3"/>
  <c r="N202" i="3"/>
  <c r="O202" i="3" s="1"/>
  <c r="H202" i="3"/>
  <c r="O201" i="3"/>
  <c r="N201" i="3"/>
  <c r="H201" i="3"/>
  <c r="N200" i="3"/>
  <c r="O200" i="3" s="1"/>
  <c r="H200" i="3"/>
  <c r="N199" i="3"/>
  <c r="O199" i="3" s="1"/>
  <c r="H199" i="3"/>
  <c r="O198" i="3"/>
  <c r="N198" i="3"/>
  <c r="H198" i="3"/>
  <c r="N197" i="3"/>
  <c r="O197" i="3" s="1"/>
  <c r="H197" i="3"/>
  <c r="O196" i="3"/>
  <c r="N196" i="3"/>
  <c r="H196" i="3"/>
  <c r="N195" i="3"/>
  <c r="O195" i="3" s="1"/>
  <c r="H195" i="3"/>
  <c r="N194" i="3"/>
  <c r="O194" i="3" s="1"/>
  <c r="H194" i="3"/>
  <c r="O193" i="3"/>
  <c r="N193" i="3"/>
  <c r="H193" i="3"/>
  <c r="N192" i="3"/>
  <c r="O192" i="3" s="1"/>
  <c r="H192" i="3"/>
  <c r="N191" i="3"/>
  <c r="O191" i="3" s="1"/>
  <c r="H191" i="3"/>
  <c r="O190" i="3"/>
  <c r="N190" i="3"/>
  <c r="H190" i="3"/>
  <c r="N189" i="3"/>
  <c r="O189" i="3" s="1"/>
  <c r="H189" i="3"/>
  <c r="O188" i="3"/>
  <c r="N188" i="3"/>
  <c r="H188" i="3"/>
  <c r="N187" i="3"/>
  <c r="O187" i="3" s="1"/>
  <c r="H187" i="3"/>
  <c r="N186" i="3"/>
  <c r="O186" i="3" s="1"/>
  <c r="H186" i="3"/>
  <c r="O185" i="3"/>
  <c r="N185" i="3"/>
  <c r="H185" i="3"/>
  <c r="N184" i="3"/>
  <c r="O184" i="3" s="1"/>
  <c r="H184" i="3"/>
  <c r="N183" i="3"/>
  <c r="O183" i="3" s="1"/>
  <c r="H183" i="3"/>
  <c r="O182" i="3"/>
  <c r="N182" i="3"/>
  <c r="H182" i="3"/>
  <c r="N181" i="3"/>
  <c r="O181" i="3" s="1"/>
  <c r="H181" i="3"/>
  <c r="O180" i="3"/>
  <c r="N180" i="3"/>
  <c r="H180" i="3"/>
  <c r="N179" i="3"/>
  <c r="O179" i="3" s="1"/>
  <c r="H179" i="3"/>
  <c r="N178" i="3"/>
  <c r="O178" i="3" s="1"/>
  <c r="H178" i="3"/>
  <c r="O177" i="3"/>
  <c r="N177" i="3"/>
  <c r="H177" i="3"/>
  <c r="N176" i="3"/>
  <c r="O176" i="3" s="1"/>
  <c r="H176" i="3"/>
  <c r="N175" i="3"/>
  <c r="O175" i="3" s="1"/>
  <c r="H175" i="3"/>
  <c r="O174" i="3"/>
  <c r="N174" i="3"/>
  <c r="H174" i="3"/>
  <c r="N173" i="3"/>
  <c r="O173" i="3" s="1"/>
  <c r="H173" i="3"/>
  <c r="O172" i="3"/>
  <c r="N172" i="3"/>
  <c r="H172" i="3"/>
  <c r="N171" i="3"/>
  <c r="O171" i="3" s="1"/>
  <c r="H171" i="3"/>
  <c r="N170" i="3"/>
  <c r="O170" i="3" s="1"/>
  <c r="H170" i="3"/>
  <c r="O169" i="3"/>
  <c r="N169" i="3"/>
  <c r="H169" i="3"/>
  <c r="N168" i="3"/>
  <c r="O168" i="3" s="1"/>
  <c r="H168" i="3"/>
  <c r="N167" i="3"/>
  <c r="O167" i="3" s="1"/>
  <c r="H167" i="3"/>
  <c r="O166" i="3"/>
  <c r="N166" i="3"/>
  <c r="H166" i="3"/>
  <c r="N165" i="3"/>
  <c r="O165" i="3" s="1"/>
  <c r="H165" i="3"/>
  <c r="O164" i="3"/>
  <c r="N164" i="3"/>
  <c r="H164" i="3"/>
  <c r="N163" i="3"/>
  <c r="O163" i="3" s="1"/>
  <c r="H163" i="3"/>
  <c r="N162" i="3"/>
  <c r="O162" i="3" s="1"/>
  <c r="H162" i="3"/>
  <c r="O161" i="3"/>
  <c r="N161" i="3"/>
  <c r="H161" i="3"/>
  <c r="N160" i="3"/>
  <c r="O160" i="3" s="1"/>
  <c r="H160" i="3"/>
  <c r="N159" i="3"/>
  <c r="O159" i="3" s="1"/>
  <c r="H159" i="3"/>
  <c r="O158" i="3"/>
  <c r="N158" i="3"/>
  <c r="H158" i="3"/>
  <c r="N157" i="3"/>
  <c r="O157" i="3" s="1"/>
  <c r="H157" i="3"/>
  <c r="O156" i="3"/>
  <c r="N156" i="3"/>
  <c r="H156" i="3"/>
  <c r="N155" i="3"/>
  <c r="O155" i="3" s="1"/>
  <c r="H155" i="3"/>
  <c r="N154" i="3"/>
  <c r="O154" i="3" s="1"/>
  <c r="H154" i="3"/>
  <c r="O153" i="3"/>
  <c r="N153" i="3"/>
  <c r="H153" i="3"/>
  <c r="N152" i="3"/>
  <c r="O152" i="3" s="1"/>
  <c r="H152" i="3"/>
  <c r="N151" i="3"/>
  <c r="O151" i="3" s="1"/>
  <c r="H151" i="3"/>
  <c r="O150" i="3"/>
  <c r="N150" i="3"/>
  <c r="H150" i="3"/>
  <c r="N149" i="3"/>
  <c r="O149" i="3" s="1"/>
  <c r="H149" i="3"/>
  <c r="O148" i="3"/>
  <c r="N148" i="3"/>
  <c r="H148" i="3"/>
  <c r="N147" i="3"/>
  <c r="O147" i="3" s="1"/>
  <c r="H147" i="3"/>
  <c r="N146" i="3"/>
  <c r="O146" i="3" s="1"/>
  <c r="H146" i="3"/>
  <c r="O145" i="3"/>
  <c r="N145" i="3"/>
  <c r="H145" i="3"/>
  <c r="N144" i="3"/>
  <c r="O144" i="3" s="1"/>
  <c r="H144" i="3"/>
  <c r="N143" i="3"/>
  <c r="O143" i="3" s="1"/>
  <c r="H143" i="3"/>
  <c r="O142" i="3"/>
  <c r="N142" i="3"/>
  <c r="H142" i="3"/>
  <c r="N141" i="3"/>
  <c r="O141" i="3" s="1"/>
  <c r="H141" i="3"/>
  <c r="O140" i="3"/>
  <c r="N140" i="3"/>
  <c r="H140" i="3"/>
  <c r="N139" i="3"/>
  <c r="O139" i="3" s="1"/>
  <c r="H139" i="3"/>
  <c r="N138" i="3"/>
  <c r="O138" i="3" s="1"/>
  <c r="H138" i="3"/>
  <c r="O137" i="3"/>
  <c r="N137" i="3"/>
  <c r="H137" i="3"/>
  <c r="N136" i="3"/>
  <c r="O136" i="3" s="1"/>
  <c r="H136" i="3"/>
  <c r="N135" i="3"/>
  <c r="O135" i="3" s="1"/>
  <c r="H135" i="3"/>
  <c r="O134" i="3"/>
  <c r="N134" i="3"/>
  <c r="H134" i="3"/>
  <c r="N133" i="3"/>
  <c r="O133" i="3" s="1"/>
  <c r="H133" i="3"/>
  <c r="O132" i="3"/>
  <c r="N132" i="3"/>
  <c r="H132" i="3"/>
  <c r="N131" i="3"/>
  <c r="O131" i="3" s="1"/>
  <c r="H131" i="3"/>
  <c r="N130" i="3"/>
  <c r="O130" i="3" s="1"/>
  <c r="H130" i="3"/>
  <c r="O129" i="3"/>
  <c r="N129" i="3"/>
  <c r="H129" i="3"/>
  <c r="N128" i="3"/>
  <c r="O128" i="3" s="1"/>
  <c r="H128" i="3"/>
  <c r="N127" i="3"/>
  <c r="O127" i="3" s="1"/>
  <c r="H127" i="3"/>
  <c r="O126" i="3"/>
  <c r="N126" i="3"/>
  <c r="H126" i="3"/>
  <c r="N125" i="3"/>
  <c r="O125" i="3" s="1"/>
  <c r="H125" i="3"/>
  <c r="O124" i="3"/>
  <c r="N124" i="3"/>
  <c r="H124" i="3"/>
  <c r="N123" i="3"/>
  <c r="O123" i="3" s="1"/>
  <c r="H123" i="3"/>
  <c r="N122" i="3"/>
  <c r="O122" i="3" s="1"/>
  <c r="H122" i="3"/>
  <c r="O121" i="3"/>
  <c r="N121" i="3"/>
  <c r="H121" i="3"/>
  <c r="N120" i="3"/>
  <c r="O120" i="3" s="1"/>
  <c r="H120" i="3"/>
  <c r="N119" i="3"/>
  <c r="O119" i="3" s="1"/>
  <c r="H119" i="3"/>
  <c r="O118" i="3"/>
  <c r="N118" i="3"/>
  <c r="H118" i="3"/>
  <c r="N117" i="3"/>
  <c r="O117" i="3" s="1"/>
  <c r="H117" i="3"/>
  <c r="O116" i="3"/>
  <c r="N116" i="3"/>
  <c r="H116" i="3"/>
  <c r="N115" i="3"/>
  <c r="O115" i="3" s="1"/>
  <c r="H115" i="3"/>
  <c r="N114" i="3"/>
  <c r="O114" i="3" s="1"/>
  <c r="H114" i="3"/>
  <c r="O113" i="3"/>
  <c r="N113" i="3"/>
  <c r="H113" i="3"/>
  <c r="N112" i="3"/>
  <c r="O112" i="3" s="1"/>
  <c r="H112" i="3"/>
  <c r="N111" i="3"/>
  <c r="O111" i="3" s="1"/>
  <c r="H111" i="3"/>
  <c r="O110" i="3"/>
  <c r="N110" i="3"/>
  <c r="H110" i="3"/>
  <c r="N109" i="3"/>
  <c r="O109" i="3" s="1"/>
  <c r="H109" i="3"/>
  <c r="O108" i="3"/>
  <c r="N108" i="3"/>
  <c r="H108" i="3"/>
  <c r="N107" i="3"/>
  <c r="O107" i="3" s="1"/>
  <c r="H107" i="3"/>
  <c r="N106" i="3"/>
  <c r="O106" i="3" s="1"/>
  <c r="H106" i="3"/>
  <c r="O105" i="3"/>
  <c r="N105" i="3"/>
  <c r="H105" i="3"/>
  <c r="N104" i="3"/>
  <c r="O104" i="3" s="1"/>
  <c r="H104" i="3"/>
  <c r="N103" i="3"/>
  <c r="O103" i="3" s="1"/>
  <c r="H103" i="3"/>
  <c r="O102" i="3"/>
  <c r="N102" i="3"/>
  <c r="H102" i="3"/>
  <c r="N101" i="3"/>
  <c r="O101" i="3" s="1"/>
  <c r="H101" i="3"/>
  <c r="O100" i="3"/>
  <c r="N100" i="3"/>
  <c r="H100" i="3"/>
  <c r="N99" i="3"/>
  <c r="O99" i="3" s="1"/>
  <c r="H99" i="3"/>
  <c r="N98" i="3"/>
  <c r="O98" i="3" s="1"/>
  <c r="H98" i="3"/>
  <c r="O97" i="3"/>
  <c r="N97" i="3"/>
  <c r="H97" i="3"/>
  <c r="N96" i="3"/>
  <c r="O96" i="3" s="1"/>
  <c r="H96" i="3"/>
  <c r="N95" i="3"/>
  <c r="O95" i="3" s="1"/>
  <c r="H95" i="3"/>
  <c r="O94" i="3"/>
  <c r="N94" i="3"/>
  <c r="H94" i="3"/>
  <c r="N93" i="3"/>
  <c r="O93" i="3" s="1"/>
  <c r="H93" i="3"/>
  <c r="O92" i="3"/>
  <c r="N92" i="3"/>
  <c r="H92" i="3"/>
  <c r="N91" i="3"/>
  <c r="O91" i="3" s="1"/>
  <c r="H91" i="3"/>
  <c r="N90" i="3"/>
  <c r="O90" i="3" s="1"/>
  <c r="H90" i="3"/>
  <c r="O89" i="3"/>
  <c r="N89" i="3"/>
  <c r="H89" i="3"/>
  <c r="N88" i="3"/>
  <c r="O88" i="3" s="1"/>
  <c r="H88" i="3"/>
  <c r="N87" i="3"/>
  <c r="O87" i="3" s="1"/>
  <c r="H87" i="3"/>
  <c r="O86" i="3"/>
  <c r="N86" i="3"/>
  <c r="H86" i="3"/>
  <c r="N85" i="3"/>
  <c r="O85" i="3" s="1"/>
  <c r="H85" i="3"/>
  <c r="O84" i="3"/>
  <c r="N84" i="3"/>
  <c r="H84" i="3"/>
  <c r="N83" i="3"/>
  <c r="O83" i="3" s="1"/>
  <c r="H83" i="3"/>
  <c r="N82" i="3"/>
  <c r="O82" i="3" s="1"/>
  <c r="H82" i="3"/>
  <c r="O81" i="3"/>
  <c r="N81" i="3"/>
  <c r="H81" i="3"/>
  <c r="N80" i="3"/>
  <c r="O80" i="3" s="1"/>
  <c r="H80" i="3"/>
  <c r="N79" i="3"/>
  <c r="O79" i="3" s="1"/>
  <c r="H79" i="3"/>
  <c r="O78" i="3"/>
  <c r="N78" i="3"/>
  <c r="H78" i="3"/>
  <c r="N77" i="3"/>
  <c r="O77" i="3" s="1"/>
  <c r="H77" i="3"/>
  <c r="O76" i="3"/>
  <c r="N76" i="3"/>
  <c r="H76" i="3"/>
  <c r="N75" i="3"/>
  <c r="O75" i="3" s="1"/>
  <c r="H75" i="3"/>
  <c r="N74" i="3"/>
  <c r="O74" i="3" s="1"/>
  <c r="H74" i="3"/>
  <c r="O73" i="3"/>
  <c r="N73" i="3"/>
  <c r="H73" i="3"/>
  <c r="N72" i="3"/>
  <c r="O72" i="3" s="1"/>
  <c r="H72" i="3"/>
  <c r="N71" i="3"/>
  <c r="O71" i="3" s="1"/>
  <c r="H71" i="3"/>
  <c r="O70" i="3"/>
  <c r="N70" i="3"/>
  <c r="H70" i="3"/>
  <c r="N69" i="3"/>
  <c r="O69" i="3" s="1"/>
  <c r="H69" i="3"/>
  <c r="O68" i="3"/>
  <c r="N68" i="3"/>
  <c r="H68" i="3"/>
  <c r="N67" i="3"/>
  <c r="O67" i="3" s="1"/>
  <c r="H67" i="3"/>
  <c r="N66" i="3"/>
  <c r="O66" i="3" s="1"/>
  <c r="H66" i="3"/>
  <c r="O65" i="3"/>
  <c r="N65" i="3"/>
  <c r="H65" i="3"/>
  <c r="N64" i="3"/>
  <c r="O64" i="3" s="1"/>
  <c r="H64" i="3"/>
  <c r="N63" i="3"/>
  <c r="O63" i="3" s="1"/>
  <c r="H63" i="3"/>
  <c r="O62" i="3"/>
  <c r="N62" i="3"/>
  <c r="H62" i="3"/>
  <c r="N61" i="3"/>
  <c r="O61" i="3" s="1"/>
  <c r="H61" i="3"/>
  <c r="O60" i="3"/>
  <c r="N60" i="3"/>
  <c r="H60" i="3"/>
  <c r="N59" i="3"/>
  <c r="O59" i="3" s="1"/>
  <c r="H59" i="3"/>
  <c r="N58" i="3"/>
  <c r="O58" i="3" s="1"/>
  <c r="H58" i="3"/>
  <c r="O57" i="3"/>
  <c r="N57" i="3"/>
  <c r="H57" i="3"/>
  <c r="N56" i="3"/>
  <c r="O56" i="3" s="1"/>
  <c r="H56" i="3"/>
  <c r="N55" i="3"/>
  <c r="O55" i="3" s="1"/>
  <c r="H55" i="3"/>
  <c r="O54" i="3"/>
  <c r="N54" i="3"/>
  <c r="H54" i="3"/>
  <c r="N53" i="3"/>
  <c r="O53" i="3" s="1"/>
  <c r="H53" i="3"/>
  <c r="O52" i="3"/>
  <c r="N52" i="3"/>
  <c r="H52" i="3"/>
  <c r="N51" i="3"/>
  <c r="O51" i="3" s="1"/>
  <c r="H51" i="3"/>
  <c r="N50" i="3"/>
  <c r="O50" i="3" s="1"/>
  <c r="H50" i="3"/>
  <c r="O49" i="3"/>
  <c r="N49" i="3"/>
  <c r="H49" i="3"/>
  <c r="N48" i="3"/>
  <c r="O48" i="3" s="1"/>
  <c r="H48" i="3"/>
  <c r="N47" i="3"/>
  <c r="O47" i="3" s="1"/>
  <c r="H47" i="3"/>
  <c r="O46" i="3"/>
  <c r="N46" i="3"/>
  <c r="H46" i="3"/>
  <c r="N45" i="3"/>
  <c r="O45" i="3" s="1"/>
  <c r="H45" i="3"/>
  <c r="O44" i="3"/>
  <c r="N44" i="3"/>
  <c r="H44" i="3"/>
  <c r="N43" i="3"/>
  <c r="O43" i="3" s="1"/>
  <c r="H43" i="3"/>
  <c r="N42" i="3"/>
  <c r="O42" i="3" s="1"/>
  <c r="H42" i="3"/>
  <c r="O41" i="3"/>
  <c r="N41" i="3"/>
  <c r="H41" i="3"/>
  <c r="N40" i="3"/>
  <c r="O40" i="3" s="1"/>
  <c r="H40" i="3"/>
  <c r="N39" i="3"/>
  <c r="O39" i="3" s="1"/>
  <c r="H39" i="3"/>
  <c r="O38" i="3"/>
  <c r="N38" i="3"/>
  <c r="H38" i="3"/>
  <c r="N37" i="3"/>
  <c r="O37" i="3" s="1"/>
  <c r="H37" i="3"/>
  <c r="O36" i="3"/>
  <c r="N36" i="3"/>
  <c r="H36" i="3"/>
  <c r="N35" i="3"/>
  <c r="O35" i="3" s="1"/>
  <c r="H35" i="3"/>
  <c r="N34" i="3"/>
  <c r="O34" i="3" s="1"/>
  <c r="H34" i="3"/>
  <c r="O33" i="3"/>
  <c r="N33" i="3"/>
  <c r="H33" i="3"/>
  <c r="N32" i="3"/>
  <c r="O32" i="3" s="1"/>
  <c r="H32" i="3"/>
  <c r="N31" i="3"/>
  <c r="O31" i="3" s="1"/>
  <c r="H31" i="3"/>
  <c r="O30" i="3"/>
  <c r="N30" i="3"/>
  <c r="H30" i="3"/>
  <c r="N29" i="3"/>
  <c r="O29" i="3" s="1"/>
  <c r="H29" i="3"/>
  <c r="O28" i="3"/>
  <c r="N28" i="3"/>
  <c r="H28" i="3"/>
  <c r="N27" i="3"/>
  <c r="O27" i="3" s="1"/>
  <c r="H27" i="3"/>
  <c r="N26" i="3"/>
  <c r="O26" i="3" s="1"/>
  <c r="H26" i="3"/>
  <c r="O25" i="3"/>
  <c r="N25" i="3"/>
  <c r="H25" i="3"/>
  <c r="N24" i="3"/>
  <c r="O24" i="3" s="1"/>
  <c r="H24" i="3"/>
  <c r="N23" i="3"/>
  <c r="O23" i="3" s="1"/>
  <c r="H23" i="3"/>
  <c r="O22" i="3"/>
  <c r="N22" i="3"/>
  <c r="H22" i="3"/>
  <c r="N21" i="3"/>
  <c r="O21" i="3" s="1"/>
  <c r="H21" i="3"/>
  <c r="O20" i="3"/>
  <c r="N20" i="3"/>
  <c r="H20" i="3"/>
  <c r="N19" i="3"/>
  <c r="O19" i="3" s="1"/>
  <c r="H19" i="3"/>
  <c r="N18" i="3"/>
  <c r="O18" i="3" s="1"/>
  <c r="H18" i="3"/>
  <c r="O17" i="3"/>
  <c r="N17" i="3"/>
  <c r="H17" i="3"/>
  <c r="N16" i="3"/>
  <c r="O16" i="3" s="1"/>
  <c r="H16" i="3"/>
  <c r="N15" i="3"/>
  <c r="O15" i="3" s="1"/>
  <c r="H15" i="3"/>
  <c r="O14" i="3"/>
  <c r="N14" i="3"/>
  <c r="H14" i="3"/>
  <c r="N13" i="3"/>
  <c r="O13" i="3" s="1"/>
  <c r="H13" i="3"/>
  <c r="O12" i="3"/>
  <c r="N12" i="3"/>
  <c r="H12" i="3"/>
  <c r="N11" i="3"/>
  <c r="O11" i="3" s="1"/>
  <c r="H11" i="3"/>
  <c r="N10" i="3"/>
  <c r="O10" i="3" s="1"/>
  <c r="H10" i="3"/>
  <c r="O9" i="3"/>
  <c r="N9" i="3"/>
  <c r="H9" i="3"/>
  <c r="N8" i="3"/>
  <c r="O8" i="3" s="1"/>
  <c r="H8" i="3"/>
  <c r="N7" i="3"/>
  <c r="O7" i="3" s="1"/>
  <c r="H7" i="3"/>
  <c r="O6" i="3"/>
  <c r="N6" i="3"/>
  <c r="H6" i="3"/>
  <c r="N5" i="3"/>
  <c r="O5" i="3" s="1"/>
  <c r="H5" i="3"/>
  <c r="O4" i="3"/>
  <c r="N4" i="3"/>
  <c r="H4" i="3"/>
  <c r="N3" i="3"/>
  <c r="O3" i="3" s="1"/>
  <c r="H3" i="3"/>
  <c r="N2" i="3"/>
  <c r="O2" i="3" s="1"/>
  <c r="H2" i="3"/>
  <c r="G42" i="2"/>
  <c r="G43" i="2" s="1"/>
  <c r="G44" i="2" s="1"/>
  <c r="G45" i="2" s="1"/>
  <c r="G46" i="2" s="1"/>
  <c r="G47" i="2" s="1"/>
  <c r="G48" i="2" s="1"/>
  <c r="G49" i="2" s="1"/>
  <c r="G50" i="2" s="1"/>
  <c r="G51" i="2" s="1"/>
  <c r="G52" i="2" s="1"/>
  <c r="G53" i="2" s="1"/>
  <c r="G54" i="2" s="1"/>
  <c r="G55" i="2" s="1"/>
  <c r="G56" i="2" s="1"/>
  <c r="G57" i="2" s="1"/>
  <c r="G58" i="2" s="1"/>
  <c r="G59" i="2" s="1"/>
  <c r="G60" i="2" s="1"/>
  <c r="G61" i="2" s="1"/>
  <c r="G62" i="2" s="1"/>
  <c r="G63" i="2" s="1"/>
  <c r="G64" i="2" s="1"/>
  <c r="G65" i="2" s="1"/>
  <c r="G66" i="2" s="1"/>
  <c r="G67" i="2" s="1"/>
  <c r="G68" i="2" s="1"/>
  <c r="G69" i="2" s="1"/>
  <c r="G70" i="2" s="1"/>
  <c r="G71" i="2" s="1"/>
  <c r="G72" i="2" s="1"/>
  <c r="G73" i="2" s="1"/>
  <c r="G74" i="2" s="1"/>
  <c r="G75" i="2" s="1"/>
  <c r="G76" i="2" s="1"/>
  <c r="G77" i="2" s="1"/>
  <c r="G78" i="2" s="1"/>
  <c r="G79" i="2" s="1"/>
  <c r="G80" i="2" s="1"/>
  <c r="G81" i="2" s="1"/>
  <c r="G82" i="2" s="1"/>
  <c r="G83" i="2" s="1"/>
  <c r="G84" i="2" s="1"/>
  <c r="G85" i="2" s="1"/>
  <c r="G86" i="2" s="1"/>
  <c r="G87" i="2" s="1"/>
  <c r="G88" i="2" s="1"/>
  <c r="G89" i="2" s="1"/>
  <c r="G90" i="2" s="1"/>
  <c r="G91" i="2" s="1"/>
  <c r="G92" i="2" s="1"/>
  <c r="G93" i="2" s="1"/>
  <c r="G94" i="2" s="1"/>
  <c r="G95" i="2" s="1"/>
  <c r="G96" i="2" s="1"/>
  <c r="G97" i="2" s="1"/>
  <c r="G98" i="2" s="1"/>
  <c r="G99" i="2" s="1"/>
  <c r="G100" i="2" s="1"/>
  <c r="G101" i="2" s="1"/>
  <c r="G102" i="2" s="1"/>
  <c r="G103" i="2" s="1"/>
  <c r="G104" i="2" s="1"/>
  <c r="G105" i="2" s="1"/>
  <c r="G106" i="2" s="1"/>
  <c r="G107" i="2" s="1"/>
  <c r="G108" i="2" s="1"/>
  <c r="G109" i="2" s="1"/>
  <c r="G110" i="2" s="1"/>
  <c r="G111" i="2" s="1"/>
  <c r="G112" i="2" s="1"/>
  <c r="G113" i="2" s="1"/>
  <c r="G114" i="2" s="1"/>
  <c r="G115" i="2" s="1"/>
  <c r="G116" i="2" s="1"/>
  <c r="G117" i="2" s="1"/>
  <c r="G118" i="2" s="1"/>
  <c r="G119" i="2" s="1"/>
  <c r="G120" i="2" s="1"/>
  <c r="G121" i="2" s="1"/>
  <c r="G122" i="2" s="1"/>
  <c r="G123" i="2" s="1"/>
  <c r="G124" i="2" s="1"/>
  <c r="G125" i="2" s="1"/>
  <c r="G126" i="2" s="1"/>
  <c r="G127" i="2" s="1"/>
  <c r="G128" i="2" s="1"/>
  <c r="G129" i="2" s="1"/>
  <c r="G130" i="2" s="1"/>
  <c r="G131" i="2" s="1"/>
  <c r="G132" i="2" s="1"/>
  <c r="G133" i="2" s="1"/>
  <c r="G134" i="2" s="1"/>
  <c r="G135" i="2" s="1"/>
  <c r="G136" i="2" s="1"/>
  <c r="G137" i="2" s="1"/>
  <c r="G138" i="2" s="1"/>
  <c r="G139" i="2" s="1"/>
  <c r="G140" i="2" s="1"/>
  <c r="G141" i="2" s="1"/>
  <c r="G142" i="2" s="1"/>
  <c r="G143" i="2" s="1"/>
  <c r="G144" i="2" s="1"/>
  <c r="G145" i="2" s="1"/>
  <c r="G146" i="2" s="1"/>
  <c r="G147" i="2" s="1"/>
  <c r="G148" i="2" s="1"/>
  <c r="G149" i="2" s="1"/>
  <c r="G150" i="2" s="1"/>
  <c r="G151" i="2" s="1"/>
  <c r="G152" i="2" s="1"/>
  <c r="G153" i="2" s="1"/>
  <c r="G154" i="2" s="1"/>
  <c r="G155" i="2" s="1"/>
  <c r="G156" i="2" s="1"/>
  <c r="G157" i="2" s="1"/>
  <c r="G158" i="2" s="1"/>
  <c r="G159" i="2" s="1"/>
  <c r="G160" i="2" s="1"/>
  <c r="G161" i="2" s="1"/>
  <c r="G162" i="2" s="1"/>
  <c r="G163" i="2" s="1"/>
  <c r="G164" i="2" s="1"/>
  <c r="G165" i="2" s="1"/>
  <c r="G166" i="2" s="1"/>
  <c r="G167" i="2" s="1"/>
  <c r="G168" i="2" s="1"/>
  <c r="G169" i="2" s="1"/>
  <c r="G170" i="2" s="1"/>
  <c r="G171" i="2" s="1"/>
  <c r="G172" i="2" s="1"/>
  <c r="G173" i="2" s="1"/>
  <c r="G174" i="2" s="1"/>
  <c r="G175" i="2" s="1"/>
  <c r="G176" i="2" s="1"/>
  <c r="G177" i="2" s="1"/>
  <c r="G178" i="2" s="1"/>
  <c r="G179" i="2" s="1"/>
  <c r="G180" i="2" s="1"/>
  <c r="G181" i="2" s="1"/>
  <c r="G182" i="2" s="1"/>
  <c r="G183" i="2" s="1"/>
  <c r="G184" i="2" s="1"/>
  <c r="G185" i="2" s="1"/>
  <c r="G186" i="2" s="1"/>
  <c r="G187" i="2" s="1"/>
  <c r="G188" i="2" s="1"/>
  <c r="G189" i="2" s="1"/>
  <c r="G190" i="2" s="1"/>
  <c r="G191" i="2" s="1"/>
  <c r="G192" i="2" s="1"/>
  <c r="G193" i="2" s="1"/>
  <c r="G194" i="2" s="1"/>
  <c r="G195" i="2" s="1"/>
  <c r="G196" i="2" s="1"/>
  <c r="G197" i="2" s="1"/>
  <c r="G198" i="2" s="1"/>
  <c r="G199" i="2" s="1"/>
  <c r="G200" i="2" s="1"/>
  <c r="G201" i="2" s="1"/>
  <c r="G202" i="2" s="1"/>
  <c r="G203" i="2" s="1"/>
  <c r="G204" i="2" s="1"/>
  <c r="G205" i="2" s="1"/>
  <c r="G206" i="2" s="1"/>
  <c r="G207" i="2" s="1"/>
  <c r="G208" i="2" s="1"/>
  <c r="G209" i="2" s="1"/>
  <c r="G210" i="2" s="1"/>
  <c r="G211" i="2" s="1"/>
  <c r="G212" i="2" s="1"/>
  <c r="G213" i="2" s="1"/>
  <c r="G214" i="2" s="1"/>
  <c r="G215" i="2" s="1"/>
  <c r="G216" i="2" s="1"/>
  <c r="G217" i="2" s="1"/>
  <c r="G218" i="2" s="1"/>
  <c r="G219" i="2" s="1"/>
  <c r="G220" i="2" s="1"/>
  <c r="G221" i="2" s="1"/>
  <c r="G222" i="2" s="1"/>
  <c r="G223" i="2" s="1"/>
  <c r="G224" i="2" s="1"/>
  <c r="G225" i="2" s="1"/>
  <c r="G226" i="2" s="1"/>
  <c r="G227" i="2" s="1"/>
  <c r="G228" i="2" s="1"/>
  <c r="G229" i="2" s="1"/>
  <c r="G230" i="2" s="1"/>
  <c r="G231" i="2" s="1"/>
  <c r="G232" i="2" s="1"/>
  <c r="G233" i="2" s="1"/>
  <c r="G234" i="2" s="1"/>
  <c r="G235" i="2" s="1"/>
  <c r="G236" i="2" s="1"/>
  <c r="G237" i="2" s="1"/>
  <c r="G238" i="2" s="1"/>
  <c r="G239" i="2" s="1"/>
  <c r="G240" i="2" s="1"/>
  <c r="G241" i="2" s="1"/>
  <c r="G242" i="2" s="1"/>
  <c r="G243" i="2" s="1"/>
  <c r="G244" i="2" s="1"/>
  <c r="G245" i="2" s="1"/>
  <c r="G246" i="2" s="1"/>
  <c r="G247" i="2" s="1"/>
  <c r="G248" i="2" s="1"/>
  <c r="G249" i="2" s="1"/>
  <c r="G250" i="2" s="1"/>
  <c r="G251" i="2" s="1"/>
  <c r="G252" i="2" s="1"/>
  <c r="G253" i="2" s="1"/>
  <c r="G254" i="2" s="1"/>
  <c r="G255" i="2" s="1"/>
  <c r="G256" i="2" s="1"/>
  <c r="G257" i="2" s="1"/>
  <c r="G258" i="2" s="1"/>
  <c r="G259" i="2" s="1"/>
  <c r="G260" i="2" s="1"/>
  <c r="G261" i="2" s="1"/>
  <c r="G262" i="2" s="1"/>
  <c r="G263" i="2" s="1"/>
  <c r="G264" i="2" s="1"/>
  <c r="G265" i="2" s="1"/>
  <c r="G266" i="2" s="1"/>
  <c r="G267" i="2" s="1"/>
  <c r="G268" i="2" s="1"/>
  <c r="G269" i="2" s="1"/>
  <c r="G270" i="2" s="1"/>
  <c r="G271" i="2" s="1"/>
  <c r="G272" i="2" s="1"/>
  <c r="G273" i="2" s="1"/>
  <c r="G274" i="2" s="1"/>
  <c r="G275" i="2" s="1"/>
  <c r="G276" i="2" s="1"/>
  <c r="G277" i="2" s="1"/>
  <c r="G278" i="2" s="1"/>
  <c r="G279" i="2" s="1"/>
  <c r="G280" i="2" s="1"/>
  <c r="G281" i="2" s="1"/>
  <c r="G282" i="2" s="1"/>
  <c r="G283" i="2" s="1"/>
  <c r="G284" i="2" s="1"/>
  <c r="G285" i="2" s="1"/>
  <c r="G286" i="2" s="1"/>
  <c r="G287" i="2" s="1"/>
  <c r="G288" i="2" s="1"/>
  <c r="G289" i="2" s="1"/>
  <c r="G290" i="2" s="1"/>
  <c r="G291" i="2" s="1"/>
  <c r="G292" i="2" s="1"/>
  <c r="G293" i="2" s="1"/>
  <c r="G294" i="2" s="1"/>
  <c r="G295" i="2" s="1"/>
  <c r="G296" i="2" s="1"/>
  <c r="G297" i="2" s="1"/>
  <c r="G298" i="2" s="1"/>
  <c r="G299" i="2" s="1"/>
  <c r="G300" i="2" s="1"/>
  <c r="G301" i="2" s="1"/>
  <c r="G302" i="2" s="1"/>
  <c r="G303" i="2" s="1"/>
  <c r="G304" i="2" s="1"/>
  <c r="G305" i="2" s="1"/>
  <c r="G306" i="2" s="1"/>
  <c r="G307" i="2" s="1"/>
  <c r="G308" i="2" s="1"/>
  <c r="G309" i="2" s="1"/>
  <c r="G310" i="2" s="1"/>
  <c r="G311" i="2" s="1"/>
  <c r="G312" i="2" s="1"/>
  <c r="G313" i="2" s="1"/>
  <c r="G314" i="2" s="1"/>
  <c r="G315" i="2" s="1"/>
  <c r="G316" i="2" s="1"/>
  <c r="G317" i="2" s="1"/>
  <c r="G318" i="2" s="1"/>
  <c r="G319" i="2" s="1"/>
  <c r="G320" i="2" s="1"/>
  <c r="G321" i="2" s="1"/>
  <c r="G322" i="2" s="1"/>
  <c r="G323" i="2" s="1"/>
  <c r="G324" i="2" s="1"/>
  <c r="G325" i="2" s="1"/>
  <c r="G326" i="2" s="1"/>
  <c r="G327" i="2" s="1"/>
  <c r="G328" i="2" s="1"/>
  <c r="G329" i="2" s="1"/>
  <c r="G330" i="2" s="1"/>
  <c r="G331" i="2" s="1"/>
  <c r="G332" i="2" s="1"/>
  <c r="G333" i="2" s="1"/>
  <c r="G334" i="2" s="1"/>
  <c r="G335" i="2" s="1"/>
  <c r="G336" i="2" s="1"/>
  <c r="G337" i="2" s="1"/>
  <c r="G338" i="2" s="1"/>
  <c r="G339" i="2" s="1"/>
  <c r="G340" i="2" s="1"/>
  <c r="G341" i="2" s="1"/>
  <c r="G342" i="2" s="1"/>
  <c r="G343" i="2" s="1"/>
  <c r="G344" i="2" s="1"/>
  <c r="G345" i="2" s="1"/>
  <c r="G346" i="2" s="1"/>
  <c r="G347" i="2" s="1"/>
  <c r="G348" i="2" s="1"/>
  <c r="G349" i="2" s="1"/>
  <c r="G350" i="2" s="1"/>
  <c r="G351" i="2" s="1"/>
  <c r="G352" i="2" s="1"/>
  <c r="G353" i="2" s="1"/>
  <c r="G354" i="2" s="1"/>
  <c r="G355" i="2" s="1"/>
  <c r="G356" i="2" s="1"/>
  <c r="G357" i="2" s="1"/>
  <c r="G358" i="2" s="1"/>
  <c r="G359" i="2" s="1"/>
  <c r="G360" i="2" s="1"/>
  <c r="G361" i="2" s="1"/>
  <c r="G362" i="2" s="1"/>
  <c r="G363" i="2" s="1"/>
  <c r="G364" i="2" s="1"/>
  <c r="G365" i="2" s="1"/>
  <c r="G366" i="2" s="1"/>
  <c r="G367" i="2" s="1"/>
  <c r="G368" i="2" s="1"/>
  <c r="G369" i="2" s="1"/>
  <c r="G370" i="2" s="1"/>
  <c r="G371" i="2" s="1"/>
  <c r="G372" i="2" s="1"/>
  <c r="G373" i="2" s="1"/>
  <c r="G374" i="2" s="1"/>
  <c r="G375" i="2" s="1"/>
  <c r="G376" i="2" s="1"/>
  <c r="G377" i="2" s="1"/>
  <c r="G378" i="2" s="1"/>
  <c r="G379" i="2" s="1"/>
  <c r="G380" i="2" s="1"/>
  <c r="G381" i="2" s="1"/>
  <c r="G382" i="2" s="1"/>
  <c r="G383" i="2" s="1"/>
  <c r="G384" i="2" s="1"/>
  <c r="G385" i="2" s="1"/>
  <c r="G386" i="2" s="1"/>
  <c r="G387" i="2" s="1"/>
  <c r="G388" i="2" s="1"/>
  <c r="G389" i="2" s="1"/>
  <c r="G390" i="2" s="1"/>
  <c r="G391" i="2" s="1"/>
  <c r="G392" i="2" s="1"/>
  <c r="G393" i="2" s="1"/>
  <c r="G394" i="2" s="1"/>
  <c r="G395" i="2" s="1"/>
  <c r="G396" i="2" s="1"/>
  <c r="G397" i="2" s="1"/>
  <c r="G398" i="2" s="1"/>
  <c r="G399" i="2" s="1"/>
  <c r="G400" i="2" s="1"/>
  <c r="G401" i="2" s="1"/>
  <c r="G402" i="2" s="1"/>
  <c r="G403" i="2" s="1"/>
  <c r="G404" i="2" s="1"/>
  <c r="G405" i="2" s="1"/>
  <c r="G406" i="2" s="1"/>
  <c r="G407" i="2" s="1"/>
  <c r="G408" i="2" s="1"/>
  <c r="G409" i="2" s="1"/>
  <c r="G410" i="2" s="1"/>
  <c r="G411" i="2" s="1"/>
  <c r="G412" i="2" s="1"/>
  <c r="G413" i="2" s="1"/>
  <c r="G414" i="2" s="1"/>
  <c r="G415" i="2" s="1"/>
  <c r="G416" i="2" s="1"/>
  <c r="G417" i="2" s="1"/>
  <c r="G418" i="2" s="1"/>
  <c r="G419" i="2" s="1"/>
  <c r="G420" i="2" s="1"/>
  <c r="G421" i="2" s="1"/>
  <c r="G422" i="2" s="1"/>
  <c r="G423" i="2" s="1"/>
  <c r="G424" i="2" s="1"/>
  <c r="G425" i="2" s="1"/>
  <c r="G426" i="2" s="1"/>
  <c r="G427" i="2" s="1"/>
  <c r="G428" i="2" s="1"/>
  <c r="G429" i="2" s="1"/>
  <c r="G430" i="2" s="1"/>
  <c r="G431" i="2" s="1"/>
  <c r="G432" i="2" s="1"/>
  <c r="G433" i="2" s="1"/>
  <c r="G434" i="2" s="1"/>
  <c r="G435" i="2" s="1"/>
  <c r="G436" i="2" s="1"/>
  <c r="G437" i="2" s="1"/>
  <c r="G438" i="2" s="1"/>
  <c r="G439" i="2" s="1"/>
  <c r="G440" i="2" s="1"/>
  <c r="G441" i="2" s="1"/>
  <c r="G442" i="2" s="1"/>
  <c r="G443" i="2" s="1"/>
  <c r="G444" i="2" s="1"/>
  <c r="G445" i="2" s="1"/>
  <c r="G446" i="2" s="1"/>
  <c r="G447" i="2" s="1"/>
  <c r="G448" i="2" s="1"/>
  <c r="G449" i="2" s="1"/>
  <c r="G450" i="2" s="1"/>
  <c r="G451" i="2" s="1"/>
  <c r="G452" i="2" s="1"/>
  <c r="G453" i="2" s="1"/>
  <c r="G454" i="2" s="1"/>
  <c r="G455" i="2" s="1"/>
  <c r="G456" i="2" s="1"/>
  <c r="G457" i="2" s="1"/>
  <c r="G458" i="2" s="1"/>
  <c r="G459" i="2" s="1"/>
  <c r="G460" i="2" s="1"/>
  <c r="G461" i="2" s="1"/>
  <c r="G462" i="2" s="1"/>
  <c r="G463" i="2" s="1"/>
  <c r="G464" i="2" s="1"/>
  <c r="G465" i="2" s="1"/>
  <c r="G466" i="2" s="1"/>
  <c r="G467" i="2" s="1"/>
  <c r="G468" i="2" s="1"/>
  <c r="G469" i="2" s="1"/>
  <c r="G470" i="2" s="1"/>
  <c r="G471" i="2" s="1"/>
  <c r="G472" i="2" s="1"/>
  <c r="G473" i="2" s="1"/>
  <c r="G474" i="2" s="1"/>
  <c r="G475" i="2" s="1"/>
  <c r="G476" i="2" s="1"/>
  <c r="G477" i="2" s="1"/>
  <c r="G478" i="2" s="1"/>
  <c r="G479" i="2" s="1"/>
  <c r="G480" i="2" s="1"/>
  <c r="G481" i="2" s="1"/>
  <c r="G482" i="2" s="1"/>
  <c r="G483" i="2" s="1"/>
  <c r="G484" i="2" s="1"/>
  <c r="G485" i="2" s="1"/>
  <c r="G486" i="2" s="1"/>
  <c r="G487" i="2" s="1"/>
  <c r="G488" i="2" s="1"/>
  <c r="G489" i="2" s="1"/>
  <c r="G490" i="2" s="1"/>
  <c r="G491" i="2" s="1"/>
  <c r="G492" i="2" s="1"/>
  <c r="G493" i="2" s="1"/>
  <c r="G494" i="2" s="1"/>
  <c r="G495" i="2" s="1"/>
  <c r="G496" i="2" s="1"/>
  <c r="G497" i="2" s="1"/>
  <c r="G498" i="2" s="1"/>
  <c r="G499" i="2" s="1"/>
  <c r="G500" i="2" s="1"/>
  <c r="G501" i="2" s="1"/>
  <c r="G502" i="2" s="1"/>
  <c r="G503" i="2" s="1"/>
  <c r="G504" i="2" s="1"/>
  <c r="G505" i="2" s="1"/>
  <c r="G6" i="2"/>
  <c r="G7" i="2" s="1"/>
  <c r="G8" i="2" s="1"/>
  <c r="G9" i="2" s="1"/>
  <c r="G10" i="2" s="1"/>
  <c r="G11" i="2" s="1"/>
  <c r="G12" i="2" s="1"/>
  <c r="G13" i="2" s="1"/>
  <c r="G14" i="2" s="1"/>
  <c r="G15" i="2" s="1"/>
  <c r="G16" i="2" s="1"/>
  <c r="G17" i="2" s="1"/>
  <c r="G18" i="2" s="1"/>
  <c r="G19" i="2" s="1"/>
  <c r="G20" i="2" s="1"/>
  <c r="G21" i="2" s="1"/>
  <c r="G22" i="2" s="1"/>
  <c r="G23" i="2" s="1"/>
  <c r="G24" i="2" s="1"/>
  <c r="G25" i="2" s="1"/>
  <c r="G26" i="2" s="1"/>
  <c r="G27" i="2" s="1"/>
  <c r="G28" i="2" s="1"/>
  <c r="F3" i="2"/>
  <c r="E3" i="2"/>
  <c r="G69" i="4" l="1"/>
  <c r="O206" i="3"/>
  <c r="N206" i="3"/>
  <c r="G146" i="21"/>
  <c r="G151" i="26"/>
  <c r="E200" i="26"/>
  <c r="E203" i="26" s="1"/>
  <c r="G83" i="26"/>
  <c r="I913" i="30"/>
  <c r="I1" i="30" s="1"/>
  <c r="H228" i="31"/>
  <c r="AF14" i="41"/>
  <c r="AF71" i="41" s="1"/>
  <c r="L14" i="41"/>
  <c r="Y14" i="41"/>
  <c r="AA14" i="41" s="1"/>
  <c r="H233" i="31"/>
  <c r="H235" i="31" s="1"/>
  <c r="AF42" i="41"/>
  <c r="L42" i="41"/>
  <c r="Y42" i="41"/>
  <c r="AA42" i="41" s="1"/>
  <c r="Y45" i="41"/>
  <c r="AA45" i="41" s="1"/>
  <c r="L45" i="41"/>
  <c r="AF45" i="41"/>
  <c r="Y48" i="41"/>
  <c r="AA48" i="41" s="1"/>
  <c r="L48" i="41"/>
  <c r="AF48" i="41"/>
  <c r="Y63" i="41"/>
  <c r="AA63" i="41" s="1"/>
  <c r="AF63" i="41"/>
  <c r="Z71" i="41"/>
  <c r="Z72" i="41" s="1"/>
  <c r="Z73" i="41" s="1"/>
  <c r="Z74" i="41" s="1"/>
  <c r="AF22" i="41"/>
  <c r="L22" i="41"/>
  <c r="Y23" i="41"/>
  <c r="AA23" i="41" s="1"/>
  <c r="L23" i="41"/>
  <c r="AF23" i="41"/>
  <c r="AF26" i="41"/>
  <c r="L26" i="41"/>
  <c r="Y26" i="41"/>
  <c r="AA26" i="41" s="1"/>
  <c r="Y43" i="41"/>
  <c r="AA43" i="41" s="1"/>
  <c r="L43" i="41"/>
  <c r="AF43" i="41"/>
  <c r="Y22" i="41"/>
  <c r="AA22" i="41" s="1"/>
  <c r="Y55" i="41"/>
  <c r="AA55" i="41" s="1"/>
  <c r="L55" i="41"/>
  <c r="AF55" i="41"/>
  <c r="Y69" i="41"/>
  <c r="AA69" i="41" s="1"/>
  <c r="AF69" i="41"/>
  <c r="L69" i="41"/>
  <c r="AF32" i="41"/>
  <c r="L32" i="41"/>
  <c r="Y32" i="41"/>
  <c r="AA32" i="41" s="1"/>
  <c r="Y35" i="41"/>
  <c r="AA35" i="41" s="1"/>
  <c r="L35" i="41"/>
  <c r="Y53" i="41"/>
  <c r="AA53" i="41" s="1"/>
  <c r="L53" i="41"/>
  <c r="AF53" i="41"/>
  <c r="Y57" i="41"/>
  <c r="AA57" i="41" s="1"/>
  <c r="AF57" i="41"/>
  <c r="I71" i="41"/>
  <c r="L73" i="41" s="1"/>
  <c r="AF16" i="41"/>
  <c r="L16" i="41"/>
  <c r="Y16" i="41"/>
  <c r="AA16" i="41" s="1"/>
  <c r="Y27" i="41"/>
  <c r="AA27" i="41" s="1"/>
  <c r="L27" i="41"/>
  <c r="AF46" i="41"/>
  <c r="L46" i="41"/>
  <c r="Y46" i="41"/>
  <c r="AA46" i="41" s="1"/>
  <c r="Y49" i="41"/>
  <c r="AA49" i="41" s="1"/>
  <c r="AF49" i="41"/>
  <c r="L57" i="41"/>
  <c r="L64" i="41"/>
  <c r="Y64" i="41"/>
  <c r="AA64" i="41" s="1"/>
  <c r="AF38" i="41"/>
  <c r="L38" i="41"/>
  <c r="L49" i="41"/>
  <c r="Y39" i="41"/>
  <c r="AA39" i="41" s="1"/>
  <c r="L39" i="41"/>
  <c r="L66" i="41"/>
  <c r="AF66" i="41"/>
  <c r="F361" i="35"/>
  <c r="L19" i="41"/>
  <c r="AF30" i="41"/>
  <c r="L30" i="41"/>
  <c r="Y30" i="41"/>
  <c r="AA30" i="41" s="1"/>
  <c r="Y38" i="41"/>
  <c r="AA38" i="41" s="1"/>
  <c r="L60" i="41"/>
  <c r="Y61" i="41"/>
  <c r="AA61" i="41" s="1"/>
  <c r="L61" i="41"/>
  <c r="AF61" i="41"/>
  <c r="Y66" i="41"/>
  <c r="AA66" i="41" s="1"/>
  <c r="AD72" i="41"/>
  <c r="AD73" i="41" s="1"/>
  <c r="AD74" i="41" s="1"/>
  <c r="AD75" i="41" s="1"/>
  <c r="AF17" i="41"/>
  <c r="AF20" i="41"/>
  <c r="L20" i="41"/>
  <c r="AF33" i="41"/>
  <c r="AF36" i="41"/>
  <c r="L36" i="41"/>
  <c r="AF21" i="41"/>
  <c r="AF24" i="41"/>
  <c r="L24" i="41"/>
  <c r="AF37" i="41"/>
  <c r="AF40" i="41"/>
  <c r="L40" i="41"/>
  <c r="AF15" i="41"/>
  <c r="AF18" i="41"/>
  <c r="L18" i="41"/>
  <c r="AF31" i="41"/>
  <c r="AF34" i="41"/>
  <c r="L34" i="41"/>
  <c r="L56" i="41"/>
  <c r="AF12" i="41"/>
  <c r="L12" i="41"/>
  <c r="Y24" i="41"/>
  <c r="AA24" i="41" s="1"/>
  <c r="AF28" i="41"/>
  <c r="L28" i="41"/>
  <c r="Y40" i="41"/>
  <c r="AA40" i="41" s="1"/>
  <c r="AF44" i="41"/>
  <c r="L44" i="41"/>
  <c r="L51" i="41"/>
  <c r="L59" i="41"/>
  <c r="L65" i="41"/>
  <c r="Y68" i="41"/>
  <c r="AA68" i="41" s="1"/>
  <c r="Y71" i="41" l="1"/>
  <c r="Y72" i="4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39" authorId="0" shapeId="0" xr:uid="{00000000-0006-0000-0200-000001000000}">
      <text>
        <r>
          <rPr>
            <sz val="10"/>
            <color rgb="FF000000"/>
            <rFont val="Calibri"/>
            <scheme val="minor"/>
          </rPr>
          <t>nemůžeme najít, není ani jeden ks</t>
        </r>
      </text>
    </comment>
    <comment ref="G68" authorId="0" shapeId="0" xr:uid="{00000000-0006-0000-0200-000002000000}">
      <text>
        <r>
          <rPr>
            <sz val="10"/>
            <color rgb="FF000000"/>
            <rFont val="Calibri"/>
            <scheme val="minor"/>
          </rPr>
          <t>lanservis</t>
        </r>
      </text>
    </comment>
    <comment ref="D79" authorId="0" shapeId="0" xr:uid="{00000000-0006-0000-0200-000003000000}">
      <text>
        <r>
          <rPr>
            <sz val="10"/>
            <color rgb="FF000000"/>
            <rFont val="Calibri"/>
            <scheme val="minor"/>
          </rPr>
          <t>mají být 2ks v balení, tzn. 6 sad</t>
        </r>
      </text>
    </comment>
    <comment ref="D87" authorId="0" shapeId="0" xr:uid="{00000000-0006-0000-0200-000004000000}">
      <text>
        <r>
          <rPr>
            <sz val="10"/>
            <color rgb="FF000000"/>
            <rFont val="Calibri"/>
            <scheme val="minor"/>
          </rPr>
          <t>1x sada svezeno již dříve, teď se vezou 2x sada</t>
        </r>
      </text>
    </comment>
    <comment ref="G87" authorId="0" shapeId="0" xr:uid="{00000000-0006-0000-0200-000005000000}">
      <text>
        <r>
          <rPr>
            <sz val="10"/>
            <color rgb="FF000000"/>
            <rFont val="Calibri"/>
            <scheme val="minor"/>
          </rPr>
          <t>1x sada svezeno již dříve, teď se vezou 2x sada</t>
        </r>
      </text>
    </comment>
    <comment ref="D91" authorId="0" shapeId="0" xr:uid="{00000000-0006-0000-0200-000006000000}">
      <text>
        <r>
          <rPr>
            <sz val="10"/>
            <color rgb="FF000000"/>
            <rFont val="Calibri"/>
            <scheme val="minor"/>
          </rPr>
          <t>1x ok, 1x prasklý kryt</t>
        </r>
      </text>
    </comment>
    <comment ref="G91" authorId="0" shapeId="0" xr:uid="{00000000-0006-0000-0200-000007000000}">
      <text>
        <r>
          <rPr>
            <sz val="10"/>
            <color rgb="FF000000"/>
            <rFont val="Calibri"/>
            <scheme val="minor"/>
          </rPr>
          <t>1x ok, 1x prasklý kryt</t>
        </r>
      </text>
    </comment>
    <comment ref="D93" authorId="0" shapeId="0" xr:uid="{00000000-0006-0000-0200-000008000000}">
      <text>
        <r>
          <rPr>
            <sz val="10"/>
            <color rgb="FF000000"/>
            <rFont val="Calibri"/>
            <scheme val="minor"/>
          </rPr>
          <t>1x komplet s držákem, ostatní bez</t>
        </r>
      </text>
    </comment>
    <comment ref="G93" authorId="0" shapeId="0" xr:uid="{00000000-0006-0000-0200-000009000000}">
      <text>
        <r>
          <rPr>
            <sz val="10"/>
            <color rgb="FF000000"/>
            <rFont val="Calibri"/>
            <scheme val="minor"/>
          </rPr>
          <t>1x komplet s držákem, ostatní bez</t>
        </r>
      </text>
    </comment>
    <comment ref="D104" authorId="0" shapeId="0" xr:uid="{00000000-0006-0000-0200-00000A000000}">
      <text>
        <r>
          <rPr>
            <sz val="10"/>
            <color rgb="FF000000"/>
            <rFont val="Calibri"/>
            <scheme val="minor"/>
          </rPr>
          <t>2ks v balení, tzn. celkem 10ks, a to je 5 sad</t>
        </r>
      </text>
    </comment>
    <comment ref="G104" authorId="0" shapeId="0" xr:uid="{00000000-0006-0000-0200-00000B000000}">
      <text>
        <r>
          <rPr>
            <sz val="10"/>
            <color rgb="FF000000"/>
            <rFont val="Calibri"/>
            <scheme val="minor"/>
          </rPr>
          <t>2ks v balení, tzn. celkem 10ks, a to je 5 sad</t>
        </r>
      </text>
    </comment>
    <comment ref="D107" authorId="0" shapeId="0" xr:uid="{00000000-0006-0000-0200-00000C000000}">
      <text>
        <r>
          <rPr>
            <sz val="10"/>
            <color rgb="FF000000"/>
            <rFont val="Calibri"/>
            <scheme val="minor"/>
          </rPr>
          <t>2ks v balení, tzn. 5 sad, celkem 10ks</t>
        </r>
      </text>
    </comment>
    <comment ref="G107" authorId="0" shapeId="0" xr:uid="{00000000-0006-0000-0200-00000D000000}">
      <text>
        <r>
          <rPr>
            <sz val="10"/>
            <color rgb="FF000000"/>
            <rFont val="Calibri"/>
            <scheme val="minor"/>
          </rPr>
          <t>2ks v balení, tzn. 5 sad, celkem 10ks</t>
        </r>
      </text>
    </comment>
    <comment ref="B132" authorId="0" shapeId="0" xr:uid="{00000000-0006-0000-0200-00000E000000}">
      <text>
        <r>
          <rPr>
            <sz val="10"/>
            <color rgb="FF000000"/>
            <rFont val="Calibri"/>
            <scheme val="minor"/>
          </rPr>
          <t>0ks skladem, chybí, kde jsou?</t>
        </r>
      </text>
    </comment>
    <comment ref="D135" authorId="0" shapeId="0" xr:uid="{00000000-0006-0000-0200-00000F000000}">
      <text>
        <r>
          <rPr>
            <sz val="10"/>
            <color rgb="FF000000"/>
            <rFont val="Calibri"/>
            <scheme val="minor"/>
          </rPr>
          <t>pouze antény, routery nejsou</t>
        </r>
      </text>
    </comment>
    <comment ref="D139" authorId="0" shapeId="0" xr:uid="{00000000-0006-0000-0200-000010000000}">
      <text>
        <r>
          <rPr>
            <sz val="10"/>
            <color rgb="FF000000"/>
            <rFont val="Calibri"/>
            <scheme val="minor"/>
          </rPr>
          <t>po 2ks v sadě, tzn. 18ks - 9 sad</t>
        </r>
      </text>
    </comment>
    <comment ref="D144" authorId="0" shapeId="0" xr:uid="{00000000-0006-0000-0200-000011000000}">
      <text>
        <r>
          <rPr>
            <sz val="10"/>
            <color rgb="FF000000"/>
            <rFont val="Calibri"/>
            <scheme val="minor"/>
          </rPr>
          <t>včetně 5 KO - čočka nemá krytku</t>
        </r>
      </text>
    </comment>
    <comment ref="D145" authorId="0" shapeId="0" xr:uid="{00000000-0006-0000-0200-000012000000}">
      <text>
        <r>
          <rPr>
            <sz val="10"/>
            <color rgb="FF000000"/>
            <rFont val="Calibri"/>
            <scheme val="minor"/>
          </rPr>
          <t>včetně 3ks KO - vždy 2ks v sadě, tzn. 64 sad a 128ks celkem</t>
        </r>
      </text>
    </comment>
    <comment ref="D150" authorId="0" shapeId="0" xr:uid="{00000000-0006-0000-0200-000013000000}">
      <text>
        <r>
          <rPr>
            <sz val="10"/>
            <color rgb="FF000000"/>
            <rFont val="Calibri"/>
            <scheme val="minor"/>
          </rPr>
          <t>komplet s držákem</t>
        </r>
      </text>
    </comment>
    <comment ref="D151" authorId="0" shapeId="0" xr:uid="{00000000-0006-0000-0200-000014000000}">
      <text>
        <r>
          <rPr>
            <sz val="10"/>
            <color rgb="FF000000"/>
            <rFont val="Calibri"/>
            <scheme val="minor"/>
          </rPr>
          <t>bez držáku</t>
        </r>
      </text>
    </comment>
    <comment ref="B153" authorId="0" shapeId="0" xr:uid="{00000000-0006-0000-0200-000015000000}">
      <text>
        <r>
          <rPr>
            <sz val="10"/>
            <color rgb="FF000000"/>
            <rFont val="Calibri"/>
            <scheme val="minor"/>
          </rPr>
          <t>není. chybí ks</t>
        </r>
      </text>
    </comment>
    <comment ref="B171" authorId="0" shapeId="0" xr:uid="{00000000-0006-0000-0200-000016000000}">
      <text>
        <r>
          <rPr>
            <sz val="10"/>
            <color rgb="FF000000"/>
            <rFont val="Calibri"/>
            <scheme val="minor"/>
          </rPr>
          <t>nemáme 0ks skladem?</t>
        </r>
      </text>
    </comment>
    <comment ref="B175" authorId="0" shapeId="0" xr:uid="{00000000-0006-0000-0200-000017000000}">
      <text>
        <r>
          <rPr>
            <sz val="10"/>
            <color rgb="FF000000"/>
            <rFont val="Calibri"/>
            <scheme val="minor"/>
          </rPr>
          <t>není skladem, kde je?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
  </authors>
  <commentList>
    <comment ref="D7" authorId="0" shapeId="0" xr:uid="{00000000-0006-0000-2300-000001000000}">
      <text>
        <r>
          <rPr>
            <sz val="10"/>
            <color rgb="FF000000"/>
            <rFont val="Calibri"/>
            <scheme val="minor"/>
          </rPr>
          <t>27.7. 10ks na MO</t>
        </r>
      </text>
    </comment>
    <comment ref="D9" authorId="0" shapeId="0" xr:uid="{00000000-0006-0000-2300-000002000000}">
      <text>
        <r>
          <rPr>
            <sz val="10"/>
            <color rgb="FF000000"/>
            <rFont val="Calibri"/>
            <scheme val="minor"/>
          </rPr>
          <t>27.7. 10ks na MO</t>
        </r>
      </text>
    </comment>
    <comment ref="D11" authorId="0" shapeId="0" xr:uid="{00000000-0006-0000-2300-000003000000}">
      <text>
        <r>
          <rPr>
            <sz val="10"/>
            <color rgb="FF000000"/>
            <rFont val="Calibri"/>
            <scheme val="minor"/>
          </rPr>
          <t>27.7. 10ks na MO</t>
        </r>
      </text>
    </comment>
    <comment ref="D13" authorId="0" shapeId="0" xr:uid="{00000000-0006-0000-2300-000004000000}">
      <text>
        <r>
          <rPr>
            <sz val="10"/>
            <color rgb="FF000000"/>
            <rFont val="Calibri"/>
            <scheme val="minor"/>
          </rPr>
          <t>27.7. 10ks na MO</t>
        </r>
      </text>
    </comment>
    <comment ref="D14" authorId="0" shapeId="0" xr:uid="{00000000-0006-0000-2300-000005000000}">
      <text>
        <r>
          <rPr>
            <sz val="10"/>
            <color rgb="FF000000"/>
            <rFont val="Calibri"/>
            <scheme val="minor"/>
          </rPr>
          <t>27.7. 10ks na MO</t>
        </r>
      </text>
    </comment>
    <comment ref="D17" authorId="0" shapeId="0" xr:uid="{00000000-0006-0000-2300-000006000000}">
      <text>
        <r>
          <rPr>
            <sz val="10"/>
            <color rgb="FF000000"/>
            <rFont val="Calibri"/>
            <scheme val="minor"/>
          </rPr>
          <t>27.7. 10ks na MO</t>
        </r>
      </text>
    </comment>
    <comment ref="D22" authorId="0" shapeId="0" xr:uid="{00000000-0006-0000-2300-000007000000}">
      <text>
        <r>
          <rPr>
            <sz val="10"/>
            <color rgb="FF000000"/>
            <rFont val="Calibri"/>
            <scheme val="minor"/>
          </rPr>
          <t>27.7. 10ks na MO</t>
        </r>
      </text>
    </comment>
    <comment ref="D24" authorId="0" shapeId="0" xr:uid="{00000000-0006-0000-2300-000008000000}">
      <text>
        <r>
          <rPr>
            <sz val="10"/>
            <color rgb="FF000000"/>
            <rFont val="Calibri"/>
            <scheme val="minor"/>
          </rPr>
          <t>27.7. 10ks na MO</t>
        </r>
      </text>
    </comment>
    <comment ref="D25" authorId="0" shapeId="0" xr:uid="{00000000-0006-0000-2300-000009000000}">
      <text>
        <r>
          <rPr>
            <sz val="10"/>
            <color rgb="FF000000"/>
            <rFont val="Calibri"/>
            <scheme val="minor"/>
          </rPr>
          <t>1x osobní odběr
27.7. 10ks na MO</t>
        </r>
      </text>
    </comment>
    <comment ref="D26" authorId="0" shapeId="0" xr:uid="{00000000-0006-0000-2300-00000A000000}">
      <text>
        <r>
          <rPr>
            <sz val="10"/>
            <color rgb="FF000000"/>
            <rFont val="Calibri"/>
            <scheme val="minor"/>
          </rPr>
          <t>21 ks MO</t>
        </r>
      </text>
    </comment>
    <comment ref="D27" authorId="0" shapeId="0" xr:uid="{00000000-0006-0000-2300-00000B000000}">
      <text>
        <r>
          <rPr>
            <sz val="10"/>
            <color rgb="FF000000"/>
            <rFont val="Calibri"/>
            <scheme val="minor"/>
          </rPr>
          <t xml:space="preserve">1x Aukro
</t>
        </r>
      </text>
    </comment>
    <comment ref="D29" authorId="0" shapeId="0" xr:uid="{00000000-0006-0000-2300-00000C000000}">
      <text>
        <r>
          <rPr>
            <sz val="10"/>
            <color rgb="FF000000"/>
            <rFont val="Calibri"/>
            <scheme val="minor"/>
          </rPr>
          <t>27.7. 8ks na MO</t>
        </r>
      </text>
    </comment>
    <comment ref="D32" authorId="0" shapeId="0" xr:uid="{00000000-0006-0000-2300-00000D000000}">
      <text>
        <r>
          <rPr>
            <sz val="10"/>
            <color rgb="FF000000"/>
            <rFont val="Calibri"/>
            <scheme val="minor"/>
          </rPr>
          <t>52ks MO</t>
        </r>
      </text>
    </comment>
    <comment ref="D34" authorId="0" shapeId="0" xr:uid="{00000000-0006-0000-2300-00000E000000}">
      <text>
        <r>
          <rPr>
            <sz val="10"/>
            <color rgb="FF000000"/>
            <rFont val="Calibri"/>
            <scheme val="minor"/>
          </rPr>
          <t>27.7. 11ks na MO</t>
        </r>
      </text>
    </comment>
    <comment ref="D35" authorId="0" shapeId="0" xr:uid="{00000000-0006-0000-2300-00000F000000}">
      <text>
        <r>
          <rPr>
            <sz val="10"/>
            <color rgb="FF000000"/>
            <rFont val="Calibri"/>
            <scheme val="minor"/>
          </rPr>
          <t>27.7. 10ks na MO</t>
        </r>
      </text>
    </comment>
    <comment ref="D36" authorId="0" shapeId="0" xr:uid="{00000000-0006-0000-2300-000010000000}">
      <text>
        <r>
          <rPr>
            <sz val="10"/>
            <color rgb="FF000000"/>
            <rFont val="Calibri"/>
            <scheme val="minor"/>
          </rPr>
          <t>27.7. 15ks na MO</t>
        </r>
      </text>
    </comment>
    <comment ref="D38" authorId="0" shapeId="0" xr:uid="{00000000-0006-0000-2300-000011000000}">
      <text>
        <r>
          <rPr>
            <sz val="10"/>
            <color rgb="FF000000"/>
            <rFont val="Calibri"/>
            <scheme val="minor"/>
          </rPr>
          <t>27.7. 10ks na MO</t>
        </r>
      </text>
    </comment>
    <comment ref="D39" authorId="0" shapeId="0" xr:uid="{00000000-0006-0000-2300-000012000000}">
      <text>
        <r>
          <rPr>
            <sz val="10"/>
            <color rgb="FF000000"/>
            <rFont val="Calibri"/>
            <scheme val="minor"/>
          </rPr>
          <t>27.7. 6ks na MO</t>
        </r>
      </text>
    </comment>
    <comment ref="D41" authorId="0" shapeId="0" xr:uid="{00000000-0006-0000-2300-000013000000}">
      <text>
        <r>
          <rPr>
            <sz val="10"/>
            <color rgb="FF000000"/>
            <rFont val="Calibri"/>
            <scheme val="minor"/>
          </rPr>
          <t>27.7. 11ks na MO</t>
        </r>
      </text>
    </comment>
    <comment ref="D43" authorId="0" shapeId="0" xr:uid="{00000000-0006-0000-2300-000014000000}">
      <text>
        <r>
          <rPr>
            <sz val="10"/>
            <color rgb="FF000000"/>
            <rFont val="Calibri"/>
            <scheme val="minor"/>
          </rPr>
          <t>27.7. 10ks na MO</t>
        </r>
      </text>
    </comment>
    <comment ref="D45" authorId="0" shapeId="0" xr:uid="{00000000-0006-0000-2300-000015000000}">
      <text>
        <r>
          <rPr>
            <sz val="10"/>
            <color rgb="FF000000"/>
            <rFont val="Calibri"/>
            <scheme val="minor"/>
          </rPr>
          <t>27.7. 10ks na MO</t>
        </r>
      </text>
    </comment>
    <comment ref="D47" authorId="0" shapeId="0" xr:uid="{00000000-0006-0000-2300-000016000000}">
      <text>
        <r>
          <rPr>
            <sz val="10"/>
            <color rgb="FF000000"/>
            <rFont val="Calibri"/>
            <scheme val="minor"/>
          </rPr>
          <t>27.7. 10ks na MO</t>
        </r>
      </text>
    </comment>
    <comment ref="D48" authorId="0" shapeId="0" xr:uid="{00000000-0006-0000-2300-000017000000}">
      <text>
        <r>
          <rPr>
            <sz val="10"/>
            <color rgb="FF000000"/>
            <rFont val="Calibri"/>
            <scheme val="minor"/>
          </rPr>
          <t>27.7. 10ks na MO</t>
        </r>
      </text>
    </comment>
    <comment ref="D50" authorId="0" shapeId="0" xr:uid="{00000000-0006-0000-2300-000018000000}">
      <text>
        <r>
          <rPr>
            <sz val="10"/>
            <color rgb="FF000000"/>
            <rFont val="Calibri"/>
            <scheme val="minor"/>
          </rPr>
          <t>27.7. 4ks na MO</t>
        </r>
      </text>
    </comment>
    <comment ref="D52" authorId="0" shapeId="0" xr:uid="{00000000-0006-0000-2300-000019000000}">
      <text>
        <r>
          <rPr>
            <sz val="10"/>
            <color rgb="FF000000"/>
            <rFont val="Calibri"/>
            <scheme val="minor"/>
          </rPr>
          <t>27.7. 10ks na MO</t>
        </r>
      </text>
    </comment>
    <comment ref="D53" authorId="0" shapeId="0" xr:uid="{00000000-0006-0000-2300-00001A000000}">
      <text>
        <r>
          <rPr>
            <sz val="10"/>
            <color rgb="FF000000"/>
            <rFont val="Calibri"/>
            <scheme val="minor"/>
          </rPr>
          <t>27.7. 10ks na MO</t>
        </r>
      </text>
    </comment>
    <comment ref="D54" authorId="0" shapeId="0" xr:uid="{00000000-0006-0000-2300-00001B000000}">
      <text>
        <r>
          <rPr>
            <sz val="10"/>
            <color rgb="FF000000"/>
            <rFont val="Calibri"/>
            <scheme val="minor"/>
          </rPr>
          <t>27.7. 7ks na MO</t>
        </r>
      </text>
    </comment>
    <comment ref="D57" authorId="0" shapeId="0" xr:uid="{00000000-0006-0000-2300-00001C000000}">
      <text>
        <r>
          <rPr>
            <sz val="10"/>
            <color rgb="FF000000"/>
            <rFont val="Calibri"/>
            <scheme val="minor"/>
          </rPr>
          <t>27.7. 17ks na MO</t>
        </r>
      </text>
    </comment>
    <comment ref="D60" authorId="0" shapeId="0" xr:uid="{00000000-0006-0000-2300-00001D000000}">
      <text>
        <r>
          <rPr>
            <sz val="10"/>
            <color rgb="FF000000"/>
            <rFont val="Calibri"/>
            <scheme val="minor"/>
          </rPr>
          <t>27.7. 14ks na MO</t>
        </r>
      </text>
    </comment>
    <comment ref="D61" authorId="0" shapeId="0" xr:uid="{00000000-0006-0000-2300-00001E000000}">
      <text>
        <r>
          <rPr>
            <sz val="10"/>
            <color rgb="FF000000"/>
            <rFont val="Calibri"/>
            <scheme val="minor"/>
          </rPr>
          <t>27.7. 12ks na MO</t>
        </r>
      </text>
    </comment>
    <comment ref="D62" authorId="0" shapeId="0" xr:uid="{00000000-0006-0000-2300-00001F000000}">
      <text>
        <r>
          <rPr>
            <sz val="10"/>
            <color rgb="FF000000"/>
            <rFont val="Calibri"/>
            <scheme val="minor"/>
          </rPr>
          <t>27.7. 14ks na MO</t>
        </r>
      </text>
    </comment>
    <comment ref="D64" authorId="0" shapeId="0" xr:uid="{00000000-0006-0000-2300-000020000000}">
      <text>
        <r>
          <rPr>
            <sz val="10"/>
            <color rgb="FF000000"/>
            <rFont val="Calibri"/>
            <scheme val="minor"/>
          </rPr>
          <t>27.7. 4ks na MO</t>
        </r>
      </text>
    </comment>
    <comment ref="D67" authorId="0" shapeId="0" xr:uid="{00000000-0006-0000-2300-000021000000}">
      <text>
        <r>
          <rPr>
            <sz val="10"/>
            <color rgb="FF000000"/>
            <rFont val="Calibri"/>
            <scheme val="minor"/>
          </rPr>
          <t>27.7. 7ks na MO</t>
        </r>
      </text>
    </comment>
    <comment ref="D70" authorId="0" shapeId="0" xr:uid="{00000000-0006-0000-2300-000022000000}">
      <text>
        <r>
          <rPr>
            <sz val="10"/>
            <color rgb="FF000000"/>
            <rFont val="Calibri"/>
            <scheme val="minor"/>
          </rPr>
          <t>3.7. 1x Prodej
27.7. 10ks na MO</t>
        </r>
      </text>
    </comment>
    <comment ref="D73" authorId="0" shapeId="0" xr:uid="{00000000-0006-0000-2300-000023000000}">
      <text>
        <r>
          <rPr>
            <sz val="10"/>
            <color rgb="FF000000"/>
            <rFont val="Calibri"/>
            <scheme val="minor"/>
          </rPr>
          <t>27.7. 4ks na MO</t>
        </r>
      </text>
    </comment>
    <comment ref="D76" authorId="0" shapeId="0" xr:uid="{00000000-0006-0000-2300-000024000000}">
      <text>
        <r>
          <rPr>
            <sz val="10"/>
            <color rgb="FF000000"/>
            <rFont val="Calibri"/>
            <scheme val="minor"/>
          </rPr>
          <t>27.7. 2ks na MO</t>
        </r>
      </text>
    </comment>
    <comment ref="D80" authorId="0" shapeId="0" xr:uid="{00000000-0006-0000-2300-000025000000}">
      <text>
        <r>
          <rPr>
            <sz val="10"/>
            <color rgb="FF000000"/>
            <rFont val="Calibri"/>
            <scheme val="minor"/>
          </rPr>
          <t>27.7. 15ks na MO</t>
        </r>
      </text>
    </comment>
    <comment ref="D82" authorId="0" shapeId="0" xr:uid="{00000000-0006-0000-2300-000026000000}">
      <text>
        <r>
          <rPr>
            <sz val="10"/>
            <color rgb="FF000000"/>
            <rFont val="Calibri"/>
            <scheme val="minor"/>
          </rPr>
          <t>27.7. 4ks na MO</t>
        </r>
      </text>
    </comment>
    <comment ref="D84" authorId="0" shapeId="0" xr:uid="{00000000-0006-0000-2300-000027000000}">
      <text>
        <r>
          <rPr>
            <sz val="10"/>
            <color rgb="FF000000"/>
            <rFont val="Calibri"/>
            <scheme val="minor"/>
          </rPr>
          <t>27.7. 6ks na MO</t>
        </r>
      </text>
    </comment>
    <comment ref="D87" authorId="0" shapeId="0" xr:uid="{00000000-0006-0000-2300-000028000000}">
      <text>
        <r>
          <rPr>
            <sz val="10"/>
            <color rgb="FF000000"/>
            <rFont val="Calibri"/>
            <scheme val="minor"/>
          </rPr>
          <t>27.7. 4ks na MO</t>
        </r>
      </text>
    </comment>
    <comment ref="D88" authorId="0" shapeId="0" xr:uid="{00000000-0006-0000-2300-000029000000}">
      <text>
        <r>
          <rPr>
            <sz val="10"/>
            <color rgb="FF000000"/>
            <rFont val="Calibri"/>
            <scheme val="minor"/>
          </rPr>
          <t>27.7. 10ks na MO</t>
        </r>
      </text>
    </comment>
    <comment ref="D92" authorId="0" shapeId="0" xr:uid="{00000000-0006-0000-2300-00002A000000}">
      <text>
        <r>
          <rPr>
            <sz val="10"/>
            <color rgb="FF000000"/>
            <rFont val="Calibri"/>
            <scheme val="minor"/>
          </rPr>
          <t>27.7. 10ks na MO</t>
        </r>
      </text>
    </comment>
    <comment ref="D93" authorId="0" shapeId="0" xr:uid="{00000000-0006-0000-2300-00002B000000}">
      <text>
        <r>
          <rPr>
            <sz val="10"/>
            <color rgb="FF000000"/>
            <rFont val="Calibri"/>
            <scheme val="minor"/>
          </rPr>
          <t>27.7. 13ks na MO</t>
        </r>
      </text>
    </comment>
    <comment ref="D96" authorId="0" shapeId="0" xr:uid="{00000000-0006-0000-2300-00002C000000}">
      <text>
        <r>
          <rPr>
            <sz val="10"/>
            <color rgb="FF000000"/>
            <rFont val="Calibri"/>
            <scheme val="minor"/>
          </rPr>
          <t>27.7. 4ks na MO</t>
        </r>
      </text>
    </comment>
    <comment ref="D101" authorId="0" shapeId="0" xr:uid="{00000000-0006-0000-2300-00002D000000}">
      <text>
        <r>
          <rPr>
            <sz val="10"/>
            <color rgb="FF000000"/>
            <rFont val="Calibri"/>
            <scheme val="minor"/>
          </rPr>
          <t>27.7. 14ks na MO</t>
        </r>
      </text>
    </comment>
    <comment ref="D102" authorId="0" shapeId="0" xr:uid="{00000000-0006-0000-2300-00002E000000}">
      <text>
        <r>
          <rPr>
            <sz val="10"/>
            <color rgb="FF000000"/>
            <rFont val="Calibri"/>
            <scheme val="minor"/>
          </rPr>
          <t>27.7. 15ks na MO</t>
        </r>
      </text>
    </comment>
    <comment ref="D103" authorId="0" shapeId="0" xr:uid="{00000000-0006-0000-2300-00002F000000}">
      <text>
        <r>
          <rPr>
            <sz val="10"/>
            <color rgb="FF000000"/>
            <rFont val="Calibri"/>
            <scheme val="minor"/>
          </rPr>
          <t>27.7. 8ks na MO</t>
        </r>
      </text>
    </comment>
    <comment ref="D105" authorId="0" shapeId="0" xr:uid="{00000000-0006-0000-2300-000030000000}">
      <text>
        <r>
          <rPr>
            <sz val="10"/>
            <color rgb="FF000000"/>
            <rFont val="Calibri"/>
            <scheme val="minor"/>
          </rPr>
          <t>27.7. 3ks na MO</t>
        </r>
      </text>
    </comment>
    <comment ref="D108" authorId="0" shapeId="0" xr:uid="{00000000-0006-0000-2300-000031000000}">
      <text>
        <r>
          <rPr>
            <sz val="10"/>
            <color rgb="FF000000"/>
            <rFont val="Calibri"/>
            <scheme val="minor"/>
          </rPr>
          <t>27.7. 10ks na MO</t>
        </r>
      </text>
    </comment>
    <comment ref="D114" authorId="0" shapeId="0" xr:uid="{00000000-0006-0000-2300-000032000000}">
      <text>
        <r>
          <rPr>
            <sz val="10"/>
            <color rgb="FF000000"/>
            <rFont val="Calibri"/>
            <scheme val="minor"/>
          </rPr>
          <t>27.7. 13ks na MO</t>
        </r>
      </text>
    </comment>
    <comment ref="D115" authorId="0" shapeId="0" xr:uid="{00000000-0006-0000-2300-000033000000}">
      <text>
        <r>
          <rPr>
            <sz val="10"/>
            <color rgb="FF000000"/>
            <rFont val="Calibri"/>
            <scheme val="minor"/>
          </rPr>
          <t>27.7. 4ks na MO</t>
        </r>
      </text>
    </comment>
    <comment ref="D121" authorId="0" shapeId="0" xr:uid="{00000000-0006-0000-2300-000034000000}">
      <text>
        <r>
          <rPr>
            <sz val="10"/>
            <color rgb="FF000000"/>
            <rFont val="Calibri"/>
            <scheme val="minor"/>
          </rPr>
          <t>27.7. 6ks na MO</t>
        </r>
      </text>
    </comment>
    <comment ref="D122" authorId="0" shapeId="0" xr:uid="{00000000-0006-0000-2300-000035000000}">
      <text>
        <r>
          <rPr>
            <sz val="10"/>
            <color rgb="FF000000"/>
            <rFont val="Calibri"/>
            <scheme val="minor"/>
          </rPr>
          <t>27.7. 7ks na MO</t>
        </r>
      </text>
    </comment>
    <comment ref="D123" authorId="0" shapeId="0" xr:uid="{00000000-0006-0000-2300-000036000000}">
      <text>
        <r>
          <rPr>
            <sz val="10"/>
            <color rgb="FF000000"/>
            <rFont val="Calibri"/>
            <scheme val="minor"/>
          </rPr>
          <t>27.7. 3ks na MO</t>
        </r>
      </text>
    </comment>
    <comment ref="D125" authorId="0" shapeId="0" xr:uid="{00000000-0006-0000-2300-000037000000}">
      <text>
        <r>
          <rPr>
            <sz val="10"/>
            <color rgb="FF000000"/>
            <rFont val="Calibri"/>
            <scheme val="minor"/>
          </rPr>
          <t>27.7. 11ks na MO</t>
        </r>
      </text>
    </comment>
    <comment ref="D126" authorId="0" shapeId="0" xr:uid="{00000000-0006-0000-2300-000038000000}">
      <text>
        <r>
          <rPr>
            <sz val="10"/>
            <color rgb="FF000000"/>
            <rFont val="Calibri"/>
            <scheme val="minor"/>
          </rPr>
          <t>27.7. 18ks na MO</t>
        </r>
      </text>
    </comment>
    <comment ref="D134" authorId="0" shapeId="0" xr:uid="{00000000-0006-0000-2300-000039000000}">
      <text>
        <r>
          <rPr>
            <sz val="10"/>
            <color rgb="FF000000"/>
            <rFont val="Calibri"/>
            <scheme val="minor"/>
          </rPr>
          <t>27.7. 14ks na MO</t>
        </r>
      </text>
    </comment>
    <comment ref="D143" authorId="0" shapeId="0" xr:uid="{00000000-0006-0000-2300-00003A000000}">
      <text>
        <r>
          <rPr>
            <sz val="10"/>
            <color rgb="FF000000"/>
            <rFont val="Calibri"/>
            <scheme val="minor"/>
          </rPr>
          <t>27.7. 7ks na MO</t>
        </r>
      </text>
    </comment>
    <comment ref="D144" authorId="0" shapeId="0" xr:uid="{00000000-0006-0000-2300-00003B000000}">
      <text>
        <r>
          <rPr>
            <sz val="10"/>
            <color rgb="FF000000"/>
            <rFont val="Calibri"/>
            <scheme val="minor"/>
          </rPr>
          <t>27.7. 13ks na MO</t>
        </r>
      </text>
    </comment>
    <comment ref="D146" authorId="0" shapeId="0" xr:uid="{00000000-0006-0000-2300-00003C000000}">
      <text>
        <r>
          <rPr>
            <sz val="10"/>
            <color rgb="FF000000"/>
            <rFont val="Calibri"/>
            <scheme val="minor"/>
          </rPr>
          <t>27.7. 5ks na MO</t>
        </r>
      </text>
    </comment>
    <comment ref="D147" authorId="0" shapeId="0" xr:uid="{00000000-0006-0000-2300-00003D000000}">
      <text>
        <r>
          <rPr>
            <sz val="10"/>
            <color rgb="FF000000"/>
            <rFont val="Calibri"/>
            <scheme val="minor"/>
          </rPr>
          <t>27.7. 3ks na MO</t>
        </r>
      </text>
    </comment>
    <comment ref="D151" authorId="0" shapeId="0" xr:uid="{00000000-0006-0000-2300-00003E000000}">
      <text>
        <r>
          <rPr>
            <sz val="10"/>
            <color rgb="FF000000"/>
            <rFont val="Calibri"/>
            <scheme val="minor"/>
          </rPr>
          <t>27.7. 12ks na MO</t>
        </r>
      </text>
    </comment>
    <comment ref="D152" authorId="0" shapeId="0" xr:uid="{00000000-0006-0000-2300-00003F000000}">
      <text>
        <r>
          <rPr>
            <sz val="10"/>
            <color rgb="FF000000"/>
            <rFont val="Calibri"/>
            <scheme val="minor"/>
          </rPr>
          <t>27.7. 4ks na MO</t>
        </r>
      </text>
    </comment>
    <comment ref="D159" authorId="0" shapeId="0" xr:uid="{00000000-0006-0000-2300-000040000000}">
      <text>
        <r>
          <rPr>
            <sz val="10"/>
            <color rgb="FF000000"/>
            <rFont val="Calibri"/>
            <scheme val="minor"/>
          </rPr>
          <t>27.7. 5ks na MO</t>
        </r>
      </text>
    </comment>
    <comment ref="D160" authorId="0" shapeId="0" xr:uid="{00000000-0006-0000-2300-000041000000}">
      <text>
        <r>
          <rPr>
            <sz val="10"/>
            <color rgb="FF000000"/>
            <rFont val="Calibri"/>
            <scheme val="minor"/>
          </rPr>
          <t>3.7. 1x Prodej
27.7. 3ks na MO</t>
        </r>
      </text>
    </comment>
    <comment ref="D161" authorId="0" shapeId="0" xr:uid="{00000000-0006-0000-2300-000042000000}">
      <text>
        <r>
          <rPr>
            <sz val="10"/>
            <color rgb="FF000000"/>
            <rFont val="Calibri"/>
            <scheme val="minor"/>
          </rPr>
          <t>27.7. 3ks na MO</t>
        </r>
      </text>
    </comment>
    <comment ref="D162" authorId="0" shapeId="0" xr:uid="{00000000-0006-0000-2300-000043000000}">
      <text>
        <r>
          <rPr>
            <sz val="10"/>
            <color rgb="FF000000"/>
            <rFont val="Calibri"/>
            <scheme val="minor"/>
          </rPr>
          <t>27.7. 4ks na MO</t>
        </r>
      </text>
    </comment>
    <comment ref="D163" authorId="0" shapeId="0" xr:uid="{00000000-0006-0000-2300-000044000000}">
      <text>
        <r>
          <rPr>
            <sz val="10"/>
            <color rgb="FF000000"/>
            <rFont val="Calibri"/>
            <scheme val="minor"/>
          </rPr>
          <t>27.7. 3ks na MO</t>
        </r>
      </text>
    </comment>
    <comment ref="D165" authorId="0" shapeId="0" xr:uid="{00000000-0006-0000-2300-000045000000}">
      <text>
        <r>
          <rPr>
            <sz val="10"/>
            <color rgb="FF000000"/>
            <rFont val="Calibri"/>
            <scheme val="minor"/>
          </rPr>
          <t>27.7. 14ks na MO</t>
        </r>
      </text>
    </comment>
    <comment ref="D184" authorId="0" shapeId="0" xr:uid="{00000000-0006-0000-2300-000046000000}">
      <text>
        <r>
          <rPr>
            <sz val="10"/>
            <color rgb="FF000000"/>
            <rFont val="Calibri"/>
            <scheme val="minor"/>
          </rPr>
          <t>27.7. 5ks na MO</t>
        </r>
      </text>
    </comment>
    <comment ref="D187" authorId="0" shapeId="0" xr:uid="{00000000-0006-0000-2300-000047000000}">
      <text>
        <r>
          <rPr>
            <sz val="10"/>
            <color rgb="FF000000"/>
            <rFont val="Calibri"/>
            <scheme val="minor"/>
          </rPr>
          <t>27.7. 3ks na MO</t>
        </r>
      </text>
    </comment>
    <comment ref="D201" authorId="0" shapeId="0" xr:uid="{00000000-0006-0000-2300-000048000000}">
      <text>
        <r>
          <rPr>
            <sz val="10"/>
            <color rgb="FF000000"/>
            <rFont val="Calibri"/>
            <scheme val="minor"/>
          </rPr>
          <t>27.7. 6ks na MO</t>
        </r>
      </text>
    </comment>
    <comment ref="D203" authorId="0" shapeId="0" xr:uid="{00000000-0006-0000-2300-000049000000}">
      <text>
        <r>
          <rPr>
            <sz val="10"/>
            <color rgb="FF000000"/>
            <rFont val="Calibri"/>
            <scheme val="minor"/>
          </rPr>
          <t>27.7. 4ks na MO</t>
        </r>
      </text>
    </comment>
    <comment ref="D204" authorId="0" shapeId="0" xr:uid="{00000000-0006-0000-2300-00004A000000}">
      <text>
        <r>
          <rPr>
            <sz val="10"/>
            <color rgb="FF000000"/>
            <rFont val="Calibri"/>
            <scheme val="minor"/>
          </rPr>
          <t>27.7. 6ks na MO</t>
        </r>
      </text>
    </comment>
    <comment ref="D210" authorId="0" shapeId="0" xr:uid="{00000000-0006-0000-2300-00004B000000}">
      <text>
        <r>
          <rPr>
            <sz val="10"/>
            <color rgb="FF000000"/>
            <rFont val="Calibri"/>
            <scheme val="minor"/>
          </rPr>
          <t>27.7. 4ks na MO</t>
        </r>
      </text>
    </comment>
    <comment ref="D217" authorId="0" shapeId="0" xr:uid="{00000000-0006-0000-2300-00004C000000}">
      <text>
        <r>
          <rPr>
            <sz val="10"/>
            <color rgb="FF000000"/>
            <rFont val="Calibri"/>
            <scheme val="minor"/>
          </rPr>
          <t>27.7. 4ks na MO</t>
        </r>
      </text>
    </comment>
    <comment ref="D227" authorId="0" shapeId="0" xr:uid="{00000000-0006-0000-2300-00004D000000}">
      <text>
        <r>
          <rPr>
            <sz val="10"/>
            <color rgb="FF000000"/>
            <rFont val="Calibri"/>
            <scheme val="minor"/>
          </rPr>
          <t>27.7. 11ks na MO</t>
        </r>
      </text>
    </comment>
    <comment ref="D233" authorId="0" shapeId="0" xr:uid="{00000000-0006-0000-2300-00004E000000}">
      <text>
        <r>
          <rPr>
            <sz val="10"/>
            <color rgb="FF000000"/>
            <rFont val="Calibri"/>
            <scheme val="minor"/>
          </rPr>
          <t>27.7. 3ks na MO</t>
        </r>
      </text>
    </comment>
    <comment ref="D240" authorId="0" shapeId="0" xr:uid="{00000000-0006-0000-2300-00004F000000}">
      <text>
        <r>
          <rPr>
            <sz val="10"/>
            <color rgb="FF000000"/>
            <rFont val="Calibri"/>
            <scheme val="minor"/>
          </rPr>
          <t>27.7. 3ks na MO</t>
        </r>
      </text>
    </comment>
    <comment ref="D257" authorId="0" shapeId="0" xr:uid="{00000000-0006-0000-2300-000050000000}">
      <text>
        <r>
          <rPr>
            <sz val="10"/>
            <color rgb="FF000000"/>
            <rFont val="Calibri"/>
            <scheme val="minor"/>
          </rPr>
          <t>27.7. 9ks na MO</t>
        </r>
      </text>
    </comment>
    <comment ref="D258" authorId="0" shapeId="0" xr:uid="{00000000-0006-0000-2300-000051000000}">
      <text>
        <r>
          <rPr>
            <sz val="10"/>
            <color rgb="FF000000"/>
            <rFont val="Calibri"/>
            <scheme val="minor"/>
          </rPr>
          <t>27.7. 10ks na MO</t>
        </r>
      </text>
    </comment>
    <comment ref="D263" authorId="0" shapeId="0" xr:uid="{00000000-0006-0000-2300-000052000000}">
      <text>
        <r>
          <rPr>
            <sz val="10"/>
            <color rgb="FF000000"/>
            <rFont val="Calibri"/>
            <scheme val="minor"/>
          </rPr>
          <t>27.7. 3ks na MO</t>
        </r>
      </text>
    </comment>
    <comment ref="D271" authorId="0" shapeId="0" xr:uid="{00000000-0006-0000-2300-000053000000}">
      <text>
        <r>
          <rPr>
            <sz val="10"/>
            <color rgb="FF000000"/>
            <rFont val="Calibri"/>
            <scheme val="minor"/>
          </rPr>
          <t>27.7. 5ks na MO</t>
        </r>
      </text>
    </comment>
    <comment ref="D289" authorId="0" shapeId="0" xr:uid="{00000000-0006-0000-2300-000054000000}">
      <text>
        <r>
          <rPr>
            <sz val="10"/>
            <color rgb="FF000000"/>
            <rFont val="Calibri"/>
            <scheme val="minor"/>
          </rPr>
          <t>27.7. 7ks na MO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
  </authors>
  <commentList>
    <comment ref="E16" authorId="0" shapeId="0" xr:uid="{00000000-0006-0000-2800-000004000000}">
      <text>
        <r>
          <rPr>
            <sz val="10"/>
            <color rgb="FF000000"/>
            <rFont val="Calibri"/>
            <scheme val="minor"/>
          </rPr>
          <t>1247ks rozděleno * 3
	-Michal Grega</t>
        </r>
      </text>
    </comment>
    <comment ref="F37" authorId="0" shapeId="0" xr:uid="{00000000-0006-0000-2800-000001000000}">
      <text>
        <r>
          <rPr>
            <sz val="10"/>
            <color rgb="FF000000"/>
            <rFont val="Calibri"/>
            <scheme val="minor"/>
          </rPr>
          <t>balení po 6ks</t>
        </r>
      </text>
    </comment>
    <comment ref="F58" authorId="0" shapeId="0" xr:uid="{00000000-0006-0000-2800-000002000000}">
      <text>
        <r>
          <rPr>
            <sz val="10"/>
            <color rgb="FF000000"/>
            <rFont val="Calibri"/>
            <scheme val="minor"/>
          </rPr>
          <t>50ks v balení</t>
        </r>
      </text>
    </comment>
    <comment ref="F67" authorId="0" shapeId="0" xr:uid="{00000000-0006-0000-2800-000003000000}">
      <text>
        <r>
          <rPr>
            <sz val="10"/>
            <color rgb="FF000000"/>
            <rFont val="Calibri"/>
            <scheme val="minor"/>
          </rPr>
          <t>3ks v balení</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
  </authors>
  <commentList>
    <comment ref="C53" authorId="0" shapeId="0" xr:uid="{00000000-0006-0000-2A00-000001000000}">
      <text>
        <r>
          <rPr>
            <sz val="10"/>
            <color rgb="FF000000"/>
            <rFont val="Calibri"/>
            <scheme val="minor"/>
          </rPr>
          <t>různé počty balonků v balení</t>
        </r>
      </text>
    </comment>
    <comment ref="C57" authorId="0" shapeId="0" xr:uid="{00000000-0006-0000-2A00-000002000000}">
      <text>
        <r>
          <rPr>
            <sz val="10"/>
            <color rgb="FF000000"/>
            <rFont val="Calibri"/>
            <scheme val="minor"/>
          </rPr>
          <t>různé počty balonků v balení</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
  </authors>
  <commentList>
    <comment ref="Q1" authorId="0" shapeId="0" xr:uid="{00000000-0006-0000-2D00-000001000000}">
      <text>
        <r>
          <rPr>
            <sz val="10"/>
            <color rgb="FF000000"/>
            <rFont val="Calibri"/>
            <scheme val="minor"/>
          </rPr>
          <t>nákupní ceny VČETNĚ dárkového balení</t>
        </r>
      </text>
    </comment>
    <comment ref="R1" authorId="0" shapeId="0" xr:uid="{00000000-0006-0000-2D00-000002000000}">
      <text>
        <r>
          <rPr>
            <sz val="10"/>
            <color rgb="FF000000"/>
            <rFont val="Calibri"/>
            <scheme val="minor"/>
          </rPr>
          <t>VČETNĚ dárkového balení</t>
        </r>
      </text>
    </comment>
    <comment ref="T1" authorId="0" shapeId="0" xr:uid="{00000000-0006-0000-2D00-000003000000}">
      <text>
        <r>
          <rPr>
            <sz val="10"/>
            <color rgb="FF000000"/>
            <rFont val="Calibri"/>
            <scheme val="minor"/>
          </rPr>
          <t>cena VČETNĚ speedboxu</t>
        </r>
      </text>
    </comment>
    <comment ref="U1" authorId="0" shapeId="0" xr:uid="{00000000-0006-0000-2D00-000004000000}">
      <text>
        <r>
          <rPr>
            <sz val="10"/>
            <color rgb="FF000000"/>
            <rFont val="Calibri"/>
            <scheme val="minor"/>
          </rPr>
          <t>VČETNĚ dárkového balení</t>
        </r>
      </text>
    </comment>
    <comment ref="O2" authorId="0" shapeId="0" xr:uid="{00000000-0006-0000-2D00-000005000000}">
      <text>
        <r>
          <rPr>
            <sz val="10"/>
            <color rgb="FF000000"/>
            <rFont val="Calibri"/>
            <scheme val="minor"/>
          </rPr>
          <t>285x190x180</t>
        </r>
      </text>
    </comment>
    <comment ref="O3" authorId="0" shapeId="0" xr:uid="{00000000-0006-0000-2D00-000006000000}">
      <text>
        <r>
          <rPr>
            <sz val="10"/>
            <color rgb="FF000000"/>
            <rFont val="Calibri"/>
            <scheme val="minor"/>
          </rPr>
          <t>285x190x180</t>
        </r>
      </text>
    </comment>
    <comment ref="O4" authorId="0" shapeId="0" xr:uid="{00000000-0006-0000-2D00-000007000000}">
      <text>
        <r>
          <rPr>
            <sz val="10"/>
            <color rgb="FF000000"/>
            <rFont val="Calibri"/>
            <scheme val="minor"/>
          </rPr>
          <t>380x280x175</t>
        </r>
      </text>
    </comment>
    <comment ref="O5" authorId="0" shapeId="0" xr:uid="{00000000-0006-0000-2D00-000008000000}">
      <text>
        <r>
          <rPr>
            <sz val="10"/>
            <color rgb="FF000000"/>
            <rFont val="Calibri"/>
            <scheme val="minor"/>
          </rPr>
          <t>380x280x175</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1" authorId="0" shapeId="0" xr:uid="{00000000-0006-0000-0300-000001000000}">
      <text>
        <r>
          <rPr>
            <sz val="10"/>
            <color rgb="FF000000"/>
            <rFont val="Calibri"/>
            <scheme val="minor"/>
          </rPr>
          <t>svezeno</t>
        </r>
      </text>
    </comment>
    <comment ref="A32" authorId="0" shapeId="0" xr:uid="{00000000-0006-0000-0300-000002000000}">
      <text>
        <r>
          <rPr>
            <sz val="10"/>
            <color rgb="FF000000"/>
            <rFont val="Calibri"/>
            <scheme val="minor"/>
          </rPr>
          <t>svezeno 8.3.</t>
        </r>
      </text>
    </comment>
    <comment ref="A33" authorId="0" shapeId="0" xr:uid="{00000000-0006-0000-0300-000003000000}">
      <text>
        <r>
          <rPr>
            <sz val="10"/>
            <color rgb="FF000000"/>
            <rFont val="Calibri"/>
            <scheme val="minor"/>
          </rPr>
          <t>svezeno 8.3.</t>
        </r>
      </text>
    </comment>
    <comment ref="A35" authorId="0" shapeId="0" xr:uid="{00000000-0006-0000-0300-000004000000}">
      <text>
        <r>
          <rPr>
            <sz val="10"/>
            <color rgb="FF000000"/>
            <rFont val="Calibri"/>
            <scheme val="minor"/>
          </rPr>
          <t>svezeno 18.3.</t>
        </r>
      </text>
    </comment>
    <comment ref="A36" authorId="0" shapeId="0" xr:uid="{00000000-0006-0000-0300-000005000000}">
      <text>
        <r>
          <rPr>
            <sz val="10"/>
            <color rgb="FF000000"/>
            <rFont val="Calibri"/>
            <scheme val="minor"/>
          </rPr>
          <t>svezeno 8.3.</t>
        </r>
      </text>
    </comment>
    <comment ref="C64" authorId="0" shapeId="0" xr:uid="{00000000-0006-0000-0300-000006000000}">
      <text>
        <r>
          <rPr>
            <sz val="10"/>
            <color rgb="FF000000"/>
            <rFont val="Calibri"/>
            <scheme val="minor"/>
          </rPr>
          <t>krabic</t>
        </r>
      </text>
    </comment>
    <comment ref="C65" authorId="0" shapeId="0" xr:uid="{00000000-0006-0000-0300-000007000000}">
      <text>
        <r>
          <rPr>
            <sz val="10"/>
            <color rgb="FF000000"/>
            <rFont val="Calibri"/>
            <scheme val="minor"/>
          </rPr>
          <t>krabic</t>
        </r>
      </text>
    </comment>
    <comment ref="A66" authorId="0" shapeId="0" xr:uid="{00000000-0006-0000-0300-000008000000}">
      <text>
        <r>
          <rPr>
            <sz val="10"/>
            <color rgb="FF000000"/>
            <rFont val="Calibri"/>
            <scheme val="minor"/>
          </rPr>
          <t>svezeno 28.3.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14" authorId="0" shapeId="0" xr:uid="{00000000-0006-0000-0C00-000003000000}">
      <text>
        <r>
          <rPr>
            <sz val="10"/>
            <color rgb="FF000000"/>
            <rFont val="Calibri"/>
            <scheme val="minor"/>
          </rPr>
          <t>-25% zam. sleva
	-Dominika Schelle</t>
        </r>
      </text>
    </comment>
    <comment ref="C15" authorId="0" shapeId="0" xr:uid="{00000000-0006-0000-0C00-000002000000}">
      <text>
        <r>
          <rPr>
            <sz val="10"/>
            <color rgb="FF000000"/>
            <rFont val="Calibri"/>
            <scheme val="minor"/>
          </rPr>
          <t>-25% zam. sleva
	-Dominika Schelle</t>
        </r>
      </text>
    </comment>
    <comment ref="C19" authorId="0" shapeId="0" xr:uid="{00000000-0006-0000-0C00-000001000000}">
      <text>
        <r>
          <rPr>
            <sz val="10"/>
            <color rgb="FF000000"/>
            <rFont val="Calibri"/>
            <scheme val="minor"/>
          </rPr>
          <t>25% zam. sleva
	-Dominika Schelle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0F00-000001000000}">
      <text>
        <r>
          <rPr>
            <sz val="10"/>
            <color rgb="FF000000"/>
            <rFont val="Calibri"/>
            <scheme val="minor"/>
          </rPr>
          <t>nachystalo se dnes 16x XL, 2x M, celkem: 18ks</t>
        </r>
      </text>
    </comment>
    <comment ref="B10" authorId="0" shapeId="0" xr:uid="{00000000-0006-0000-0F00-000002000000}">
      <text>
        <r>
          <rPr>
            <sz val="10"/>
            <color rgb="FF000000"/>
            <rFont val="Calibri"/>
            <scheme val="minor"/>
          </rPr>
          <t>nachystalo se za den 28x XL, 2x L, 2x M, 2x S, celkem: 34ks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A48" authorId="0" shapeId="0" xr:uid="{00000000-0006-0000-1300-000001000000}">
      <text>
        <r>
          <rPr>
            <sz val="10"/>
            <color rgb="FF000000"/>
            <rFont val="Calibri"/>
            <scheme val="minor"/>
          </rPr>
          <t>jiná cena, vychází cca 103 dolarů</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A93" authorId="0" shapeId="0" xr:uid="{00000000-0006-0000-1900-000001000000}">
      <text>
        <r>
          <rPr>
            <sz val="10"/>
            <color rgb="FF000000"/>
            <rFont val="Calibri"/>
            <scheme val="minor"/>
          </rPr>
          <t>svezeno</t>
        </r>
      </text>
    </comment>
    <comment ref="A114" authorId="0" shapeId="0" xr:uid="{00000000-0006-0000-1900-000002000000}">
      <text>
        <r>
          <rPr>
            <sz val="10"/>
            <color rgb="FF000000"/>
            <rFont val="Calibri"/>
            <scheme val="minor"/>
          </rPr>
          <t>svezeno 8.3.</t>
        </r>
      </text>
    </comment>
    <comment ref="A115" authorId="0" shapeId="0" xr:uid="{00000000-0006-0000-1900-000003000000}">
      <text>
        <r>
          <rPr>
            <sz val="10"/>
            <color rgb="FF000000"/>
            <rFont val="Calibri"/>
            <scheme val="minor"/>
          </rPr>
          <t>svezeno 8.3.</t>
        </r>
      </text>
    </comment>
    <comment ref="A117" authorId="0" shapeId="0" xr:uid="{00000000-0006-0000-1900-000004000000}">
      <text>
        <r>
          <rPr>
            <sz val="10"/>
            <color rgb="FF000000"/>
            <rFont val="Calibri"/>
            <scheme val="minor"/>
          </rPr>
          <t>svezeno 18.3.</t>
        </r>
      </text>
    </comment>
    <comment ref="A118" authorId="0" shapeId="0" xr:uid="{00000000-0006-0000-1900-000005000000}">
      <text>
        <r>
          <rPr>
            <sz val="10"/>
            <color rgb="FF000000"/>
            <rFont val="Calibri"/>
            <scheme val="minor"/>
          </rPr>
          <t>svezeno 8.3.</t>
        </r>
      </text>
    </comment>
    <comment ref="C146" authorId="0" shapeId="0" xr:uid="{00000000-0006-0000-1900-000006000000}">
      <text>
        <r>
          <rPr>
            <sz val="10"/>
            <color rgb="FF000000"/>
            <rFont val="Calibri"/>
            <scheme val="minor"/>
          </rPr>
          <t>krabic</t>
        </r>
      </text>
    </comment>
    <comment ref="C147" authorId="0" shapeId="0" xr:uid="{00000000-0006-0000-1900-000007000000}">
      <text>
        <r>
          <rPr>
            <sz val="10"/>
            <color rgb="FF000000"/>
            <rFont val="Calibri"/>
            <scheme val="minor"/>
          </rPr>
          <t>krabic</t>
        </r>
      </text>
    </comment>
    <comment ref="A148" authorId="0" shapeId="0" xr:uid="{00000000-0006-0000-1900-000008000000}">
      <text>
        <r>
          <rPr>
            <sz val="10"/>
            <color rgb="FF000000"/>
            <rFont val="Calibri"/>
            <scheme val="minor"/>
          </rPr>
          <t>svezeno 28.3.</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1E00-000001000000}">
      <text>
        <r>
          <rPr>
            <sz val="10"/>
            <color rgb="FF000000"/>
            <rFont val="Calibri"/>
            <scheme val="minor"/>
          </rPr>
          <t>27.7. 1x Prodej Aukro</t>
        </r>
      </text>
    </comment>
    <comment ref="D3" authorId="0" shapeId="0" xr:uid="{00000000-0006-0000-1E00-000002000000}">
      <text>
        <r>
          <rPr>
            <sz val="10"/>
            <color rgb="FF000000"/>
            <rFont val="Calibri"/>
            <scheme val="minor"/>
          </rPr>
          <t>3.8. Prodej 8890ks</t>
        </r>
      </text>
    </comment>
    <comment ref="E3" authorId="0" shapeId="0" xr:uid="{00000000-0006-0000-1E00-000003000000}">
      <text>
        <r>
          <rPr>
            <sz val="10"/>
            <color rgb="FF000000"/>
            <rFont val="Calibri"/>
            <scheme val="minor"/>
          </rPr>
          <t>exp. 2020</t>
        </r>
      </text>
    </comment>
    <comment ref="D4" authorId="0" shapeId="0" xr:uid="{00000000-0006-0000-1E00-000004000000}">
      <text>
        <r>
          <rPr>
            <sz val="10"/>
            <color rgb="FF000000"/>
            <rFont val="Calibri"/>
            <scheme val="minor"/>
          </rPr>
          <t>3.8. Prodej 4255ks</t>
        </r>
      </text>
    </comment>
    <comment ref="E4" authorId="0" shapeId="0" xr:uid="{00000000-0006-0000-1E00-000005000000}">
      <text>
        <r>
          <rPr>
            <sz val="10"/>
            <color rgb="FF000000"/>
            <rFont val="Calibri"/>
            <scheme val="minor"/>
          </rPr>
          <t>exp. 2020</t>
        </r>
      </text>
    </comment>
    <comment ref="E5" authorId="0" shapeId="0" xr:uid="{00000000-0006-0000-1E00-000006000000}">
      <text>
        <r>
          <rPr>
            <sz val="10"/>
            <color rgb="FF000000"/>
            <rFont val="Calibri"/>
            <scheme val="minor"/>
          </rPr>
          <t>exp. 2018-2019
vráceno 2151ks</t>
        </r>
      </text>
    </comment>
    <comment ref="E8" authorId="0" shapeId="0" xr:uid="{00000000-0006-0000-1E00-000007000000}">
      <text>
        <r>
          <rPr>
            <sz val="10"/>
            <color rgb="FF000000"/>
            <rFont val="Calibri"/>
            <scheme val="minor"/>
          </rPr>
          <t>exp. 2018
vráceno 2611</t>
        </r>
      </text>
    </comment>
    <comment ref="D9" authorId="0" shapeId="0" xr:uid="{00000000-0006-0000-1E00-000008000000}">
      <text>
        <r>
          <rPr>
            <sz val="10"/>
            <color rgb="FF000000"/>
            <rFont val="Calibri"/>
            <scheme val="minor"/>
          </rPr>
          <t xml:space="preserve">je tam datum, ale MFG (2015-2017) - tzn. manufacturing date, datum výroby
</t>
        </r>
      </text>
    </comment>
    <comment ref="D10" authorId="0" shapeId="0" xr:uid="{00000000-0006-0000-1E00-000009000000}">
      <text>
        <r>
          <rPr>
            <sz val="10"/>
            <color rgb="FF000000"/>
            <rFont val="Calibri"/>
            <scheme val="minor"/>
          </rPr>
          <t>je tam datum, ale MFG (2016) - tzn. manufacturing date, datum výroby</t>
        </r>
      </text>
    </comment>
    <comment ref="D11" authorId="0" shapeId="0" xr:uid="{00000000-0006-0000-1E00-00000A000000}">
      <text>
        <r>
          <rPr>
            <sz val="10"/>
            <color rgb="FF000000"/>
            <rFont val="Calibri"/>
            <scheme val="minor"/>
          </rPr>
          <t>25.5. VO prodej 200ks</t>
        </r>
      </text>
    </comment>
    <comment ref="E13" authorId="0" shapeId="0" xr:uid="{00000000-0006-0000-1E00-00000B000000}">
      <text>
        <r>
          <rPr>
            <sz val="10"/>
            <color rgb="FF000000"/>
            <rFont val="Calibri"/>
            <scheme val="minor"/>
          </rPr>
          <t>exp. 2018-2019
25.5. VO prodej 50ks
vráceno 2095ks</t>
        </r>
      </text>
    </comment>
    <comment ref="E14" authorId="0" shapeId="0" xr:uid="{00000000-0006-0000-1E00-00000C000000}">
      <text>
        <r>
          <rPr>
            <sz val="10"/>
            <color rgb="FF000000"/>
            <rFont val="Calibri"/>
            <scheme val="minor"/>
          </rPr>
          <t>exp. 2018
25.5. VO prodej 50ks
vráceno 1480 ks</t>
        </r>
      </text>
    </comment>
    <comment ref="F14" authorId="0" shapeId="0" xr:uid="{00000000-0006-0000-1E00-00000D000000}">
      <text>
        <r>
          <rPr>
            <sz val="10"/>
            <color rgb="FF000000"/>
            <rFont val="Calibri"/>
            <scheme val="minor"/>
          </rPr>
          <t>exp. 2016</t>
        </r>
      </text>
    </comment>
    <comment ref="E15" authorId="0" shapeId="0" xr:uid="{00000000-0006-0000-1E00-00000E000000}">
      <text>
        <r>
          <rPr>
            <sz val="10"/>
            <color rgb="FF000000"/>
            <rFont val="Calibri"/>
            <scheme val="minor"/>
          </rPr>
          <t>exp. 2020</t>
        </r>
      </text>
    </comment>
    <comment ref="E16" authorId="0" shapeId="0" xr:uid="{00000000-0006-0000-1E00-00000F000000}">
      <text>
        <r>
          <rPr>
            <sz val="10"/>
            <color rgb="FF000000"/>
            <rFont val="Calibri"/>
            <scheme val="minor"/>
          </rPr>
          <t>exp. 2020</t>
        </r>
      </text>
    </comment>
    <comment ref="E17" authorId="0" shapeId="0" xr:uid="{00000000-0006-0000-1E00-000010000000}">
      <text>
        <r>
          <rPr>
            <sz val="10"/>
            <color rgb="FF000000"/>
            <rFont val="Calibri"/>
            <scheme val="minor"/>
          </rPr>
          <t>25.5. VO prodej 390ks</t>
        </r>
      </text>
    </comment>
    <comment ref="D19" authorId="0" shapeId="0" xr:uid="{00000000-0006-0000-1E00-000011000000}">
      <text>
        <r>
          <rPr>
            <sz val="10"/>
            <color rgb="FF000000"/>
            <rFont val="Calibri"/>
            <scheme val="minor"/>
          </rPr>
          <t>3.7. 1x Prodej</t>
        </r>
      </text>
    </comment>
    <comment ref="D24" authorId="0" shapeId="0" xr:uid="{00000000-0006-0000-1E00-000012000000}">
      <text>
        <r>
          <rPr>
            <sz val="10"/>
            <color rgb="FF000000"/>
            <rFont val="Calibri"/>
            <scheme val="minor"/>
          </rPr>
          <t>3.7. 1x Prodej</t>
        </r>
      </text>
    </comment>
    <comment ref="D27" authorId="0" shapeId="0" xr:uid="{00000000-0006-0000-1E00-000013000000}">
      <text>
        <r>
          <rPr>
            <sz val="10"/>
            <color rgb="FF000000"/>
            <rFont val="Calibri"/>
            <scheme val="minor"/>
          </rPr>
          <t>3.7. 1x Prodej</t>
        </r>
      </text>
    </comment>
    <comment ref="D30" authorId="0" shapeId="0" xr:uid="{00000000-0006-0000-1E00-000014000000}">
      <text>
        <r>
          <rPr>
            <sz val="10"/>
            <color rgb="FF000000"/>
            <rFont val="Calibri"/>
            <scheme val="minor"/>
          </rPr>
          <t>18.7. 1x prodej Aukro
27.7. 1x Prodej Aukro</t>
        </r>
      </text>
    </comment>
    <comment ref="D32" authorId="0" shapeId="0" xr:uid="{00000000-0006-0000-1E00-000015000000}">
      <text>
        <r>
          <rPr>
            <sz val="10"/>
            <color rgb="FF000000"/>
            <rFont val="Calibri"/>
            <scheme val="minor"/>
          </rPr>
          <t>3.8. Prodej 525ks</t>
        </r>
      </text>
    </comment>
    <comment ref="D33" authorId="0" shapeId="0" xr:uid="{00000000-0006-0000-1E00-000016000000}">
      <text>
        <r>
          <rPr>
            <sz val="10"/>
            <color rgb="FF000000"/>
            <rFont val="Calibri"/>
            <scheme val="minor"/>
          </rPr>
          <t>3.7. 1x Prodej</t>
        </r>
      </text>
    </comment>
    <comment ref="D34" authorId="0" shapeId="0" xr:uid="{00000000-0006-0000-1E00-000017000000}">
      <text>
        <r>
          <rPr>
            <sz val="10"/>
            <color rgb="FF000000"/>
            <rFont val="Calibri"/>
            <scheme val="minor"/>
          </rPr>
          <t>25.5. VO prodej 1ks
3.7. 1x Prodej</t>
        </r>
      </text>
    </comment>
    <comment ref="D35" authorId="0" shapeId="0" xr:uid="{00000000-0006-0000-1E00-000018000000}">
      <text>
        <r>
          <rPr>
            <sz val="10"/>
            <color rgb="FF000000"/>
            <rFont val="Calibri"/>
            <scheme val="minor"/>
          </rPr>
          <t>10.6. 2x prodej Aukro
15.6. 1x prodej Aukro
27.6. 1x prodej Aukro
29.6. 3x prodej Aukro
11.7. 1x prodej Aukro
18.7. 1x prodej Aukro
27.7. 1x Prodej Aukro</t>
        </r>
      </text>
    </comment>
    <comment ref="D38" authorId="0" shapeId="0" xr:uid="{00000000-0006-0000-1E00-000019000000}">
      <text>
        <r>
          <rPr>
            <sz val="10"/>
            <color rgb="FF000000"/>
            <rFont val="Calibri"/>
            <scheme val="minor"/>
          </rPr>
          <t>3.7. 1x Prodej</t>
        </r>
      </text>
    </comment>
    <comment ref="D41" authorId="0" shapeId="0" xr:uid="{00000000-0006-0000-1E00-00001A000000}">
      <text>
        <r>
          <rPr>
            <sz val="10"/>
            <color rgb="FF000000"/>
            <rFont val="Calibri"/>
            <scheme val="minor"/>
          </rPr>
          <t>3.7. 1x Prodej</t>
        </r>
      </text>
    </comment>
    <comment ref="D43" authorId="0" shapeId="0" xr:uid="{00000000-0006-0000-1E00-00001B000000}">
      <text>
        <r>
          <rPr>
            <sz val="10"/>
            <color rgb="FF000000"/>
            <rFont val="Calibri"/>
            <scheme val="minor"/>
          </rPr>
          <t>3.7. 1x Prodej</t>
        </r>
      </text>
    </comment>
    <comment ref="D45" authorId="0" shapeId="0" xr:uid="{00000000-0006-0000-1E00-00001C000000}">
      <text>
        <r>
          <rPr>
            <sz val="10"/>
            <color rgb="FF000000"/>
            <rFont val="Calibri"/>
            <scheme val="minor"/>
          </rPr>
          <t>25.5. VO prodej 600ks</t>
        </r>
      </text>
    </comment>
    <comment ref="D47" authorId="0" shapeId="0" xr:uid="{00000000-0006-0000-1E00-00001D000000}">
      <text>
        <r>
          <rPr>
            <sz val="10"/>
            <color rgb="FF000000"/>
            <rFont val="Calibri"/>
            <scheme val="minor"/>
          </rPr>
          <t>3.7. 1x Prodej</t>
        </r>
      </text>
    </comment>
    <comment ref="D49" authorId="0" shapeId="0" xr:uid="{00000000-0006-0000-1E00-00001E000000}">
      <text>
        <r>
          <rPr>
            <sz val="10"/>
            <color rgb="FF000000"/>
            <rFont val="Calibri"/>
            <scheme val="minor"/>
          </rPr>
          <t>3.7. 1x Prodej</t>
        </r>
      </text>
    </comment>
    <comment ref="D50" authorId="0" shapeId="0" xr:uid="{00000000-0006-0000-1E00-00001F000000}">
      <text>
        <r>
          <rPr>
            <sz val="10"/>
            <color rgb="FF000000"/>
            <rFont val="Calibri"/>
            <scheme val="minor"/>
          </rPr>
          <t>3.7. 1x Prodej</t>
        </r>
      </text>
    </comment>
    <comment ref="D54" authorId="0" shapeId="0" xr:uid="{00000000-0006-0000-1E00-000020000000}">
      <text>
        <r>
          <rPr>
            <sz val="10"/>
            <color rgb="FF000000"/>
            <rFont val="Calibri"/>
            <scheme val="minor"/>
          </rPr>
          <t>3.7. 1x Prodej</t>
        </r>
      </text>
    </comment>
    <comment ref="D55" authorId="0" shapeId="0" xr:uid="{00000000-0006-0000-1E00-000021000000}">
      <text>
        <r>
          <rPr>
            <sz val="10"/>
            <color rgb="FF000000"/>
            <rFont val="Calibri"/>
            <scheme val="minor"/>
          </rPr>
          <t>10.6. 1x prodej Aukro
18.6. 1x Prodej Aukro
26.8. 1x prodej Aukro
10.7. prodej Aukro
11.7. 1x prodej Aukro
18.7.1x prodej Aukro</t>
        </r>
      </text>
    </comment>
    <comment ref="D57" authorId="0" shapeId="0" xr:uid="{00000000-0006-0000-1E00-000022000000}">
      <text>
        <r>
          <rPr>
            <sz val="10"/>
            <color rgb="FF000000"/>
            <rFont val="Calibri"/>
            <scheme val="minor"/>
          </rPr>
          <t>3.7. 1x Prodej</t>
        </r>
      </text>
    </comment>
    <comment ref="D58" authorId="0" shapeId="0" xr:uid="{00000000-0006-0000-1E00-000023000000}">
      <text>
        <r>
          <rPr>
            <sz val="10"/>
            <color rgb="FF000000"/>
            <rFont val="Calibri"/>
            <scheme val="minor"/>
          </rPr>
          <t>3.7. 1x Prodej</t>
        </r>
      </text>
    </comment>
    <comment ref="D59" authorId="0" shapeId="0" xr:uid="{00000000-0006-0000-1E00-000024000000}">
      <text>
        <r>
          <rPr>
            <sz val="10"/>
            <color rgb="FF000000"/>
            <rFont val="Calibri"/>
            <scheme val="minor"/>
          </rPr>
          <t>3.7. 1x Prodej</t>
        </r>
      </text>
    </comment>
    <comment ref="D61" authorId="0" shapeId="0" xr:uid="{00000000-0006-0000-1E00-000025000000}">
      <text>
        <r>
          <rPr>
            <sz val="10"/>
            <color rgb="FF000000"/>
            <rFont val="Calibri"/>
            <scheme val="minor"/>
          </rPr>
          <t>3.7. 1x Prodej</t>
        </r>
      </text>
    </comment>
    <comment ref="D64" authorId="0" shapeId="0" xr:uid="{00000000-0006-0000-1E00-000026000000}">
      <text>
        <r>
          <rPr>
            <sz val="10"/>
            <color rgb="FF000000"/>
            <rFont val="Calibri"/>
            <scheme val="minor"/>
          </rPr>
          <t>25.5. VO prodej 4ks</t>
        </r>
      </text>
    </comment>
    <comment ref="D66" authorId="0" shapeId="0" xr:uid="{00000000-0006-0000-1E00-000027000000}">
      <text>
        <r>
          <rPr>
            <sz val="10"/>
            <color rgb="FF000000"/>
            <rFont val="Calibri"/>
            <scheme val="minor"/>
          </rPr>
          <t>12.6. 1x prodej Aukro
3.7. 1x Prodej</t>
        </r>
      </text>
    </comment>
    <comment ref="D69" authorId="0" shapeId="0" xr:uid="{00000000-0006-0000-1E00-000028000000}">
      <text>
        <r>
          <rPr>
            <sz val="10"/>
            <color rgb="FF000000"/>
            <rFont val="Calibri"/>
            <scheme val="minor"/>
          </rPr>
          <t>3.7. 1x Prodej</t>
        </r>
      </text>
    </comment>
    <comment ref="D71" authorId="0" shapeId="0" xr:uid="{00000000-0006-0000-1E00-000029000000}">
      <text>
        <r>
          <rPr>
            <sz val="10"/>
            <color rgb="FF000000"/>
            <rFont val="Calibri"/>
            <scheme val="minor"/>
          </rPr>
          <t>1x prodej Aukro</t>
        </r>
      </text>
    </comment>
    <comment ref="D73" authorId="0" shapeId="0" xr:uid="{00000000-0006-0000-1E00-00002A000000}">
      <text>
        <r>
          <rPr>
            <sz val="10"/>
            <color rgb="FF000000"/>
            <rFont val="Calibri"/>
            <scheme val="minor"/>
          </rPr>
          <t>1x prodej Aukro
1x prodej Aukro</t>
        </r>
      </text>
    </comment>
    <comment ref="D74" authorId="0" shapeId="0" xr:uid="{00000000-0006-0000-1E00-00002B000000}">
      <text>
        <r>
          <rPr>
            <sz val="10"/>
            <color rgb="FF000000"/>
            <rFont val="Calibri"/>
            <scheme val="minor"/>
          </rPr>
          <t>3.7. 1x Prodej</t>
        </r>
      </text>
    </comment>
    <comment ref="D75" authorId="0" shapeId="0" xr:uid="{00000000-0006-0000-1E00-00002C000000}">
      <text>
        <r>
          <rPr>
            <sz val="10"/>
            <color rgb="FF000000"/>
            <rFont val="Calibri"/>
            <scheme val="minor"/>
          </rPr>
          <t>3.7. 1x Prodej</t>
        </r>
      </text>
    </comment>
    <comment ref="D76" authorId="0" shapeId="0" xr:uid="{00000000-0006-0000-1E00-00002D000000}">
      <text>
        <r>
          <rPr>
            <sz val="10"/>
            <color rgb="FF000000"/>
            <rFont val="Calibri"/>
            <scheme val="minor"/>
          </rPr>
          <t>3.7. 1x Prodej</t>
        </r>
      </text>
    </comment>
    <comment ref="D77" authorId="0" shapeId="0" xr:uid="{00000000-0006-0000-1E00-00002E000000}">
      <text>
        <r>
          <rPr>
            <sz val="10"/>
            <color rgb="FF000000"/>
            <rFont val="Calibri"/>
            <scheme val="minor"/>
          </rPr>
          <t>3.7. 1x Prodej</t>
        </r>
      </text>
    </comment>
    <comment ref="D82" authorId="0" shapeId="0" xr:uid="{00000000-0006-0000-1E00-00002F000000}">
      <text>
        <r>
          <rPr>
            <sz val="10"/>
            <color rgb="FF000000"/>
            <rFont val="Calibri"/>
            <scheme val="minor"/>
          </rPr>
          <t>3.7. 1x Prodej</t>
        </r>
      </text>
    </comment>
    <comment ref="D85" authorId="0" shapeId="0" xr:uid="{00000000-0006-0000-1E00-000030000000}">
      <text>
        <r>
          <rPr>
            <sz val="10"/>
            <color rgb="FF000000"/>
            <rFont val="Calibri"/>
            <scheme val="minor"/>
          </rPr>
          <t>10.6. 1x prodej Aukro
20.6. 1x prodej Aukro
23.6.1x prodej Aukro
27.6. 1x prodej Aukro
11.7. 1x prodej Aukro
26.7. 1x Prodej Aukro</t>
        </r>
      </text>
    </comment>
    <comment ref="D86" authorId="0" shapeId="0" xr:uid="{00000000-0006-0000-1E00-000031000000}">
      <text>
        <r>
          <rPr>
            <sz val="10"/>
            <color rgb="FF000000"/>
            <rFont val="Calibri"/>
            <scheme val="minor"/>
          </rPr>
          <t>3.7. 1x Prodej</t>
        </r>
      </text>
    </comment>
    <comment ref="D87" authorId="0" shapeId="0" xr:uid="{00000000-0006-0000-1E00-000032000000}">
      <text>
        <r>
          <rPr>
            <sz val="10"/>
            <color rgb="FF000000"/>
            <rFont val="Calibri"/>
            <scheme val="minor"/>
          </rPr>
          <t>3.7. 1x Prodej</t>
        </r>
      </text>
    </comment>
    <comment ref="D88" authorId="0" shapeId="0" xr:uid="{00000000-0006-0000-1E00-000033000000}">
      <text>
        <r>
          <rPr>
            <sz val="10"/>
            <color rgb="FF000000"/>
            <rFont val="Calibri"/>
            <scheme val="minor"/>
          </rPr>
          <t>3.7. 1x Prodej</t>
        </r>
      </text>
    </comment>
    <comment ref="D90" authorId="0" shapeId="0" xr:uid="{00000000-0006-0000-1E00-000034000000}">
      <text>
        <r>
          <rPr>
            <sz val="10"/>
            <color rgb="FF000000"/>
            <rFont val="Calibri"/>
            <scheme val="minor"/>
          </rPr>
          <t>15.6. 1x prodej Aukro
11.7. 1x prodej Aukro
18.7. 3x prodej Aukro</t>
        </r>
      </text>
    </comment>
    <comment ref="D91" authorId="0" shapeId="0" xr:uid="{00000000-0006-0000-1E00-000035000000}">
      <text>
        <r>
          <rPr>
            <sz val="10"/>
            <color rgb="FF000000"/>
            <rFont val="Calibri"/>
            <scheme val="minor"/>
          </rPr>
          <t>3.7. 1x Prodej</t>
        </r>
      </text>
    </comment>
    <comment ref="D92" authorId="0" shapeId="0" xr:uid="{00000000-0006-0000-1E00-000036000000}">
      <text>
        <r>
          <rPr>
            <sz val="10"/>
            <color rgb="FF000000"/>
            <rFont val="Calibri"/>
            <scheme val="minor"/>
          </rPr>
          <t>3.7. 1x Prodej</t>
        </r>
      </text>
    </comment>
    <comment ref="D94" authorId="0" shapeId="0" xr:uid="{00000000-0006-0000-1E00-000037000000}">
      <text>
        <r>
          <rPr>
            <sz val="10"/>
            <color rgb="FF000000"/>
            <rFont val="Calibri"/>
            <scheme val="minor"/>
          </rPr>
          <t>3.7. 1x Prodej</t>
        </r>
      </text>
    </comment>
    <comment ref="D95" authorId="0" shapeId="0" xr:uid="{00000000-0006-0000-1E00-000038000000}">
      <text>
        <r>
          <rPr>
            <sz val="10"/>
            <color rgb="FF000000"/>
            <rFont val="Calibri"/>
            <scheme val="minor"/>
          </rPr>
          <t>3.7. 1x Prodej</t>
        </r>
      </text>
    </comment>
    <comment ref="D96" authorId="0" shapeId="0" xr:uid="{00000000-0006-0000-1E00-000039000000}">
      <text>
        <r>
          <rPr>
            <sz val="10"/>
            <color rgb="FF000000"/>
            <rFont val="Calibri"/>
            <scheme val="minor"/>
          </rPr>
          <t>10.6. 2x prodej Aukro
11.7. 1x prodej Aukro
27.7. 1x Prodej Aukro</t>
        </r>
      </text>
    </comment>
    <comment ref="D98" authorId="0" shapeId="0" xr:uid="{00000000-0006-0000-1E00-00003A000000}">
      <text>
        <r>
          <rPr>
            <sz val="10"/>
            <color rgb="FF000000"/>
            <rFont val="Calibri"/>
            <scheme val="minor"/>
          </rPr>
          <t>14.6. 1x prodej Aukro
28.6. 1x prodej Aukro
13.7. 1x prodej Aukro
18.7. 1x prodej Aukro</t>
        </r>
      </text>
    </comment>
    <comment ref="D100" authorId="0" shapeId="0" xr:uid="{00000000-0006-0000-1E00-00003B000000}">
      <text>
        <r>
          <rPr>
            <sz val="10"/>
            <color rgb="FF000000"/>
            <rFont val="Calibri"/>
            <scheme val="minor"/>
          </rPr>
          <t>3.7. 1x Prodej</t>
        </r>
      </text>
    </comment>
    <comment ref="D101" authorId="0" shapeId="0" xr:uid="{00000000-0006-0000-1E00-00003C000000}">
      <text>
        <r>
          <rPr>
            <sz val="10"/>
            <color rgb="FF000000"/>
            <rFont val="Calibri"/>
            <scheme val="minor"/>
          </rPr>
          <t>10.6. 1x prodej Aukro
15.6. 1x prodej Aukro
18.6. 1x prodej Aukro</t>
        </r>
      </text>
    </comment>
    <comment ref="D103" authorId="0" shapeId="0" xr:uid="{00000000-0006-0000-1E00-00003D000000}">
      <text>
        <r>
          <rPr>
            <sz val="10"/>
            <color rgb="FF000000"/>
            <rFont val="Calibri"/>
            <scheme val="minor"/>
          </rPr>
          <t>3.7. 1x Prodej</t>
        </r>
      </text>
    </comment>
    <comment ref="D104" authorId="0" shapeId="0" xr:uid="{00000000-0006-0000-1E00-00003E000000}">
      <text>
        <r>
          <rPr>
            <sz val="10"/>
            <color rgb="FF000000"/>
            <rFont val="Calibri"/>
            <scheme val="minor"/>
          </rPr>
          <t>16.6 1x prodej Aukro
20.6. 1x prodej Aukro,
3.7. 1x Prodej
11.7. 1x prodej Aukro
18.7. 1x prodej Aukro
26.7. 1x prodej Aukro</t>
        </r>
      </text>
    </comment>
    <comment ref="D108" authorId="0" shapeId="0" xr:uid="{00000000-0006-0000-1E00-00003F000000}">
      <text>
        <r>
          <rPr>
            <sz val="10"/>
            <color rgb="FF000000"/>
            <rFont val="Calibri"/>
            <scheme val="minor"/>
          </rPr>
          <t>3.7. 1x Prodej</t>
        </r>
      </text>
    </comment>
    <comment ref="D110" authorId="0" shapeId="0" xr:uid="{00000000-0006-0000-1E00-000040000000}">
      <text>
        <r>
          <rPr>
            <sz val="10"/>
            <color rgb="FF000000"/>
            <rFont val="Calibri"/>
            <scheme val="minor"/>
          </rPr>
          <t>3.7. 1x Prodej</t>
        </r>
      </text>
    </comment>
    <comment ref="D112" authorId="0" shapeId="0" xr:uid="{00000000-0006-0000-1E00-000041000000}">
      <text>
        <r>
          <rPr>
            <sz val="10"/>
            <color rgb="FF000000"/>
            <rFont val="Calibri"/>
            <scheme val="minor"/>
          </rPr>
          <t>10.6. 1x prodej Aukro
14.6 1x prodej Aukro
17.6 1x prodej Aukro
26.6. 1x prodej Aukro,
27.6. 1x prodej Aukro</t>
        </r>
      </text>
    </comment>
    <comment ref="D113" authorId="0" shapeId="0" xr:uid="{00000000-0006-0000-1E00-000042000000}">
      <text>
        <r>
          <rPr>
            <sz val="10"/>
            <color rgb="FF000000"/>
            <rFont val="Calibri"/>
            <scheme val="minor"/>
          </rPr>
          <t>10.6. 1x Prodej Aukro
28.6. 1x Prodej Aukro
11.7. 1x prodej Aukro
18.7. 1x prodej Aukro
27.7. 1x Prodej Aukro</t>
        </r>
      </text>
    </comment>
    <comment ref="D114" authorId="0" shapeId="0" xr:uid="{00000000-0006-0000-1E00-000043000000}">
      <text>
        <r>
          <rPr>
            <sz val="10"/>
            <color rgb="FF000000"/>
            <rFont val="Calibri"/>
            <scheme val="minor"/>
          </rPr>
          <t xml:space="preserve">20.6 1x prodej Aukro
18.7. 4x prodej Aukro
27.7. 1x Prodej Aukro
</t>
        </r>
      </text>
    </comment>
    <comment ref="D115" authorId="0" shapeId="0" xr:uid="{00000000-0006-0000-1E00-000044000000}">
      <text>
        <r>
          <rPr>
            <sz val="10"/>
            <color rgb="FF000000"/>
            <rFont val="Calibri"/>
            <scheme val="minor"/>
          </rPr>
          <t>22.6. 1x prodej Aukro
10.6. 1x prodek Aukro
18.7. 1x prodej Aukro</t>
        </r>
      </text>
    </comment>
    <comment ref="D116" authorId="0" shapeId="0" xr:uid="{00000000-0006-0000-1E00-000045000000}">
      <text>
        <r>
          <rPr>
            <sz val="10"/>
            <color rgb="FF000000"/>
            <rFont val="Calibri"/>
            <scheme val="minor"/>
          </rPr>
          <t>3.7. 1x Prodej</t>
        </r>
      </text>
    </comment>
    <comment ref="D118" authorId="0" shapeId="0" xr:uid="{00000000-0006-0000-1E00-000046000000}">
      <text>
        <r>
          <rPr>
            <sz val="10"/>
            <color rgb="FF000000"/>
            <rFont val="Calibri"/>
            <scheme val="minor"/>
          </rPr>
          <t>3.7. 1x Prodej</t>
        </r>
      </text>
    </comment>
    <comment ref="D119" authorId="0" shapeId="0" xr:uid="{00000000-0006-0000-1E00-000047000000}">
      <text>
        <r>
          <rPr>
            <sz val="10"/>
            <color rgb="FF000000"/>
            <rFont val="Calibri"/>
            <scheme val="minor"/>
          </rPr>
          <t>10.6 1x prodej Aukro
22.7 1x prodej Aukro
28.6. 1x prodej Aukro
24.7. 1x prodej Aukro</t>
        </r>
      </text>
    </comment>
    <comment ref="D122" authorId="0" shapeId="0" xr:uid="{00000000-0006-0000-1E00-000048000000}">
      <text>
        <r>
          <rPr>
            <sz val="10"/>
            <color rgb="FF000000"/>
            <rFont val="Calibri"/>
            <scheme val="minor"/>
          </rPr>
          <t>3.7. 1x Prodej</t>
        </r>
      </text>
    </comment>
    <comment ref="D125" authorId="0" shapeId="0" xr:uid="{00000000-0006-0000-1E00-000049000000}">
      <text>
        <r>
          <rPr>
            <sz val="10"/>
            <color rgb="FF000000"/>
            <rFont val="Calibri"/>
            <scheme val="minor"/>
          </rPr>
          <t>12.6. 1x prodej Aukro
14.6. 1x prodej Aukro
13.7. 1x prodej Aukro
18.7. 2x prodej Aukro
27.7. 1x Prodej Aukro</t>
        </r>
      </text>
    </comment>
    <comment ref="D126" authorId="0" shapeId="0" xr:uid="{00000000-0006-0000-1E00-00004A000000}">
      <text>
        <r>
          <rPr>
            <sz val="10"/>
            <color rgb="FF000000"/>
            <rFont val="Calibri"/>
            <scheme val="minor"/>
          </rPr>
          <t xml:space="preserve">10.6. 1x prodej Aukro
16.6. 1x prodej Aukro
22.6. 1x prodej Aukro
13.7. 1x prodej Aukro
18.7. 1x prodej Aukro
27.7. 1x Prodej Aukro
</t>
        </r>
      </text>
    </comment>
    <comment ref="D130" authorId="0" shapeId="0" xr:uid="{00000000-0006-0000-1E00-00004B000000}">
      <text>
        <r>
          <rPr>
            <sz val="10"/>
            <color rgb="FF000000"/>
            <rFont val="Calibri"/>
            <scheme val="minor"/>
          </rPr>
          <t>25.5. VO prodej 61ks</t>
        </r>
      </text>
    </comment>
    <comment ref="D131" authorId="0" shapeId="0" xr:uid="{00000000-0006-0000-1E00-00004C000000}">
      <text>
        <r>
          <rPr>
            <sz val="10"/>
            <color rgb="FF000000"/>
            <rFont val="Calibri"/>
            <scheme val="minor"/>
          </rPr>
          <t>3.7. 1x Prodej</t>
        </r>
      </text>
    </comment>
    <comment ref="D134" authorId="0" shapeId="0" xr:uid="{00000000-0006-0000-1E00-00004D000000}">
      <text>
        <r>
          <rPr>
            <sz val="10"/>
            <color rgb="FF000000"/>
            <rFont val="Calibri"/>
            <scheme val="minor"/>
          </rPr>
          <t>3.7. 1x Prodej</t>
        </r>
      </text>
    </comment>
    <comment ref="D137" authorId="0" shapeId="0" xr:uid="{00000000-0006-0000-1E00-00004E000000}">
      <text>
        <r>
          <rPr>
            <sz val="10"/>
            <color rgb="FF000000"/>
            <rFont val="Calibri"/>
            <scheme val="minor"/>
          </rPr>
          <t>3.7. 1x Prodej</t>
        </r>
      </text>
    </comment>
    <comment ref="D138" authorId="0" shapeId="0" xr:uid="{00000000-0006-0000-1E00-00004F000000}">
      <text>
        <r>
          <rPr>
            <sz val="10"/>
            <color rgb="FF000000"/>
            <rFont val="Calibri"/>
            <scheme val="minor"/>
          </rPr>
          <t>16.5.1x prodej Aukro
3.7. 1x Prodej</t>
        </r>
      </text>
    </comment>
    <comment ref="D141" authorId="0" shapeId="0" xr:uid="{00000000-0006-0000-1E00-000050000000}">
      <text>
        <r>
          <rPr>
            <sz val="10"/>
            <color rgb="FF000000"/>
            <rFont val="Calibri"/>
            <scheme val="minor"/>
          </rPr>
          <t>3.7. 1x Prodej</t>
        </r>
      </text>
    </comment>
    <comment ref="D142" authorId="0" shapeId="0" xr:uid="{00000000-0006-0000-1E00-000051000000}">
      <text>
        <r>
          <rPr>
            <sz val="10"/>
            <color rgb="FF000000"/>
            <rFont val="Calibri"/>
            <scheme val="minor"/>
          </rPr>
          <t>25.5. VO prodej 1ks
3.7. 1x Prodej</t>
        </r>
      </text>
    </comment>
    <comment ref="D143" authorId="0" shapeId="0" xr:uid="{00000000-0006-0000-1E00-000052000000}">
      <text>
        <r>
          <rPr>
            <sz val="10"/>
            <color rgb="FF000000"/>
            <rFont val="Calibri"/>
            <scheme val="minor"/>
          </rPr>
          <t>3.7. 1x Prodej</t>
        </r>
      </text>
    </comment>
    <comment ref="D144" authorId="0" shapeId="0" xr:uid="{00000000-0006-0000-1E00-000053000000}">
      <text>
        <r>
          <rPr>
            <sz val="10"/>
            <color rgb="FF000000"/>
            <rFont val="Calibri"/>
            <scheme val="minor"/>
          </rPr>
          <t>3.7. 1x Prodej</t>
        </r>
      </text>
    </comment>
    <comment ref="D145" authorId="0" shapeId="0" xr:uid="{00000000-0006-0000-1E00-000054000000}">
      <text>
        <r>
          <rPr>
            <sz val="10"/>
            <color rgb="FF000000"/>
            <rFont val="Calibri"/>
            <scheme val="minor"/>
          </rPr>
          <t>3.7. 1x Prodej</t>
        </r>
      </text>
    </comment>
    <comment ref="D148" authorId="0" shapeId="0" xr:uid="{00000000-0006-0000-1E00-000055000000}">
      <text>
        <r>
          <rPr>
            <sz val="10"/>
            <color rgb="FF000000"/>
            <rFont val="Calibri"/>
            <scheme val="minor"/>
          </rPr>
          <t>1x prodej Aukro</t>
        </r>
      </text>
    </comment>
    <comment ref="D152" authorId="0" shapeId="0" xr:uid="{00000000-0006-0000-1E00-000056000000}">
      <text>
        <r>
          <rPr>
            <sz val="10"/>
            <color rgb="FF000000"/>
            <rFont val="Calibri"/>
            <scheme val="minor"/>
          </rPr>
          <t>3.7. 1x Prodej</t>
        </r>
      </text>
    </comment>
    <comment ref="D153" authorId="0" shapeId="0" xr:uid="{00000000-0006-0000-1E00-000057000000}">
      <text>
        <r>
          <rPr>
            <sz val="10"/>
            <color rgb="FF000000"/>
            <rFont val="Calibri"/>
            <scheme val="minor"/>
          </rPr>
          <t>3.7. 1x Prodej</t>
        </r>
      </text>
    </comment>
    <comment ref="D154" authorId="0" shapeId="0" xr:uid="{00000000-0006-0000-1E00-000058000000}">
      <text>
        <r>
          <rPr>
            <sz val="10"/>
            <color rgb="FF000000"/>
            <rFont val="Calibri"/>
            <scheme val="minor"/>
          </rPr>
          <t>3.7. 1x Prodej</t>
        </r>
      </text>
    </comment>
    <comment ref="D155" authorId="0" shapeId="0" xr:uid="{00000000-0006-0000-1E00-000059000000}">
      <text>
        <r>
          <rPr>
            <sz val="10"/>
            <color rgb="FF000000"/>
            <rFont val="Calibri"/>
            <scheme val="minor"/>
          </rPr>
          <t>3.7. 1x Prodej</t>
        </r>
      </text>
    </comment>
    <comment ref="D156" authorId="0" shapeId="0" xr:uid="{00000000-0006-0000-1E00-00005A000000}">
      <text>
        <r>
          <rPr>
            <sz val="10"/>
            <color rgb="FF000000"/>
            <rFont val="Calibri"/>
            <scheme val="minor"/>
          </rPr>
          <t>3.7. 1x Prodej</t>
        </r>
      </text>
    </comment>
    <comment ref="D159" authorId="0" shapeId="0" xr:uid="{00000000-0006-0000-1E00-00005B000000}">
      <text>
        <r>
          <rPr>
            <sz val="10"/>
            <color rgb="FF000000"/>
            <rFont val="Calibri"/>
            <scheme val="minor"/>
          </rPr>
          <t>25.5. VO prodej 50ks
14.6. 1x prodej Aukro
18.7 2x prodej Aukro</t>
        </r>
      </text>
    </comment>
    <comment ref="D160" authorId="0" shapeId="0" xr:uid="{00000000-0006-0000-1E00-00005C000000}">
      <text>
        <r>
          <rPr>
            <sz val="10"/>
            <color rgb="FF000000"/>
            <rFont val="Calibri"/>
            <scheme val="minor"/>
          </rPr>
          <t>14.6 1x prodej Aukro
22.6. 1x prodej Aukro
18.7. 1x prodej Aukro</t>
        </r>
      </text>
    </comment>
    <comment ref="D161" authorId="0" shapeId="0" xr:uid="{00000000-0006-0000-1E00-00005D000000}">
      <text>
        <r>
          <rPr>
            <sz val="10"/>
            <color rgb="FF000000"/>
            <rFont val="Calibri"/>
            <scheme val="minor"/>
          </rPr>
          <t>25.5. VO prodej 30ks
18.7 1x Aukro</t>
        </r>
      </text>
    </comment>
    <comment ref="D164" authorId="0" shapeId="0" xr:uid="{00000000-0006-0000-1E00-00005E000000}">
      <text>
        <r>
          <rPr>
            <sz val="10"/>
            <color rgb="FF000000"/>
            <rFont val="Calibri"/>
            <scheme val="minor"/>
          </rPr>
          <t>3.7. 1x Prodej</t>
        </r>
      </text>
    </comment>
    <comment ref="D165" authorId="0" shapeId="0" xr:uid="{00000000-0006-0000-1E00-00005F000000}">
      <text>
        <r>
          <rPr>
            <sz val="10"/>
            <color rgb="FF000000"/>
            <rFont val="Calibri"/>
            <scheme val="minor"/>
          </rPr>
          <t>3.7. 1x Prodej</t>
        </r>
      </text>
    </comment>
    <comment ref="D166" authorId="0" shapeId="0" xr:uid="{00000000-0006-0000-1E00-000060000000}">
      <text>
        <r>
          <rPr>
            <sz val="10"/>
            <color rgb="FF000000"/>
            <rFont val="Calibri"/>
            <scheme val="minor"/>
          </rPr>
          <t>3.7. 1x Prodej</t>
        </r>
      </text>
    </comment>
    <comment ref="D167" authorId="0" shapeId="0" xr:uid="{00000000-0006-0000-1E00-000061000000}">
      <text>
        <r>
          <rPr>
            <sz val="10"/>
            <color rgb="FF000000"/>
            <rFont val="Calibri"/>
            <scheme val="minor"/>
          </rPr>
          <t>3.7. 1x Prodej</t>
        </r>
      </text>
    </comment>
    <comment ref="D173" authorId="0" shapeId="0" xr:uid="{00000000-0006-0000-1E00-000062000000}">
      <text>
        <r>
          <rPr>
            <sz val="10"/>
            <color rgb="FF000000"/>
            <rFont val="Calibri"/>
            <scheme val="minor"/>
          </rPr>
          <t>3.7. 1x Prodej</t>
        </r>
      </text>
    </comment>
    <comment ref="D177" authorId="0" shapeId="0" xr:uid="{00000000-0006-0000-1E00-000063000000}">
      <text>
        <r>
          <rPr>
            <sz val="10"/>
            <color rgb="FF000000"/>
            <rFont val="Calibri"/>
            <scheme val="minor"/>
          </rPr>
          <t>25.5. VO prodej 2ks</t>
        </r>
      </text>
    </comment>
    <comment ref="D178" authorId="0" shapeId="0" xr:uid="{00000000-0006-0000-1E00-000064000000}">
      <text>
        <r>
          <rPr>
            <sz val="10"/>
            <color rgb="FF000000"/>
            <rFont val="Calibri"/>
            <scheme val="minor"/>
          </rPr>
          <t>3.7. 1x Prodej</t>
        </r>
      </text>
    </comment>
    <comment ref="D179" authorId="0" shapeId="0" xr:uid="{00000000-0006-0000-1E00-000065000000}">
      <text>
        <r>
          <rPr>
            <sz val="10"/>
            <color rgb="FF000000"/>
            <rFont val="Calibri"/>
            <scheme val="minor"/>
          </rPr>
          <t>3.7. 1x Prodej</t>
        </r>
      </text>
    </comment>
    <comment ref="D183" authorId="0" shapeId="0" xr:uid="{00000000-0006-0000-1E00-000066000000}">
      <text>
        <r>
          <rPr>
            <sz val="10"/>
            <color rgb="FF000000"/>
            <rFont val="Calibri"/>
            <scheme val="minor"/>
          </rPr>
          <t>3.7. 1x Prodej</t>
        </r>
      </text>
    </comment>
    <comment ref="D187" authorId="0" shapeId="0" xr:uid="{00000000-0006-0000-1E00-000067000000}">
      <text>
        <r>
          <rPr>
            <sz val="10"/>
            <color rgb="FF000000"/>
            <rFont val="Calibri"/>
            <scheme val="minor"/>
          </rPr>
          <t>3.7. 1x Prodej</t>
        </r>
      </text>
    </comment>
    <comment ref="D197" authorId="0" shapeId="0" xr:uid="{00000000-0006-0000-1E00-000068000000}">
      <text>
        <r>
          <rPr>
            <sz val="10"/>
            <color rgb="FF000000"/>
            <rFont val="Calibri"/>
            <scheme val="minor"/>
          </rPr>
          <t>3.7. 1x Prodej</t>
        </r>
      </text>
    </comment>
    <comment ref="D201" authorId="0" shapeId="0" xr:uid="{00000000-0006-0000-1E00-000069000000}">
      <text>
        <r>
          <rPr>
            <sz val="10"/>
            <color rgb="FF000000"/>
            <rFont val="Calibri"/>
            <scheme val="minor"/>
          </rPr>
          <t>3.7. 1x Prodej</t>
        </r>
      </text>
    </comment>
    <comment ref="D205" authorId="0" shapeId="0" xr:uid="{00000000-0006-0000-1E00-00006A000000}">
      <text>
        <r>
          <rPr>
            <sz val="10"/>
            <color rgb="FF000000"/>
            <rFont val="Calibri"/>
            <scheme val="minor"/>
          </rPr>
          <t>3.7. 1x Prodej</t>
        </r>
      </text>
    </comment>
    <comment ref="D214" authorId="0" shapeId="0" xr:uid="{00000000-0006-0000-1E00-00006B000000}">
      <text>
        <r>
          <rPr>
            <sz val="10"/>
            <color rgb="FF000000"/>
            <rFont val="Calibri"/>
            <scheme val="minor"/>
          </rPr>
          <t>3.7. 1x Prodej</t>
        </r>
      </text>
    </comment>
    <comment ref="D220" authorId="0" shapeId="0" xr:uid="{00000000-0006-0000-1E00-00006C000000}">
      <text>
        <r>
          <rPr>
            <sz val="10"/>
            <color rgb="FF000000"/>
            <rFont val="Calibri"/>
            <scheme val="minor"/>
          </rPr>
          <t>25.5. VO prodej 9ks</t>
        </r>
      </text>
    </comment>
    <comment ref="D223" authorId="0" shapeId="0" xr:uid="{00000000-0006-0000-1E00-00006D000000}">
      <text>
        <r>
          <rPr>
            <sz val="10"/>
            <color rgb="FF000000"/>
            <rFont val="Calibri"/>
            <scheme val="minor"/>
          </rPr>
          <t>vráceno 3396ks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1F00-000001000000}">
      <text>
        <r>
          <rPr>
            <sz val="10"/>
            <color rgb="FF000000"/>
            <rFont val="Calibri"/>
            <scheme val="minor"/>
          </rPr>
          <t>3.8. Prodej 1142ks
27.7. 10ks na MO</t>
        </r>
      </text>
    </comment>
    <comment ref="D3" authorId="0" shapeId="0" xr:uid="{00000000-0006-0000-1F00-000002000000}">
      <text>
        <r>
          <rPr>
            <sz val="10"/>
            <color rgb="FF000000"/>
            <rFont val="Calibri"/>
            <scheme val="minor"/>
          </rPr>
          <t>3.8. Prodej 1152ks</t>
        </r>
      </text>
    </comment>
    <comment ref="D4" authorId="0" shapeId="0" xr:uid="{00000000-0006-0000-1F00-000003000000}">
      <text>
        <r>
          <rPr>
            <sz val="10"/>
            <color rgb="FF000000"/>
            <rFont val="Calibri"/>
            <scheme val="minor"/>
          </rPr>
          <t>3.8. Prodej 1152ks</t>
        </r>
      </text>
    </comment>
    <comment ref="D6" authorId="0" shapeId="0" xr:uid="{00000000-0006-0000-1F00-000004000000}">
      <text>
        <r>
          <rPr>
            <sz val="10"/>
            <color rgb="FF000000"/>
            <rFont val="Calibri"/>
            <scheme val="minor"/>
          </rPr>
          <t>3.8. Prodej 1152ks</t>
        </r>
      </text>
    </comment>
    <comment ref="D7" authorId="0" shapeId="0" xr:uid="{00000000-0006-0000-1F00-000005000000}">
      <text>
        <r>
          <rPr>
            <sz val="10"/>
            <color rgb="FF000000"/>
            <rFont val="Calibri"/>
            <scheme val="minor"/>
          </rPr>
          <t>3.8. Prodej 1152ks</t>
        </r>
      </text>
    </comment>
    <comment ref="D8" authorId="0" shapeId="0" xr:uid="{00000000-0006-0000-1F00-000006000000}">
      <text>
        <r>
          <rPr>
            <sz val="10"/>
            <color rgb="FF000000"/>
            <rFont val="Calibri"/>
            <scheme val="minor"/>
          </rPr>
          <t>3.8. Prodej 1152ks</t>
        </r>
      </text>
    </comment>
    <comment ref="D9" authorId="0" shapeId="0" xr:uid="{00000000-0006-0000-1F00-000007000000}">
      <text>
        <r>
          <rPr>
            <sz val="10"/>
            <color rgb="FF000000"/>
            <rFont val="Calibri"/>
            <scheme val="minor"/>
          </rPr>
          <t>3.8. Prodej 1152ks</t>
        </r>
      </text>
    </comment>
    <comment ref="D10" authorId="0" shapeId="0" xr:uid="{00000000-0006-0000-1F00-000008000000}">
      <text>
        <r>
          <rPr>
            <sz val="10"/>
            <color rgb="FF000000"/>
            <rFont val="Calibri"/>
            <scheme val="minor"/>
          </rPr>
          <t>3.8. Prodej 904ks</t>
        </r>
      </text>
    </comment>
    <comment ref="D11" authorId="0" shapeId="0" xr:uid="{00000000-0006-0000-1F00-000009000000}">
      <text>
        <r>
          <rPr>
            <sz val="10"/>
            <color rgb="FF000000"/>
            <rFont val="Calibri"/>
            <scheme val="minor"/>
          </rPr>
          <t>3.8. Prodej 240ks</t>
        </r>
      </text>
    </comment>
    <comment ref="D12" authorId="0" shapeId="0" xr:uid="{00000000-0006-0000-1F00-00000A000000}">
      <text>
        <r>
          <rPr>
            <sz val="10"/>
            <color rgb="FF000000"/>
            <rFont val="Calibri"/>
            <scheme val="minor"/>
          </rPr>
          <t>3.8. Prodej 1142
27.7. 10ks na MO</t>
        </r>
      </text>
    </comment>
    <comment ref="D13" authorId="0" shapeId="0" xr:uid="{00000000-0006-0000-1F00-00000B000000}">
      <text>
        <r>
          <rPr>
            <sz val="10"/>
            <color rgb="FF000000"/>
            <rFont val="Calibri"/>
            <scheme val="minor"/>
          </rPr>
          <t>3.8. Prodej 1234
27.7. 10ks na MO</t>
        </r>
      </text>
    </comment>
    <comment ref="D14" authorId="0" shapeId="0" xr:uid="{00000000-0006-0000-1F00-00000C000000}">
      <text>
        <r>
          <rPr>
            <sz val="10"/>
            <color rgb="FF000000"/>
            <rFont val="Calibri"/>
            <scheme val="minor"/>
          </rPr>
          <t>3.8. Prodej 1152</t>
        </r>
      </text>
    </comment>
    <comment ref="D15" authorId="0" shapeId="0" xr:uid="{00000000-0006-0000-1F00-00000D000000}">
      <text>
        <r>
          <rPr>
            <sz val="10"/>
            <color rgb="FF000000"/>
            <rFont val="Calibri"/>
            <scheme val="minor"/>
          </rPr>
          <t>27.7. 10ks na MO</t>
        </r>
      </text>
    </comment>
    <comment ref="D16" authorId="0" shapeId="0" xr:uid="{00000000-0006-0000-1F00-00000E000000}">
      <text>
        <r>
          <rPr>
            <sz val="10"/>
            <color rgb="FF000000"/>
            <rFont val="Calibri"/>
            <scheme val="minor"/>
          </rPr>
          <t>27.7. 10ks na MO</t>
        </r>
      </text>
    </comment>
    <comment ref="D18" authorId="0" shapeId="0" xr:uid="{00000000-0006-0000-1F00-00000F000000}">
      <text>
        <r>
          <rPr>
            <sz val="10"/>
            <color rgb="FF000000"/>
            <rFont val="Calibri"/>
            <scheme val="minor"/>
          </rPr>
          <t>25.5. VO prodej 150ks
3.8. Prodej 1850</t>
        </r>
      </text>
    </comment>
    <comment ref="D28" authorId="0" shapeId="0" xr:uid="{00000000-0006-0000-1F00-000010000000}">
      <text>
        <r>
          <rPr>
            <sz val="10"/>
            <color rgb="FF000000"/>
            <rFont val="Calibri"/>
            <scheme val="minor"/>
          </rPr>
          <t>vráceno 5 ks</t>
        </r>
      </text>
    </comment>
    <comment ref="D29" authorId="0" shapeId="0" xr:uid="{00000000-0006-0000-1F00-000011000000}">
      <text>
        <r>
          <rPr>
            <sz val="10"/>
            <color rgb="FF000000"/>
            <rFont val="Calibri"/>
            <scheme val="minor"/>
          </rPr>
          <t>3.8. Prodej 1152ks</t>
        </r>
      </text>
    </comment>
    <comment ref="D30" authorId="0" shapeId="0" xr:uid="{00000000-0006-0000-1F00-000012000000}">
      <text>
        <r>
          <rPr>
            <sz val="10"/>
            <color rgb="FF000000"/>
            <rFont val="Calibri"/>
            <scheme val="minor"/>
          </rPr>
          <t>3.8. Prodej 1152ks</t>
        </r>
      </text>
    </comment>
    <comment ref="D32" authorId="0" shapeId="0" xr:uid="{00000000-0006-0000-1F00-000013000000}">
      <text>
        <r>
          <rPr>
            <sz val="10"/>
            <color rgb="FF000000"/>
            <rFont val="Calibri"/>
            <scheme val="minor"/>
          </rPr>
          <t>3.8. Prodej 1152ks</t>
        </r>
      </text>
    </comment>
    <comment ref="D33" authorId="0" shapeId="0" xr:uid="{00000000-0006-0000-1F00-000014000000}">
      <text>
        <r>
          <rPr>
            <sz val="10"/>
            <color rgb="FF000000"/>
            <rFont val="Calibri"/>
            <scheme val="minor"/>
          </rPr>
          <t>3.8.Prodej 1152ks</t>
        </r>
      </text>
    </comment>
    <comment ref="D34" authorId="0" shapeId="0" xr:uid="{00000000-0006-0000-1F00-000015000000}">
      <text>
        <r>
          <rPr>
            <sz val="10"/>
            <color rgb="FF000000"/>
            <rFont val="Calibri"/>
            <scheme val="minor"/>
          </rPr>
          <t>3.8.Prodej 1152ks</t>
        </r>
      </text>
    </comment>
    <comment ref="D35" authorId="0" shapeId="0" xr:uid="{00000000-0006-0000-1F00-000016000000}">
      <text>
        <r>
          <rPr>
            <sz val="10"/>
            <color rgb="FF000000"/>
            <rFont val="Calibri"/>
            <scheme val="minor"/>
          </rPr>
          <t>3.8.Prodej 1152ks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
  </authors>
  <commentList>
    <comment ref="D11" authorId="0" shapeId="0" xr:uid="{00000000-0006-0000-2200-000001000000}">
      <text>
        <r>
          <rPr>
            <sz val="10"/>
            <color rgb="FF000000"/>
            <rFont val="Calibri"/>
            <scheme val="minor"/>
          </rPr>
          <t>3.5. 5ks na MO
31.5. 20ks na MO</t>
        </r>
      </text>
    </comment>
    <comment ref="D12" authorId="0" shapeId="0" xr:uid="{00000000-0006-0000-2200-000002000000}">
      <text>
        <r>
          <rPr>
            <sz val="10"/>
            <color rgb="FF000000"/>
            <rFont val="Calibri"/>
            <scheme val="minor"/>
          </rPr>
          <t>3.5. 5ks na MO</t>
        </r>
      </text>
    </comment>
    <comment ref="D15" authorId="0" shapeId="0" xr:uid="{00000000-0006-0000-2200-000003000000}">
      <text>
        <r>
          <rPr>
            <sz val="10"/>
            <color rgb="FF000000"/>
            <rFont val="Calibri"/>
            <scheme val="minor"/>
          </rPr>
          <t>31.5. 20ks na MO</t>
        </r>
      </text>
    </comment>
    <comment ref="D16" authorId="0" shapeId="0" xr:uid="{00000000-0006-0000-2200-000004000000}">
      <text>
        <r>
          <rPr>
            <sz val="10"/>
            <color rgb="FF000000"/>
            <rFont val="Calibri"/>
            <scheme val="minor"/>
          </rPr>
          <t>20x MO</t>
        </r>
      </text>
    </comment>
    <comment ref="D17" authorId="0" shapeId="0" xr:uid="{00000000-0006-0000-2200-000005000000}">
      <text>
        <r>
          <rPr>
            <sz val="10"/>
            <color rgb="FF000000"/>
            <rFont val="Calibri"/>
            <scheme val="minor"/>
          </rPr>
          <t>3.8. Prodej 850ks</t>
        </r>
      </text>
    </comment>
    <comment ref="D18" authorId="0" shapeId="0" xr:uid="{00000000-0006-0000-2200-000006000000}">
      <text>
        <r>
          <rPr>
            <sz val="10"/>
            <color rgb="FF000000"/>
            <rFont val="Calibri"/>
            <scheme val="minor"/>
          </rPr>
          <t>3.8. Prodej 900ks</t>
        </r>
      </text>
    </comment>
    <comment ref="D19" authorId="0" shapeId="0" xr:uid="{00000000-0006-0000-2200-000007000000}">
      <text>
        <r>
          <rPr>
            <sz val="10"/>
            <color rgb="FF000000"/>
            <rFont val="Calibri"/>
            <scheme val="minor"/>
          </rPr>
          <t>25.5. VO prodej 20ks</t>
        </r>
      </text>
    </comment>
    <comment ref="D20" authorId="0" shapeId="0" xr:uid="{00000000-0006-0000-2200-000008000000}">
      <text>
        <r>
          <rPr>
            <sz val="10"/>
            <color rgb="FF000000"/>
            <rFont val="Calibri"/>
            <scheme val="minor"/>
          </rPr>
          <t>3.5. 5ks na MO
10.6. 2x prodej Aukro</t>
        </r>
      </text>
    </comment>
    <comment ref="D22" authorId="0" shapeId="0" xr:uid="{00000000-0006-0000-2200-000009000000}">
      <text>
        <r>
          <rPr>
            <sz val="10"/>
            <color rgb="FF000000"/>
            <rFont val="Calibri"/>
            <scheme val="minor"/>
          </rPr>
          <t>7x MO</t>
        </r>
      </text>
    </comment>
    <comment ref="D23" authorId="0" shapeId="0" xr:uid="{00000000-0006-0000-2200-00000A000000}">
      <text>
        <r>
          <rPr>
            <sz val="10"/>
            <color rgb="FF000000"/>
            <rFont val="Calibri"/>
            <scheme val="minor"/>
          </rPr>
          <t>1x prodej
4x MO</t>
        </r>
      </text>
    </comment>
    <comment ref="D24" authorId="0" shapeId="0" xr:uid="{00000000-0006-0000-2200-00000B000000}">
      <text>
        <r>
          <rPr>
            <sz val="10"/>
            <color rgb="FF000000"/>
            <rFont val="Calibri"/>
            <scheme val="minor"/>
          </rPr>
          <t>22.5. 21ks na MO
10.7. prodej Aukro</t>
        </r>
      </text>
    </comment>
    <comment ref="D25" authorId="0" shapeId="0" xr:uid="{00000000-0006-0000-2200-00000C000000}">
      <text>
        <r>
          <rPr>
            <sz val="10"/>
            <color rgb="FF000000"/>
            <rFont val="Calibri"/>
            <scheme val="minor"/>
          </rPr>
          <t>10x MO</t>
        </r>
      </text>
    </comment>
    <comment ref="D27" authorId="0" shapeId="0" xr:uid="{00000000-0006-0000-2200-00000D000000}">
      <text>
        <r>
          <rPr>
            <sz val="10"/>
            <color rgb="FF000000"/>
            <rFont val="Calibri"/>
            <scheme val="minor"/>
          </rPr>
          <t>7x Aukce</t>
        </r>
      </text>
    </comment>
    <comment ref="D28" authorId="0" shapeId="0" xr:uid="{00000000-0006-0000-2200-00000E000000}">
      <text>
        <r>
          <rPr>
            <sz val="10"/>
            <color rgb="FF000000"/>
            <rFont val="Calibri"/>
            <scheme val="minor"/>
          </rPr>
          <t>9x MO</t>
        </r>
      </text>
    </comment>
    <comment ref="D29" authorId="0" shapeId="0" xr:uid="{00000000-0006-0000-2200-00000F000000}">
      <text>
        <r>
          <rPr>
            <sz val="10"/>
            <color rgb="FF000000"/>
            <rFont val="Calibri"/>
            <scheme val="minor"/>
          </rPr>
          <t>5x MO</t>
        </r>
      </text>
    </comment>
    <comment ref="D32" authorId="0" shapeId="0" xr:uid="{00000000-0006-0000-2200-000010000000}">
      <text>
        <r>
          <rPr>
            <sz val="10"/>
            <color rgb="FF000000"/>
            <rFont val="Calibri"/>
            <scheme val="minor"/>
          </rPr>
          <t>5x MO</t>
        </r>
      </text>
    </comment>
    <comment ref="D33" authorId="0" shapeId="0" xr:uid="{00000000-0006-0000-2200-000011000000}">
      <text>
        <r>
          <rPr>
            <sz val="10"/>
            <color rgb="FF000000"/>
            <rFont val="Calibri"/>
            <scheme val="minor"/>
          </rPr>
          <t>16.5. 10ks Dedik</t>
        </r>
      </text>
    </comment>
    <comment ref="D35" authorId="0" shapeId="0" xr:uid="{00000000-0006-0000-2200-000012000000}">
      <text>
        <r>
          <rPr>
            <sz val="10"/>
            <color rgb="FF000000"/>
            <rFont val="Calibri"/>
            <scheme val="minor"/>
          </rPr>
          <t>9x MO</t>
        </r>
      </text>
    </comment>
    <comment ref="D37" authorId="0" shapeId="0" xr:uid="{00000000-0006-0000-2200-000013000000}">
      <text>
        <r>
          <rPr>
            <sz val="10"/>
            <color rgb="FF000000"/>
            <rFont val="Calibri"/>
            <scheme val="minor"/>
          </rPr>
          <t>25.5. VO prodej 25ks</t>
        </r>
      </text>
    </comment>
    <comment ref="D38" authorId="0" shapeId="0" xr:uid="{00000000-0006-0000-2200-000014000000}">
      <text>
        <r>
          <rPr>
            <sz val="10"/>
            <color rgb="FF000000"/>
            <rFont val="Calibri"/>
            <scheme val="minor"/>
          </rPr>
          <t>7x MO</t>
        </r>
      </text>
    </comment>
    <comment ref="D39" authorId="0" shapeId="0" xr:uid="{00000000-0006-0000-2200-000015000000}">
      <text>
        <r>
          <rPr>
            <sz val="10"/>
            <color rgb="FF000000"/>
            <rFont val="Calibri"/>
            <scheme val="minor"/>
          </rPr>
          <t>15x MO</t>
        </r>
      </text>
    </comment>
    <comment ref="D41" authorId="0" shapeId="0" xr:uid="{00000000-0006-0000-2200-000016000000}">
      <text>
        <r>
          <rPr>
            <sz val="10"/>
            <color rgb="FF000000"/>
            <rFont val="Calibri"/>
            <scheme val="minor"/>
          </rPr>
          <t>11x MO</t>
        </r>
      </text>
    </comment>
    <comment ref="D43" authorId="0" shapeId="0" xr:uid="{00000000-0006-0000-2200-000017000000}">
      <text>
        <r>
          <rPr>
            <sz val="10"/>
            <color rgb="FF000000"/>
            <rFont val="Calibri"/>
            <scheme val="minor"/>
          </rPr>
          <t>19x MO</t>
        </r>
      </text>
    </comment>
    <comment ref="D44" authorId="0" shapeId="0" xr:uid="{00000000-0006-0000-2200-000018000000}">
      <text>
        <r>
          <rPr>
            <sz val="10"/>
            <color rgb="FF000000"/>
            <rFont val="Calibri"/>
            <scheme val="minor"/>
          </rPr>
          <t>6x MO</t>
        </r>
      </text>
    </comment>
    <comment ref="D45" authorId="0" shapeId="0" xr:uid="{00000000-0006-0000-2200-000019000000}">
      <text>
        <r>
          <rPr>
            <sz val="10"/>
            <color rgb="FF000000"/>
            <rFont val="Calibri"/>
            <scheme val="minor"/>
          </rPr>
          <t>6x MO</t>
        </r>
      </text>
    </comment>
    <comment ref="D46" authorId="0" shapeId="0" xr:uid="{00000000-0006-0000-2200-00001A000000}">
      <text>
        <r>
          <rPr>
            <sz val="10"/>
            <color rgb="FF000000"/>
            <rFont val="Calibri"/>
            <scheme val="minor"/>
          </rPr>
          <t>18x MO</t>
        </r>
      </text>
    </comment>
    <comment ref="D47" authorId="0" shapeId="0" xr:uid="{00000000-0006-0000-2200-00001B000000}">
      <text>
        <r>
          <rPr>
            <sz val="10"/>
            <color rgb="FF000000"/>
            <rFont val="Calibri"/>
            <scheme val="minor"/>
          </rPr>
          <t>1x prodej Aukro,
10x MO</t>
        </r>
      </text>
    </comment>
    <comment ref="D48" authorId="0" shapeId="0" xr:uid="{00000000-0006-0000-2200-00001C000000}">
      <text>
        <r>
          <rPr>
            <sz val="10"/>
            <color rgb="FF000000"/>
            <rFont val="Calibri"/>
            <scheme val="minor"/>
          </rPr>
          <t>16x Mo</t>
        </r>
      </text>
    </comment>
    <comment ref="D51" authorId="0" shapeId="0" xr:uid="{00000000-0006-0000-2200-00001D000000}">
      <text>
        <r>
          <rPr>
            <sz val="10"/>
            <color rgb="FF000000"/>
            <rFont val="Calibri"/>
            <scheme val="minor"/>
          </rPr>
          <t>4x MO</t>
        </r>
      </text>
    </comment>
    <comment ref="D55" authorId="0" shapeId="0" xr:uid="{00000000-0006-0000-2200-00001E000000}">
      <text>
        <r>
          <rPr>
            <sz val="10"/>
            <color rgb="FF000000"/>
            <rFont val="Calibri"/>
            <scheme val="minor"/>
          </rPr>
          <t>4x MO</t>
        </r>
      </text>
    </comment>
    <comment ref="D57" authorId="0" shapeId="0" xr:uid="{00000000-0006-0000-2200-00001F000000}">
      <text>
        <r>
          <rPr>
            <sz val="10"/>
            <color rgb="FF000000"/>
            <rFont val="Calibri"/>
            <scheme val="minor"/>
          </rPr>
          <t>9x MO</t>
        </r>
      </text>
    </comment>
    <comment ref="D59" authorId="0" shapeId="0" xr:uid="{00000000-0006-0000-2200-000020000000}">
      <text>
        <r>
          <rPr>
            <sz val="10"/>
            <color rgb="FF000000"/>
            <rFont val="Calibri"/>
            <scheme val="minor"/>
          </rPr>
          <t>25.5. VO prodej 40ks</t>
        </r>
      </text>
    </comment>
    <comment ref="D61" authorId="0" shapeId="0" xr:uid="{00000000-0006-0000-2200-000021000000}">
      <text>
        <r>
          <rPr>
            <sz val="10"/>
            <color rgb="FF000000"/>
            <rFont val="Calibri"/>
            <scheme val="minor"/>
          </rPr>
          <t>17x MO</t>
        </r>
      </text>
    </comment>
    <comment ref="D63" authorId="0" shapeId="0" xr:uid="{00000000-0006-0000-2200-000022000000}">
      <text>
        <r>
          <rPr>
            <sz val="10"/>
            <color rgb="FF000000"/>
            <rFont val="Calibri"/>
            <scheme val="minor"/>
          </rPr>
          <t>7x MO</t>
        </r>
      </text>
    </comment>
    <comment ref="D65" authorId="0" shapeId="0" xr:uid="{00000000-0006-0000-2200-000023000000}">
      <text>
        <r>
          <rPr>
            <sz val="10"/>
            <color rgb="FF000000"/>
            <rFont val="Calibri"/>
            <scheme val="minor"/>
          </rPr>
          <t>1x MO</t>
        </r>
      </text>
    </comment>
    <comment ref="D67" authorId="0" shapeId="0" xr:uid="{00000000-0006-0000-2200-000024000000}">
      <text>
        <r>
          <rPr>
            <sz val="10"/>
            <color rgb="FF000000"/>
            <rFont val="Calibri"/>
            <scheme val="minor"/>
          </rPr>
          <t>1x prodej Aukro
10x MO</t>
        </r>
      </text>
    </comment>
    <comment ref="D69" authorId="0" shapeId="0" xr:uid="{00000000-0006-0000-2200-000025000000}">
      <text>
        <r>
          <rPr>
            <sz val="10"/>
            <color rgb="FF000000"/>
            <rFont val="Calibri"/>
            <scheme val="minor"/>
          </rPr>
          <t>18x MO</t>
        </r>
      </text>
    </comment>
    <comment ref="D70" authorId="0" shapeId="0" xr:uid="{00000000-0006-0000-2200-000026000000}">
      <text>
        <r>
          <rPr>
            <sz val="10"/>
            <color rgb="FF000000"/>
            <rFont val="Calibri"/>
            <scheme val="minor"/>
          </rPr>
          <t>6x MO</t>
        </r>
      </text>
    </comment>
    <comment ref="D71" authorId="0" shapeId="0" xr:uid="{00000000-0006-0000-2200-000027000000}">
      <text>
        <r>
          <rPr>
            <sz val="10"/>
            <color rgb="FF000000"/>
            <rFont val="Calibri"/>
            <scheme val="minor"/>
          </rPr>
          <t>10x MO</t>
        </r>
      </text>
    </comment>
    <comment ref="D72" authorId="0" shapeId="0" xr:uid="{00000000-0006-0000-2200-000028000000}">
      <text>
        <r>
          <rPr>
            <sz val="10"/>
            <color rgb="FF000000"/>
            <rFont val="Calibri"/>
            <scheme val="minor"/>
          </rPr>
          <t>31.5. 20ks na MO</t>
        </r>
      </text>
    </comment>
    <comment ref="D74" authorId="0" shapeId="0" xr:uid="{00000000-0006-0000-2200-000029000000}">
      <text>
        <r>
          <rPr>
            <sz val="10"/>
            <color rgb="FF000000"/>
            <rFont val="Calibri"/>
            <scheme val="minor"/>
          </rPr>
          <t xml:space="preserve">3.5. 10ks na MO
31.5. 20ks na MO
</t>
        </r>
      </text>
    </comment>
    <comment ref="D75" authorId="0" shapeId="0" xr:uid="{00000000-0006-0000-2200-00002A000000}">
      <text>
        <r>
          <rPr>
            <sz val="10"/>
            <color rgb="FF000000"/>
            <rFont val="Calibri"/>
            <scheme val="minor"/>
          </rPr>
          <t>25.5. VO prodej 225ks</t>
        </r>
      </text>
    </comment>
    <comment ref="A76" authorId="0" shapeId="0" xr:uid="{00000000-0006-0000-2200-00002B000000}">
      <text>
        <r>
          <rPr>
            <sz val="10"/>
            <color rgb="FF000000"/>
            <rFont val="Calibri"/>
            <scheme val="minor"/>
          </rPr>
          <t>bez liquidu</t>
        </r>
      </text>
    </comment>
    <comment ref="D76" authorId="0" shapeId="0" xr:uid="{00000000-0006-0000-2200-00002C000000}">
      <text>
        <r>
          <rPr>
            <sz val="10"/>
            <color rgb="FF000000"/>
            <rFont val="Calibri"/>
            <scheme val="minor"/>
          </rPr>
          <t>10x MO</t>
        </r>
      </text>
    </comment>
    <comment ref="D78" authorId="0" shapeId="0" xr:uid="{00000000-0006-0000-2200-00002D000000}">
      <text>
        <r>
          <rPr>
            <sz val="10"/>
            <color rgb="FF000000"/>
            <rFont val="Calibri"/>
            <scheme val="minor"/>
          </rPr>
          <t>10x MO</t>
        </r>
      </text>
    </comment>
    <comment ref="D80" authorId="0" shapeId="0" xr:uid="{00000000-0006-0000-2200-00002E000000}">
      <text>
        <r>
          <rPr>
            <sz val="10"/>
            <color rgb="FF000000"/>
            <rFont val="Calibri"/>
            <scheme val="minor"/>
          </rPr>
          <t>3.7. 1x Prodej
10X MO</t>
        </r>
      </text>
    </comment>
    <comment ref="D82" authorId="0" shapeId="0" xr:uid="{00000000-0006-0000-2200-00002F000000}">
      <text>
        <r>
          <rPr>
            <sz val="10"/>
            <color rgb="FF000000"/>
            <rFont val="Calibri"/>
            <scheme val="minor"/>
          </rPr>
          <t>10x MO</t>
        </r>
      </text>
    </comment>
    <comment ref="D83" authorId="0" shapeId="0" xr:uid="{00000000-0006-0000-2200-000030000000}">
      <text>
        <r>
          <rPr>
            <sz val="10"/>
            <color rgb="FF000000"/>
            <rFont val="Calibri"/>
            <scheme val="minor"/>
          </rPr>
          <t>11x MO</t>
        </r>
      </text>
    </comment>
    <comment ref="D84" authorId="0" shapeId="0" xr:uid="{00000000-0006-0000-2200-000031000000}">
      <text>
        <r>
          <rPr>
            <sz val="10"/>
            <color rgb="FF000000"/>
            <rFont val="Calibri"/>
            <scheme val="minor"/>
          </rPr>
          <t>16.5. 30ks Dedik</t>
        </r>
      </text>
    </comment>
    <comment ref="D85" authorId="0" shapeId="0" xr:uid="{00000000-0006-0000-2200-000032000000}">
      <text>
        <r>
          <rPr>
            <sz val="10"/>
            <color rgb="FF000000"/>
            <rFont val="Calibri"/>
            <scheme val="minor"/>
          </rPr>
          <t>10x MO</t>
        </r>
      </text>
    </comment>
    <comment ref="D86" authorId="0" shapeId="0" xr:uid="{00000000-0006-0000-2200-000033000000}">
      <text>
        <r>
          <rPr>
            <sz val="10"/>
            <color rgb="FF000000"/>
            <rFont val="Calibri"/>
            <scheme val="minor"/>
          </rPr>
          <t>16.5. 20ks Dedik</t>
        </r>
      </text>
    </comment>
    <comment ref="D87" authorId="0" shapeId="0" xr:uid="{00000000-0006-0000-2200-000034000000}">
      <text>
        <r>
          <rPr>
            <sz val="10"/>
            <color rgb="FF000000"/>
            <rFont val="Calibri"/>
            <scheme val="minor"/>
          </rPr>
          <t>16.5. 20ks Dedik
12.6. 1x prodej Aukro
10x MO</t>
        </r>
      </text>
    </comment>
    <comment ref="D88" authorId="0" shapeId="0" xr:uid="{00000000-0006-0000-2200-000035000000}">
      <text>
        <r>
          <rPr>
            <sz val="10"/>
            <color rgb="FF000000"/>
            <rFont val="Calibri"/>
            <scheme val="minor"/>
          </rPr>
          <t xml:space="preserve">10x MO
</t>
        </r>
      </text>
    </comment>
    <comment ref="D90" authorId="0" shapeId="0" xr:uid="{00000000-0006-0000-2200-000036000000}">
      <text>
        <r>
          <rPr>
            <sz val="10"/>
            <color rgb="FF000000"/>
            <rFont val="Calibri"/>
            <scheme val="minor"/>
          </rPr>
          <t>10x MO</t>
        </r>
      </text>
    </comment>
    <comment ref="D91" authorId="0" shapeId="0" xr:uid="{00000000-0006-0000-2200-000037000000}">
      <text>
        <r>
          <rPr>
            <sz val="10"/>
            <color rgb="FF000000"/>
            <rFont val="Calibri"/>
            <scheme val="minor"/>
          </rPr>
          <t>3.5. 5ks na MO
16x MO</t>
        </r>
      </text>
    </comment>
    <comment ref="D95" authorId="0" shapeId="0" xr:uid="{00000000-0006-0000-2200-000038000000}">
      <text>
        <r>
          <rPr>
            <sz val="10"/>
            <color rgb="FF000000"/>
            <rFont val="Calibri"/>
            <scheme val="minor"/>
          </rPr>
          <t>8x MO</t>
        </r>
      </text>
    </comment>
    <comment ref="D96" authorId="0" shapeId="0" xr:uid="{00000000-0006-0000-2200-000039000000}">
      <text>
        <r>
          <rPr>
            <sz val="10"/>
            <color rgb="FF000000"/>
            <rFont val="Calibri"/>
            <scheme val="minor"/>
          </rPr>
          <t>14x MO</t>
        </r>
      </text>
    </comment>
    <comment ref="D97" authorId="0" shapeId="0" xr:uid="{00000000-0006-0000-2200-00003A000000}">
      <text>
        <r>
          <rPr>
            <sz val="10"/>
            <color rgb="FF000000"/>
            <rFont val="Calibri"/>
            <scheme val="minor"/>
          </rPr>
          <t>1x prodej Aukro
9x MO</t>
        </r>
      </text>
    </comment>
    <comment ref="D98" authorId="0" shapeId="0" xr:uid="{00000000-0006-0000-2200-00003B000000}">
      <text>
        <r>
          <rPr>
            <sz val="10"/>
            <color rgb="FF000000"/>
            <rFont val="Calibri"/>
            <scheme val="minor"/>
          </rPr>
          <t>1x prodej
14x MO</t>
        </r>
      </text>
    </comment>
    <comment ref="D99" authorId="0" shapeId="0" xr:uid="{00000000-0006-0000-2200-00003C000000}">
      <text>
        <r>
          <rPr>
            <sz val="10"/>
            <color rgb="FF000000"/>
            <rFont val="Calibri"/>
            <scheme val="minor"/>
          </rPr>
          <t>10x MO</t>
        </r>
      </text>
    </comment>
    <comment ref="A100" authorId="0" shapeId="0" xr:uid="{00000000-0006-0000-2200-00003D000000}">
      <text>
        <r>
          <rPr>
            <sz val="10"/>
            <color rgb="FF000000"/>
            <rFont val="Calibri"/>
            <scheme val="minor"/>
          </rPr>
          <t>bez hlavy</t>
        </r>
      </text>
    </comment>
    <comment ref="D100" authorId="0" shapeId="0" xr:uid="{00000000-0006-0000-2200-00003E000000}">
      <text>
        <r>
          <rPr>
            <sz val="10"/>
            <color rgb="FF000000"/>
            <rFont val="Calibri"/>
            <scheme val="minor"/>
          </rPr>
          <t>10x MO</t>
        </r>
      </text>
    </comment>
    <comment ref="D104" authorId="0" shapeId="0" xr:uid="{00000000-0006-0000-2200-00003F000000}">
      <text>
        <r>
          <rPr>
            <sz val="10"/>
            <color rgb="FF000000"/>
            <rFont val="Calibri"/>
            <scheme val="minor"/>
          </rPr>
          <t>16x MO</t>
        </r>
      </text>
    </comment>
    <comment ref="D105" authorId="0" shapeId="0" xr:uid="{00000000-0006-0000-2200-000040000000}">
      <text>
        <r>
          <rPr>
            <sz val="10"/>
            <color rgb="FF000000"/>
            <rFont val="Calibri"/>
            <scheme val="minor"/>
          </rPr>
          <t>3x MO</t>
        </r>
      </text>
    </comment>
    <comment ref="D106" authorId="0" shapeId="0" xr:uid="{00000000-0006-0000-2200-000041000000}">
      <text>
        <r>
          <rPr>
            <sz val="10"/>
            <color rgb="FF000000"/>
            <rFont val="Calibri"/>
            <scheme val="minor"/>
          </rPr>
          <t>13x MO</t>
        </r>
      </text>
    </comment>
    <comment ref="D107" authorId="0" shapeId="0" xr:uid="{00000000-0006-0000-2200-000042000000}">
      <text>
        <r>
          <rPr>
            <sz val="10"/>
            <color rgb="FF000000"/>
            <rFont val="Calibri"/>
            <scheme val="minor"/>
          </rPr>
          <t>9x MO</t>
        </r>
      </text>
    </comment>
    <comment ref="D108" authorId="0" shapeId="0" xr:uid="{00000000-0006-0000-2200-000043000000}">
      <text>
        <r>
          <rPr>
            <sz val="10"/>
            <color rgb="FF000000"/>
            <rFont val="Calibri"/>
            <scheme val="minor"/>
          </rPr>
          <t>10x MO</t>
        </r>
      </text>
    </comment>
    <comment ref="D110" authorId="0" shapeId="0" xr:uid="{00000000-0006-0000-2200-000044000000}">
      <text>
        <r>
          <rPr>
            <sz val="10"/>
            <color rgb="FF000000"/>
            <rFont val="Calibri"/>
            <scheme val="minor"/>
          </rPr>
          <t>10x MO</t>
        </r>
      </text>
    </comment>
    <comment ref="D111" authorId="0" shapeId="0" xr:uid="{00000000-0006-0000-2200-000045000000}">
      <text>
        <r>
          <rPr>
            <sz val="10"/>
            <color rgb="FF000000"/>
            <rFont val="Calibri"/>
            <scheme val="minor"/>
          </rPr>
          <t>7x MO</t>
        </r>
      </text>
    </comment>
    <comment ref="D113" authorId="0" shapeId="0" xr:uid="{00000000-0006-0000-2200-000046000000}">
      <text>
        <r>
          <rPr>
            <sz val="10"/>
            <color rgb="FF000000"/>
            <rFont val="Calibri"/>
            <scheme val="minor"/>
          </rPr>
          <t>27.7. 10ks na MO</t>
        </r>
      </text>
    </comment>
    <comment ref="D114" authorId="0" shapeId="0" xr:uid="{00000000-0006-0000-2200-000047000000}">
      <text>
        <r>
          <rPr>
            <sz val="10"/>
            <color rgb="FF000000"/>
            <rFont val="Calibri"/>
            <scheme val="minor"/>
          </rPr>
          <t>3.5. 5ks na MO
17.5. 50ks na MO
31.5. 20ks na MO
27.7. 10ks na MO</t>
        </r>
      </text>
    </comment>
    <comment ref="D115" authorId="0" shapeId="0" xr:uid="{00000000-0006-0000-2200-000048000000}">
      <text>
        <r>
          <rPr>
            <sz val="10"/>
            <color rgb="FF000000"/>
            <rFont val="Calibri"/>
            <scheme val="minor"/>
          </rPr>
          <t>27.7. 10ks na MO</t>
        </r>
      </text>
    </comment>
    <comment ref="D117" authorId="0" shapeId="0" xr:uid="{00000000-0006-0000-2200-000049000000}">
      <text>
        <r>
          <rPr>
            <sz val="10"/>
            <color rgb="FF000000"/>
            <rFont val="Calibri"/>
            <scheme val="minor"/>
          </rPr>
          <t>1x prodej Aukro</t>
        </r>
      </text>
    </comment>
    <comment ref="D120" authorId="0" shapeId="0" xr:uid="{00000000-0006-0000-2200-00004A000000}">
      <text>
        <r>
          <rPr>
            <sz val="10"/>
            <color rgb="FF000000"/>
            <rFont val="Calibri"/>
            <scheme val="minor"/>
          </rPr>
          <t>25.5. VO prodej 200ks
31.5. 20ks na MO</t>
        </r>
      </text>
    </comment>
    <comment ref="D124" authorId="0" shapeId="0" xr:uid="{00000000-0006-0000-2200-00004B000000}">
      <text>
        <r>
          <rPr>
            <sz val="10"/>
            <color rgb="FF000000"/>
            <rFont val="Calibri"/>
            <scheme val="minor"/>
          </rPr>
          <t>11.7. 1x prodej Aukro
18.7. 1x prodej Aukro</t>
        </r>
      </text>
    </comment>
    <comment ref="D125" authorId="0" shapeId="0" xr:uid="{00000000-0006-0000-2200-00004C000000}">
      <text>
        <r>
          <rPr>
            <sz val="10"/>
            <color rgb="FF000000"/>
            <rFont val="Calibri"/>
            <scheme val="minor"/>
          </rPr>
          <t>31.5. 20ks na MO</t>
        </r>
      </text>
    </comment>
    <comment ref="D126" authorId="0" shapeId="0" xr:uid="{00000000-0006-0000-2200-00004D000000}">
      <text>
        <r>
          <rPr>
            <sz val="10"/>
            <color rgb="FF000000"/>
            <rFont val="Calibri"/>
            <scheme val="minor"/>
          </rPr>
          <t>25.5. VO prodej 100ks</t>
        </r>
      </text>
    </comment>
    <comment ref="D127" authorId="0" shapeId="0" xr:uid="{00000000-0006-0000-2200-00004E000000}">
      <text>
        <r>
          <rPr>
            <sz val="10"/>
            <color rgb="FF000000"/>
            <rFont val="Calibri"/>
            <scheme val="minor"/>
          </rPr>
          <t>25.5. VO prodej 200ks</t>
        </r>
      </text>
    </comment>
    <comment ref="D128" authorId="0" shapeId="0" xr:uid="{00000000-0006-0000-2200-00004F000000}">
      <text>
        <r>
          <rPr>
            <sz val="10"/>
            <color rgb="FF000000"/>
            <rFont val="Calibri"/>
            <scheme val="minor"/>
          </rPr>
          <t>3.5. 5ks na MO
27.7. 10ks na MO</t>
        </r>
      </text>
    </comment>
    <comment ref="D130" authorId="0" shapeId="0" xr:uid="{00000000-0006-0000-2200-000050000000}">
      <text>
        <r>
          <rPr>
            <sz val="10"/>
            <color rgb="FF000000"/>
            <rFont val="Calibri"/>
            <scheme val="minor"/>
          </rPr>
          <t>1x prodej Aukro</t>
        </r>
      </text>
    </comment>
    <comment ref="D131" authorId="0" shapeId="0" xr:uid="{00000000-0006-0000-2200-000051000000}">
      <text>
        <r>
          <rPr>
            <sz val="10"/>
            <color rgb="FF000000"/>
            <rFont val="Calibri"/>
            <scheme val="minor"/>
          </rPr>
          <t>3.8. Prodej 699ks</t>
        </r>
      </text>
    </comment>
    <comment ref="D132" authorId="0" shapeId="0" xr:uid="{00000000-0006-0000-2200-000052000000}">
      <text>
        <r>
          <rPr>
            <sz val="10"/>
            <color rgb="FF000000"/>
            <rFont val="Calibri"/>
            <scheme val="minor"/>
          </rPr>
          <t>27.7. 10ks na MO</t>
        </r>
      </text>
    </comment>
    <comment ref="D133" authorId="0" shapeId="0" xr:uid="{00000000-0006-0000-2200-000053000000}">
      <text>
        <r>
          <rPr>
            <sz val="10"/>
            <color rgb="FF000000"/>
            <rFont val="Calibri"/>
            <scheme val="minor"/>
          </rPr>
          <t>27.7. 10ls na MO</t>
        </r>
      </text>
    </comment>
    <comment ref="D134" authorId="0" shapeId="0" xr:uid="{00000000-0006-0000-2200-000054000000}">
      <text>
        <r>
          <rPr>
            <sz val="10"/>
            <color rgb="FF000000"/>
            <rFont val="Calibri"/>
            <scheme val="minor"/>
          </rPr>
          <t>27.7. 10ks na MO</t>
        </r>
      </text>
    </comment>
    <comment ref="D135" authorId="0" shapeId="0" xr:uid="{00000000-0006-0000-2200-000055000000}">
      <text>
        <r>
          <rPr>
            <sz val="10"/>
            <color rgb="FF000000"/>
            <rFont val="Calibri"/>
            <scheme val="minor"/>
          </rPr>
          <t>27.7. 10ks na MO</t>
        </r>
      </text>
    </comment>
    <comment ref="D136" authorId="0" shapeId="0" xr:uid="{00000000-0006-0000-2200-000056000000}">
      <text>
        <r>
          <rPr>
            <sz val="10"/>
            <color rgb="FF000000"/>
            <rFont val="Calibri"/>
            <scheme val="minor"/>
          </rPr>
          <t>MO + Majk</t>
        </r>
      </text>
    </comment>
    <comment ref="D138" authorId="0" shapeId="0" xr:uid="{00000000-0006-0000-2200-000057000000}">
      <text>
        <r>
          <rPr>
            <sz val="10"/>
            <color rgb="FF000000"/>
            <rFont val="Calibri"/>
            <scheme val="minor"/>
          </rPr>
          <t>27.7. 7ks na MO</t>
        </r>
      </text>
    </comment>
    <comment ref="D141" authorId="0" shapeId="0" xr:uid="{00000000-0006-0000-2200-000058000000}">
      <text>
        <r>
          <rPr>
            <sz val="10"/>
            <color rgb="FF000000"/>
            <rFont val="Calibri"/>
            <scheme val="minor"/>
          </rPr>
          <t>25.5. VO prodej 1ks</t>
        </r>
      </text>
    </comment>
    <comment ref="D142" authorId="0" shapeId="0" xr:uid="{00000000-0006-0000-2200-000059000000}">
      <text>
        <r>
          <rPr>
            <sz val="10"/>
            <color rgb="FF000000"/>
            <rFont val="Calibri"/>
            <scheme val="minor"/>
          </rPr>
          <t>25.5. VO prodej 100ks</t>
        </r>
      </text>
    </comment>
    <comment ref="D143" authorId="0" shapeId="0" xr:uid="{00000000-0006-0000-2200-00005A000000}">
      <text>
        <r>
          <rPr>
            <sz val="10"/>
            <color rgb="FF000000"/>
            <rFont val="Calibri"/>
            <scheme val="minor"/>
          </rPr>
          <t>31.5. 20ks na MO
22.6. 1x prodej Aukro
10.7. 1x prodej Aukro
11.7.1x prodej Aukro
24.7. 1x prodej Aukro</t>
        </r>
      </text>
    </comment>
    <comment ref="D144" authorId="0" shapeId="0" xr:uid="{00000000-0006-0000-2200-00005B000000}">
      <text>
        <r>
          <rPr>
            <sz val="10"/>
            <color rgb="FF000000"/>
            <rFont val="Calibri"/>
            <scheme val="minor"/>
          </rPr>
          <t>25.5. VO prodej 100ks</t>
        </r>
      </text>
    </comment>
    <comment ref="D145" authorId="0" shapeId="0" xr:uid="{00000000-0006-0000-2200-00005C000000}">
      <text>
        <r>
          <rPr>
            <sz val="10"/>
            <color rgb="FF000000"/>
            <rFont val="Calibri"/>
            <scheme val="minor"/>
          </rPr>
          <t>31.5. 20ks na MO
27.7. 10ks na MO</t>
        </r>
      </text>
    </comment>
    <comment ref="D146" authorId="0" shapeId="0" xr:uid="{00000000-0006-0000-2200-00005D000000}">
      <text>
        <r>
          <rPr>
            <sz val="10"/>
            <color rgb="FF000000"/>
            <rFont val="Calibri"/>
            <scheme val="minor"/>
          </rPr>
          <t>25.5. VO prodej 30ks</t>
        </r>
      </text>
    </comment>
    <comment ref="D147" authorId="0" shapeId="0" xr:uid="{00000000-0006-0000-2200-00005E000000}">
      <text>
        <r>
          <rPr>
            <sz val="10"/>
            <color rgb="FF000000"/>
            <rFont val="Calibri"/>
            <scheme val="minor"/>
          </rPr>
          <t>31.5. 20ks na MO</t>
        </r>
      </text>
    </comment>
    <comment ref="D156" authorId="0" shapeId="0" xr:uid="{00000000-0006-0000-2200-00005F000000}">
      <text>
        <r>
          <rPr>
            <sz val="10"/>
            <color rgb="FF000000"/>
            <rFont val="Calibri"/>
            <scheme val="minor"/>
          </rPr>
          <t>2x Aukce</t>
        </r>
      </text>
    </comment>
    <comment ref="D157" authorId="0" shapeId="0" xr:uid="{00000000-0006-0000-2200-000060000000}">
      <text>
        <r>
          <rPr>
            <sz val="10"/>
            <color rgb="FF000000"/>
            <rFont val="Calibri"/>
            <scheme val="minor"/>
          </rPr>
          <t>25.5. VO prodej 17ks</t>
        </r>
      </text>
    </comment>
    <comment ref="A160" authorId="0" shapeId="0" xr:uid="{00000000-0006-0000-2200-000061000000}">
      <text>
        <r>
          <rPr>
            <sz val="10"/>
            <color rgb="FF000000"/>
            <rFont val="Calibri"/>
            <scheme val="minor"/>
          </rPr>
          <t>bez hlavy</t>
        </r>
      </text>
    </comment>
    <comment ref="D160" authorId="0" shapeId="0" xr:uid="{00000000-0006-0000-2200-000062000000}">
      <text>
        <r>
          <rPr>
            <sz val="10"/>
            <color rgb="FF000000"/>
            <rFont val="Calibri"/>
            <scheme val="minor"/>
          </rPr>
          <t>27.7. 5ks na MO</t>
        </r>
      </text>
    </comment>
    <comment ref="D162" authorId="0" shapeId="0" xr:uid="{00000000-0006-0000-2200-000063000000}">
      <text>
        <r>
          <rPr>
            <sz val="10"/>
            <color rgb="FF000000"/>
            <rFont val="Calibri"/>
            <scheme val="minor"/>
          </rPr>
          <t>4x Aukce</t>
        </r>
      </text>
    </comment>
    <comment ref="D163" authorId="0" shapeId="0" xr:uid="{00000000-0006-0000-2200-000064000000}">
      <text>
        <r>
          <rPr>
            <sz val="10"/>
            <color rgb="FF000000"/>
            <rFont val="Calibri"/>
            <scheme val="minor"/>
          </rPr>
          <t>2x Aukce</t>
        </r>
      </text>
    </comment>
    <comment ref="D164" authorId="0" shapeId="0" xr:uid="{00000000-0006-0000-2200-000065000000}">
      <text>
        <r>
          <rPr>
            <sz val="10"/>
            <color rgb="FF000000"/>
            <rFont val="Calibri"/>
            <scheme val="minor"/>
          </rPr>
          <t>27.7. 4ks na MO</t>
        </r>
      </text>
    </comment>
    <comment ref="D165" authorId="0" shapeId="0" xr:uid="{00000000-0006-0000-2200-000066000000}">
      <text>
        <r>
          <rPr>
            <sz val="10"/>
            <color rgb="FF000000"/>
            <rFont val="Calibri"/>
            <scheme val="minor"/>
          </rPr>
          <t>27.7. 7ks na MO</t>
        </r>
      </text>
    </comment>
    <comment ref="D169" authorId="0" shapeId="0" xr:uid="{00000000-0006-0000-2200-000067000000}">
      <text>
        <r>
          <rPr>
            <sz val="10"/>
            <color rgb="FF000000"/>
            <rFont val="Calibri"/>
            <scheme val="minor"/>
          </rPr>
          <t>7x Aukce</t>
        </r>
      </text>
    </comment>
    <comment ref="D170" authorId="0" shapeId="0" xr:uid="{00000000-0006-0000-2200-000068000000}">
      <text>
        <r>
          <rPr>
            <sz val="10"/>
            <color rgb="FF000000"/>
            <rFont val="Calibri"/>
            <scheme val="minor"/>
          </rPr>
          <t>3x Aukce</t>
        </r>
      </text>
    </comment>
    <comment ref="D173" authorId="0" shapeId="0" xr:uid="{00000000-0006-0000-2200-000069000000}">
      <text>
        <r>
          <rPr>
            <sz val="10"/>
            <color rgb="FF000000"/>
            <rFont val="Calibri"/>
            <scheme val="minor"/>
          </rPr>
          <t>27.7. 4ks na MO</t>
        </r>
      </text>
    </comment>
    <comment ref="D175" authorId="0" shapeId="0" xr:uid="{00000000-0006-0000-2200-00006A000000}">
      <text>
        <r>
          <rPr>
            <sz val="10"/>
            <color rgb="FF000000"/>
            <rFont val="Calibri"/>
            <scheme val="minor"/>
          </rPr>
          <t>3x Aukce</t>
        </r>
      </text>
    </comment>
    <comment ref="D177" authorId="0" shapeId="0" xr:uid="{00000000-0006-0000-2200-00006B000000}">
      <text>
        <r>
          <rPr>
            <sz val="10"/>
            <color rgb="FF000000"/>
            <rFont val="Calibri"/>
            <scheme val="minor"/>
          </rPr>
          <t>27.7. 3ks na MO</t>
        </r>
      </text>
    </comment>
    <comment ref="D178" authorId="0" shapeId="0" xr:uid="{00000000-0006-0000-2200-00006C000000}">
      <text>
        <r>
          <rPr>
            <sz val="10"/>
            <color rgb="FF000000"/>
            <rFont val="Calibri"/>
            <scheme val="minor"/>
          </rPr>
          <t>27.7. 6ks na MO</t>
        </r>
      </text>
    </comment>
    <comment ref="D180" authorId="0" shapeId="0" xr:uid="{00000000-0006-0000-2200-00006D000000}">
      <text>
        <r>
          <rPr>
            <sz val="10"/>
            <color rgb="FF000000"/>
            <rFont val="Calibri"/>
            <scheme val="minor"/>
          </rPr>
          <t>27.7. 5ks na MO</t>
        </r>
      </text>
    </comment>
    <comment ref="D181" authorId="0" shapeId="0" xr:uid="{00000000-0006-0000-2200-00006E000000}">
      <text>
        <r>
          <rPr>
            <sz val="10"/>
            <color rgb="FF000000"/>
            <rFont val="Calibri"/>
            <scheme val="minor"/>
          </rPr>
          <t>27.7. 4ks na MO</t>
        </r>
      </text>
    </comment>
    <comment ref="D182" authorId="0" shapeId="0" xr:uid="{00000000-0006-0000-2200-00006F000000}">
      <text>
        <r>
          <rPr>
            <sz val="10"/>
            <color rgb="FF000000"/>
            <rFont val="Calibri"/>
            <scheme val="minor"/>
          </rPr>
          <t>4x Aukce</t>
        </r>
      </text>
    </comment>
    <comment ref="D184" authorId="0" shapeId="0" xr:uid="{00000000-0006-0000-2200-000070000000}">
      <text>
        <r>
          <rPr>
            <sz val="10"/>
            <color rgb="FF000000"/>
            <rFont val="Calibri"/>
            <scheme val="minor"/>
          </rPr>
          <t>1x prodej
2x Aukce</t>
        </r>
      </text>
    </comment>
    <comment ref="A186" authorId="0" shapeId="0" xr:uid="{00000000-0006-0000-2200-000071000000}">
      <text>
        <r>
          <rPr>
            <sz val="10"/>
            <color rgb="FF000000"/>
            <rFont val="Calibri"/>
            <scheme val="minor"/>
          </rPr>
          <t>s hlavou</t>
        </r>
      </text>
    </comment>
    <comment ref="D186" authorId="0" shapeId="0" xr:uid="{00000000-0006-0000-2200-000072000000}">
      <text>
        <r>
          <rPr>
            <sz val="10"/>
            <color rgb="FF000000"/>
            <rFont val="Calibri"/>
            <scheme val="minor"/>
          </rPr>
          <t>27.7. 10ks na MO</t>
        </r>
      </text>
    </comment>
    <comment ref="D187" authorId="0" shapeId="0" xr:uid="{00000000-0006-0000-2200-000073000000}">
      <text>
        <r>
          <rPr>
            <sz val="10"/>
            <color rgb="FF000000"/>
            <rFont val="Calibri"/>
            <scheme val="minor"/>
          </rPr>
          <t>27.7. 6ks na MO</t>
        </r>
      </text>
    </comment>
    <comment ref="D188" authorId="0" shapeId="0" xr:uid="{00000000-0006-0000-2200-000074000000}">
      <text>
        <r>
          <rPr>
            <sz val="10"/>
            <color rgb="FF000000"/>
            <rFont val="Calibri"/>
            <scheme val="minor"/>
          </rPr>
          <t>2x Aukce</t>
        </r>
      </text>
    </comment>
    <comment ref="D189" authorId="0" shapeId="0" xr:uid="{00000000-0006-0000-2200-000075000000}">
      <text>
        <r>
          <rPr>
            <sz val="10"/>
            <color rgb="FF000000"/>
            <rFont val="Calibri"/>
            <scheme val="minor"/>
          </rPr>
          <t>27.7. 5ks na MO</t>
        </r>
      </text>
    </comment>
    <comment ref="D191" authorId="0" shapeId="0" xr:uid="{00000000-0006-0000-2200-000076000000}">
      <text>
        <r>
          <rPr>
            <sz val="10"/>
            <color rgb="FF000000"/>
            <rFont val="Calibri"/>
            <scheme val="minor"/>
          </rPr>
          <t>1x Aukce</t>
        </r>
      </text>
    </comment>
    <comment ref="D193" authorId="0" shapeId="0" xr:uid="{00000000-0006-0000-2200-000077000000}">
      <text>
        <r>
          <rPr>
            <sz val="10"/>
            <color rgb="FF000000"/>
            <rFont val="Calibri"/>
            <scheme val="minor"/>
          </rPr>
          <t>25.5. VO prodej 32ks</t>
        </r>
      </text>
    </comment>
    <comment ref="D194" authorId="0" shapeId="0" xr:uid="{00000000-0006-0000-2200-000078000000}">
      <text>
        <r>
          <rPr>
            <sz val="10"/>
            <color rgb="FF000000"/>
            <rFont val="Calibri"/>
            <scheme val="minor"/>
          </rPr>
          <t>3x Aukce</t>
        </r>
      </text>
    </comment>
    <comment ref="D195" authorId="0" shapeId="0" xr:uid="{00000000-0006-0000-2200-000079000000}">
      <text>
        <r>
          <rPr>
            <sz val="10"/>
            <color rgb="FF000000"/>
            <rFont val="Calibri"/>
            <scheme val="minor"/>
          </rPr>
          <t>1x Aukce</t>
        </r>
      </text>
    </comment>
    <comment ref="D196" authorId="0" shapeId="0" xr:uid="{00000000-0006-0000-2200-00007A000000}">
      <text>
        <r>
          <rPr>
            <sz val="10"/>
            <color rgb="FF000000"/>
            <rFont val="Calibri"/>
            <scheme val="minor"/>
          </rPr>
          <t>2x Aukce</t>
        </r>
      </text>
    </comment>
    <comment ref="D197" authorId="0" shapeId="0" xr:uid="{00000000-0006-0000-2200-00007B000000}">
      <text>
        <r>
          <rPr>
            <sz val="10"/>
            <color rgb="FF000000"/>
            <rFont val="Calibri"/>
            <scheme val="minor"/>
          </rPr>
          <t>2x Aukce</t>
        </r>
      </text>
    </comment>
    <comment ref="D199" authorId="0" shapeId="0" xr:uid="{00000000-0006-0000-2200-00007C000000}">
      <text>
        <r>
          <rPr>
            <sz val="10"/>
            <color rgb="FF000000"/>
            <rFont val="Calibri"/>
            <scheme val="minor"/>
          </rPr>
          <t>1x Aukce</t>
        </r>
      </text>
    </comment>
    <comment ref="D200" authorId="0" shapeId="0" xr:uid="{00000000-0006-0000-2200-00007D000000}">
      <text>
        <r>
          <rPr>
            <sz val="10"/>
            <color rgb="FF000000"/>
            <rFont val="Calibri"/>
            <scheme val="minor"/>
          </rPr>
          <t>6x Aukce</t>
        </r>
      </text>
    </comment>
    <comment ref="D201" authorId="0" shapeId="0" xr:uid="{00000000-0006-0000-2200-00007E000000}">
      <text>
        <r>
          <rPr>
            <sz val="10"/>
            <color rgb="FF000000"/>
            <rFont val="Calibri"/>
            <scheme val="minor"/>
          </rPr>
          <t>3x MO</t>
        </r>
      </text>
    </comment>
    <comment ref="D202" authorId="0" shapeId="0" xr:uid="{00000000-0006-0000-2200-00007F000000}">
      <text>
        <r>
          <rPr>
            <sz val="10"/>
            <color rgb="FF000000"/>
            <rFont val="Calibri"/>
            <scheme val="minor"/>
          </rPr>
          <t>27.7. 4ks na MO</t>
        </r>
      </text>
    </comment>
    <comment ref="D203" authorId="0" shapeId="0" xr:uid="{00000000-0006-0000-2200-000080000000}">
      <text>
        <r>
          <rPr>
            <sz val="10"/>
            <color rgb="FF000000"/>
            <rFont val="Calibri"/>
            <scheme val="minor"/>
          </rPr>
          <t>27.7. 4ks na MO</t>
        </r>
      </text>
    </comment>
    <comment ref="D204" authorId="0" shapeId="0" xr:uid="{00000000-0006-0000-2200-000081000000}">
      <text>
        <r>
          <rPr>
            <sz val="10"/>
            <color rgb="FF000000"/>
            <rFont val="Calibri"/>
            <scheme val="minor"/>
          </rPr>
          <t>1x Aukce</t>
        </r>
      </text>
    </comment>
    <comment ref="D206" authorId="0" shapeId="0" xr:uid="{00000000-0006-0000-2200-000082000000}">
      <text>
        <r>
          <rPr>
            <sz val="10"/>
            <color rgb="FF000000"/>
            <rFont val="Calibri"/>
            <scheme val="minor"/>
          </rPr>
          <t>2x Aukce</t>
        </r>
      </text>
    </comment>
    <comment ref="D207" authorId="0" shapeId="0" xr:uid="{00000000-0006-0000-2200-000083000000}">
      <text>
        <r>
          <rPr>
            <sz val="10"/>
            <color rgb="FF000000"/>
            <rFont val="Calibri"/>
            <scheme val="minor"/>
          </rPr>
          <t>3x Aukce</t>
        </r>
      </text>
    </comment>
    <comment ref="D208" authorId="0" shapeId="0" xr:uid="{00000000-0006-0000-2200-000084000000}">
      <text>
        <r>
          <rPr>
            <sz val="10"/>
            <color rgb="FF000000"/>
            <rFont val="Calibri"/>
            <scheme val="minor"/>
          </rPr>
          <t>1x Aukce</t>
        </r>
      </text>
    </comment>
    <comment ref="D210" authorId="0" shapeId="0" xr:uid="{00000000-0006-0000-2200-000085000000}">
      <text>
        <r>
          <rPr>
            <sz val="10"/>
            <color rgb="FF000000"/>
            <rFont val="Calibri"/>
            <scheme val="minor"/>
          </rPr>
          <t>2x Aukce</t>
        </r>
      </text>
    </comment>
    <comment ref="D211" authorId="0" shapeId="0" xr:uid="{00000000-0006-0000-2200-000086000000}">
      <text>
        <r>
          <rPr>
            <sz val="10"/>
            <color rgb="FF000000"/>
            <rFont val="Calibri"/>
            <scheme val="minor"/>
          </rPr>
          <t>2x Aukce</t>
        </r>
      </text>
    </comment>
    <comment ref="D214" authorId="0" shapeId="0" xr:uid="{00000000-0006-0000-2200-000087000000}">
      <text>
        <r>
          <rPr>
            <sz val="10"/>
            <color rgb="FF000000"/>
            <rFont val="Calibri"/>
            <scheme val="minor"/>
          </rPr>
          <t>3x Aukce</t>
        </r>
      </text>
    </comment>
    <comment ref="D215" authorId="0" shapeId="0" xr:uid="{00000000-0006-0000-2200-000088000000}">
      <text>
        <r>
          <rPr>
            <sz val="10"/>
            <color rgb="FF000000"/>
            <rFont val="Calibri"/>
            <scheme val="minor"/>
          </rPr>
          <t>1x Aukce</t>
        </r>
      </text>
    </comment>
    <comment ref="D216" authorId="0" shapeId="0" xr:uid="{00000000-0006-0000-2200-000089000000}">
      <text>
        <r>
          <rPr>
            <sz val="10"/>
            <color rgb="FF000000"/>
            <rFont val="Calibri"/>
            <scheme val="minor"/>
          </rPr>
          <t>2x Aukce</t>
        </r>
      </text>
    </comment>
    <comment ref="D217" authorId="0" shapeId="0" xr:uid="{00000000-0006-0000-2200-00008A000000}">
      <text>
        <r>
          <rPr>
            <sz val="10"/>
            <color rgb="FF000000"/>
            <rFont val="Calibri"/>
            <scheme val="minor"/>
          </rPr>
          <t>3x Aukce</t>
        </r>
      </text>
    </comment>
    <comment ref="D218" authorId="0" shapeId="0" xr:uid="{00000000-0006-0000-2200-00008B000000}">
      <text>
        <r>
          <rPr>
            <sz val="10"/>
            <color rgb="FF000000"/>
            <rFont val="Calibri"/>
            <scheme val="minor"/>
          </rPr>
          <t>4x Aukce</t>
        </r>
      </text>
    </comment>
    <comment ref="D219" authorId="0" shapeId="0" xr:uid="{00000000-0006-0000-2200-00008C000000}">
      <text>
        <r>
          <rPr>
            <sz val="10"/>
            <color rgb="FF000000"/>
            <rFont val="Calibri"/>
            <scheme val="minor"/>
          </rPr>
          <t>2x Aukce</t>
        </r>
      </text>
    </comment>
    <comment ref="D221" authorId="0" shapeId="0" xr:uid="{00000000-0006-0000-2200-00008D000000}">
      <text>
        <r>
          <rPr>
            <sz val="10"/>
            <color rgb="FF000000"/>
            <rFont val="Calibri"/>
            <scheme val="minor"/>
          </rPr>
          <t>3x Aukce</t>
        </r>
      </text>
    </comment>
    <comment ref="D222" authorId="0" shapeId="0" xr:uid="{00000000-0006-0000-2200-00008E000000}">
      <text>
        <r>
          <rPr>
            <sz val="10"/>
            <color rgb="FF000000"/>
            <rFont val="Calibri"/>
            <scheme val="minor"/>
          </rPr>
          <t>2x Aukce</t>
        </r>
      </text>
    </comment>
    <comment ref="D223" authorId="0" shapeId="0" xr:uid="{00000000-0006-0000-2200-00008F000000}">
      <text>
        <r>
          <rPr>
            <sz val="10"/>
            <color rgb="FF000000"/>
            <rFont val="Calibri"/>
            <scheme val="minor"/>
          </rPr>
          <t>2x Aukce</t>
        </r>
      </text>
    </comment>
    <comment ref="D224" authorId="0" shapeId="0" xr:uid="{00000000-0006-0000-2200-000090000000}">
      <text>
        <r>
          <rPr>
            <sz val="10"/>
            <color rgb="FF000000"/>
            <rFont val="Calibri"/>
            <scheme val="minor"/>
          </rPr>
          <t>3x Aukce</t>
        </r>
      </text>
    </comment>
    <comment ref="D225" authorId="0" shapeId="0" xr:uid="{00000000-0006-0000-2200-000091000000}">
      <text>
        <r>
          <rPr>
            <sz val="10"/>
            <color rgb="FF000000"/>
            <rFont val="Calibri"/>
            <scheme val="minor"/>
          </rPr>
          <t>3x Aukce</t>
        </r>
      </text>
    </comment>
    <comment ref="D226" authorId="0" shapeId="0" xr:uid="{00000000-0006-0000-2200-000092000000}">
      <text>
        <r>
          <rPr>
            <sz val="10"/>
            <color rgb="FF000000"/>
            <rFont val="Calibri"/>
            <scheme val="minor"/>
          </rPr>
          <t>3x Aukce</t>
        </r>
      </text>
    </comment>
    <comment ref="D227" authorId="0" shapeId="0" xr:uid="{00000000-0006-0000-2200-000093000000}">
      <text>
        <r>
          <rPr>
            <sz val="10"/>
            <color rgb="FF000000"/>
            <rFont val="Calibri"/>
            <scheme val="minor"/>
          </rPr>
          <t>2x Aukce</t>
        </r>
      </text>
    </comment>
    <comment ref="D228" authorId="0" shapeId="0" xr:uid="{00000000-0006-0000-2200-000094000000}">
      <text>
        <r>
          <rPr>
            <sz val="10"/>
            <color rgb="FF000000"/>
            <rFont val="Calibri"/>
            <scheme val="minor"/>
          </rPr>
          <t>2x Aukce</t>
        </r>
      </text>
    </comment>
    <comment ref="D229" authorId="0" shapeId="0" xr:uid="{00000000-0006-0000-2200-000095000000}">
      <text>
        <r>
          <rPr>
            <sz val="10"/>
            <color rgb="FF000000"/>
            <rFont val="Calibri"/>
            <scheme val="minor"/>
          </rPr>
          <t>27.7. 4ks na MO</t>
        </r>
      </text>
    </comment>
    <comment ref="D230" authorId="0" shapeId="0" xr:uid="{00000000-0006-0000-2200-000096000000}">
      <text>
        <r>
          <rPr>
            <sz val="10"/>
            <color rgb="FF000000"/>
            <rFont val="Calibri"/>
            <scheme val="minor"/>
          </rPr>
          <t>2x Aukce</t>
        </r>
      </text>
    </comment>
    <comment ref="A231" authorId="0" shapeId="0" xr:uid="{00000000-0006-0000-2200-000097000000}">
      <text>
        <r>
          <rPr>
            <sz val="10"/>
            <color rgb="FF000000"/>
            <rFont val="Calibri"/>
            <scheme val="minor"/>
          </rPr>
          <t>s hlavou</t>
        </r>
      </text>
    </comment>
    <comment ref="D231" authorId="0" shapeId="0" xr:uid="{00000000-0006-0000-2200-000098000000}">
      <text>
        <r>
          <rPr>
            <sz val="10"/>
            <color rgb="FF000000"/>
            <rFont val="Calibri"/>
            <scheme val="minor"/>
          </rPr>
          <t>3x Aukce</t>
        </r>
      </text>
    </comment>
    <comment ref="D233" authorId="0" shapeId="0" xr:uid="{00000000-0006-0000-2200-000099000000}">
      <text>
        <r>
          <rPr>
            <sz val="10"/>
            <color rgb="FF000000"/>
            <rFont val="Calibri"/>
            <scheme val="minor"/>
          </rPr>
          <t>27.7. 10ks na MO</t>
        </r>
      </text>
    </comment>
    <comment ref="A234" authorId="0" shapeId="0" xr:uid="{00000000-0006-0000-2200-00009A000000}">
      <text>
        <r>
          <rPr>
            <sz val="10"/>
            <color rgb="FF000000"/>
            <rFont val="Calibri"/>
            <scheme val="minor"/>
          </rPr>
          <t>bez hlavy</t>
        </r>
      </text>
    </comment>
    <comment ref="D234" authorId="0" shapeId="0" xr:uid="{00000000-0006-0000-2200-00009B000000}">
      <text>
        <r>
          <rPr>
            <sz val="10"/>
            <color rgb="FF000000"/>
            <rFont val="Calibri"/>
            <scheme val="minor"/>
          </rPr>
          <t>27.7. 3ks na MO</t>
        </r>
      </text>
    </comment>
    <comment ref="D235" authorId="0" shapeId="0" xr:uid="{00000000-0006-0000-2200-00009C000000}">
      <text>
        <r>
          <rPr>
            <sz val="10"/>
            <color rgb="FF000000"/>
            <rFont val="Calibri"/>
            <scheme val="minor"/>
          </rPr>
          <t>3x Aukce</t>
        </r>
      </text>
    </comment>
    <comment ref="D236" authorId="0" shapeId="0" xr:uid="{00000000-0006-0000-2200-00009D000000}">
      <text>
        <r>
          <rPr>
            <sz val="10"/>
            <color rgb="FF000000"/>
            <rFont val="Calibri"/>
            <scheme val="minor"/>
          </rPr>
          <t>27.7. 20ks na MO</t>
        </r>
      </text>
    </comment>
    <comment ref="D238" authorId="0" shapeId="0" xr:uid="{00000000-0006-0000-2200-00009E000000}">
      <text>
        <r>
          <rPr>
            <sz val="10"/>
            <color rgb="FF000000"/>
            <rFont val="Calibri"/>
            <scheme val="minor"/>
          </rPr>
          <t>1x Aukce</t>
        </r>
      </text>
    </comment>
    <comment ref="D240" authorId="0" shapeId="0" xr:uid="{00000000-0006-0000-2200-00009F000000}">
      <text>
        <r>
          <rPr>
            <sz val="10"/>
            <color rgb="FF000000"/>
            <rFont val="Calibri"/>
            <scheme val="minor"/>
          </rPr>
          <t>1x Aukce</t>
        </r>
      </text>
    </comment>
    <comment ref="D242" authorId="0" shapeId="0" xr:uid="{00000000-0006-0000-2200-0000A0000000}">
      <text>
        <r>
          <rPr>
            <sz val="10"/>
            <color rgb="FF000000"/>
            <rFont val="Calibri"/>
            <scheme val="minor"/>
          </rPr>
          <t>1x Aukce</t>
        </r>
      </text>
    </comment>
    <comment ref="D243" authorId="0" shapeId="0" xr:uid="{00000000-0006-0000-2200-0000A1000000}">
      <text>
        <r>
          <rPr>
            <sz val="10"/>
            <color rgb="FF000000"/>
            <rFont val="Calibri"/>
            <scheme val="minor"/>
          </rPr>
          <t>1x Aukce</t>
        </r>
      </text>
    </comment>
    <comment ref="D244" authorId="0" shapeId="0" xr:uid="{00000000-0006-0000-2200-0000A2000000}">
      <text>
        <r>
          <rPr>
            <sz val="10"/>
            <color rgb="FF000000"/>
            <rFont val="Calibri"/>
            <scheme val="minor"/>
          </rPr>
          <t>1x Aukce</t>
        </r>
      </text>
    </comment>
    <comment ref="D245" authorId="0" shapeId="0" xr:uid="{00000000-0006-0000-2200-0000A3000000}">
      <text>
        <r>
          <rPr>
            <sz val="10"/>
            <color rgb="FF000000"/>
            <rFont val="Calibri"/>
            <scheme val="minor"/>
          </rPr>
          <t>1x Aukce</t>
        </r>
      </text>
    </comment>
    <comment ref="D246" authorId="0" shapeId="0" xr:uid="{00000000-0006-0000-2200-0000A4000000}">
      <text>
        <r>
          <rPr>
            <sz val="10"/>
            <color rgb="FF000000"/>
            <rFont val="Calibri"/>
            <scheme val="minor"/>
          </rPr>
          <t>25.5. VO prodej 1ks</t>
        </r>
      </text>
    </comment>
    <comment ref="D247" authorId="0" shapeId="0" xr:uid="{00000000-0006-0000-2200-0000A5000000}">
      <text>
        <r>
          <rPr>
            <sz val="10"/>
            <color rgb="FF000000"/>
            <rFont val="Calibri"/>
            <scheme val="minor"/>
          </rPr>
          <t>1x Aukce</t>
        </r>
      </text>
    </comment>
    <comment ref="D248" authorId="0" shapeId="0" xr:uid="{00000000-0006-0000-2200-0000A6000000}">
      <text>
        <r>
          <rPr>
            <sz val="10"/>
            <color rgb="FF000000"/>
            <rFont val="Calibri"/>
            <scheme val="minor"/>
          </rPr>
          <t>1x Aukce</t>
        </r>
      </text>
    </comment>
    <comment ref="D250" authorId="0" shapeId="0" xr:uid="{00000000-0006-0000-2200-0000A7000000}">
      <text>
        <r>
          <rPr>
            <sz val="10"/>
            <color rgb="FF000000"/>
            <rFont val="Calibri"/>
            <scheme val="minor"/>
          </rPr>
          <t>1x Aukce</t>
        </r>
      </text>
    </comment>
    <comment ref="D253" authorId="0" shapeId="0" xr:uid="{00000000-0006-0000-2200-0000A8000000}">
      <text>
        <r>
          <rPr>
            <sz val="10"/>
            <color rgb="FF000000"/>
            <rFont val="Calibri"/>
            <scheme val="minor"/>
          </rPr>
          <t>1x Aukce</t>
        </r>
      </text>
    </comment>
    <comment ref="D254" authorId="0" shapeId="0" xr:uid="{00000000-0006-0000-2200-0000A9000000}">
      <text>
        <r>
          <rPr>
            <sz val="10"/>
            <color rgb="FF000000"/>
            <rFont val="Calibri"/>
            <scheme val="minor"/>
          </rPr>
          <t>25.5. VO prodej 1ks</t>
        </r>
      </text>
    </comment>
    <comment ref="D255" authorId="0" shapeId="0" xr:uid="{00000000-0006-0000-2200-0000AA000000}">
      <text>
        <r>
          <rPr>
            <sz val="10"/>
            <color rgb="FF000000"/>
            <rFont val="Calibri"/>
            <scheme val="minor"/>
          </rPr>
          <t>2x Aukce</t>
        </r>
      </text>
    </comment>
    <comment ref="D256" authorId="0" shapeId="0" xr:uid="{00000000-0006-0000-2200-0000AB000000}">
      <text>
        <r>
          <rPr>
            <sz val="10"/>
            <color rgb="FF000000"/>
            <rFont val="Calibri"/>
            <scheme val="minor"/>
          </rPr>
          <t xml:space="preserve">1x Aukce
</t>
        </r>
      </text>
    </comment>
    <comment ref="D257" authorId="0" shapeId="0" xr:uid="{00000000-0006-0000-2200-0000AC000000}">
      <text>
        <r>
          <rPr>
            <sz val="10"/>
            <color rgb="FF000000"/>
            <rFont val="Calibri"/>
            <scheme val="minor"/>
          </rPr>
          <t>1x Aukce</t>
        </r>
      </text>
    </comment>
    <comment ref="D260" authorId="0" shapeId="0" xr:uid="{00000000-0006-0000-2200-0000AD000000}">
      <text>
        <r>
          <rPr>
            <sz val="10"/>
            <color rgb="FF000000"/>
            <rFont val="Calibri"/>
            <scheme val="minor"/>
          </rPr>
          <t>25.5. VO prodej 1ks</t>
        </r>
      </text>
    </comment>
    <comment ref="D261" authorId="0" shapeId="0" xr:uid="{00000000-0006-0000-2200-0000AE000000}">
      <text>
        <r>
          <rPr>
            <sz val="10"/>
            <color rgb="FF000000"/>
            <rFont val="Calibri"/>
            <scheme val="minor"/>
          </rPr>
          <t>25.5. VO prodej 1ks
1x Aukce</t>
        </r>
      </text>
    </comment>
    <comment ref="D262" authorId="0" shapeId="0" xr:uid="{00000000-0006-0000-2200-0000AF000000}">
      <text>
        <r>
          <rPr>
            <sz val="10"/>
            <color rgb="FF000000"/>
            <rFont val="Calibri"/>
            <scheme val="minor"/>
          </rPr>
          <t>1x Aukce</t>
        </r>
      </text>
    </comment>
    <comment ref="D264" authorId="0" shapeId="0" xr:uid="{00000000-0006-0000-2200-0000B0000000}">
      <text>
        <r>
          <rPr>
            <sz val="10"/>
            <color rgb="FF000000"/>
            <rFont val="Calibri"/>
            <scheme val="minor"/>
          </rPr>
          <t>1x Aukce</t>
        </r>
      </text>
    </comment>
    <comment ref="D265" authorId="0" shapeId="0" xr:uid="{00000000-0006-0000-2200-0000B1000000}">
      <text>
        <r>
          <rPr>
            <sz val="10"/>
            <color rgb="FF000000"/>
            <rFont val="Calibri"/>
            <scheme val="minor"/>
          </rPr>
          <t>1x Aukce</t>
        </r>
      </text>
    </comment>
    <comment ref="D266" authorId="0" shapeId="0" xr:uid="{00000000-0006-0000-2200-0000B2000000}">
      <text>
        <r>
          <rPr>
            <sz val="10"/>
            <color rgb="FF000000"/>
            <rFont val="Calibri"/>
            <scheme val="minor"/>
          </rPr>
          <t>2x Aukce</t>
        </r>
      </text>
    </comment>
    <comment ref="D267" authorId="0" shapeId="0" xr:uid="{00000000-0006-0000-2200-0000B3000000}">
      <text>
        <r>
          <rPr>
            <sz val="10"/>
            <color rgb="FF000000"/>
            <rFont val="Calibri"/>
            <scheme val="minor"/>
          </rPr>
          <t>1x Aukce</t>
        </r>
      </text>
    </comment>
    <comment ref="D268" authorId="0" shapeId="0" xr:uid="{00000000-0006-0000-2200-0000B4000000}">
      <text>
        <r>
          <rPr>
            <sz val="10"/>
            <color rgb="FF000000"/>
            <rFont val="Calibri"/>
            <scheme val="minor"/>
          </rPr>
          <t>1x Aukce</t>
        </r>
      </text>
    </comment>
    <comment ref="D269" authorId="0" shapeId="0" xr:uid="{00000000-0006-0000-2200-0000B5000000}">
      <text>
        <r>
          <rPr>
            <sz val="10"/>
            <color rgb="FF000000"/>
            <rFont val="Calibri"/>
            <scheme val="minor"/>
          </rPr>
          <t>1x Aukce</t>
        </r>
      </text>
    </comment>
    <comment ref="D270" authorId="0" shapeId="0" xr:uid="{00000000-0006-0000-2200-0000B6000000}">
      <text>
        <r>
          <rPr>
            <sz val="10"/>
            <color rgb="FF000000"/>
            <rFont val="Calibri"/>
            <scheme val="minor"/>
          </rPr>
          <t>2x Aukce</t>
        </r>
      </text>
    </comment>
    <comment ref="D271" authorId="0" shapeId="0" xr:uid="{00000000-0006-0000-2200-0000B7000000}">
      <text>
        <r>
          <rPr>
            <sz val="10"/>
            <color rgb="FF000000"/>
            <rFont val="Calibri"/>
            <scheme val="minor"/>
          </rPr>
          <t>1x Aukce</t>
        </r>
      </text>
    </comment>
    <comment ref="D272" authorId="0" shapeId="0" xr:uid="{00000000-0006-0000-2200-0000B8000000}">
      <text>
        <r>
          <rPr>
            <sz val="10"/>
            <color rgb="FF000000"/>
            <rFont val="Calibri"/>
            <scheme val="minor"/>
          </rPr>
          <t>1x Aukce</t>
        </r>
      </text>
    </comment>
    <comment ref="D273" authorId="0" shapeId="0" xr:uid="{00000000-0006-0000-2200-0000B9000000}">
      <text>
        <r>
          <rPr>
            <sz val="10"/>
            <color rgb="FF000000"/>
            <rFont val="Calibri"/>
            <scheme val="minor"/>
          </rPr>
          <t>1x Aukce</t>
        </r>
      </text>
    </comment>
    <comment ref="D274" authorId="0" shapeId="0" xr:uid="{00000000-0006-0000-2200-0000BA000000}">
      <text>
        <r>
          <rPr>
            <sz val="10"/>
            <color rgb="FF000000"/>
            <rFont val="Calibri"/>
            <scheme val="minor"/>
          </rPr>
          <t>1x Aukce</t>
        </r>
      </text>
    </comment>
    <comment ref="D277" authorId="0" shapeId="0" xr:uid="{00000000-0006-0000-2200-0000BB000000}">
      <text>
        <r>
          <rPr>
            <sz val="10"/>
            <color rgb="FF000000"/>
            <rFont val="Calibri"/>
            <scheme val="minor"/>
          </rPr>
          <t>1x Aukce</t>
        </r>
      </text>
    </comment>
    <comment ref="D278" authorId="0" shapeId="0" xr:uid="{00000000-0006-0000-2200-0000BC000000}">
      <text>
        <r>
          <rPr>
            <sz val="10"/>
            <color rgb="FF000000"/>
            <rFont val="Calibri"/>
            <scheme val="minor"/>
          </rPr>
          <t>2x Aukce</t>
        </r>
      </text>
    </comment>
    <comment ref="D279" authorId="0" shapeId="0" xr:uid="{00000000-0006-0000-2200-0000BD000000}">
      <text>
        <r>
          <rPr>
            <sz val="10"/>
            <color rgb="FF000000"/>
            <rFont val="Calibri"/>
            <scheme val="minor"/>
          </rPr>
          <t>27.7. 8ks na MO</t>
        </r>
      </text>
    </comment>
    <comment ref="D282" authorId="0" shapeId="0" xr:uid="{00000000-0006-0000-2200-0000BE000000}">
      <text>
        <r>
          <rPr>
            <sz val="10"/>
            <color rgb="FF000000"/>
            <rFont val="Calibri"/>
            <scheme val="minor"/>
          </rPr>
          <t>2x Aukce</t>
        </r>
      </text>
    </comment>
    <comment ref="D283" authorId="0" shapeId="0" xr:uid="{00000000-0006-0000-2200-0000BF000000}">
      <text>
        <r>
          <rPr>
            <sz val="10"/>
            <color rgb="FF000000"/>
            <rFont val="Calibri"/>
            <scheme val="minor"/>
          </rPr>
          <t>2x Aukce</t>
        </r>
      </text>
    </comment>
    <comment ref="D284" authorId="0" shapeId="0" xr:uid="{00000000-0006-0000-2200-0000C0000000}">
      <text>
        <r>
          <rPr>
            <sz val="10"/>
            <color rgb="FF000000"/>
            <rFont val="Calibri"/>
            <scheme val="minor"/>
          </rPr>
          <t>1x Aukce</t>
        </r>
      </text>
    </comment>
    <comment ref="D285" authorId="0" shapeId="0" xr:uid="{00000000-0006-0000-2200-0000C1000000}">
      <text>
        <r>
          <rPr>
            <sz val="10"/>
            <color rgb="FF000000"/>
            <rFont val="Calibri"/>
            <scheme val="minor"/>
          </rPr>
          <t>2x Aukce</t>
        </r>
      </text>
    </comment>
    <comment ref="D287" authorId="0" shapeId="0" xr:uid="{00000000-0006-0000-2200-0000C2000000}">
      <text>
        <r>
          <rPr>
            <sz val="10"/>
            <color rgb="FF000000"/>
            <rFont val="Calibri"/>
            <scheme val="minor"/>
          </rPr>
          <t>2x Aukce</t>
        </r>
      </text>
    </comment>
    <comment ref="D288" authorId="0" shapeId="0" xr:uid="{00000000-0006-0000-2200-0000C3000000}">
      <text>
        <r>
          <rPr>
            <sz val="10"/>
            <color rgb="FF000000"/>
            <rFont val="Calibri"/>
            <scheme val="minor"/>
          </rPr>
          <t>27.7. 4ks na MO</t>
        </r>
      </text>
    </comment>
    <comment ref="D289" authorId="0" shapeId="0" xr:uid="{00000000-0006-0000-2200-0000C4000000}">
      <text>
        <r>
          <rPr>
            <sz val="10"/>
            <color rgb="FF000000"/>
            <rFont val="Calibri"/>
            <scheme val="minor"/>
          </rPr>
          <t>1x Aukce</t>
        </r>
      </text>
    </comment>
    <comment ref="D291" authorId="0" shapeId="0" xr:uid="{00000000-0006-0000-2200-0000C5000000}">
      <text>
        <r>
          <rPr>
            <sz val="10"/>
            <color rgb="FF000000"/>
            <rFont val="Calibri"/>
            <scheme val="minor"/>
          </rPr>
          <t>3x Aukce</t>
        </r>
      </text>
    </comment>
    <comment ref="D292" authorId="0" shapeId="0" xr:uid="{00000000-0006-0000-2200-0000C6000000}">
      <text>
        <r>
          <rPr>
            <sz val="10"/>
            <color rgb="FF000000"/>
            <rFont val="Calibri"/>
            <scheme val="minor"/>
          </rPr>
          <t>27.7. 4ks na MO</t>
        </r>
      </text>
    </comment>
    <comment ref="D294" authorId="0" shapeId="0" xr:uid="{00000000-0006-0000-2200-0000C7000000}">
      <text>
        <r>
          <rPr>
            <sz val="10"/>
            <color rgb="FF000000"/>
            <rFont val="Calibri"/>
            <scheme val="minor"/>
          </rPr>
          <t>3x Aukce</t>
        </r>
      </text>
    </comment>
    <comment ref="D296" authorId="0" shapeId="0" xr:uid="{00000000-0006-0000-2200-0000C8000000}">
      <text>
        <r>
          <rPr>
            <sz val="10"/>
            <color rgb="FF000000"/>
            <rFont val="Calibri"/>
            <scheme val="minor"/>
          </rPr>
          <t>2x Aukce</t>
        </r>
      </text>
    </comment>
    <comment ref="D297" authorId="0" shapeId="0" xr:uid="{00000000-0006-0000-2200-0000C9000000}">
      <text>
        <r>
          <rPr>
            <sz val="10"/>
            <color rgb="FF000000"/>
            <rFont val="Calibri"/>
            <scheme val="minor"/>
          </rPr>
          <t>1x Aukce</t>
        </r>
      </text>
    </comment>
    <comment ref="D298" authorId="0" shapeId="0" xr:uid="{00000000-0006-0000-2200-0000CA000000}">
      <text>
        <r>
          <rPr>
            <sz val="10"/>
            <color rgb="FF000000"/>
            <rFont val="Calibri"/>
            <scheme val="minor"/>
          </rPr>
          <t>1x Aukce</t>
        </r>
      </text>
    </comment>
    <comment ref="D299" authorId="0" shapeId="0" xr:uid="{00000000-0006-0000-2200-0000CB000000}">
      <text>
        <r>
          <rPr>
            <sz val="10"/>
            <color rgb="FF000000"/>
            <rFont val="Calibri"/>
            <scheme val="minor"/>
          </rPr>
          <t xml:space="preserve">1x Aukce
</t>
        </r>
      </text>
    </comment>
    <comment ref="D301" authorId="0" shapeId="0" xr:uid="{00000000-0006-0000-2200-0000CC000000}">
      <text>
        <r>
          <rPr>
            <sz val="10"/>
            <color rgb="FF000000"/>
            <rFont val="Calibri"/>
            <scheme val="minor"/>
          </rPr>
          <t>1x Aukce</t>
        </r>
      </text>
    </comment>
    <comment ref="D303" authorId="0" shapeId="0" xr:uid="{00000000-0006-0000-2200-0000CD000000}">
      <text>
        <r>
          <rPr>
            <sz val="10"/>
            <color rgb="FF000000"/>
            <rFont val="Calibri"/>
            <scheme val="minor"/>
          </rPr>
          <t>1x Aukce</t>
        </r>
      </text>
    </comment>
    <comment ref="D304" authorId="0" shapeId="0" xr:uid="{00000000-0006-0000-2200-0000CE000000}">
      <text>
        <r>
          <rPr>
            <sz val="10"/>
            <color rgb="FF000000"/>
            <rFont val="Calibri"/>
            <scheme val="minor"/>
          </rPr>
          <t>1x Aukce</t>
        </r>
      </text>
    </comment>
    <comment ref="D305" authorId="0" shapeId="0" xr:uid="{00000000-0006-0000-2200-0000CF000000}">
      <text>
        <r>
          <rPr>
            <sz val="10"/>
            <color rgb="FF000000"/>
            <rFont val="Calibri"/>
            <scheme val="minor"/>
          </rPr>
          <t>1x prodej</t>
        </r>
      </text>
    </comment>
    <comment ref="D306" authorId="0" shapeId="0" xr:uid="{00000000-0006-0000-2200-0000D0000000}">
      <text>
        <r>
          <rPr>
            <sz val="10"/>
            <color rgb="FF000000"/>
            <rFont val="Calibri"/>
            <scheme val="minor"/>
          </rPr>
          <t>1x Aukce</t>
        </r>
      </text>
    </comment>
    <comment ref="D307" authorId="0" shapeId="0" xr:uid="{00000000-0006-0000-2200-0000D1000000}">
      <text>
        <r>
          <rPr>
            <sz val="10"/>
            <color rgb="FF000000"/>
            <rFont val="Calibri"/>
            <scheme val="minor"/>
          </rPr>
          <t>1x Aukce</t>
        </r>
      </text>
    </comment>
    <comment ref="D308" authorId="0" shapeId="0" xr:uid="{00000000-0006-0000-2200-0000D2000000}">
      <text>
        <r>
          <rPr>
            <sz val="10"/>
            <color rgb="FF000000"/>
            <rFont val="Calibri"/>
            <scheme val="minor"/>
          </rPr>
          <t>1x Aukce</t>
        </r>
      </text>
    </comment>
    <comment ref="D309" authorId="0" shapeId="0" xr:uid="{00000000-0006-0000-2200-0000D3000000}">
      <text>
        <r>
          <rPr>
            <sz val="10"/>
            <color rgb="FF000000"/>
            <rFont val="Calibri"/>
            <scheme val="minor"/>
          </rPr>
          <t>1x Aukce</t>
        </r>
      </text>
    </comment>
    <comment ref="D310" authorId="0" shapeId="0" xr:uid="{00000000-0006-0000-2200-0000D4000000}">
      <text>
        <r>
          <rPr>
            <sz val="10"/>
            <color rgb="FF000000"/>
            <rFont val="Calibri"/>
            <scheme val="minor"/>
          </rPr>
          <t>2x Aukce</t>
        </r>
      </text>
    </comment>
    <comment ref="D313" authorId="0" shapeId="0" xr:uid="{00000000-0006-0000-2200-0000D5000000}">
      <text>
        <r>
          <rPr>
            <sz val="10"/>
            <color rgb="FF000000"/>
            <rFont val="Calibri"/>
            <scheme val="minor"/>
          </rPr>
          <t>1x Aukce</t>
        </r>
      </text>
    </comment>
    <comment ref="D314" authorId="0" shapeId="0" xr:uid="{00000000-0006-0000-2200-0000D6000000}">
      <text>
        <r>
          <rPr>
            <sz val="10"/>
            <color rgb="FF000000"/>
            <rFont val="Calibri"/>
            <scheme val="minor"/>
          </rPr>
          <t>1x Aukce</t>
        </r>
      </text>
    </comment>
    <comment ref="D315" authorId="0" shapeId="0" xr:uid="{00000000-0006-0000-2200-0000D7000000}">
      <text>
        <r>
          <rPr>
            <sz val="10"/>
            <color rgb="FF000000"/>
            <rFont val="Calibri"/>
            <scheme val="minor"/>
          </rPr>
          <t xml:space="preserve">1x Aukce
</t>
        </r>
      </text>
    </comment>
    <comment ref="D316" authorId="0" shapeId="0" xr:uid="{00000000-0006-0000-2200-0000D8000000}">
      <text>
        <r>
          <rPr>
            <sz val="10"/>
            <color rgb="FF000000"/>
            <rFont val="Calibri"/>
            <scheme val="minor"/>
          </rPr>
          <t>1x Aukce</t>
        </r>
      </text>
    </comment>
    <comment ref="D317" authorId="0" shapeId="0" xr:uid="{00000000-0006-0000-2200-0000D9000000}">
      <text>
        <r>
          <rPr>
            <sz val="10"/>
            <color rgb="FF000000"/>
            <rFont val="Calibri"/>
            <scheme val="minor"/>
          </rPr>
          <t>1x Aukce</t>
        </r>
      </text>
    </comment>
    <comment ref="D318" authorId="0" shapeId="0" xr:uid="{00000000-0006-0000-2200-0000DA000000}">
      <text>
        <r>
          <rPr>
            <sz val="10"/>
            <color rgb="FF000000"/>
            <rFont val="Calibri"/>
            <scheme val="minor"/>
          </rPr>
          <t>1x Aukce</t>
        </r>
      </text>
    </comment>
    <comment ref="D319" authorId="0" shapeId="0" xr:uid="{00000000-0006-0000-2200-0000DB000000}">
      <text>
        <r>
          <rPr>
            <sz val="10"/>
            <color rgb="FF000000"/>
            <rFont val="Calibri"/>
            <scheme val="minor"/>
          </rPr>
          <t>1x Aukce</t>
        </r>
      </text>
    </comment>
    <comment ref="D320" authorId="0" shapeId="0" xr:uid="{00000000-0006-0000-2200-0000DC000000}">
      <text>
        <r>
          <rPr>
            <sz val="10"/>
            <color rgb="FF000000"/>
            <rFont val="Calibri"/>
            <scheme val="minor"/>
          </rPr>
          <t>1x Aukce</t>
        </r>
      </text>
    </comment>
    <comment ref="D321" authorId="0" shapeId="0" xr:uid="{00000000-0006-0000-2200-0000DD000000}">
      <text>
        <r>
          <rPr>
            <sz val="10"/>
            <color rgb="FF000000"/>
            <rFont val="Calibri"/>
            <scheme val="minor"/>
          </rPr>
          <t>1x Aukro</t>
        </r>
      </text>
    </comment>
    <comment ref="D322" authorId="0" shapeId="0" xr:uid="{00000000-0006-0000-2200-0000DE000000}">
      <text>
        <r>
          <rPr>
            <sz val="10"/>
            <color rgb="FF000000"/>
            <rFont val="Calibri"/>
            <scheme val="minor"/>
          </rPr>
          <t>1x Aukce</t>
        </r>
      </text>
    </comment>
    <comment ref="D323" authorId="0" shapeId="0" xr:uid="{00000000-0006-0000-2200-0000DF000000}">
      <text>
        <r>
          <rPr>
            <sz val="10"/>
            <color rgb="FF000000"/>
            <rFont val="Calibri"/>
            <scheme val="minor"/>
          </rPr>
          <t xml:space="preserve">1x Aukce
</t>
        </r>
      </text>
    </comment>
    <comment ref="D324" authorId="0" shapeId="0" xr:uid="{00000000-0006-0000-2200-0000E0000000}">
      <text>
        <r>
          <rPr>
            <sz val="10"/>
            <color rgb="FF000000"/>
            <rFont val="Calibri"/>
            <scheme val="minor"/>
          </rPr>
          <t>1x Aukce</t>
        </r>
      </text>
    </comment>
    <comment ref="D325" authorId="0" shapeId="0" xr:uid="{00000000-0006-0000-2200-0000E1000000}">
      <text>
        <r>
          <rPr>
            <sz val="10"/>
            <color rgb="FF000000"/>
            <rFont val="Calibri"/>
            <scheme val="minor"/>
          </rPr>
          <t>1x Aukce</t>
        </r>
      </text>
    </comment>
    <comment ref="D326" authorId="0" shapeId="0" xr:uid="{00000000-0006-0000-2200-0000E2000000}">
      <text>
        <r>
          <rPr>
            <sz val="10"/>
            <color rgb="FF000000"/>
            <rFont val="Calibri"/>
            <scheme val="minor"/>
          </rPr>
          <t>2x Aukce</t>
        </r>
      </text>
    </comment>
    <comment ref="D328" authorId="0" shapeId="0" xr:uid="{00000000-0006-0000-2200-0000E3000000}">
      <text>
        <r>
          <rPr>
            <sz val="10"/>
            <color rgb="FF000000"/>
            <rFont val="Calibri"/>
            <scheme val="minor"/>
          </rPr>
          <t>1x Aukce</t>
        </r>
      </text>
    </comment>
    <comment ref="D329" authorId="0" shapeId="0" xr:uid="{00000000-0006-0000-2200-0000E4000000}">
      <text>
        <r>
          <rPr>
            <sz val="10"/>
            <color rgb="FF000000"/>
            <rFont val="Calibri"/>
            <scheme val="minor"/>
          </rPr>
          <t>1x Aukce</t>
        </r>
      </text>
    </comment>
    <comment ref="D330" authorId="0" shapeId="0" xr:uid="{00000000-0006-0000-2200-0000E5000000}">
      <text>
        <r>
          <rPr>
            <sz val="10"/>
            <color rgb="FF000000"/>
            <rFont val="Calibri"/>
            <scheme val="minor"/>
          </rPr>
          <t>1x Aukce</t>
        </r>
      </text>
    </comment>
    <comment ref="D331" authorId="0" shapeId="0" xr:uid="{00000000-0006-0000-2200-0000E6000000}">
      <text>
        <r>
          <rPr>
            <sz val="10"/>
            <color rgb="FF000000"/>
            <rFont val="Calibri"/>
            <scheme val="minor"/>
          </rPr>
          <t>1x Aukce</t>
        </r>
      </text>
    </comment>
    <comment ref="D332" authorId="0" shapeId="0" xr:uid="{00000000-0006-0000-2200-0000E7000000}">
      <text>
        <r>
          <rPr>
            <sz val="10"/>
            <color rgb="FF000000"/>
            <rFont val="Calibri"/>
            <scheme val="minor"/>
          </rPr>
          <t>1x Aukce</t>
        </r>
      </text>
    </comment>
    <comment ref="D333" authorId="0" shapeId="0" xr:uid="{00000000-0006-0000-2200-0000E8000000}">
      <text>
        <r>
          <rPr>
            <sz val="10"/>
            <color rgb="FF000000"/>
            <rFont val="Calibri"/>
            <scheme val="minor"/>
          </rPr>
          <t>1x Aukce</t>
        </r>
      </text>
    </comment>
    <comment ref="D334" authorId="0" shapeId="0" xr:uid="{00000000-0006-0000-2200-0000E9000000}">
      <text>
        <r>
          <rPr>
            <sz val="10"/>
            <color rgb="FF000000"/>
            <rFont val="Calibri"/>
            <scheme val="minor"/>
          </rPr>
          <t>1x Aukce</t>
        </r>
      </text>
    </comment>
    <comment ref="D335" authorId="0" shapeId="0" xr:uid="{00000000-0006-0000-2200-0000EA000000}">
      <text>
        <r>
          <rPr>
            <sz val="10"/>
            <color rgb="FF000000"/>
            <rFont val="Calibri"/>
            <scheme val="minor"/>
          </rPr>
          <t>1x Aukce</t>
        </r>
      </text>
    </comment>
    <comment ref="D336" authorId="0" shapeId="0" xr:uid="{00000000-0006-0000-2200-0000EB000000}">
      <text>
        <r>
          <rPr>
            <sz val="10"/>
            <color rgb="FF000000"/>
            <rFont val="Calibri"/>
            <scheme val="minor"/>
          </rPr>
          <t>1x Aukce</t>
        </r>
      </text>
    </comment>
    <comment ref="D338" authorId="0" shapeId="0" xr:uid="{00000000-0006-0000-2200-0000EC000000}">
      <text>
        <r>
          <rPr>
            <sz val="10"/>
            <color rgb="FF000000"/>
            <rFont val="Calibri"/>
            <scheme val="minor"/>
          </rPr>
          <t>1x Aukce</t>
        </r>
      </text>
    </comment>
    <comment ref="D339" authorId="0" shapeId="0" xr:uid="{00000000-0006-0000-2200-0000ED000000}">
      <text>
        <r>
          <rPr>
            <sz val="10"/>
            <color rgb="FF000000"/>
            <rFont val="Calibri"/>
            <scheme val="minor"/>
          </rPr>
          <t>1x Aukce</t>
        </r>
      </text>
    </comment>
    <comment ref="D340" authorId="0" shapeId="0" xr:uid="{00000000-0006-0000-2200-0000EE000000}">
      <text>
        <r>
          <rPr>
            <sz val="10"/>
            <color rgb="FF000000"/>
            <rFont val="Calibri"/>
            <scheme val="minor"/>
          </rPr>
          <t>1x Aukce</t>
        </r>
      </text>
    </comment>
    <comment ref="D341" authorId="0" shapeId="0" xr:uid="{00000000-0006-0000-2200-0000EF000000}">
      <text>
        <r>
          <rPr>
            <sz val="10"/>
            <color rgb="FF000000"/>
            <rFont val="Calibri"/>
            <scheme val="minor"/>
          </rPr>
          <t>1x Aukce</t>
        </r>
      </text>
    </comment>
    <comment ref="D342" authorId="0" shapeId="0" xr:uid="{00000000-0006-0000-2200-0000F0000000}">
      <text>
        <r>
          <rPr>
            <sz val="10"/>
            <color rgb="FF000000"/>
            <rFont val="Calibri"/>
            <scheme val="minor"/>
          </rPr>
          <t xml:space="preserve">1x Aukce
</t>
        </r>
      </text>
    </comment>
    <comment ref="D343" authorId="0" shapeId="0" xr:uid="{00000000-0006-0000-2200-0000F1000000}">
      <text>
        <r>
          <rPr>
            <sz val="10"/>
            <color rgb="FF000000"/>
            <rFont val="Calibri"/>
            <scheme val="minor"/>
          </rPr>
          <t>1x Aukce</t>
        </r>
      </text>
    </comment>
    <comment ref="D344" authorId="0" shapeId="0" xr:uid="{00000000-0006-0000-2200-0000F2000000}">
      <text>
        <r>
          <rPr>
            <sz val="10"/>
            <color rgb="FF000000"/>
            <rFont val="Calibri"/>
            <scheme val="minor"/>
          </rPr>
          <t>1x Aukce</t>
        </r>
      </text>
    </comment>
    <comment ref="D345" authorId="0" shapeId="0" xr:uid="{00000000-0006-0000-2200-0000F3000000}">
      <text>
        <r>
          <rPr>
            <sz val="10"/>
            <color rgb="FF000000"/>
            <rFont val="Calibri"/>
            <scheme val="minor"/>
          </rPr>
          <t>2x Aukce</t>
        </r>
      </text>
    </comment>
    <comment ref="D347" authorId="0" shapeId="0" xr:uid="{00000000-0006-0000-2200-0000F4000000}">
      <text>
        <r>
          <rPr>
            <sz val="10"/>
            <color rgb="FF000000"/>
            <rFont val="Calibri"/>
            <scheme val="minor"/>
          </rPr>
          <t>1x Aukce</t>
        </r>
      </text>
    </comment>
    <comment ref="D348" authorId="0" shapeId="0" xr:uid="{00000000-0006-0000-2200-0000F5000000}">
      <text>
        <r>
          <rPr>
            <sz val="10"/>
            <color rgb="FF000000"/>
            <rFont val="Calibri"/>
            <scheme val="minor"/>
          </rPr>
          <t>1x Aukce</t>
        </r>
      </text>
    </comment>
    <comment ref="D349" authorId="0" shapeId="0" xr:uid="{00000000-0006-0000-2200-0000F6000000}">
      <text>
        <r>
          <rPr>
            <sz val="10"/>
            <color rgb="FF000000"/>
            <rFont val="Calibri"/>
            <scheme val="minor"/>
          </rPr>
          <t>1x prodej Aukro</t>
        </r>
      </text>
    </comment>
    <comment ref="D351" authorId="0" shapeId="0" xr:uid="{00000000-0006-0000-2200-0000F7000000}">
      <text>
        <r>
          <rPr>
            <sz val="10"/>
            <color rgb="FF000000"/>
            <rFont val="Calibri"/>
            <scheme val="minor"/>
          </rPr>
          <t>11.7. 1x prodej Aukro</t>
        </r>
      </text>
    </comment>
    <comment ref="D352" authorId="0" shapeId="0" xr:uid="{00000000-0006-0000-2200-0000F8000000}">
      <text>
        <r>
          <rPr>
            <sz val="10"/>
            <color rgb="FF000000"/>
            <rFont val="Calibri"/>
            <scheme val="minor"/>
          </rPr>
          <t>25.5. VO prodej 420ks</t>
        </r>
      </text>
    </comment>
    <comment ref="D353" authorId="0" shapeId="0" xr:uid="{00000000-0006-0000-2200-0000F9000000}">
      <text>
        <r>
          <rPr>
            <sz val="10"/>
            <color rgb="FF000000"/>
            <rFont val="Calibri"/>
            <scheme val="minor"/>
          </rPr>
          <t>3.5. 25ks na MO
25.5. VO prodej 100ks
13.7. 10ks na MO</t>
        </r>
      </text>
    </comment>
    <comment ref="D356" authorId="0" shapeId="0" xr:uid="{00000000-0006-0000-2200-0000FA000000}">
      <text>
        <r>
          <rPr>
            <sz val="10"/>
            <color rgb="FF000000"/>
            <rFont val="Calibri"/>
            <scheme val="minor"/>
          </rPr>
          <t>25.5. VO prodej 50ks</t>
        </r>
      </text>
    </comment>
    <comment ref="D358" authorId="0" shapeId="0" xr:uid="{00000000-0006-0000-2200-0000FB000000}">
      <text>
        <r>
          <rPr>
            <sz val="10"/>
            <color rgb="FF000000"/>
            <rFont val="Calibri"/>
            <scheme val="minor"/>
          </rPr>
          <t>25.5. VO prodej 50ks</t>
        </r>
      </text>
    </comment>
  </commentList>
</comments>
</file>

<file path=xl/sharedStrings.xml><?xml version="1.0" encoding="utf-8"?>
<sst xmlns="http://schemas.openxmlformats.org/spreadsheetml/2006/main" count="8257" uniqueCount="3851">
  <si>
    <t>Name</t>
  </si>
  <si>
    <t>Odkaz</t>
  </si>
  <si>
    <t>https://shop.netz-komponenten.net/Extreme-Switching-Chassis/S-Series/S-SERIES-I-O-S180/ST8206-0848-F8.html</t>
  </si>
  <si>
    <t>nenalezeno</t>
  </si>
  <si>
    <t>https://esaitech.com/products/motorola-ap-650-300mbps-dual-band-thin-multi-purpose-access-point</t>
  </si>
  <si>
    <t>Pokladní kniha</t>
  </si>
  <si>
    <t>Příjmy celkem</t>
  </si>
  <si>
    <t>Výdaje celkem</t>
  </si>
  <si>
    <t>Počátek</t>
  </si>
  <si>
    <t>Datum</t>
  </si>
  <si>
    <t>Druh zboží</t>
  </si>
  <si>
    <t>Objednávka</t>
  </si>
  <si>
    <t>Příjem</t>
  </si>
  <si>
    <t>Výdaj</t>
  </si>
  <si>
    <t>Zůstatek</t>
  </si>
  <si>
    <t>1/11/</t>
  </si>
  <si>
    <t>Leňa kapsle + bomboška</t>
  </si>
  <si>
    <t>2/11/</t>
  </si>
  <si>
    <t>Dobírka</t>
  </si>
  <si>
    <t>4/11/</t>
  </si>
  <si>
    <t>Odvod Peťka</t>
  </si>
  <si>
    <t>8/11/</t>
  </si>
  <si>
    <t>doklad nafta</t>
  </si>
  <si>
    <t>9/11/</t>
  </si>
  <si>
    <t>doklad obchod</t>
  </si>
  <si>
    <t>11/11/</t>
  </si>
  <si>
    <t>14/11/</t>
  </si>
  <si>
    <t>15/11/</t>
  </si>
  <si>
    <t>16/11/</t>
  </si>
  <si>
    <t>23/11/</t>
  </si>
  <si>
    <t>22/11/</t>
  </si>
  <si>
    <t>dobírka fixy</t>
  </si>
  <si>
    <t>25/11/</t>
  </si>
  <si>
    <t>odvod z galerky</t>
  </si>
  <si>
    <t>Doklad baterie</t>
  </si>
  <si>
    <t>28/11/</t>
  </si>
  <si>
    <t>Doklad dobírka</t>
  </si>
  <si>
    <t>29/11/</t>
  </si>
  <si>
    <t>PALETA</t>
  </si>
  <si>
    <t>product</t>
  </si>
  <si>
    <t>Kód</t>
  </si>
  <si>
    <t>qty</t>
  </si>
  <si>
    <t>VO I</t>
  </si>
  <si>
    <t>VO II</t>
  </si>
  <si>
    <t>Svezeno z VO</t>
  </si>
  <si>
    <t>Zbývá k odběru</t>
  </si>
  <si>
    <t>MO skladem</t>
  </si>
  <si>
    <t>MO prodáno</t>
  </si>
  <si>
    <t>LANSERVIS</t>
  </si>
  <si>
    <t>Nefunkcni "C"</t>
  </si>
  <si>
    <t>Retail v CZK</t>
  </si>
  <si>
    <t>Total</t>
  </si>
  <si>
    <t>Total in EUR</t>
  </si>
  <si>
    <t>Link</t>
  </si>
  <si>
    <t>UniFi UDM-Pro</t>
  </si>
  <si>
    <t>https://www.czc.cz/ubiquiti-unifi-dream-machine-pro/281796/produkt?gclid=Cj0KCQiAybaRBhDtARIsAIEG3kmb73AdDMT14rWL5SKsofRWM8pSwkdA7f43FlxuWeoiEq9n56DJW6MaAs5aEALw_wcB</t>
  </si>
  <si>
    <t>Amplifi AFi-R</t>
  </si>
  <si>
    <t>https://www.czc.cz/ubiquiti-amplifi-high-density/208482/produkt?gclid=Cj0KCQiAybaRBhDtARIsAIEG3kmu1e51gKNCRAux8_pkydm5a9Ce2noVB3lgYHsJJeTMBhdd0Ca7aPQaAg1YEALw_wcB</t>
  </si>
  <si>
    <t>Amplifi AFi-R-G</t>
  </si>
  <si>
    <t>https://www.czc.cz/ubiquiti-amplifi-gamer-s-edition/255346/produkt</t>
  </si>
  <si>
    <t>AirCube ACB-AC</t>
  </si>
  <si>
    <t>https://www.senetic.cz/product/ACB-AC?gclid=Cj0KCQiAybaRBhDtARIsAIEG3kmy3Jgqp_GmUP_IUERkJorXdA6TIDmXwSV54ksI_1Do6w56o-GsQZsaAtSWEALw_wcB</t>
  </si>
  <si>
    <t>UniFi Switch 16 150W, US-16-150W</t>
  </si>
  <si>
    <t>https://www.i4wifi.cz/cs/210682-switch-ubnt-unifi-switch-us-16-150w</t>
  </si>
  <si>
    <t>UniFi Switch 24 250W, US-24-150W</t>
  </si>
  <si>
    <t>https://www.i4wifi.cz/cs/210608-switch-ubnt-unifi-switch-us-24-250w</t>
  </si>
  <si>
    <t>UniFi USW-Pro-48-PoE</t>
  </si>
  <si>
    <t>https://www.i4wifi.cz/cs/227942-switch-ubnt-unifi-switch-pro-48-poe?queueControl-StoId=0&amp;queueControl-Qty=1&amp;queueControl-StiId=210733&amp;do=queueControl-queue</t>
  </si>
  <si>
    <t>UniFi Network UDM Pro</t>
  </si>
  <si>
    <t>https://www.senetic.cz/product/UDM-PRO?gclid=Cj0KCQiAybaRBhDtARIsAIEG3kksSqkBPCJTvgiCd-3k6XSCDYWgRvmrjOmClvM_rcyZed77bLv2I24aAmBEEALw_wcB</t>
  </si>
  <si>
    <t>UniFi Switch 8 150W, US-8-150W</t>
  </si>
  <si>
    <t>https://www.i4wifi.cz/cs/210669-switch-ubnt-unifi-switch-8-150w</t>
  </si>
  <si>
    <t>UniFi Switch Flex, USW-Flex</t>
  </si>
  <si>
    <t>https://www.senetic.cz/product/USW-FLEX</t>
  </si>
  <si>
    <t>EdgeSwitch 5, ES-5XP</t>
  </si>
  <si>
    <t>https://switche.heureka.cz/ubiquiti-es-5xp/?gclid=Cj0KCQiAybaRBhDtARIsAIEG3kn-RA9JD8_KJ73Jnz5y-kRcqb-EGYtcHdL9HfDk5EyRQqgOHg_482saAoqCEALw_wcB#prehled/</t>
  </si>
  <si>
    <t>EdgeRouter ER-4</t>
  </si>
  <si>
    <t>https://www.i4wifi.cz/cs/211025-router-ubnt-edgerouter-4</t>
  </si>
  <si>
    <t>EdgeRouter ER-12</t>
  </si>
  <si>
    <t>https://access-pointy.heureka.cz/ubiquiti-er-12/#prehled/</t>
  </si>
  <si>
    <t>EdgeRouter ER-12P</t>
  </si>
  <si>
    <t>https://access-pointy.heureka.cz/ubiquiti-er-12p/?gclid=Cj0KCQiAybaRBhDtARIsAIEG3klKiMSd4iKKrYGHvwJiwALohmcgjRsFw-20suwJU9IVVBDiyqQQg8EaAlsVEALw_wcB#prehled/</t>
  </si>
  <si>
    <t>EdgeSwitch 10XP, ES-10XP</t>
  </si>
  <si>
    <t>https://www.i4wifi.cz/cs/211220-ubnt-edgeswitch-es-10xp</t>
  </si>
  <si>
    <t>EdgeRouter 6P, ER-6P</t>
  </si>
  <si>
    <t>https://www.i4wifi.cz/cs/211026-router-ubnt-edgerouter-6p</t>
  </si>
  <si>
    <t>EdgeRouter 10X, ER-10X</t>
  </si>
  <si>
    <t>https://www.i4wifi.cz/cs/233684-router-ubnt-edgerouter-10x</t>
  </si>
  <si>
    <t>EdgeRouter 10X, ES-10X</t>
  </si>
  <si>
    <t>https://www.czc.cz/ubiquiti-edgeswitch-10x/250129/produkt</t>
  </si>
  <si>
    <t>EdgeRouter Lite, ERLite-3</t>
  </si>
  <si>
    <t>https://www.wifihw.cz/default.asp?cls=stoitem&amp;stiid=3147</t>
  </si>
  <si>
    <t>EdgeRouter PoE, ERPoe-5</t>
  </si>
  <si>
    <t>https://www.zbozi.cz/vyrobek/ubiquiti-edgerouter-poe/?project=Zbozi_MKT&amp;utm_source=google&amp;utm_medium=cpc&amp;utm_campaign=DSA_Pocitace&amp;gclid=Cj0KCQjwz7uRBhDRARIsAFqjulkqoWGKDRbBcYs2bFNL9tsqvzhWt7G9aqyFc3xO4GLFz2NQtQXROn4aAgr8EALw_wcB</t>
  </si>
  <si>
    <t>EdgePower 24V</t>
  </si>
  <si>
    <t>https://www.i4wifi.cz/cs/227329-zalozni-zdroj-ubnt-edgepower-24v</t>
  </si>
  <si>
    <t>EdgePower 54V</t>
  </si>
  <si>
    <t>https://www.i4wifi.cz/cs/227971-zalozni-zdroj-ubnt-edgepower-54v</t>
  </si>
  <si>
    <t>UniFi USW Lite 16 PoE, USW-Lite-16-PoE</t>
  </si>
  <si>
    <t>https://www.i4wifi.cz/cs/247989-ubnt-unifi-switch-lite-16-poe</t>
  </si>
  <si>
    <t>UniFi Video, UVC-NVR-2TB</t>
  </si>
  <si>
    <t>https://www.czc.cz/ubiquiti-unifi-nvr-controller-2tb/224556/produkt</t>
  </si>
  <si>
    <t>EdgeSwitch 8, ES-8XP</t>
  </si>
  <si>
    <t>https://www.i4wifi.cz/cs/211127-ubnt-edge-switch-8xp-8-port-gigabit-ethernet-8x-poe-out-24v-48v</t>
  </si>
  <si>
    <t xml:space="preserve">UniFi Industrial Switch, USW-Industrial </t>
  </si>
  <si>
    <t>https://www.i4wifi.cz/cs/227962-switch-ubnt-usw-industrial</t>
  </si>
  <si>
    <t>UniFi Switch 48 500w, US-48-500W</t>
  </si>
  <si>
    <t>https://www.senetic.cz/product/US-48-500W?gclid=Cj0KCQiAybaRBhDtARIsAIEG3kkjsTBLqH9ugNBCvgIXa9oESWgWHuEyHKJLqAN5wottc94eqNhVvlwaAv6REALw_wcB</t>
  </si>
  <si>
    <t>UniFi XG Switch, US-16-XG</t>
  </si>
  <si>
    <t>https://www.zbozi.cz/vyrobek/ubiquiti-unifi-switch-16-xg/?project=Zbozi_MKT&amp;utm_source=google&amp;utm_medium=cpc&amp;utm_campaign=DSA_Pocitace&amp;gclid=Cj0KCQiAybaRBhDtARIsAIEG3kmfUfcqALHJ7ywaPiE3uVNmdHrjKjVS3X3Gn64cjluYM6kfENT5tuAaAn4oEALw_wcB</t>
  </si>
  <si>
    <t>EdgeSwitch48, ES-48-750W</t>
  </si>
  <si>
    <t>https://switche.heureka.cz/ubiquiti-es-48-750w/#prehled/</t>
  </si>
  <si>
    <t>UniFi Switch 48, US-48</t>
  </si>
  <si>
    <t>https://www.i4wifi.cz/cs/210720-switch-ubnt-unifi-switch-48</t>
  </si>
  <si>
    <t>UniFi Network USW Pro 24 PoE, USW-Pro-24-PoE</t>
  </si>
  <si>
    <t>https://www.zbozi.cz/vyrobek/ubiquiti-usw-pro-24-poe/?utm_campaign=ppcbee-prod-pocitace-pocitacove-prislusenstvi-sitove-prvky-switche&amp;utm_medium=cpc&amp;utm_source=google&amp;utm_content=70893f0820-ubiquiti-usw-pro-24-poe&amp;ppcbee-adtext-variant=responzivni-reklamni-text-2&amp;gclid=Cj0KCQjwz7uRBhDRARIsAFqjulklYNjTq7nXze9MlvnZrud9sFAiERsZQAOCYWsFHc2IKqRLKcEFR8YaAk9eEALw_wcB</t>
  </si>
  <si>
    <t>UniFi Cloud Key GEN2, CKG2-RM</t>
  </si>
  <si>
    <t>https://www.i4wifi.cz/cs/211272-ubiquiti-ns-bullet-orig-prislusenstvi-rackova-sada-ckg2-rm-pro-unifi-cloud-key-gen2-a-gen2-plus-html</t>
  </si>
  <si>
    <t>UniFi Network Aggregation, USW-Aggregation</t>
  </si>
  <si>
    <t>https://www.i4wifi.cz/cs/252506-ubnt-unifi-switch-aggregation</t>
  </si>
  <si>
    <t>UniFi Network 24 PoE, USW-24-PoE</t>
  </si>
  <si>
    <t>https://switche.heureka.cz/ubiquiti-usw-24-poe/#prehled/</t>
  </si>
  <si>
    <t>UniFi XG 6 PoE, US-XG-6POE</t>
  </si>
  <si>
    <t>https://www.i4wifi.cz/cs/211285-ubnt-unifi-us-xg-6poe</t>
  </si>
  <si>
    <t>EdgeSwitch24 250W, ES-24-250W</t>
  </si>
  <si>
    <t>https://www.zbozi.cz/vyrobek/ubiquiti-networks-edgeswitch-es-24-250w/?project=Zbozi_MKT&amp;gclid=Cj0KCQjwz7uRBhDRARIsAFqjull6G25czmQRrgGH8vMLdKo5SjL63Z195LshRmwXOSgH9_Ez05QgSxYaAjtvEALw_wcB#utm_source=adwords&amp;utm_medium=cpc&amp;utm_content=ROI-Feed-Ubiquiti-Networks-Edgeswitch-Es-24-250w&amp;utm_campaign=Feed-Switche-Ubiquiti-Networks-Edgeswitch-Es-24-250w</t>
  </si>
  <si>
    <t>EdgeSwitch 24 500W, ES-24-500W</t>
  </si>
  <si>
    <t>https://www.i4wifi.cz/cs/210600-switch-ubnt-edgeswitch-es-24-500w</t>
  </si>
  <si>
    <t>EdgeSwitch 16 XG, ES-16-XG</t>
  </si>
  <si>
    <t>https://www.zbozi.cz/vyrobek/ubiquiti-es-16-xg/?utm_campaign=ppcbee-prod-pocitace-pocitacove-prislusenstvi-sitove-prvky-switche&amp;utm_medium=cpc&amp;utm_source=google&amp;utm_content=d353ed90a7-ubiquiti-es-16-xg&amp;ppcbee-adtext-variant=prod-6&amp;gclid=Cj0KCQjwz7uRBhDRARIsAFqjulkTlPDd-TnjMJWXZI3I9kwJAYni1H9GBVHNq9DXvA-KZRVhPz0pEOIaAmsnEALw_wcB</t>
  </si>
  <si>
    <t>EdgeSwitch 48 500W, ES-48-500W</t>
  </si>
  <si>
    <t>https://www.i4wifi.cz/cs/210601-switch-ubnt-edgeswitch-es-48-500w</t>
  </si>
  <si>
    <t>EdgeSwitch 48 Lite, ES-48-Lite</t>
  </si>
  <si>
    <t>https://www.zbozi.cz/vyrobek/ubiquiti-es-48-lite/?utm_campaign=ppcbee-prod-pocitace-pocitacove-prislusenstvi-sitove-prvky-switche&amp;utm_medium=cpc&amp;utm_source=google&amp;utm_content=53211ef47d-ubiquiti-es-48-lite&amp;ppcbee-adtext-variant=prod-6&amp;gclid=Cj0KCQjwz7uRBhDRARIsAFqjulmM-lM2ZHIUNf7VRhlkEOsA67_-raN_WGXfnkJbu29D6PkUksJTZ8waAstaEALw_wcB</t>
  </si>
  <si>
    <t>UniFi Security Gateway Pro, USG-PRO-4</t>
  </si>
  <si>
    <t>https://www.i4wifi.cz/cs/210661-ubnt-unifi-security-gateway-pro</t>
  </si>
  <si>
    <t>UniFi Network 24, USW-24</t>
  </si>
  <si>
    <t>https://www.abctech.cz/ubiquiti-unifi-switch-usw-24_d38009.html</t>
  </si>
  <si>
    <t>UniFi Switch 24 PoE, USW-24-POE</t>
  </si>
  <si>
    <t>EdgeSwitch 24 Lite, ES-24-Lite</t>
  </si>
  <si>
    <t>https://www.i4wifi.cz/cs/210635-ubnt-edgeswitch-es-24-lite</t>
  </si>
  <si>
    <t>EdgeSwitch 16 150W, ES-16-150W</t>
  </si>
  <si>
    <t>https://www.i4wifi.cz/cs/210653-switch-ubnt-edgeswitch-es-16-150w</t>
  </si>
  <si>
    <t>UniFi Dream Machine PRO, UDM-Pro</t>
  </si>
  <si>
    <t>https://www.i4wifi.cz/cs/231129-router-ubnt-unifi-dream-machine-pro</t>
  </si>
  <si>
    <t>UniFi XG Server, UAS-XG</t>
  </si>
  <si>
    <t>https://www.discomp.cz/ubiquiti-uas-xg-unifi-application-server_d83420.html</t>
  </si>
  <si>
    <t>UniFi Network 16 PoE, USW-16-PoE</t>
  </si>
  <si>
    <t>https://www.zbozi.cz/vyrobek/ubiquiti-usw-16-poe/</t>
  </si>
  <si>
    <t>UniFi Network 8 PoE Lite, USW-Lite-8-PoE</t>
  </si>
  <si>
    <t>https://switche.heureka.cz/ubiquiti-usw-lite-8-poe/#prehled/</t>
  </si>
  <si>
    <t>UniFi Network 24 PoE Pro, USW-Pro-24-PoE</t>
  </si>
  <si>
    <t>https://www.zbozi.cz/vyrobek/ubiquiti-usw-pro-24-poe/</t>
  </si>
  <si>
    <t>EdgeSwitch 12 Fiber, ES-12F</t>
  </si>
  <si>
    <t>https://www.i4wifi.cz/cs/210670-switch-ubnt-edgeswitch-es-12f</t>
  </si>
  <si>
    <t>UniFi Network UDM</t>
  </si>
  <si>
    <t>P17-067/P17-012</t>
  </si>
  <si>
    <t>https://www.czc.cz/ubiquiti-unifi-dream-machine/276150/produkt?gclid=Cj0KCQjwz7uRBhDRARIsAFqjulkueQpJX_SoT96iALeNCnLMk3aOdorD6eH8Uim0x40Xo9nupfV9pG4aAsqYEALw_wcB</t>
  </si>
  <si>
    <t>UniFi Dream Machine, UDM</t>
  </si>
  <si>
    <t>https://www.alza.cz//ubiquiti-unifi-dream-machine-d5771350.htm?kampan=adw1_sitove-prvky-a-nas_pla_all_obecna-css_wifi_c_1003783___PW099b1_456126216709_~106853288855~&amp;gclid=CjwKCAjw8sCRBhA6EiwA6_IF4TvR5yLGUDJFhjlcuwps1abgUpmbcd3uW7rqEDDhZdIag3D_YHfyDhoCKuQQAvD_BwE</t>
  </si>
  <si>
    <t>UniFi Network USW Pro 48 PoE, USW-Pro-48-PoE</t>
  </si>
  <si>
    <t>https://www.memark.cz/ubiquiti-unifi-switch-usw-pro-48-poe-gen2-p1372407.html?gclid=Cj0KCQjwz7uRBhDRARIsAFqjulmgeeIx_xUl0DNUsnyH5hXxb4hcEyb1HL3kGX01VMsa4-nFp1Sqw2gaAogsEALw_wcB</t>
  </si>
  <si>
    <t>UniFi Switch 48, 750W, US-48-750W</t>
  </si>
  <si>
    <t>https://switche.heureka.cz/ubiquiti-us-48-750w/#prehled/</t>
  </si>
  <si>
    <t>UniFi Network USP RPS, USP-RPS</t>
  </si>
  <si>
    <t>https://access-pointy.heureka.cz/ubiquiti-usp-rps-usp-rps/#prehled/</t>
  </si>
  <si>
    <t>UniFi Network USW Pro 24, USW-Pro-24</t>
  </si>
  <si>
    <t>https://switche.heureka.cz/ubiquiti-usw-pro-24/?gclid=Cj0KCQjwz7uRBhDRARIsAFqjullj3pyUofDQM1BoEiFcF5B_ET2F4watv80tdu92jzbX3VD7lhCei70aAhgEEALw_wcB#prehled/</t>
  </si>
  <si>
    <t>UniFi Network USW 48 PoE, USW-48-PoE</t>
  </si>
  <si>
    <t>https://www.i4wifi.cz/cs/246105-ubnt-unifi-switch-48-poe</t>
  </si>
  <si>
    <t>UniFi XG Gateway, USG-XG-8</t>
  </si>
  <si>
    <t>https://www.i4wifi.cz/cs/211049-bezpecnostni-brana-ubnt-unifi-xg-gateway</t>
  </si>
  <si>
    <t>UFiber OLT, UF-OLT</t>
  </si>
  <si>
    <t>https://www.i4wifi.cz/cs/211020-centralni-jednotka-ubnt-ufiber-olt</t>
  </si>
  <si>
    <t>UniFi Network Aggregation Pro, USW-Aggregation-Pro</t>
  </si>
  <si>
    <t>https://www.senetic.cz/product/USW-PRO-AGGREGATION</t>
  </si>
  <si>
    <t>UniFi Protect UNVR</t>
  </si>
  <si>
    <t>https://www.czc.cz/ubiquiti-unvr/291192/produkt?gclid=Cj0KCQjwz7uRBhDRARIsAFqjulnz9aam9K3Xu4U5vxPWpes8vfrS6oN0jM8rIzLp3dq8gT9E8LSTEkoaAowWEALw_wcB</t>
  </si>
  <si>
    <t>EdgeRouter Infinity, ER-8-XG</t>
  </si>
  <si>
    <t>https://www.abctech.cz/ubiquiti-er-8-xg-edgerouter-infinity_d37427.html</t>
  </si>
  <si>
    <t>UniFi Network USW 48, USW-48</t>
  </si>
  <si>
    <t>https://www.czc.cz/ubiquiti-usw-48/324630/produkt?gclid=Cj0KCQjwz7uRBhDRARIsAFqjulkGVCjl-c8q0AFf9Eb_tLNsM5lvzxJ1xSRo8S6Df5-vU2vEkqKkWssaArlQEALw_wcB</t>
  </si>
  <si>
    <t>UniFi Network 24 Pro, USW-Pro-24</t>
  </si>
  <si>
    <t>https://switche.heureka.cz/ubiquiti-usw-pro-24/#prehled/</t>
  </si>
  <si>
    <t>EdgePower EP-54V-150W</t>
  </si>
  <si>
    <t>https://www.zbozi.cz/vyrobek/ubiquiti-networks-ep-54v-150w/?utm_campaign=ppcbee-prod-elektronika-baterie-a-nabijeni-nabijecky-a-adaptery-ostatni-napajeci-adaptery&amp;utm_medium=cpc&amp;utm_source=google&amp;utm_content=e748460641-ubiquiti-networks-ep-54v-150w&amp;ppcbee-adtext-variant=responzivni-reklamni-text-01&amp;project=Zbozi_MKT&amp;gclid=Cj0KCQjwz7uRBhDRARIsAFqjulkEf5eoNdh8d9jVEVCxXydwLQWeM3I2RoYkVBMZy7ieJsrzdPLyik8aAoBWEALw_wcB</t>
  </si>
  <si>
    <t>UniFi Switch 24 500W, US-24-500W</t>
  </si>
  <si>
    <t>https://www.exasoft.cz/ubiquiti-unifi-switch-us-24-500w_d226824.html</t>
  </si>
  <si>
    <t>UniFi Switch 24, US-24</t>
  </si>
  <si>
    <t>https://www.zbozi.cz/vyrobek/ubiquiti-us-24/?utm_campaign=ppcbee-prod-pocitace-pocitacove-prislusenstvi-sitove-prvky-switche&amp;utm_medium=cpc&amp;utm_source=google&amp;utm_content=4f4643410c-ubiquiti-us-24&amp;ppcbee-adtext-variant=responzivni-reklamni-text-2&amp;gclid=Cj0KCQjwz7uRBhDRARIsAFqjulm10-viCvt7SMd39cXByHlfavukdp7i70SrW-xau-wkpOoSl66JzMcaAhGOEALw_wcB</t>
  </si>
  <si>
    <t>UniFi Protect UNVR 4, UNVR-4</t>
  </si>
  <si>
    <t>https://www.i4wifi.cz/cs/237560-ubnt-unifi-protect-nvr</t>
  </si>
  <si>
    <t>https://www.senetic.cz/product/UNVR?gclid=Cj0KCQjwz7uRBhDRARIsAFqjullfdt3YxPXGnO43aee4XT6C9j0Vg83Jp6ljCAm8nV6oYUwjY7-ryZkaAojCEALw_wcB</t>
  </si>
  <si>
    <t>UniFi Switch 8, US-8, 24W</t>
  </si>
  <si>
    <t>https://www.i4wifi.cz/cs/210746-switch-ubnt-unifi-switch-8?queueControl-StoId=667&amp;queueControl-Qty=1&amp;queueControl-StiId=210747&amp;do=queueControl-queue</t>
  </si>
  <si>
    <t>UniFi Switch 8 60W, US-8-60W</t>
  </si>
  <si>
    <t>https://www.i4wifi.cz/cs/210747-switch-ubnt-unifi-switch-8-60w</t>
  </si>
  <si>
    <t>UniFi Security Gateway, USG</t>
  </si>
  <si>
    <t>P17-069</t>
  </si>
  <si>
    <t>https://www.i4wifi.cz/cs/210617-bezpecnostni-brana-ubnt-unifi-security-gateway</t>
  </si>
  <si>
    <t>UniFi Network USW Flex mini, USW-Flex-Mini</t>
  </si>
  <si>
    <t>https://www.zbozi.cz/vyrobek/ubiquiti-networks-usw-flex-mini/</t>
  </si>
  <si>
    <t>EdgeRouter X SFP, ER-X-SFP</t>
  </si>
  <si>
    <t>P17-076</t>
  </si>
  <si>
    <t>https://www.i4wifi.cz/cs/210628-router-ubnt-edgerouter-x-sfp</t>
  </si>
  <si>
    <t>EdgeRouter X, ER-X</t>
  </si>
  <si>
    <t>P17-078</t>
  </si>
  <si>
    <t>https://www.i4wifi.cz/cs/210627-router-ubnt-edgerouter-x</t>
  </si>
  <si>
    <t>Amplifi Afi-INS-P</t>
  </si>
  <si>
    <t>https://www.czc.cz/ubiquiti-amplifi-instant-kit/255344/produkt?gclid=Cj0KCQjwz7uRBhDRARIsAFqjulnFnlKRjvYPsdsjb6jAs2JlAER7nPhaIMfONWogyEdPsdZWFIzO6pEaAorMEALw_wcB</t>
  </si>
  <si>
    <t>10MO</t>
  </si>
  <si>
    <t>Amplifi Alien AFi-ALN-R</t>
  </si>
  <si>
    <t>https://www.zbozi.cz/vyrobek/ubiquiti-amplifi-alien-afi-aln-r/?project=Zbozi_MKT&amp;utm_source=google&amp;utm_medium=cpc&amp;utm_campaign=DSA_Pocitace&amp;gclid=CjwKCAjw8sCRBhA6EiwA6_IF4QwyyZXOx7ZmkUdngg-JOFRigapZB4HQyKSzyeKjQHRbcfnj73bcBxoCDnMQAvD_BwE</t>
  </si>
  <si>
    <t>Ubiquiti UVC-G3-INS</t>
  </si>
  <si>
    <t>https://store.ui.com/collections/unifi-protect-cameras/products/unifi-protect-g3-instant-camera</t>
  </si>
  <si>
    <t>UFiber loco, UF-LOCO</t>
  </si>
  <si>
    <t>https://www.i4wifi.cz/cs/211083-klientska-jednotka-ubnt-ufiber-loco</t>
  </si>
  <si>
    <t>UFiber WiFi, UF-WIFI</t>
  </si>
  <si>
    <t>https://www.abctech.cz/?cls=stoitem&amp;stiid=36860&amp;gclid=CjwKCAjw8sCRBhA6EiwA6_IF4RFqb-lllxBddYYctdRyRfRT22vHobQG93fdU4jIVd24eugbSP0xaBoCDKYQAvD_BwE</t>
  </si>
  <si>
    <t>EdgePoint S16, EP-S16</t>
  </si>
  <si>
    <t>P17-001</t>
  </si>
  <si>
    <t>https://www.abctech.cz/?cls=stoitem&amp;stiid=34012&amp;gclid=CjwKCAjw8sCRBhA6EiwA6_IF4TqnuAf3iqJovdt8I8_PvhtHfvZvzVc_t0HTsMPzerJCLMEqRKVuVxoCcmEQAvD_BwE</t>
  </si>
  <si>
    <t>UniFi VoIP Phone Touch, UVP-Touch</t>
  </si>
  <si>
    <t>https://store.ui.com/products/unifi-talk-phone-touch</t>
  </si>
  <si>
    <t>UVC-G4-Doorbell</t>
  </si>
  <si>
    <t>P17-064</t>
  </si>
  <si>
    <t>https://www.czc.cz/ubiquiti-uvc-g4-doorbell/303938/produkt?gclid=CjwKCAjw8sCRBhA6EiwA6_IF4bxl-mQIxaF3-W--99cwlne-0SveQiL-9E3dmCb0lkqcWXczsgQ1bhoCEJoQAvD_BwE</t>
  </si>
  <si>
    <t>UniFi Access UA Hub, UA-Hub</t>
  </si>
  <si>
    <t>https://www.i4wifi.cz/cs/250995-ubnt-unifi-access-starter-kit-sada-1x-rozbocovac-2x-pristupova-ctecka-20x-pristupova-karta?gclid=CjwKCAjw8sCRBhA6EiwA6_IF4duR72XjyTmPuqqplhCA1C5rEYc0-qJDAM2N8JtTmxedM1ztIXD_5xoClgUQAvD_BwE</t>
  </si>
  <si>
    <t>UniFi XG</t>
  </si>
  <si>
    <t>https://www.abctech.cz/ubiquiti-uwb-xg-ubiquiti-unifi-basestation-xg-802-11ac-wave2_d36321.html</t>
  </si>
  <si>
    <t>11MO</t>
  </si>
  <si>
    <t>airFiber 24 HD, AF-24HD</t>
  </si>
  <si>
    <t>P17-004</t>
  </si>
  <si>
    <t>https://www.abctech.cz/?cls=stoitem&amp;stiid=34443&amp;gclid=CjwKCAjw8sCRBhA6EiwA6_IF4YTgzBhy5_R_NEO9tgM0obdq1NYYs4BP2mmmw6ro8koQAoYdLNnkFRoCuHEQAvD_BwE</t>
  </si>
  <si>
    <t>airFiber 24, AF-24</t>
  </si>
  <si>
    <t>https://www.abctech.cz/?cls=stoitem&amp;stiid=14693&amp;gclid=CjwKCAjw8sCRBhA6EiwA6_IF4XL6ydIe8Decd91QkVoWC3YV28UcioZrk-3f4jJ4PpEx6n0_yu9lqBoCrsUQAvD_BwE</t>
  </si>
  <si>
    <t>airFiber 5, AF-5</t>
  </si>
  <si>
    <t>P17-005</t>
  </si>
  <si>
    <t>https://www.penta.cz/ubiquiti-networks-airfiber_d124819.html?gclid=CjwKCAjw8sCRBhA6EiwA6_IF4RWBY1b9j_amCUdS0tYSvw0edY3WfAtNVlJlBqyTs7z40BhjjhTkfxoCJnMQAvD_BwE</t>
  </si>
  <si>
    <t>12MO</t>
  </si>
  <si>
    <t>UniFi AP AC EDU, UAP-AC-EDU</t>
  </si>
  <si>
    <t>https://access-pointy.heureka.cz/ubiquiti-uap-ac-edu/#prehled/</t>
  </si>
  <si>
    <t>UniFi Protect G4 PTZ, UVC-G4-PTZ</t>
  </si>
  <si>
    <t>https://www.senetic.cz/product/UVC-G4-PTZ?gclid=CjwKCAjw8sCRBhA6EiwA6_IF4S_gGMwqauM-Iav5hz4KArDcQscNaI9huGP_qglrz68pDf_TsXTlkBoCwUgQAvD_BwE</t>
  </si>
  <si>
    <t>IsoStation AC, IS-5AC</t>
  </si>
  <si>
    <t>P17-051</t>
  </si>
  <si>
    <t>https://access-pointy.heureka.cz/ubiquiti-is-5ac/#prehled/</t>
  </si>
  <si>
    <t>UniFi Protect G4 Dome, UVC-G4-DOME</t>
  </si>
  <si>
    <t>https://www.czc.cz/ubiquiti-unifi-protect-g4/308254/produkt?gclid=CjwKCAjw8sCRBhA6EiwA6_IF4bbGYPDhVr6Wd-dBqb6IRtcJ1HdB1Lq3pIPCtRJ31POTTxgrjUG9bBoCA2IQAvD_BwE</t>
  </si>
  <si>
    <t>LiteAP GPS, LAP-GPS</t>
  </si>
  <si>
    <t>P17-044</t>
  </si>
  <si>
    <t>https://www.abctech.cz/?cls=stoitem&amp;stiid=36716&amp;gclid=CjwKCAjw8sCRBhA6EiwA6_IF4bjUfdfAYstsrYF8B570vM8wzyRKII6piW0WI0I3FL1u6J-T6xyi2xoCBJUQAvD_BwE</t>
  </si>
  <si>
    <t>LiteAP ac, LAP-120</t>
  </si>
  <si>
    <t>P17-033</t>
  </si>
  <si>
    <t>https://www.abctech.cz/?cls=stoitem&amp;stiid=25957&amp;gclid=CjwKCAjw8sCRBhA6EiwA6_IF4W_sWmEjn6HKd4VFCB7Uo2L6thPowadorh6aJhNliHjweubMJKMcmRoC4icQAvD_BwE</t>
  </si>
  <si>
    <t>Ubiquiti NBE-M5-19</t>
  </si>
  <si>
    <t>https://access-pointy.heureka.cz/ubiquiti-nanobeam-m5-19/?gclid=CjwKCAjw8sCRBhA6EiwA6_IF4TXsnfzHHkCg8IlKPvSr_RnOhMXAIvATJcjjTUQf_ihSTm-apCkHcBoCHZEQAvD_BwE#prehled/</t>
  </si>
  <si>
    <t>UniFi nanoHD, UAP-nanoHD</t>
  </si>
  <si>
    <t>https://www.alza.cz/ubiquiti-unifi-uap-nanohd-d5450299.htm?kampan=adw1_sitove-prvky-a-nas_bee_pro_sitove-prvky_sitove-prvky-a-nas-ubiquiti-unifi-uap-nanohd-pw085o5&amp;ppcbee-adtext-variant=inz_genericky_bee_pro-live&amp;gclid=CjwKCAjw8sCRBhA6EiwA6_IF4SOZG_rMNG4C4s9s-pkZfIikmQvwQFpNDA4BTtveFLdi4PLmk8STVBoC8poQAvD_BwE</t>
  </si>
  <si>
    <t>UniFi AP AC LR, UAP-AC-LR</t>
  </si>
  <si>
    <t>https://access-pointy.heureka.cz/ubiquiti-uap-ac-lr/#prehled/</t>
  </si>
  <si>
    <t>UniFi AP AC PRO, UAP-AC-PRO</t>
  </si>
  <si>
    <t>https://www.i4wifi.cz/cs/210652-access-point-ubnt-unifi-ac-pro</t>
  </si>
  <si>
    <t>UniFi AP AC LITE, UAP-AC-LITE</t>
  </si>
  <si>
    <t>https://access-pointy.heureka.cz/ubiquiti-uap-ac-lite/#prehled/</t>
  </si>
  <si>
    <t>UVC-G3-FLEX</t>
  </si>
  <si>
    <t>https://www.czc.cz/ubiquiti-unifi-video-g3-flex/237917/produkt?gclid=CjwKCAjw8sCRBhA6EiwA6_IF4d_U7FrhuvMwHiLQQm74DQN_lPhWcHuhviqD9Okb_aKG4-BmFNesaBoCFewQAvD_BwE</t>
  </si>
  <si>
    <t>UBB</t>
  </si>
  <si>
    <t>https://www.i4wifi.cz/cs/227972-access-point-ubnt-unifi-ubb</t>
  </si>
  <si>
    <t>UniFi AC IN-WALL, UAP-AC-IW</t>
  </si>
  <si>
    <t>P17-028</t>
  </si>
  <si>
    <t>https://www.alza.cz/ubiquiti-uap-ac-iw-5-d6983569.htm?kampan=adw1_sitove-prvky-a-nas_pla_all_obecna-css_wifi_c_1003783___PW085r5_456126216709_~106853288855~&amp;gclid=CjwKCAjw8sCRBhA6EiwA6_IF4XprfPjiLOFMvbBhwY2_N9t8a1OMPaTACBEU2aNfsw_sAMfb1lTOSRoC32wQAvD_BwE</t>
  </si>
  <si>
    <t>UniFi 6 Long-Range, U6-LR</t>
  </si>
  <si>
    <t>https://www.i4wifi.cz/cs/253552-ubnt-unifi-6-long-range</t>
  </si>
  <si>
    <t>Amplifi AFI-P-HD</t>
  </si>
  <si>
    <t>https://access-pointy.heureka.cz/ubiquiti-afi-p-hd/#prehled/</t>
  </si>
  <si>
    <t>UniFi NBE-5AC-Gen2</t>
  </si>
  <si>
    <t>https://access-pointy.heureka.cz/ubiquiti-nbe-5ac-gen2/?gclid=CjwKCAjw8sCRBhA6EiwA6_IF4VN87Qr43JbdObrw63XoDvHeqeJTOFopdLQLGb0p-cQhxRePHtMT7BoCa4IQAvD_BwE#prehled/</t>
  </si>
  <si>
    <t>UniFi G3 DOME, UVC-G3-DOME</t>
  </si>
  <si>
    <t>https://www.czc.cz/ubiquiti-unifi-video-g3_2/197241/produkt?gclid=CjwKCAjw8sCRBhA6EiwA6_IF4c2lZu_f6W5OkMOhADeuvrGBXNEYG5UWZJWiTrAj-5OygqVanBK_hRoCUHcQAvD_BwE</t>
  </si>
  <si>
    <t>UniFi HD, UAP-AC-HD</t>
  </si>
  <si>
    <t>https://www.i4wifi.cz/cs/210760-access-point-ubnt-unifi-ap-hd</t>
  </si>
  <si>
    <t>NanoStation loco M5, locoM5</t>
  </si>
  <si>
    <t>https://www.czc.cz/ubiquiti-nanostation-loco-m2/91998/produkt?gclid=CjwKCAjw8sCRBhA6EiwA6_IF4cEAIzKpjde1AObDq1zKpkLn585Ahv0VcjbpP9YIjfdHzGtrYk15MRoCkLwQAvD_BwE</t>
  </si>
  <si>
    <t>NanoStation AC loco, Loco5AC</t>
  </si>
  <si>
    <t>P17-055</t>
  </si>
  <si>
    <t>https://www.i4wifi.cz/cs/210994-access-point-ubnt-nanostation-5-ac-loco</t>
  </si>
  <si>
    <t>NanoStation M5, NSM5</t>
  </si>
  <si>
    <t>P17-058</t>
  </si>
  <si>
    <t>https://access-pointy.heureka.cz/ubiquiti-nanostation-m5-nsm5/#prehled/</t>
  </si>
  <si>
    <t>NanoStation AC, NS-5AC</t>
  </si>
  <si>
    <t>https://www.zbozi.cz/vyrobek/ubiquiti-ns-5ac/?project=Zbozi_MKT&amp;utm_source=google&amp;utm_medium=cpc&amp;utm_campaign=DSA_Pocitace&amp;gclid=CjwKCAjw8sCRBhA6EiwA6_IF4SghC7KiaTBasRshFbVigAobeTCGQktJOWnDwPRgNWut68Cg2HIjaBoCNE0QAvD_BwE</t>
  </si>
  <si>
    <t>NanoStation loco M2, LOCOM2</t>
  </si>
  <si>
    <t>https://www.czc.cz/ubiquiti-nanostation-loco-m2/91998/produkt?gclid=CjwKCAjw8sCRBhA6EiwA6_IF4RB3RQpd_gkdFgyV-nh0av3BaY25osTKlR3t8zf83QZ-jGm3h1OfcBoCtOQQAvD_BwE</t>
  </si>
  <si>
    <t>UniFi Cloud Key, UC-CK</t>
  </si>
  <si>
    <t>https://access-pointy.heureka.cz/ubiquiti-uc-ck/#prehled/</t>
  </si>
  <si>
    <t>NanoStation M2, NSMS2</t>
  </si>
  <si>
    <t>https://www.i4wifi.cz/cs/79850-access-point-ubnt-nanostation-m2</t>
  </si>
  <si>
    <t>UniFi AC MESH, UAP-AC-M</t>
  </si>
  <si>
    <t>P17-063</t>
  </si>
  <si>
    <t>https://www.zbozi.cz/vyrobek/ubiquiti-unifi-ac-mesh-uap-ac-m/?utm_campaign=ppcbee-prod-pocitace-pocitacove-prislusenstvi-sitove-prvky-mesh&amp;utm_medium=cpc&amp;utm_source=google&amp;utm_content=f6a2d73493-ubiquiti-unifi-ac-mesh-uap-ac-m&amp;ppcbee-adtext-variant=prod-6&amp;gclid=CjwKCAjw8sCRBhA6EiwA6_IF4WetemyO0kfvAeZBaP99u2sbAvpcxCa7Y_LZTb-2cz5O1078642FoBoC91EQAvD_BwE</t>
  </si>
  <si>
    <t>UniFi UVC-G3-AF</t>
  </si>
  <si>
    <t>https://www.i4wifi.cz/cs/211044-ip-kamera-ubnt-unifi-g3-af</t>
  </si>
  <si>
    <t>UniFi UVC-G3-PRO</t>
  </si>
  <si>
    <t>https://ip-kamery.heureka.cz/ubiquiti-uvc-g3-pro/#prehled/</t>
  </si>
  <si>
    <t>NanoSwitch, N-SW</t>
  </si>
  <si>
    <t>P17-010</t>
  </si>
  <si>
    <t>https://www.i4wifi.cz/cs/211032-ubnt-nanoswitch-n-sw</t>
  </si>
  <si>
    <t>Rocket PRISM AC GEN2, RP-5AC-Gen2</t>
  </si>
  <si>
    <t>https://www.abctech.cz/?cls=stoitem&amp;stiid=35530&amp;gclid=CjwKCAjw8sCRBhA6EiwA6_IF4dw3EBh9BcjoxTWAZ-JjWVN4wPbRGFv0urs960syF8iZXTV1qEDX8hoCrDsQAvD_BwE</t>
  </si>
  <si>
    <t>EdgePoint R6, EP-R6</t>
  </si>
  <si>
    <t>P17-008</t>
  </si>
  <si>
    <t>https://www.abctech.cz/ubiquiti-ep-r6-edgepoint-wisp-router-6-port_d34011.html</t>
  </si>
  <si>
    <t>UniFi UAP-AC-M-PRO</t>
  </si>
  <si>
    <t>P17-017</t>
  </si>
  <si>
    <t>https://www.i4wifi.cz/cs/210744-ubnt-unifi-ac-mesh-pro</t>
  </si>
  <si>
    <t>Ubiquiti NBE-M5-16</t>
  </si>
  <si>
    <t>https://www.zbozi.cz/vyrobek/ubiquiti-nbe-m5-16/?utm_campaign=ppcbee-prod-pocitace-pocitacove-prislusenstvi-sitove-prvky-routery-a-pristupove-body&amp;utm_medium=cpc&amp;utm_source=google&amp;utm_content=98ce97904a-ubiquiti-nbe-m5-16&amp;ppcbee-adtext-variant=prod-6&amp;gclid=CjwKCAjw8sCRBhA6EiwA6_IF4XFr6uhsdSr46DKrdNfNbTwNBQOoKDobFwChiW8n0a-JpIXHJYa8rhoCf-AQAvD_BwE</t>
  </si>
  <si>
    <t>airFiber 11, AF-11-L</t>
  </si>
  <si>
    <t>P17-043</t>
  </si>
  <si>
    <t>https://store.ui.com/collections/operator-airfiber/products/af-11</t>
  </si>
  <si>
    <t>Ubiquiti UNMS-LTE</t>
  </si>
  <si>
    <t>nedohledatelné</t>
  </si>
  <si>
    <t>IsoBeam ISO-BEAM-620</t>
  </si>
  <si>
    <t>https://www.wifihw.cz/default.asp?cls=stoitem&amp;stiid=3170</t>
  </si>
  <si>
    <t>UniFi UVC-G4-PRO</t>
  </si>
  <si>
    <t>https://www.czc.cz/ubiquiti-unifi-video-uvc-g4-pro/262623/produkt?gclid=CjwKCAjwlcaRBhBYEiwAK341jcBh1T11JLUlyAkajNUn0M7lgRnLZMa__2ctXBj7j9cSTUyp5uXZYRoC6YUQAvD_BwE</t>
  </si>
  <si>
    <t>UVC-G4-BULLET</t>
  </si>
  <si>
    <t>https://ip-kamery.heureka.cz/ubiquiti-uvc-g4-bullet/#prehled/</t>
  </si>
  <si>
    <t>UVC-G3-BULLET</t>
  </si>
  <si>
    <t>https://ip-kamery.heureka.cz/ubiquiti-uvc-g3-bullet/#prehled/</t>
  </si>
  <si>
    <t>UVC-G3-AF</t>
  </si>
  <si>
    <t>https://ip-kamery.heureka.cz/ubiquiti-uvc-g3-af/#prehled/</t>
  </si>
  <si>
    <t>UVC-G3</t>
  </si>
  <si>
    <t>https://www.wifihw.cz/default.asp?cls=stoitem&amp;stiid=3521</t>
  </si>
  <si>
    <t>Amplifi afi-p-g</t>
  </si>
  <si>
    <t>https://www.mironet.cz/ubiquiti-amplifi-mesh-wifi-system-gamers-edition+dp424754/</t>
  </si>
  <si>
    <t>Nanobeam M5, NBE-M5-16</t>
  </si>
  <si>
    <t>https://www.i4wifi.cz/cs/210583-ubnt-nanobeam-m5-16dbi</t>
  </si>
  <si>
    <t>UniFi AP LR, UAP-LR</t>
  </si>
  <si>
    <t>https://www.i4wifi.cz/cs/210521-access-point-ubnt-unifi-ap-long-range</t>
  </si>
  <si>
    <t>UniFi Building Bridge, UBB</t>
  </si>
  <si>
    <t>https://www.penta.cz/ubiquiti-networks-ubiquiti-ubb-unifi-building-bridge_d186704.html?gclid=CjwKCAjwlcaRBhBYEiwAK341jS8UJv29uqxpObPl5q0ja8_BhKd9KpQ4j711TLgvRWNAS_vzKROb9RoCHX0QAvD_BwE#52998515S</t>
  </si>
  <si>
    <t>GigaBeam GBE</t>
  </si>
  <si>
    <t>https://www.abctech.cz/?cls=stoitem&amp;stiid=37767&amp;gclid=CjwKCAjwlcaRBhBYEiwAK341jREiRVPhdbcN-RxVttCdgWlYsSdMDEE3g2Mby0rNWdBQzltW8bLWJhoCaRsQAvD_BwE</t>
  </si>
  <si>
    <t>UniFi Cloud key, UC-CK</t>
  </si>
  <si>
    <t>NanoBeam AC Gen2, NBE-5AC-Gen2</t>
  </si>
  <si>
    <t>https://www.i4wifi.cz/cs/210949-access-point-ubnt-nanobeam-5-ac-gen2</t>
  </si>
  <si>
    <t>Amplifi hd, afi-p-hd</t>
  </si>
  <si>
    <t>P17-040</t>
  </si>
  <si>
    <t>UniFi 6 Lite, U6-Lite</t>
  </si>
  <si>
    <t>https://www.tsbohemia.cz/ubiquiti-u6-lite_d372554.html?utm_source=google&amp;utm_medium=srovnavac&amp;gclid=CjwKCAjwlcaRBhBYEiwAK341jV8D3Q0VMoDxwLziObe7GH6e8thfuQ4a-VHmjPF7FGZ9KTzzSowEoxoCHokQAvD_BwE</t>
  </si>
  <si>
    <t>P17-049</t>
  </si>
  <si>
    <t>UniFi XG, SWX-UAPXG</t>
  </si>
  <si>
    <t>https://www.zbozi.cz/vyrobek/ubiquiti-networks-uap-xg/?project=Zbozi_MKT&amp;utm_source=google&amp;utm_medium=cpc&amp;utm_campaign=DSA_Pocitace&amp;gclid=CjwKCAjwlcaRBhBYEiwAK341jZeYvYZrUvKJ9j4AXUoslRxoH3fKnTTBfgPvF737wpDKbYl7bbmADRoCdAwQAvD_BwE</t>
  </si>
  <si>
    <t>UnIFi AC SHD, UAP-AC-SHD</t>
  </si>
  <si>
    <t>https://www.i4wifi.cz/cs/210761-ubnt-unifi-ac-shd</t>
  </si>
  <si>
    <t>UniFi AP, UAP</t>
  </si>
  <si>
    <t>https://www.czc.cz/ubiquiti-unifi/91920/produkt</t>
  </si>
  <si>
    <t>UniFi AP PRO, UAP-PRO</t>
  </si>
  <si>
    <t>https://access-pointy.heureka.cz/ubiquiti-uap-ac-pro/#prehled/</t>
  </si>
  <si>
    <t>UniFi 6 Extender, U6-Extender</t>
  </si>
  <si>
    <t>https://www.ebay.com/itm/353872326030</t>
  </si>
  <si>
    <t>UAP-AC-M-PRO</t>
  </si>
  <si>
    <t>Ubiquiti Locom5</t>
  </si>
  <si>
    <t>https://www.zbozi.cz/vyrobek/ubiquiti-networks-nanostation-locom5/</t>
  </si>
  <si>
    <t>ŃanoStation Loco M2, LOCOM2</t>
  </si>
  <si>
    <t>https://www.czc.cz/ubiquiti-nanostation-loco-m2/91998/produkt?gclid=CjwKCAjwlcaRBhBYEiwAK341jWJ_k-buk2mpy8E1bjtmMbWYPA71cQbrN8SV6YgLGvKCKv8alBnKGhoC69MQAvD_BwE</t>
  </si>
  <si>
    <t>U-POE-af</t>
  </si>
  <si>
    <t>https://www.tsbohemia.cz/ubiquiti-u-poe-af_d367771.html?gclid=CjwKCAjwlcaRBhBYEiwAK341jdhNFYcwUK0ap8TnG7okCQso2O9WzELuMAj6QySGe4kB3Tn835MaGBoCQyoQAvD_BwE</t>
  </si>
  <si>
    <t>POE-24-12W-G-WH</t>
  </si>
  <si>
    <t>https://www.czc.cz/ubiquiti-poe-injektor-poe-24-24w-g-wh-24v-1a-24w-vc-napajeciho-kabelu-1gb-lan-bila/313471/produkt?gclid=CjwKCAjwlcaRBhBYEiwAK341jV_s8WT_6V_nZVEv_6Q8J3Oar8x5wnZAtZMW52K1lmQSn_zdswVbFBoCg6IQAvD_BwE</t>
  </si>
  <si>
    <t>POE-48-24W-G-WH</t>
  </si>
  <si>
    <t>https://www.discomp.cz/ubiquiti-poe-48-24w-g-wh-bulk-gigabitovy-poe-injektor-48v-0-5a-24w-bulk-baleni_d96266.html</t>
  </si>
  <si>
    <t>POE-24V-5X-HD</t>
  </si>
  <si>
    <t>U-POE-at</t>
  </si>
  <si>
    <t>https://www.zbozi.cz/vyrobek/ubiquiti-networks-u-poe-at/?project=Zbozi_MKT&amp;utm_source=google&amp;utm_medium=cpc&amp;utm_campaign=DSA_Zbozi&amp;utm_content=Vyrobek_all&amp;gclid=CjwKCAjwlcaRBhBYEiwAK341jXg9rGdR3xGRvNlwJKEIs1gvXB8nKgDA2CvZrbhfZYEbwdAeoqwaShoCr14QAvD_BwE</t>
  </si>
  <si>
    <t>Ubiquiti U Installer, U-Installer</t>
  </si>
  <si>
    <t>https://access-pointy.heureka.cz/ubiquiti-u-installer/#prehled/</t>
  </si>
  <si>
    <t>P17-056</t>
  </si>
  <si>
    <t>LTU Lite, SWX-LTUL</t>
  </si>
  <si>
    <t>https://www.zbozi.cz/vyrobek/ubiquiti-networks-ltu-lite/?project=Zbozi_MKT&amp;utm_source=google&amp;utm_medium=cpc&amp;utm_campaign=DSA_Pocitace&amp;gclid=CjwKCAjwlcaRBhBYEiwAK341jdtq2r8LAZX3leqOSluke8klBodeI2Gop0DG_zC9A4SseKTpM7ZTXhoCfLsQAvD_BwE</t>
  </si>
  <si>
    <t>Rocket AC GEN2 PRISM, RP-5AC-Gen2</t>
  </si>
  <si>
    <t>AirFiber 2X, AF-2X</t>
  </si>
  <si>
    <t>https://www.abctech.cz/?cls=stoitem&amp;stiid=36305&amp;gclid=CjwKCAjwlcaRBhBYEiwAK341jYJN5qxBU1oFSac3JvHTwOY5VqvsWeBJo9E6CwUQFPtzgUeZijiPqRoCEPUQAvD_BwE</t>
  </si>
  <si>
    <t>LTU Rocket</t>
  </si>
  <si>
    <t>https://www.abctech.cz/?cls=stoitem&amp;stiid=37541&amp;gclid=CjwKCAjwlcaRBhBYEiwAK341jZyCogrB3tHnMmWxxGi6FT7RgvYzhrpw7UsVqK2BFrGR9ZdIZR-TGBoC1lUQAvD_BwE</t>
  </si>
  <si>
    <t>AirFiber 5X HD, AF-5XHD</t>
  </si>
  <si>
    <t>https://www.abctech.cz/?cls=stoitem&amp;stiid=36227&amp;gclid=Cj0KCQjwuMuRBhCJARIsAHXdnqMzcPyB3npcubxzV_RwOpzuWZbViQnCJUsEH3ZjFhZM8LHvUVvgF9kaArSCEALw_wcB</t>
  </si>
  <si>
    <t>Ubiquiti UAP-FlexHD</t>
  </si>
  <si>
    <t>https://www.abctech.cz/?cls=stoitem&amp;stiid=37220&amp;gclid=Cj0KCQjwuMuRBhCJARIsAHXdnqNQ5uBIpX0rEybjVL3HrcsZOnWri8eucwnLmq4o8L8nS1j8j8qG1LUaAtXYEALw_wcB</t>
  </si>
  <si>
    <t>Rocket SAC PRISM, A5AC-PRISM</t>
  </si>
  <si>
    <t>https://www.abctech.cz/?cls=stoitem&amp;stiid=35677&amp;gclid=Cj0KCQjwuMuRBhCJARIsAHXdnqMvuxFurN-rly-hO_AScgUIDCPLILmaLHj__ePpIEaCH1jn3Lv7-zkaAvXCEALw_wcB</t>
  </si>
  <si>
    <t>AirFiber 5x, AF-5X</t>
  </si>
  <si>
    <t>https://vmshop.cz/UBN000137-25/ubiquiti-airfiber-af?gclid=Cj0KCQjwuMuRBhCJARIsAHXdnqPP4ToAXyfJLugMVExTrmQLdM_j_8dtpgBs2eFpSOPKl_9EGDo0K4EaAvi-EALw_wcB#ok</t>
  </si>
  <si>
    <t>Rocket 2AC PRISM, R2AC-PRISM</t>
  </si>
  <si>
    <t>https://www.senetic.cz/product/R2AC?gclid=Cj0KCQjwuMuRBhCJARIsAHXdnqPyiCZ4O_0T1QKSRR12jrmnq6YydAM5BNxQJCcZIJDj3yq-PYR4LbgaAta0EALw_wcB</t>
  </si>
  <si>
    <t>Rocket AC, R5AC Lite</t>
  </si>
  <si>
    <t>https://www.senetic.cz/product/R5AC-LITE</t>
  </si>
  <si>
    <t>Ubiquiti AF-4X</t>
  </si>
  <si>
    <t>https://www.batna24.com/cz/p/ubiquiti-af4x-radiova-linka-rmngm?gclid=Cj0KCQjwuMuRBhCJARIsAHXdnqOVm6efKmxQ_Y1fEebMpQNz7vUm4cUgcH2i17TN88SaTeG09Q59FrsaAnbgEALw_wcB</t>
  </si>
  <si>
    <t>Ubiquiti Rocket M5, RocketM5</t>
  </si>
  <si>
    <t>https://www.tsbohemia.cz/ubnt-rocket-m5_d112497.html?utm_source=google&amp;utm_medium=srovnavac&amp;gclid=Cj0KCQjwuMuRBhCJARIsAHXdnqMMPWasart0ZHs_sFRMRXZJn1Oqs4rN0eCBg2L6TobP4x5aPZCc19MaAkkXEALw_wcB</t>
  </si>
  <si>
    <t>Ubiquiti Rocket AC, RSAC-PTP</t>
  </si>
  <si>
    <t>https://www.suntech.cz/produkt/334102-venkovni-jednotka-ubiquiti-networks-rocket-m5-ac-ptp-lite-airmax-ac-5ghz/?gclid=Cj0KCQjwuMuRBhCJARIsAHXdnqNIawWUrycywDJnrCnW4pl70RM9sa2z1wJxCwUH2_xt0D1nzNcDYH4aApNlEALw_wcB</t>
  </si>
  <si>
    <t>Ubiquiti Rocket M2, Rocket M2</t>
  </si>
  <si>
    <t>https://www.abctech.cz/?cls=stoitem&amp;stiid=14165&amp;gclid=Cj0KCQjwuMuRBhCJARIsAHXdnqPF7o0viawxGImxNVzEqKyKyJ8hKtisuXawf0XDI_A8K5fJJ75DPe4aAkecEALw_wcB</t>
  </si>
  <si>
    <t>UniFi HD IN-WALL, UAP-IW-HD</t>
  </si>
  <si>
    <t>https://access-pointy.heureka.cz/ubiquiti-uap-ac-iw/#prehled/</t>
  </si>
  <si>
    <t>Ubiquiti POE-24--12W</t>
  </si>
  <si>
    <t>https://www.i4wifi.cz/cs/210591-poe-injektor-ubnt-poe-24-12w-g</t>
  </si>
  <si>
    <t>Ubiquiti POE-48-24W</t>
  </si>
  <si>
    <t>https://www.abctech.cz/?cls=stoitem&amp;stiid=14115&amp;gclid=Cj0KCQjwuMuRBhCJARIsAHXdnqO3nD8AYYgA4ihCQtrrno5dpZKRw5thsSpmmhBZnVFvoZfDCYPhyOMaAjXPEALw_wcB</t>
  </si>
  <si>
    <t>Ubiquiti POE-24-7W-G-WH</t>
  </si>
  <si>
    <t>https://www.abctech.cz/?cls=stoitem&amp;stiid=36221&amp;gclid=Cj0KCQjwuMuRBhCJARIsAHXdnqNJ8zuXnNkcqirUNofQf4AWvTjlOpzA_DQK0K3hI6MIiNU6km7zV-caAhHZEALw_wcB</t>
  </si>
  <si>
    <t>Bullet M2 HP, BulletM2-HP</t>
  </si>
  <si>
    <t>https://www.zornepole.cz/venkovni-bulletm2-hp-ubnt-2-4-ghz-aimax?gclid=Cj0KCQjwuMuRBhCJARIsAHXdnqPUdk9ItFzZpi8EJKmYf4G26wjScx143X79oVt5q5cUn61PDdj3DdQaAijSEALw_wcB</t>
  </si>
  <si>
    <t>UniFi Protect, UFP-WIEWPORT</t>
  </si>
  <si>
    <t>https://www.i4wifi.cz/cs/242077-ubnt-unifi-protect-viewport</t>
  </si>
  <si>
    <t>UniFi Access, UA-Pro</t>
  </si>
  <si>
    <t>https://www.tsbohemia.cz/ubiquiti-ua-pro-unifi-access-reader-pro_d372589.html?utm_source=google&amp;utm_medium=srovnavac&amp;gclid=Cj0KCQjwuMuRBhCJARIsAHXdnqNmOHSmoKdAl6m5rZJK3gg-HejEDhlqQRTzkphRFXjYtxkKKmud98oaArkiEALw_wcB</t>
  </si>
  <si>
    <t>Ubiquiti INS-3AF-I-G</t>
  </si>
  <si>
    <t>https://www.abctech.cz/?cls=stoitem&amp;stiid=34023&amp;gclid=Cj0KCQjwuMuRBhCJARIsAHXdnqO5-_9Hyqdrmas0tFfZOqnnRt9zEFIsp5l3eaHpSdP9M77YHW_6_gcaAsLvEALw_wcB</t>
  </si>
  <si>
    <t>FiberPoe GEN2, F-POE-G2</t>
  </si>
  <si>
    <t>https://www.abctech.cz/?cls=stoitem&amp;stiid=34283&amp;gclid=Cj0KCQjwuMuRBhCJARIsAHXdnqNTVoDUQfoERpXKNXxLq0Su0mTsHHan0AO7enVmsk7lqrEEKO8AvNkaAnGTEALw_wcB</t>
  </si>
  <si>
    <t>Bullet AC IP67</t>
  </si>
  <si>
    <t>https://www.abctech.cz/?cls=stoitem&amp;stiid=36435&amp;gclid=Cj0KCQjwuMuRBhCJARIsAHXdnqMOdVftJAOfzvLW64i18RPTGokew7d91EtsRjOhOkhx2muyFbL8OqkaAlVREALw_wcB</t>
  </si>
  <si>
    <t>UniFi Network USW Flex Utility</t>
  </si>
  <si>
    <t>https://www.exkalibr.cz/ubnt-unifi-usw-flex-utility-adapter-pro-instalaci-na-sloup-_d76931.html?gclid=Cj0KCQjwuMuRBhCJARIsAHXdnqODnfeLd9zOd5VKK7zwYaYLEBOdaZtVK1t-tRs7LakHnD5rikGzEIwaAl0mEALw_wcB</t>
  </si>
  <si>
    <t>UniFi Protect G3, UVC-G3-F-C</t>
  </si>
  <si>
    <t>https://www.i4wifi.cz/cs/224421-ubnt-stropni-drzak-pro-kameru-unifi-video-g3-flex?gclid=Cj0KCQjwuMuRBhCJARIsAHXdnqO4ucLCiL-7y3P7v4n9-Zktqj4Dias4Vevz_XXpul0RZqlm0mF9OxwaAlZfEALw_wcB</t>
  </si>
  <si>
    <t>Kabely, adaptéry</t>
  </si>
  <si>
    <t>Příslušenství</t>
  </si>
  <si>
    <t>NÁZEV</t>
  </si>
  <si>
    <t>KS</t>
  </si>
  <si>
    <t>PRODEJNÍ CENA ZA KUS</t>
  </si>
  <si>
    <t>Celkem</t>
  </si>
  <si>
    <t>Prodejní cena za kus  bez DPH</t>
  </si>
  <si>
    <t>Prodejní cena celkem bez DPH</t>
  </si>
  <si>
    <t>ODKAZ</t>
  </si>
  <si>
    <t>PALETA Č. 41</t>
  </si>
  <si>
    <t>Kožená barová stolička, barva Coffee, 12ks</t>
  </si>
  <si>
    <t>https://diaomall.com/index.php?route=product/product&amp;product_id=252</t>
  </si>
  <si>
    <t>PALETA Č. 42</t>
  </si>
  <si>
    <t>PALETA Č. 43</t>
  </si>
  <si>
    <t>PALETA Č. 44</t>
  </si>
  <si>
    <t>PALETA Č. 45</t>
  </si>
  <si>
    <t>PALETA Č. 46MO</t>
  </si>
  <si>
    <t>Kožená barová stolička, barva Coffee a black, 12ks</t>
  </si>
  <si>
    <t>PALETA Č. 47</t>
  </si>
  <si>
    <t>Elektrický holicí strojek s 3D plovoucími hlavami Flyco FS370RU, černá, 500ks</t>
  </si>
  <si>
    <t>https://www.cafago.com/en/p-w6093ru.html?currency=CZK&amp;Warehouse=CN&amp;aid=cagczpmaxtll&amp;gclid=Cj0KCQiA64GRBhCZARIsAHOLriLMLTObnmrToHWVupmJkd_p6c3RcwZmoX8_2LlIcnEVqTqnLFr2A5AaAm5HEALw_wcB</t>
  </si>
  <si>
    <t>PALETA Č. 48</t>
  </si>
  <si>
    <t>Věšák na zeď (3ks), 270ks</t>
  </si>
  <si>
    <t>https://www.google.com/imgres?imgurl=https%3A%2F%2Fwww.u-buy.jp%2Fproductimg%2F%3Fimage%3DaHR0cHM6Ly9tLm1lZGlhLWFtYXpvbi5jb20vaW1hZ2VzL0kvNjFXM0t6MW5DTEwuX0FDX1NMMTIwMF8uanBn.jpg&amp;imgrefurl=https%3A%2F%2Fwww.u-buy.jp%2Fen%2Fproduct%2F1AR2OOHOK-over-the-door-hook-hanger&amp;tbnid=nBNt1ewgQgte7M&amp;vet=12ahUKEwjjipmV46n2AhVeBncKHb65BhoQMygHegQIARBT..i&amp;docid=7rIL1T_EnYRGJM&amp;w=1002&amp;h=1090&amp;q=lylin&amp;hl=cs&amp;ved=2ahUKEwjjipmV46n2AhVeBncKHb65BhoQMygHegQIARBT</t>
  </si>
  <si>
    <t>PALETA Č. 49</t>
  </si>
  <si>
    <t>Stojací lampa, 105ks</t>
  </si>
  <si>
    <t>odkaz na podobné: https://www.watt24.com/en/p/rzb-lighting-led-floor-lamp-navona-85w-4000k-h2000.1taster-ir-bwm-312562.002.1.19/</t>
  </si>
  <si>
    <t>PALETA Č. 50MO</t>
  </si>
  <si>
    <t>Masážní polštář na krk (4ks), barová židle (1ks)</t>
  </si>
  <si>
    <t>PALETA Č. 51</t>
  </si>
  <si>
    <t>Stojací lampa, 125ks</t>
  </si>
  <si>
    <t>PALETA Č. 52</t>
  </si>
  <si>
    <t>Sedlo odpružené na elektrokoloběžky, 150ks</t>
  </si>
  <si>
    <t>https://www.rcskladem.cz/sedlo-odpruzene-pro-elektrokolobezky-alien-sprinter-speedo-a-maratonec/</t>
  </si>
  <si>
    <t>PALETA Č. 53MO</t>
  </si>
  <si>
    <t>Mixpaleta na MO (Držák na TV, vodní destilátor, vodní pumpa, přilby, drony, atd.)</t>
  </si>
  <si>
    <t>PALETA Č. 54</t>
  </si>
  <si>
    <t>Azanaz Hula Hoop Hula Hoop Fitness pro dospělé, 100ks</t>
  </si>
  <si>
    <t>https://www.amazon.co.uk/Azanaz-Weighted-Diameter-Detachable-Double-Layerfoam/dp/B08D9HV2YC</t>
  </si>
  <si>
    <t>PALETA Č. 55</t>
  </si>
  <si>
    <t>Držáky na lahve Sodastream, zn. Woohse, 75ks</t>
  </si>
  <si>
    <t>https://www.manomano.de/p/woohse-premium-flaschenhalter-sodastream-3er-design-abtropfhalter-abtropfstaender-mit-herausnehmbaren-abtropfschale-abtropfmatte-und-deckelhalter-fuer-zb-soda-stream-crystal-emil-flaschen-27677982</t>
  </si>
  <si>
    <t>PALETA Č. 56MO</t>
  </si>
  <si>
    <t>Mixpaleta na MO (váha na zavazadla, trekové hole, batohy, atd.)</t>
  </si>
  <si>
    <t>PALETA Č. 57</t>
  </si>
  <si>
    <t>Základní zavlažovací systém Master Unit 1000 15m, 48ks</t>
  </si>
  <si>
    <t>https://agriman.es/herramientas-y-utiles/34350-riego-por-goteo-kit-orework-n-2-15-15-m-99-pz-8423966079385.html</t>
  </si>
  <si>
    <t>PALETA Č. 58</t>
  </si>
  <si>
    <t>Vesta Blue Dolphin Lifeguard, 35ks</t>
  </si>
  <si>
    <t>https://zachranne-vesty.heureka.cz/blue-dolphin-lifeguard/#specifikace/</t>
  </si>
  <si>
    <t>PALETA Č. 59</t>
  </si>
  <si>
    <t>Textilní skříň mix, 57ks</t>
  </si>
  <si>
    <t>GY-02G</t>
  </si>
  <si>
    <t>https://www.bukalapak.com/p/rumah-tangga/tempat-penyimpanan-organizer/b5xd4q-jual-gy-02d-rak-baju-serbaguna-lemari-baju</t>
  </si>
  <si>
    <t>XG-10</t>
  </si>
  <si>
    <t>https://www.sconto.cz/produkt/latkovy-botnik-rxj10-seda-414171500?gclid=CjwKCAiA1JGRBhBSEiwAxXblwbhWu3LjyWAMvygwv4a9NN_VWezv9WFwT4X-iDDN819XKfqPrb62tRoC0dgQAvD_BwE</t>
  </si>
  <si>
    <t>GY-18</t>
  </si>
  <si>
    <t>GY-49</t>
  </si>
  <si>
    <t>https://www.alza.cz/hobby/satni-skrin-se-4-prihradkami-seda-175-45-170-cm-d6717475.htm?kampan=adwho_hobby-a-zahrada_pla_all_hobby-a-zahrada-css_nabytek_c_1003783___535072816219_~128972053670~&amp;gclid=CjwKCAiA3L6PBhBvEiwAINlJ9GOIEbkhgwybCP8ci7G12_qTLGFJevytVNoDHjRwGy-uWmb4uW3quRoCYPUQAvD_BwE</t>
  </si>
  <si>
    <t>PALETA Č. 60MO</t>
  </si>
  <si>
    <t>Mixpaleta na MO (lampa na nehty, laser, návnada na ryby,...)</t>
  </si>
  <si>
    <t>PALETA Č. 61</t>
  </si>
  <si>
    <t>Sedlo odpružené na elektrokoloběžky, 129ks</t>
  </si>
  <si>
    <t>PALETA Č. 62MO</t>
  </si>
  <si>
    <t>Mixpaleta na MO (houpací síť, dalekohled, trekové hole, sluchátka, atd.)</t>
  </si>
  <si>
    <t>PALETA Č. 63MO</t>
  </si>
  <si>
    <t>Mixpaleta na MO (mlýnek na nudle, kuličkovky, kráječ na zel., atd.)</t>
  </si>
  <si>
    <t>PALETA Č. 64</t>
  </si>
  <si>
    <t>Sedlo odpružené na elektrokoloběžky, 84ks</t>
  </si>
  <si>
    <t>PALETA Č. 65</t>
  </si>
  <si>
    <t>Elastický potah na křeslo, 73ks</t>
  </si>
  <si>
    <t>https://happykoala.cz/products/softstretch-elasticke-potahy-na-pohovky?currency=CZK&amp;variant=39346785222810&amp;utm_medium=cpc&amp;utm_source=google&amp;utm_campaign=Google%20Shopping&amp;gclid=Cj0KCQiA95aRBhCsARIsAC2xvfwv6iMC0US72Gn4rlSfg_CXC4GxYbkMW0rh4eW-aE7QNBgqyX0KtFUaAtMwEALw_wcB</t>
  </si>
  <si>
    <t>PALETA Č. 66MO</t>
  </si>
  <si>
    <t>Mixpaleta na MO (čelovky, vlasce, sluchátka, atd.)</t>
  </si>
  <si>
    <t>PALETA Č. 67MO</t>
  </si>
  <si>
    <t>Mixpaleta na MO (koberce, ventilátory, tapety, atd.)</t>
  </si>
  <si>
    <t>PALETA Č. 68MO</t>
  </si>
  <si>
    <t>Mixpaleta na MO (markýza, stůl, ledovač, rolety)</t>
  </si>
  <si>
    <t>PALETA Č. 69MO</t>
  </si>
  <si>
    <t>Mixpaleta na MO (mlýnek, deky, válec na krk, atd.)</t>
  </si>
  <si>
    <t>PALETA Č. 70MO</t>
  </si>
  <si>
    <t>Mixpaleta na MO (ohřívač, dalekohled, meteostanice, atd.)</t>
  </si>
  <si>
    <t>PALETA Č. 71MO</t>
  </si>
  <si>
    <t>Mixpaleta na MO (židle, chladící podložka, brýle na hry)</t>
  </si>
  <si>
    <t>PALETA Č. 72MO</t>
  </si>
  <si>
    <t>Mixpaleta na MO (hole, sedla, rozprašovač)</t>
  </si>
  <si>
    <t>PALETA Č. 73MO</t>
  </si>
  <si>
    <t>Mixpaleta na MO (laser, lampičky, pájecí stanice)</t>
  </si>
  <si>
    <t>PALETA Č. 74</t>
  </si>
  <si>
    <t>Otočný držák na mobil, 100ks</t>
  </si>
  <si>
    <t>https://de.aliexpress.com/item/2038788516.html?gatewayAdapt=glo2deu</t>
  </si>
  <si>
    <t>PALETA Č. 75</t>
  </si>
  <si>
    <t>Krycí plachta na golfový vozík, 43ks</t>
  </si>
  <si>
    <t>https://www.tomtop.com/p-y2231gy-s.html</t>
  </si>
  <si>
    <t>PALETA Č. 76</t>
  </si>
  <si>
    <t>Filtr do čističky vzduchu, 108ks</t>
  </si>
  <si>
    <t>https://www.walmart.com/browse/home-improvement/air-filters/partu/1072864_133032_1070944/YnJhbmQ6UGFydHUie</t>
  </si>
  <si>
    <t>PALETA Č. 77MO</t>
  </si>
  <si>
    <t>Mixpaleta na MO (aku baterie, světla na kolo, pistole, atd.)</t>
  </si>
  <si>
    <t>PALETA Č. 78MO</t>
  </si>
  <si>
    <t>Mixpaleta na MO (batohy, povlečení, sportovní oblečení)</t>
  </si>
  <si>
    <t>PALETA Č. 79</t>
  </si>
  <si>
    <t>Sportovní obuv (mix barev, mix velikostí), 65ks</t>
  </si>
  <si>
    <t>https://www.odkarla.cz/chlapecke-tenisky-hobibear-modre</t>
  </si>
  <si>
    <t>Černé (vel. 36)</t>
  </si>
  <si>
    <t>Šedé (vel. 31 a 37)</t>
  </si>
  <si>
    <t>růžové (vel. 32)</t>
  </si>
  <si>
    <t>PALETA Č. 80</t>
  </si>
  <si>
    <t>Mixpaleta</t>
  </si>
  <si>
    <t>Palivový filtr</t>
  </si>
  <si>
    <t>neidentifikovatelná věc (fotky)</t>
  </si>
  <si>
    <t>Snímač hladiny oleje</t>
  </si>
  <si>
    <t>nevíme</t>
  </si>
  <si>
    <t>Lipo baterie (5ks v balíčku)</t>
  </si>
  <si>
    <t>Sedlo</t>
  </si>
  <si>
    <t>Sedlo II</t>
  </si>
  <si>
    <t>Tapeta mix</t>
  </si>
  <si>
    <t>Led blinkry</t>
  </si>
  <si>
    <t>Baterie</t>
  </si>
  <si>
    <t>Baterie II</t>
  </si>
  <si>
    <t>Řadící páka</t>
  </si>
  <si>
    <t>Koule na řadící páku</t>
  </si>
  <si>
    <t>Stínítko na lampičku</t>
  </si>
  <si>
    <t>Pružina?</t>
  </si>
  <si>
    <t>PALETA Č. 81</t>
  </si>
  <si>
    <t>Podložka na jógu (v jedné krabici 12ks)</t>
  </si>
  <si>
    <t>https://www.gamisport.cz/p/159317-podlozka-na-jogu-yoga-mat-tpe-tm_fialova/</t>
  </si>
  <si>
    <t>PALETA Č. 82</t>
  </si>
  <si>
    <t>Dětská kreativní sada malování jednorožců Yileqi Unicorn (v krabici 24ks)</t>
  </si>
  <si>
    <t>https://www.repasovnik.cz/hracky-a-hry/39036-detska-kreativni-sada-malovani-jednorozcu-yileqi-unicorn-6-jednorozcu.html</t>
  </si>
  <si>
    <t>PALETA Č. 83MO</t>
  </si>
  <si>
    <t>Mixpaleta na MO (nafuk.polštář, hdmi, držáky na mobil, atd.)</t>
  </si>
  <si>
    <t>PALETA Č. 84</t>
  </si>
  <si>
    <t>Paleta textil (bundy, batohy, halenky, korzety, šaty, organza na židle)</t>
  </si>
  <si>
    <t>palety ke svezení na MO</t>
  </si>
  <si>
    <t>vytvořena karta a vystaveno na PZ</t>
  </si>
  <si>
    <t>CM</t>
  </si>
  <si>
    <t xml:space="preserve">Nákupní cena </t>
  </si>
  <si>
    <t>MO</t>
  </si>
  <si>
    <t>x</t>
  </si>
  <si>
    <t>Druh</t>
  </si>
  <si>
    <t>PC bez DPH</t>
  </si>
  <si>
    <t>Zisk</t>
  </si>
  <si>
    <t>Boxy Galerka</t>
  </si>
  <si>
    <t>Počet ks v bal.</t>
  </si>
  <si>
    <t>dár.bal. bez DPH</t>
  </si>
  <si>
    <t>stuha</t>
  </si>
  <si>
    <t>Speedbox krabice</t>
  </si>
  <si>
    <t>Cena/ks/bez DPH</t>
  </si>
  <si>
    <t>NC bez DPH</t>
  </si>
  <si>
    <t xml:space="preserve">NC bez DPH </t>
  </si>
  <si>
    <t>NAVRHOVANÉ CENY</t>
  </si>
  <si>
    <t>Sweet I. (CANDY MINI)</t>
  </si>
  <si>
    <t>Sweet II. (CANDY)</t>
  </si>
  <si>
    <t>Food (PREMIUM)</t>
  </si>
  <si>
    <t>Snack (GOODIES)</t>
  </si>
  <si>
    <t>Jamberry</t>
  </si>
  <si>
    <t>Baby</t>
  </si>
  <si>
    <t>Drogerie</t>
  </si>
  <si>
    <t>Energy</t>
  </si>
  <si>
    <t>Moje první manikúra</t>
  </si>
  <si>
    <t>BOY</t>
  </si>
  <si>
    <t>GIRL</t>
  </si>
  <si>
    <t>Název</t>
  </si>
  <si>
    <t>Počet</t>
  </si>
  <si>
    <t>Cena bez DPH</t>
  </si>
  <si>
    <t>Gramofony</t>
  </si>
  <si>
    <t>březen 2023</t>
  </si>
  <si>
    <t>Text</t>
  </si>
  <si>
    <t>Popis</t>
  </si>
  <si>
    <t>16/3/</t>
  </si>
  <si>
    <t>Odvod Majk</t>
  </si>
  <si>
    <t>paleta oblečení</t>
  </si>
  <si>
    <t>2023000256</t>
  </si>
  <si>
    <t>20/3/</t>
  </si>
  <si>
    <t xml:space="preserve">Odvod Peťka </t>
  </si>
  <si>
    <t>nákup doklad</t>
  </si>
  <si>
    <t>káva, mléko, cukr</t>
  </si>
  <si>
    <t>paleta Amazon</t>
  </si>
  <si>
    <t>2023000282</t>
  </si>
  <si>
    <t>22/3/</t>
  </si>
  <si>
    <t>2023000289</t>
  </si>
  <si>
    <t>27/3/</t>
  </si>
  <si>
    <t>energy box</t>
  </si>
  <si>
    <t>2023000359</t>
  </si>
  <si>
    <t>29/3/</t>
  </si>
  <si>
    <t>Domča BZ</t>
  </si>
  <si>
    <t>sweet maxi a sweet</t>
  </si>
  <si>
    <t>Marky BZ</t>
  </si>
  <si>
    <t>sweet maxi</t>
  </si>
  <si>
    <t>XL</t>
  </si>
  <si>
    <t>2023000366</t>
  </si>
  <si>
    <t>30/3/</t>
  </si>
  <si>
    <t>000000782</t>
  </si>
  <si>
    <t>sweet</t>
  </si>
  <si>
    <t>únor 2023</t>
  </si>
  <si>
    <t>13/2/</t>
  </si>
  <si>
    <t>2069</t>
  </si>
  <si>
    <t>14/2/</t>
  </si>
  <si>
    <t>15/2/</t>
  </si>
  <si>
    <t>2023000144</t>
  </si>
  <si>
    <t>Marky box BZ</t>
  </si>
  <si>
    <t>20/2/</t>
  </si>
  <si>
    <t>2023000150</t>
  </si>
  <si>
    <t>24/2/</t>
  </si>
  <si>
    <t>27/2/</t>
  </si>
  <si>
    <t>2023000179</t>
  </si>
  <si>
    <t>28/2/</t>
  </si>
  <si>
    <t>Marky 2x box BZ</t>
  </si>
  <si>
    <t>doklad nákup</t>
  </si>
  <si>
    <t>4/1/</t>
  </si>
  <si>
    <t>Doklad Datart</t>
  </si>
  <si>
    <t>9/1/</t>
  </si>
  <si>
    <t>11/1/</t>
  </si>
  <si>
    <t>19/1/</t>
  </si>
  <si>
    <t>nákup</t>
  </si>
  <si>
    <t>20/1/</t>
  </si>
  <si>
    <t>odvod Majk Jirkovi</t>
  </si>
  <si>
    <t>BZ masážní pistole</t>
  </si>
  <si>
    <t>25/1/</t>
  </si>
  <si>
    <t>26/1/</t>
  </si>
  <si>
    <t>30/1/</t>
  </si>
  <si>
    <t>31/1/</t>
  </si>
  <si>
    <t>Box drink exp</t>
  </si>
  <si>
    <t>DATUM</t>
  </si>
  <si>
    <t>CELKEM STAV NA KONCI DNE</t>
  </si>
  <si>
    <t>DRUH</t>
  </si>
  <si>
    <t>ODESLANÝCH BOXŮ</t>
  </si>
  <si>
    <t>POZNÁMKA</t>
  </si>
  <si>
    <t>15x XL, 14x L, 12x M, 9x S</t>
  </si>
  <si>
    <t>Lukáš, Pavla, Lucka (příchod 8:00), Denča, Ráďa, Ondra - Ondra se zaučoval a balil balíky, Ráďa dělal ostatní dílčí práce a bylo nachystáno hodně zboží na páse z min. týdne</t>
  </si>
  <si>
    <t>27x XL, 11x L, 13x M, 8x S, 6x Lady, 5x Gamer</t>
  </si>
  <si>
    <t>Lukáš, Pavla, Denča (focení + pomoc s tematickými boxy, lepení krabic), Ráďa (chystání ekolikviddace), Ondra (balení balíků)</t>
  </si>
  <si>
    <t>15x XL, 9x L, 10x M, 8x S, 6x Lady, 5x Gamer</t>
  </si>
  <si>
    <t>nikdo - vloupačka</t>
  </si>
  <si>
    <t>Denča, Domča, Lukáš, Lenka (Aliexpres), Ráďa, Pavla (lepení krabic), Filda, Ondra (balení balíků)</t>
  </si>
  <si>
    <t>12x XL, 14x L, 14x M, 10x S, 10x Lady, 8x Gamer</t>
  </si>
  <si>
    <t>Denča, Lukáš, Pavla (lepení krabic), Lenka (Aliexpres), Ráďa, Filda, Ondra (balení balíků)</t>
  </si>
  <si>
    <t>Denča, Lukáš (dražba a obchod), Pavla (lepení krabic), Lenka (Aliexpres), Ráďa (skládání kamionu), Filda (skládání kamionu), Ondra (balení balíků)</t>
  </si>
  <si>
    <t>3x L, 2x M, 1x S, 10x Lady</t>
  </si>
  <si>
    <t>Domča (1/2 dne), Denča, Lukáš, Pavla (lepení krabic), Lenka a Kača (Aliexpres), Ráďa, Filda (1/2 dne tavení Aliexpres), Ondra (balení balíků a tavení Aliexpres)</t>
  </si>
  <si>
    <t>1x L, 1x S, 10x Lady</t>
  </si>
  <si>
    <t>Denča, Lukáš, Pavla (lepení krabic), Lenka a Kača (Aliexpres), Ráďa (skládání kamionu), Filda (skládání kamionu)</t>
  </si>
  <si>
    <t>9x Lady</t>
  </si>
  <si>
    <t>Denča, Lukáš, Pavla (lepení krabic), Lenka a Kača (Aliexpres), Ráďa (skládání kamionu), Filda (skládání kamionu), Domča (1/2 dne)</t>
  </si>
  <si>
    <t>8x Lady</t>
  </si>
  <si>
    <t>1x XL, 1x L, 1x S, 3x Lady, 6x Beauty</t>
  </si>
  <si>
    <t>1x XL, 1x L, 2x M, 2x S, 3x Lady, 5x Beauty</t>
  </si>
  <si>
    <t>Ráďa, Filda, Denča, Luky, Pavla, Lenka, Lucka</t>
  </si>
  <si>
    <t>Ráďa, Filda, Luky, Pavla, Lenka, Lucka</t>
  </si>
  <si>
    <t>43x Mix, 1x S, 1x M, 1x Lady, 4x Beauty</t>
  </si>
  <si>
    <t>Ráďa (2h ráno chystání palet), Filda (2h ráno chystání palet), Luky (chystání odsávání), Pavla (lepení a potisk krabic a pak rozbalování), Lenka (od 10:30 do 14:15), Domča (1/2 den)</t>
  </si>
  <si>
    <t>Ráďa (do 10:20, pak lékař), Filda (počítání palet ALIX), Luky, Pavla (lepení a potisk krabic), Lucka</t>
  </si>
  <si>
    <t>Ráďa (nakládání kamion), Filda (nakládání kamion), Luky, Pavla, Lucka</t>
  </si>
  <si>
    <t>70x mix, 2x beauty, 1x lady, 1x S</t>
  </si>
  <si>
    <t>Ráďa, Filda, Luky, Lenka, Lucka</t>
  </si>
  <si>
    <t>87x mix, 11x bag, 2x beauty, 1x Lady, 1x S</t>
  </si>
  <si>
    <t>Ráďa, Filda, Luky, Lenka (v 9 pracák), Lucka</t>
  </si>
  <si>
    <t>114x mix, 25x bag, 9x beauty, 2x M, 1x S, 2x Lady</t>
  </si>
  <si>
    <t>Filda, Luky (stříkání bagů), Lenka, Denča</t>
  </si>
  <si>
    <t>107x mix, 27x bag, 1x M, 2x Lady, 8x Beauty</t>
  </si>
  <si>
    <t>Filda (po obědě skládání kamionu), Luky (Stříkání bagů do 10), Lenka, Lucka, Ráďa (až od 10 + po obědě skládání kamionu)</t>
  </si>
  <si>
    <t>103x mix, 46x bag, 1x M, 2x Lady, 7x beauty</t>
  </si>
  <si>
    <t>Filda (do 13:30), Luky, Lenka, Lucka (do 12:00), Denča, Ráďa</t>
  </si>
  <si>
    <t>Filda, Ráďa, Luky, Lenka, Lucka, Denča</t>
  </si>
  <si>
    <t>96x mix, 50x bag, 3x beauty</t>
  </si>
  <si>
    <t>Filda, Ráďa (do 9:00), Luky, Lenka, Lucka</t>
  </si>
  <si>
    <t>Filda (skládání kamionu, celé dopo odpad), Luky (skládání kamionu, celé dopo odpad), Lenka, Lucka, Denča</t>
  </si>
  <si>
    <t>60x mix, 34x bag, 2x XL, 9x L, 4x S, 1x M</t>
  </si>
  <si>
    <t>Filda (skládání auta), Lenka, Lucka, Denča, Domča, odpo Kača a Verča, Rosťa (jenom stříkání bagů)</t>
  </si>
  <si>
    <t>1/12/</t>
  </si>
  <si>
    <t>Domča zboží</t>
  </si>
  <si>
    <t>Domča jídlo listopad</t>
  </si>
  <si>
    <t>5/12/</t>
  </si>
  <si>
    <t>3/12/</t>
  </si>
  <si>
    <t>8/12/</t>
  </si>
  <si>
    <t>12/12/</t>
  </si>
  <si>
    <t>13/12/</t>
  </si>
  <si>
    <t>20/12/</t>
  </si>
  <si>
    <t>Filda věci sešit</t>
  </si>
  <si>
    <t>16/12/</t>
  </si>
  <si>
    <t>Krista věci sešit</t>
  </si>
  <si>
    <t>Domča věci sešit</t>
  </si>
  <si>
    <t>21/12/</t>
  </si>
  <si>
    <t>Lenča věci sešit</t>
  </si>
  <si>
    <t>Odvod galerka</t>
  </si>
  <si>
    <t>23/12/</t>
  </si>
  <si>
    <t>8/6/</t>
  </si>
  <si>
    <t>Energy box</t>
  </si>
  <si>
    <t>2023000716</t>
  </si>
  <si>
    <t>9/6/</t>
  </si>
  <si>
    <t>Bára jídlo sešit</t>
  </si>
  <si>
    <t>19/6/</t>
  </si>
  <si>
    <t>Premium mix</t>
  </si>
  <si>
    <t>2023000773</t>
  </si>
  <si>
    <t>20/6/</t>
  </si>
  <si>
    <t>Peťka odvod</t>
  </si>
  <si>
    <t>26/6/</t>
  </si>
  <si>
    <t>Otevřený elektro XL</t>
  </si>
  <si>
    <t>2023000811</t>
  </si>
  <si>
    <t>28/6/</t>
  </si>
  <si>
    <t>Ráďa věci sešit</t>
  </si>
  <si>
    <t>3/10/</t>
  </si>
  <si>
    <t>Doklad</t>
  </si>
  <si>
    <t>7/10/</t>
  </si>
  <si>
    <t>2022002742</t>
  </si>
  <si>
    <t>2022002751</t>
  </si>
  <si>
    <t>2022002754</t>
  </si>
  <si>
    <t>10/10/</t>
  </si>
  <si>
    <t>Odvod</t>
  </si>
  <si>
    <t>Odvod z Galerie stánek</t>
  </si>
  <si>
    <t>2022002750</t>
  </si>
  <si>
    <t>11/10/</t>
  </si>
  <si>
    <t>2022002789</t>
  </si>
  <si>
    <t>12/10/</t>
  </si>
  <si>
    <t>Kélová prohlídka doklad</t>
  </si>
  <si>
    <t>14/10/</t>
  </si>
  <si>
    <t>17/10/</t>
  </si>
  <si>
    <t>18/10/</t>
  </si>
  <si>
    <t>Paketo dobírka</t>
  </si>
  <si>
    <t>21/10/</t>
  </si>
  <si>
    <t>24/10/</t>
  </si>
  <si>
    <t>25/10/</t>
  </si>
  <si>
    <t>26/10/</t>
  </si>
  <si>
    <t>000000185</t>
  </si>
  <si>
    <t xml:space="preserve">Odvod filda - michal ze skladu </t>
  </si>
  <si>
    <t>28/10/</t>
  </si>
  <si>
    <t>31/10/</t>
  </si>
  <si>
    <t>2022003019</t>
  </si>
  <si>
    <t>Denča zboží</t>
  </si>
  <si>
    <t>Palet ID</t>
  </si>
  <si>
    <t>Qty</t>
  </si>
  <si>
    <t>Retail Price</t>
  </si>
  <si>
    <t>Total price</t>
  </si>
  <si>
    <t>AccelTex ATS-12 126-S-L-4N-CG</t>
  </si>
  <si>
    <t>1 537 €</t>
  </si>
  <si>
    <t>3 074 €</t>
  </si>
  <si>
    <t>https://bciimage.com/product/12x12x6-heated-poe-enclosure-for-4-element-n-style-ext-antenna/</t>
  </si>
  <si>
    <t>Avaya EC8404006-E6</t>
  </si>
  <si>
    <t>9 223 €</t>
  </si>
  <si>
    <t>55 338 €</t>
  </si>
  <si>
    <t>https://it-market.com/de/komponenten/neuzugaenge/extreme/ec8404006-e6</t>
  </si>
  <si>
    <t>Jinde jsem nenašla, jen info o tom, že byl ukončen prodej 31.12.2017</t>
  </si>
  <si>
    <t>Avaya WAT912090-E6</t>
  </si>
  <si>
    <t>https://www.priceblaze.com/wat912090-e6-Avaya-Network-Network-Accessories</t>
  </si>
  <si>
    <t>Motorola Solutions AP-7161</t>
  </si>
  <si>
    <t>2 254 €</t>
  </si>
  <si>
    <t>15 778 €</t>
  </si>
  <si>
    <t>https://wirelessunits.com/motorola-solutions-ap7161-outdoor-mimo-dual-radio-802-11n-us/</t>
  </si>
  <si>
    <t>Extreme Networks 16127</t>
  </si>
  <si>
    <t>1 629 €</t>
  </si>
  <si>
    <t>https://digitalsquare.ru/katalog/setevoe-oborudovanie/aktivnoe-setevoe-oborudovanie/e4g-b16t1e1-module.html</t>
  </si>
  <si>
    <t>Extreme Networks AP-0650</t>
  </si>
  <si>
    <t>1 397 €</t>
  </si>
  <si>
    <t>78 232 €</t>
  </si>
  <si>
    <t>https://www.alternetivo.cz/extreme-ap650-dvouradiovy-4x4-4-802-11ac-ax-mu-mimo-indoor-ap-1x2-5-1gbe-lacp-a-2x-802-3at-usb-ble-bez-dc-adapteru_d68766.html</t>
  </si>
  <si>
    <t>Avaya WAP9114</t>
  </si>
  <si>
    <t>8 736 €</t>
  </si>
  <si>
    <t>https://archiwum.allegro.pl/oferta/avaya-wap9114-wireless-access-point-802-11ac-i6620746970.html</t>
  </si>
  <si>
    <t>Jinde jsem nenašla, pouze na zavolání</t>
  </si>
  <si>
    <t>Extreme Networks Model: 10960</t>
  </si>
  <si>
    <t>https://www.amazon.com/Extreme-Networks-10960-Power-Supply/dp/B074T167ZZ</t>
  </si>
  <si>
    <t>Extreme Networks model: 12102</t>
  </si>
  <si>
    <t>1 072 €</t>
  </si>
  <si>
    <t>3 216 €</t>
  </si>
  <si>
    <t>https://www.hardwarejet.com/extreme-networks-12102.html</t>
  </si>
  <si>
    <t>Přesně tento typ jsem nenašla, pouze na zavolání</t>
  </si>
  <si>
    <t>Avaya WAP912207-E6</t>
  </si>
  <si>
    <t>http://www.schmidtasia.com/sg/avaya-wireless-lan-outdoor-access-point-9122/</t>
  </si>
  <si>
    <t>Jinde jsem nenašla, pouze cenu za zrekonstruovaný</t>
  </si>
  <si>
    <t>Avaya WAP9103</t>
  </si>
  <si>
    <t>1 452 €</t>
  </si>
  <si>
    <t>https://computerowiec.com.pl/sprzet-sieciowy/9145-access-point-avaya-9103-80211ac-wap9113306-e6-wap913306-e6.html</t>
  </si>
  <si>
    <t>Avaya WAP9102</t>
  </si>
  <si>
    <t>https://www.nriparts.com/products/avaya-wap9102-wireless-access-point-ethernet-and-communication-module/621576?option_ids=</t>
  </si>
  <si>
    <t>Jinde jsem nenašla. Buď nedostupné nebo zrekonstruované</t>
  </si>
  <si>
    <t>Extreme Networks AP-8533-68SB40-EU-Z-D</t>
  </si>
  <si>
    <t>1 046 €</t>
  </si>
  <si>
    <t>6 276 €</t>
  </si>
  <si>
    <t>https://aidc-online.com/puntos-de-acceso/124-punto-de-acceso-wing-ap-8533-68sb40.html</t>
  </si>
  <si>
    <t>Jinde jsem nenašla cenu za nový, pouze za zrekonstruovaný</t>
  </si>
  <si>
    <t>Motorola Solutions Inc. AP-0622</t>
  </si>
  <si>
    <t>Podobné: https://www.ebay.com/itm/Motorola-AP-0622-Access-Point-Dual-Radio-Wireless-Access-Point-AP-6522-66030-US-/232663674105</t>
  </si>
  <si>
    <t>Jinde jsem cenu nenašla, na it-market.com už jen dražší</t>
  </si>
  <si>
    <t>Extreme Networks AP-6562E-66030-EU-Z-D</t>
  </si>
  <si>
    <t>11 556 €</t>
  </si>
  <si>
    <t>https://it-market.com/en/communication/wireless/access-points/extreme/ap-6522e-66030-eu?number=149874&amp;gclid=Cj0KCQjwrs2XBhDjARIsAHVymmQij-A_KCTon7y1S2L6XqnXcBb976W-HOjy2O2XkminQUCs9nHMImYaAo3EEALw_wcB</t>
  </si>
  <si>
    <t>Lepší cenu jsem nenašla, na it-market.com dražší o 13E</t>
  </si>
  <si>
    <t>Extreme Networks AP-6562E-66040-WR-Z-F</t>
  </si>
  <si>
    <t>1 440 €</t>
  </si>
  <si>
    <t>37 440 €</t>
  </si>
  <si>
    <t>https://ct-company.ru/catalog/wifi/extreme-networks/wing-outdoor/AP-6562-66040-WR.html</t>
  </si>
  <si>
    <t>Cenu za nový jsem nenašla</t>
  </si>
  <si>
    <t>Extreme Networks model: WS-AP3715I</t>
  </si>
  <si>
    <t>76 175 €</t>
  </si>
  <si>
    <t>https://www.newegg.com/p/0E6-007N-00086?item=9SIAJZYJ9P9126&amp;source=region</t>
  </si>
  <si>
    <t>Avaya 90486B48 SFP module</t>
  </si>
  <si>
    <t>1 471 €</t>
  </si>
  <si>
    <t>10 297 €</t>
  </si>
  <si>
    <t>https://magento.avantidp.com/catalog/product/view/id/2132/s/new-avaya-ec1404002-e6-9048gb-48-sfp-module/</t>
  </si>
  <si>
    <t>Extreme Networks G3G170-24</t>
  </si>
  <si>
    <t>5 950 €</t>
  </si>
  <si>
    <t>https://www.priceblaze.com/g3g170-24-Enterasys-Networks-Network-Switches</t>
  </si>
  <si>
    <t>Avaya 4500 HiStack 5m</t>
  </si>
  <si>
    <t>5 177 €</t>
  </si>
  <si>
    <t>https://www.tonitrus.com/de/netzwerk/zubehoer/sonstiges/10124914-014-avaya-al4518004-e6-nortel-4500-ssc-histack-stacking-cable-5m-5m-grau-netzwerkkabel/</t>
  </si>
  <si>
    <t>Avaya WAP9172</t>
  </si>
  <si>
    <t>33 440 €</t>
  </si>
  <si>
    <t>https://www.ebay.com/itm/114829160418</t>
  </si>
  <si>
    <t>Levnější jsem nenašla + další odkazy v příloze word</t>
  </si>
  <si>
    <t>Motorola AP7181DC 2,4/5x</t>
  </si>
  <si>
    <t>https://jeelabs.com/p/motorola-hk1874-ap7181-dc-2-4-5-x-ghz-intl/</t>
  </si>
  <si>
    <t>Extreme Networks 16432</t>
  </si>
  <si>
    <t>6 188 €</t>
  </si>
  <si>
    <t>24 752 €</t>
  </si>
  <si>
    <t>https://it-market.com/de/komponenten/neuzugaenge/extreme/e4g-400-dc/router</t>
  </si>
  <si>
    <t>Extreme Networks 16431</t>
  </si>
  <si>
    <t>9 917 €</t>
  </si>
  <si>
    <t>89 253 €</t>
  </si>
  <si>
    <t>https://aiwa.kz/p87987090-marshrutizator-extreme-networks.html</t>
  </si>
  <si>
    <t>Avaya AL4800B88-E6</t>
  </si>
  <si>
    <t>1 999 €</t>
  </si>
  <si>
    <t>13 993 €</t>
  </si>
  <si>
    <t>https://it-planet.com/fr/p/nortel-avaya-al4800b88-e6-436.html</t>
  </si>
  <si>
    <t>Avaya 9024XL 24 SFP+ module</t>
  </si>
  <si>
    <t>https://picclick.com/Avaya-9024XL-EC1404001-E6-24-Port-SFP-10-GbE-203993822354.html?refresh=1</t>
  </si>
  <si>
    <t>Jiné jsem nenašla</t>
  </si>
  <si>
    <t>Extreme Networks 48038 BDXA-G48T</t>
  </si>
  <si>
    <t>14 771 €</t>
  </si>
  <si>
    <t>44 313 €</t>
  </si>
  <si>
    <t>https://www.walmart.com/ip/Extreme-Networks-BlackDiamond-BDXA-G48T-expansion-module/530069445?wmlspartner=wlpa&amp;selectedSellerId=9286</t>
  </si>
  <si>
    <t>Extreme Networks 68024BD</t>
  </si>
  <si>
    <t>1 715 €</t>
  </si>
  <si>
    <t>https://www.ebay.com/itm/202817161946</t>
  </si>
  <si>
    <t>Avaya EC1404009-E6</t>
  </si>
  <si>
    <t>3 136 €</t>
  </si>
  <si>
    <t>25 088 €</t>
  </si>
  <si>
    <t>https://it-market.com/de/switches/managed/nortel/ec1404009-e6</t>
  </si>
  <si>
    <t>Extreme Networks 65024 ASSY, TORINO, BD 12082 SPARE PSU/FAN</t>
  </si>
  <si>
    <t>1 830 €</t>
  </si>
  <si>
    <t>http://www.transource.com/store/product_detail.asp?part_num=11161548</t>
  </si>
  <si>
    <t>Extreme Networks WS-AP3715I</t>
  </si>
  <si>
    <t>1 512 €</t>
  </si>
  <si>
    <t>https://www.amazon.com/Extreme-Network-WS-AP3715I-Enterasys-identiFi/dp/B00KLXZ50Q</t>
  </si>
  <si>
    <t>Avaya WAP9173</t>
  </si>
  <si>
    <t>https://www.priceblaze.com/wap917300-e6-Avaya-Network-Wireless-Network</t>
  </si>
  <si>
    <t>Avaya WLAN 9100 Wall Jack 11ac 2X2</t>
  </si>
  <si>
    <t>2 177 €</t>
  </si>
  <si>
    <t>Podobné: https://teamequip.com/avaya-wae913206-e6-wlan-9100-ap-plenum-11ac-2x2-access-point-t141146/</t>
  </si>
  <si>
    <t>Extreme Networks 16442 E4G-F16T1E1/module</t>
  </si>
  <si>
    <t>2 121 €</t>
  </si>
  <si>
    <t>https://ct-company.ru/catalog/network/extreme-networks/e4g-interface-modules/16442.html</t>
  </si>
  <si>
    <t>Enterasys ws-ap3715e</t>
  </si>
  <si>
    <t>2 100 €</t>
  </si>
  <si>
    <t>https://shop.netz-komponenten.net/Enterasys/Extreme-Wireless/WS-AP3715e.html</t>
  </si>
  <si>
    <t>Avaya AL3500A04-E6</t>
  </si>
  <si>
    <t>4 128 €</t>
  </si>
  <si>
    <t>https://www.amazon.co.uk/Avaya-AL3500B04-E6-ERS-3510GT/dp/B0195F1MF2</t>
  </si>
  <si>
    <t>Extreme Networks 08G20G4-24</t>
  </si>
  <si>
    <t>13 440 €</t>
  </si>
  <si>
    <t>https://esaitech.com/products/extreme-networks-08g20g4-24-800-series-24-port-managed-rack-mount-switch</t>
  </si>
  <si>
    <t>AccelTex Solutions ATS-OP-245-47-4NP-36</t>
  </si>
  <si>
    <t>1 443 €</t>
  </si>
  <si>
    <t>https://www.ebay.com/itm/185281417467</t>
  </si>
  <si>
    <t>Extreme Networks 16420 SummitStack-V80 Module</t>
  </si>
  <si>
    <t>https://www.ebay.com/itm/324529549888</t>
  </si>
  <si>
    <t>Našla jsem jen dražší - odkaz v příloze word</t>
  </si>
  <si>
    <t>AccelTex Solutions ATS-OO-245-46-4NP-36</t>
  </si>
  <si>
    <t>5 985 €</t>
  </si>
  <si>
    <t>https://wifi-anteny.heureka.sk/acceltex-solutions-ats-oo-245-46-4np-36/#prehlad/</t>
  </si>
  <si>
    <t>Našla jsem více cen, ale nevím zda odpovídají - odkazy v příloze word</t>
  </si>
  <si>
    <t>Extreme Networks 16419 SummitStack Module</t>
  </si>
  <si>
    <t>2 208 €</t>
  </si>
  <si>
    <t>https://www.newegg.com/extreme-networks-16419-expansion-module/p/N82E16816384016</t>
  </si>
  <si>
    <t>Extreme Networks AP-8122: 2-RADIO 3X3, 3 MIMO EU</t>
  </si>
  <si>
    <t>1 017 €</t>
  </si>
  <si>
    <t>46 782 €</t>
  </si>
  <si>
    <t>https://www.barcode-uk.com/group/wireless-networking/wireless-access-points/extreme-networks/extreme-networks-zebra-ap8122</t>
  </si>
  <si>
    <t>15 428 €</t>
  </si>
  <si>
    <t>https://www.ebay.com/itm/174141068072?chn=ps&amp;mkevt=1&amp;mkcid=28</t>
  </si>
  <si>
    <t>Extreme Networks 41532 BD 8900-G96T-c</t>
  </si>
  <si>
    <t>19 454 €</t>
  </si>
  <si>
    <t>583 620 €</t>
  </si>
  <si>
    <t>https://getitnew.com/products/41532</t>
  </si>
  <si>
    <t>Extreme Networks 7H4382-49-E</t>
  </si>
  <si>
    <t>https://www.ebay.de/itm/203965107183?hash=item2f7d448bef:g:R98AAOSwnbFijNRg</t>
  </si>
  <si>
    <t>Enterasys 7GR4202-30</t>
  </si>
  <si>
    <t>https://www.edv-werksverkauf.de/extreme-network-enterasys-switch-7gr4202-30-netzwerk-30-ports_1651478158_15194</t>
  </si>
  <si>
    <t>V příloze word levnější cena, ale nevím zda odpovídá</t>
  </si>
  <si>
    <t>Extreme Networks 48015 BDX8-FAN</t>
  </si>
  <si>
    <t>1 374 €</t>
  </si>
  <si>
    <t>2 748 €</t>
  </si>
  <si>
    <t>http://www.transource.com/store/product_detail.asp?part_num=10190856</t>
  </si>
  <si>
    <t>Extreme Networks AP-8232: 2-RADIO 3X3, 3 MIMO, EU</t>
  </si>
  <si>
    <t>19 575 €</t>
  </si>
  <si>
    <t>https://www.morele.net/access-point-extreme-networks-ap8232-ap-8232-67040-eu-1221640/</t>
  </si>
  <si>
    <t>Avaya WAT912035-E6</t>
  </si>
  <si>
    <t>2 077 €</t>
  </si>
  <si>
    <t>83 080 €</t>
  </si>
  <si>
    <t>https://nur-sultan.satu.kz/p45661623-antenna-avaya-wat912035.html</t>
  </si>
  <si>
    <t>Enterasys C3K172-24</t>
  </si>
  <si>
    <t>1 262 €</t>
  </si>
  <si>
    <t>https://www.memory4less.com/enterasys-networks-network-switch-c3k172-24</t>
  </si>
  <si>
    <t>Enterasys B2H124-48P</t>
  </si>
  <si>
    <t>https://it-planet.com/en/p/enterasys-b2h124-48p-212453.html</t>
  </si>
  <si>
    <t>Enterasys 7G4270-10</t>
  </si>
  <si>
    <t>https://www.m4l.com/7g4270-10-Enterasys-Networks-Switch</t>
  </si>
  <si>
    <t>Extreme Networks ZEBRA TW-0511-60010-WR</t>
  </si>
  <si>
    <t>10 224 €</t>
  </si>
  <si>
    <t>https://www.radwell.co.uk/en-GB/Buy/ZEBRA/MOTOROLA%20SOLUTIONS/TW-0511-60010-WR/?redirect=true</t>
  </si>
  <si>
    <t>Extreme Networks OMNI,DUALBAND, 182cm, RSMM</t>
  </si>
  <si>
    <t>1 944 €</t>
  </si>
  <si>
    <t>https://www.ebay.com/p/1711783244</t>
  </si>
  <si>
    <t>Extreme Networks 16112 XGM2-2xf</t>
  </si>
  <si>
    <t>1 560 €</t>
  </si>
  <si>
    <t>https://4startech.com/products/16112</t>
  </si>
  <si>
    <t>Extreme Networks 16115 XGM2-2bt</t>
  </si>
  <si>
    <t>https://4startech.com/products/16115</t>
  </si>
  <si>
    <t>Zde cena za použitý - další odkaz v příloze word (=nevím zda cena odpovídá realitě)</t>
  </si>
  <si>
    <t>Extreme Networks A2H124-24</t>
  </si>
  <si>
    <t>https://www.ebay.com/itm/283617387100</t>
  </si>
  <si>
    <t>Avaya WAO9120</t>
  </si>
  <si>
    <t>https://www.ebay.com/p/5023791689</t>
  </si>
  <si>
    <t>Extreme Networks 16444 E4G-CLK/module</t>
  </si>
  <si>
    <t>7 610 €</t>
  </si>
  <si>
    <t>http://www.transource.com/store/product_detail.asp?part_num=10921409</t>
  </si>
  <si>
    <t>Motorola AP-PSBIAS-1P3-AFR</t>
  </si>
  <si>
    <t>1 056 €</t>
  </si>
  <si>
    <t>https://www.thebarcodewarehouse.co.uk/shop/motorola/accessories/miscellaneous/AP-PSBIAS-1P3-AFR/</t>
  </si>
  <si>
    <t>Nenašla jsem cenu za nový ks. Uvedená cena je za zrekonstruovaný</t>
  </si>
  <si>
    <t>Avaya WAP9112</t>
  </si>
  <si>
    <t>https://shopotam.ru/catalog/Computers_Tablets_And_Networking/Home_Networking_And_Connectivity/Wireless_Access_Points/avaya/353627546057-item.html</t>
  </si>
  <si>
    <t>Nenašla jsem jinou cenu za nový ks.</t>
  </si>
  <si>
    <t>Enterasys Revision WS-PS3X48-MR</t>
  </si>
  <si>
    <t>10 816 €</t>
  </si>
  <si>
    <t>https://www.m4l.com/ws-ps3x48-mr-Enterasys-Networks-Power-accessory</t>
  </si>
  <si>
    <t>Extreme Networks AP-6522-66030, Model: AP-0622</t>
  </si>
  <si>
    <t>2 535 €</t>
  </si>
  <si>
    <t>Cena za použitý, za nový ks jsem nenašla. Předchozí odkaz byl na jiný model</t>
  </si>
  <si>
    <t>NETIRON XMR-16 CHASSIS ONLY, SPARE, NI-XMR-16-S</t>
  </si>
  <si>
    <t>10 227 €</t>
  </si>
  <si>
    <t>https://www.terabitsystems.com/brocade/routers/ni-xmr-16-s</t>
  </si>
  <si>
    <t>Našla jsem cenu jen za zrekonstruovaný viz. word</t>
  </si>
  <si>
    <t>Enterasys C5K125-24P2</t>
  </si>
  <si>
    <t>1 100 €</t>
  </si>
  <si>
    <t>3 300 €</t>
  </si>
  <si>
    <t>https://shop.netz-komponenten.net/Extreme-Switching-Stackable/C-Series/C5-Series/C5K125-24P2.html</t>
  </si>
  <si>
    <t>Poupravena cena, na stránkách zřejmě lehce zvýšili. Jinak cenu za nový ks jsem nenašla</t>
  </si>
  <si>
    <t>Enterasys 08H20G4-48</t>
  </si>
  <si>
    <t>6 377 €</t>
  </si>
  <si>
    <t>https://www.m4l.com/08h20g4-48-Enterasys-Networks-Switch</t>
  </si>
  <si>
    <t>Avaya DS1404122-E6GS</t>
  </si>
  <si>
    <t>1 683 €</t>
  </si>
  <si>
    <t>20 196 €</t>
  </si>
  <si>
    <t>https://www.m4l.com/DS1404122E6-Avaya-Network-Component</t>
  </si>
  <si>
    <t>Extreme Networks SK8009-1224-F8</t>
  </si>
  <si>
    <t>17 850 €</t>
  </si>
  <si>
    <t>https://it-market.com/de/switches/gigabit/extreme/sk8009-1224-f8?number=157374</t>
  </si>
  <si>
    <t>Cena poupravena, stále použitý model. Cenu za nový ks jsem nenašla</t>
  </si>
  <si>
    <t>Extreme Networks 41631</t>
  </si>
  <si>
    <t>8 925 €</t>
  </si>
  <si>
    <t>https://it-market.com/de/komponenten/neuzugaenge/extreme/8900-10g8x-xl</t>
  </si>
  <si>
    <t>Jinou cenu jsem nenašla, pouze dražší, viz word</t>
  </si>
  <si>
    <t>Extreme Networks 41542 BD 8800 G48Xa</t>
  </si>
  <si>
    <t>https://www.ebay.com/itm/163651436915</t>
  </si>
  <si>
    <t>Poupravena cena za zrekonstruovaný. Za nový ks jsem nenašla</t>
  </si>
  <si>
    <t>Avaya AL7000MV2-E6</t>
  </si>
  <si>
    <t>2 870 €</t>
  </si>
  <si>
    <t>5 740 €</t>
  </si>
  <si>
    <t>https://www.directdial.com/ca/item/avaya-7002qq-2-port-40gbase-qsfp-media-dependent-adapter/al7000mv2-e6</t>
  </si>
  <si>
    <t>Cena za zrekonstruovaný. Za nový ks jsem nenašla</t>
  </si>
  <si>
    <t>Extreme Networks 41211</t>
  </si>
  <si>
    <t>https://www.ebay.co.uk/itm/Extreme-Networks-41211-MSM-G8X-with-ADV-CORE-MPLS-LICENSE-/202826396880</t>
  </si>
  <si>
    <t>Extreme Networks RFS-7010-1000</t>
  </si>
  <si>
    <t>https://www.ebay.com/itm/Motorola-RFS-7010-1000-WR-RFS7000-Series-Wireless-Controller-Network-Switch-2/153645100974</t>
  </si>
  <si>
    <t>1 092 €</t>
  </si>
  <si>
    <t>Extreme Networks 48047 BDXB-40G12X-XL</t>
  </si>
  <si>
    <t>15 963 €</t>
  </si>
  <si>
    <t>79 815 €</t>
  </si>
  <si>
    <t>https://getitnew.com/products/48047</t>
  </si>
  <si>
    <t>Jinou cenu jsem nenašla</t>
  </si>
  <si>
    <t>Extreme Networks 08G20G2-08</t>
  </si>
  <si>
    <t>1 770 €</t>
  </si>
  <si>
    <t>http://www.transource.com/store/product_detail.asp?part_num=10878105</t>
  </si>
  <si>
    <t>Enterasys WS-AP3715E</t>
  </si>
  <si>
    <t>6 000 €</t>
  </si>
  <si>
    <t>Tato cena je na podobný model. Cenu za nový ks a správný model jsem bohužel nenašla (info o modelu ve word)</t>
  </si>
  <si>
    <t>Extreme Networks 16119 XGM3S-2xf/module</t>
  </si>
  <si>
    <t>57 826 €</t>
  </si>
  <si>
    <t>https://mountainnetworks.net/extreme-networks-interface-module-xgm3s-2xf-module-new/</t>
  </si>
  <si>
    <t>Enterasys 4G4282-49</t>
  </si>
  <si>
    <t>8 628 €</t>
  </si>
  <si>
    <t>https://it-market.com/en/switches/gigabit/enterasys/4g4282-49?c=510</t>
  </si>
  <si>
    <t>Nižší cenu za zrekonstruovaný jsem nenašla, ani cenu za nový ks</t>
  </si>
  <si>
    <t>Extreme Networks G3K-4XFP</t>
  </si>
  <si>
    <t>3 642 €</t>
  </si>
  <si>
    <t>http://www.transource.com/store/product_detail.asp?part_num=10188223</t>
  </si>
  <si>
    <t>Nižší cenu jsem nenašla. Cenu za nový ks také nenašla</t>
  </si>
  <si>
    <t>Extreme Networks 41251 BD 8500-MSM24</t>
  </si>
  <si>
    <t>1 648 €</t>
  </si>
  <si>
    <t>https://it-market.com/en/switches/managed/extreme/41251</t>
  </si>
  <si>
    <t>Extreme Networks B5K125-24P2</t>
  </si>
  <si>
    <t>1 547 €</t>
  </si>
  <si>
    <t>https://it-market.com/en/components/newcomers/extreme/b5k125-24p2?number=157306</t>
  </si>
  <si>
    <t>Extreme Networks A4H124-24P</t>
  </si>
  <si>
    <t>1 168 €</t>
  </si>
  <si>
    <t>https://www.technetworksupply.com/products/a4h124-24p-extreme-networks-a-series-stackable-edge-switch</t>
  </si>
  <si>
    <t>Extreme Networks 48062 BDXB-100G4X-XL</t>
  </si>
  <si>
    <t>2 507 €</t>
  </si>
  <si>
    <t>7 521 €</t>
  </si>
  <si>
    <t>https://www.networktigers.com/products/48062-extreme-bdxb-100g4x-xl-module</t>
  </si>
  <si>
    <t>Opravena cena za levnější, ovšem stále zrekonstruovaný. Cenu za nový ks jsem nenašla</t>
  </si>
  <si>
    <t>AccelTex WAT911035-E6</t>
  </si>
  <si>
    <t>8 106 €</t>
  </si>
  <si>
    <t>https://www.priceblaze.com/wat911035-e6-Avaya-Network-Network-Accessories</t>
  </si>
  <si>
    <t>Avaya WLAN 8100 Regulatory AP8120</t>
  </si>
  <si>
    <t>5 016 €</t>
  </si>
  <si>
    <t>https://www.preis.de/produkte/Avaya-WLAN-Access-Point-8120/2138482.html?preis_aff_id=0000-remarketing-1111&amp;utm_source=google&amp;utm_medium=cpc&amp;utm_campaign=17858055762&amp;pde_id=7628978811&amp;gclid=EAIaIQobChMI4JO11tDK-QIVTfBRCh0qWQroEAMYASAAEgLlVfD_BwE</t>
  </si>
  <si>
    <t>Avaya AL1905A3B-E6</t>
  </si>
  <si>
    <t>23 130 €</t>
  </si>
  <si>
    <t>https://archiwum.allegro.pl/oferta/avaya-al1905a3b-e6-ers5900-b2f-1400w-psu-no-pc-i8156652881.html</t>
  </si>
  <si>
    <t>Extreme Networks NCAP-500</t>
  </si>
  <si>
    <t>https://www.ebay.com/itm/153645101114</t>
  </si>
  <si>
    <t>Nenašla jsem jinou cenu. Zde cena za trošku jiný model. Více info v příloze word</t>
  </si>
  <si>
    <t>Enterasys Networks SSR-SERC-04-AA</t>
  </si>
  <si>
    <t>https://www.priceblaze.com/ssr-serc-04-aa-Cabletron-Server-Motherboards</t>
  </si>
  <si>
    <t>AccelTex ATS-14126-S-K-4N-CG</t>
  </si>
  <si>
    <t>https://bciimage.com/product/14x12x6-polycarbonate-enclosure-with-solid-door-key-lock-4-n-style-holes/</t>
  </si>
  <si>
    <t>Enterasys B5G124-48</t>
  </si>
  <si>
    <t>https://www.amazon.de/enterasys-B5G124-48-Enterasys-48-Switch-Netzwerk/dp/B003X36R4O</t>
  </si>
  <si>
    <t>Enterasys Networks SSR-GLX29-02-AA-E:98604</t>
  </si>
  <si>
    <t>https://www.priceblaze.com/ssr-glx29-02-aa-Enterasys-Networks-Network-Accessory</t>
  </si>
  <si>
    <t>Avaya AL7000S2X-E6</t>
  </si>
  <si>
    <t>3 154 €</t>
  </si>
  <si>
    <t>6 308 €</t>
  </si>
  <si>
    <t>https://it-market.com/en/components/newcomers/nortel/al7000s2x-e6</t>
  </si>
  <si>
    <t>Enterasys Networks 1H582-25</t>
  </si>
  <si>
    <t>https://produto.mercadolivre.com.br/MLB-1516630735-switch-enterasys-matrix-e1-1h582-25-24-portas-console-_JM</t>
  </si>
  <si>
    <t>Enterasys A2H124-24P</t>
  </si>
  <si>
    <t>https://tehseller.ru/products/38824929</t>
  </si>
  <si>
    <t>Avaya SF Module, VSP 9010 CHASSIS</t>
  </si>
  <si>
    <t>21 952 €</t>
  </si>
  <si>
    <t>13 362 €</t>
  </si>
  <si>
    <t>https://www.newegg.com/p/0ED-002J-000E0</t>
  </si>
  <si>
    <t>Avaya 4500 HiStack 1,5m</t>
  </si>
  <si>
    <t>5 562 €</t>
  </si>
  <si>
    <t>https://www.ipoffice.nl/product/5642/switch-4500-serie-ssc-kabel-(1-5-mtr)</t>
  </si>
  <si>
    <t>Avaya AL700001B-E6</t>
  </si>
  <si>
    <t>6 889 €</t>
  </si>
  <si>
    <t>https://it-planet.com/en/p/nortel-avaya-al700001b-e6-440.html</t>
  </si>
  <si>
    <t>Extreme Networks A4H124-48</t>
  </si>
  <si>
    <t>3 660 €</t>
  </si>
  <si>
    <t>https://www.walmart.com/ip/Extreme-Networks-A-Series-A4-A4H124-48-switch-48-ports-managed/38398679</t>
  </si>
  <si>
    <t>Extreme Networks 16410 Summit X460-48xDC</t>
  </si>
  <si>
    <t>4 669 €</t>
  </si>
  <si>
    <t>51 359 €</t>
  </si>
  <si>
    <t>https://mountainnetworks.net/extreme-networks-gigabit-switch-summit-x460-48xdc-new/</t>
  </si>
  <si>
    <t>Enterasys I3H252-8FXM</t>
  </si>
  <si>
    <t>https://www.priceblaze.com/I3H2528FXM-EnterasysNetworks-Network-Accessory</t>
  </si>
  <si>
    <t>Extreme Networks 15726</t>
  </si>
  <si>
    <t>https://shopotam.ru/catalog/Computers_Tablets_And_Networking/Home_Networking_And_Connectivity/Wireless_Access_Points/extreme-networks/272517227765-item.html</t>
  </si>
  <si>
    <t>Motorola AP-PSBIAS-1P2-AFR-Z|99189</t>
  </si>
  <si>
    <t>https://netcomputadores.com.br/p/appsbias1p2afr-motorola-symbol-power-injector/38161</t>
  </si>
  <si>
    <t>Avaya HiStack 3m</t>
  </si>
  <si>
    <t>https://www.tonitrus.com/se/naetverk/tillbehoer/others/10124916-014-avaya-al4518003-e6-nortel-4500-ssc-histack-stacking-cable-3m-3m-grau-netzwerkkabel/</t>
  </si>
  <si>
    <t>Motorola Solutions AP-650 4621-EU</t>
  </si>
  <si>
    <t>Extreme Networks AP-0622</t>
  </si>
  <si>
    <t>https://teamequip.com/symbol-ap-0622-ap-6522-66040-us-access-point-t141173/</t>
  </si>
  <si>
    <t>Extreme Networks ML-2452-PTA6M6-1-Z-C</t>
  </si>
  <si>
    <t>https://www.morele.net/antena-extreme-networks-patch-6-dual-band-ml-2452-pta6m6-1-1110639/</t>
  </si>
  <si>
    <t>Symbol AP-6511E EXPRESS 802</t>
  </si>
  <si>
    <t>2 584 €</t>
  </si>
  <si>
    <t>https://versatile.com/product/motorola-ap-6511e-60010-wr/</t>
  </si>
  <si>
    <t>Bohužel se mi nepodařilo najít cenu za nový ks</t>
  </si>
  <si>
    <t>Zebra technologies 8132-6001S-W-Z-B</t>
  </si>
  <si>
    <t>2 920 €</t>
  </si>
  <si>
    <t>https://versatile.com/product/motorola-mod-8132-6001s-ww/</t>
  </si>
  <si>
    <t>OMNIDIRECTIONAL ANTENNA, ML-2499-FHPA5-01R</t>
  </si>
  <si>
    <t>https://www.logiscenter.eu/ml-2499-fhpa5-01r-zebra-antenna-indoor-outdoor</t>
  </si>
  <si>
    <t>Našal jsem cenu za nový ks + v příloze word trošku dražší za nový ks</t>
  </si>
  <si>
    <t>Extreme Networks 16117 XGM3-2sf</t>
  </si>
  <si>
    <t>117 130 €</t>
  </si>
  <si>
    <t>https://www.newegg.com/extreme-networks-16117-fiber-module/p/N82E16816384017</t>
  </si>
  <si>
    <t>Našla jsem pak už jen dražší, viz. word</t>
  </si>
  <si>
    <t>Enterasys 4H4285-49</t>
  </si>
  <si>
    <t>7 588 €</t>
  </si>
  <si>
    <t>https://www.m4l.com/4H428549-Enterasys-Networks-Switch</t>
  </si>
  <si>
    <t>Extreme Networks 16535</t>
  </si>
  <si>
    <t>4 420 €</t>
  </si>
  <si>
    <t>https://www.provantage.com/extreme-networks-16535~7ETNT1N1.htm</t>
  </si>
  <si>
    <t>Avaya EC7205A1B-E6</t>
  </si>
  <si>
    <t>https://www.itbargaincenter.com/products/ec7205a1b-e6</t>
  </si>
  <si>
    <t>Enterasys 7C103-E|98605</t>
  </si>
  <si>
    <t>https://www.ebay.com/itm/EXTREME-NETWORKS-ENTERASYS-7C103-/283617390079?_ul=IL</t>
  </si>
  <si>
    <t>Avaya 9048GT 48</t>
  </si>
  <si>
    <t>https://salego.nwbest.xyz/index.php?main_page=product_info&amp;products_id=199623</t>
  </si>
  <si>
    <t>Avaya 5632-FD</t>
  </si>
  <si>
    <t>7 440 €</t>
  </si>
  <si>
    <t>14 880 €</t>
  </si>
  <si>
    <t>https://www.jacob.de/produkte/Avaya-Ethernet-Routing-Switch-5632FD-AL1001A15-E5-artnr-1294866.html</t>
  </si>
  <si>
    <t>Enterasys B2H124-48-E:98605</t>
  </si>
  <si>
    <t>1 131 €</t>
  </si>
  <si>
    <t>2 262 €</t>
  </si>
  <si>
    <t>https://it-market.com/en/switches/10/100-mbit/s/enterasys/b2h124-48p?gclid=EAIaIQobChMIyP_vsOi7-QIVBJzVCh1KFAzCEAAYASAAEgL_4fD_BwE</t>
  </si>
  <si>
    <t>Enterasys B3G124-48</t>
  </si>
  <si>
    <t>2 083 €</t>
  </si>
  <si>
    <t>14 581 €</t>
  </si>
  <si>
    <t>https://it-market.com/en/switches/gigabit/enterasys/b3g124-48?gclid=EAIaIQobChMIiuiry-a7-QIVW49oCR1hvg4hEAAYASAAEgLOVvD_BwE</t>
  </si>
  <si>
    <t>Extreme Networks ST8206-0848-F8</t>
  </si>
  <si>
    <t>9 500 €</t>
  </si>
  <si>
    <t>Extreme Networks C5G124-24P2-G</t>
  </si>
  <si>
    <t>3 272 €</t>
  </si>
  <si>
    <t>https://it-market.com/en/components/newcomers/extreme/c5g124-24p2-g</t>
  </si>
  <si>
    <t>Extreme Networks 08G20G4-48P</t>
  </si>
  <si>
    <t>1 649 €</t>
  </si>
  <si>
    <t>http://salestores.com/extremenetwo237.html</t>
  </si>
  <si>
    <t>Enterasys 4H4282-49</t>
  </si>
  <si>
    <t>https://computingworlds.com/enterasys-networks-4h4282-49-switches.html</t>
  </si>
  <si>
    <t>Nortel 5632FD</t>
  </si>
  <si>
    <t>https://servermark.net/catalog/network/network_21349.html</t>
  </si>
  <si>
    <t>Extreme Networks A2H124-24P</t>
  </si>
  <si>
    <t>https://www.itfortrade.com/switches/enterasys/a2h124-24p-generalueberholt.html</t>
  </si>
  <si>
    <t>Motorola EX-3524</t>
  </si>
  <si>
    <t>https://retailtechoutlet.com/products/motorola-ex-3524-0000-00-wr-24ge-4sfp-wired-poe-poe</t>
  </si>
  <si>
    <t>Motorola RFS-7010</t>
  </si>
  <si>
    <t>https://www.vibrant.com/OEM-RFS-7010-1000-WR.html</t>
  </si>
  <si>
    <t>Enterasys V2H124-24</t>
  </si>
  <si>
    <t>https://nwrusa.com/products/3824</t>
  </si>
  <si>
    <t>Extreme Networks A2H124-48</t>
  </si>
  <si>
    <t>https://www.partschase.com/Extreme%20Networks?product_id=95036&amp;page=4</t>
  </si>
  <si>
    <t>Extreme Networks WS-AO-DT05120-1</t>
  </si>
  <si>
    <t>2 484 €</t>
  </si>
  <si>
    <t>http://www.transource.com/store/product_detail.asp?part_num=10188830</t>
  </si>
  <si>
    <t>Avaya AA1404028-E6</t>
  </si>
  <si>
    <t>https://www.optcore.net/product/aa1404028-e6-ava/</t>
  </si>
  <si>
    <t>Na další stránce jsem našla stejnou cenu</t>
  </si>
  <si>
    <t>Zebra TW-511</t>
  </si>
  <si>
    <t>Extreme Networks SSA-T1068-0652A</t>
  </si>
  <si>
    <t>7 438 €</t>
  </si>
  <si>
    <t>https://it-market.com/de/switches/gigabit/extreme/ssa-t1068-0652a?number=157226</t>
  </si>
  <si>
    <t>Avaya 7024XLS</t>
  </si>
  <si>
    <t>1 958 €</t>
  </si>
  <si>
    <t>https://www.amazon.com/Avaya-7024XLS-Front-Cooling-AL700001F-E6/dp/B00BKDAXB2</t>
  </si>
  <si>
    <t>Extreme Networks 17112</t>
  </si>
  <si>
    <t>https://www.amazon.com/EXTREME-NETWORKS-17112-Summit-Module/dp/B01LXAJWCR</t>
  </si>
  <si>
    <t>Extreme Networks WS-AO-DT05120</t>
  </si>
  <si>
    <t>http://www.transource.com/store/product_detail.asp?part_num=10188829</t>
  </si>
  <si>
    <t>Extreme Networks 10915</t>
  </si>
  <si>
    <t>https://nwrusa.com/products/2037?variant=31556867489874</t>
  </si>
  <si>
    <t>Avaya AL1905A08-E6</t>
  </si>
  <si>
    <t>https://www.ebay.com/itm/303560653622</t>
  </si>
  <si>
    <t>Motorola Solutions AP-0622</t>
  </si>
  <si>
    <t>https://www.thebarcodewarehouse.co.uk/shop/motorola/motorola-discontinued-products/AP-0622-66040-EU/</t>
  </si>
  <si>
    <t>Extreme Networks 5466</t>
  </si>
  <si>
    <t>- €</t>
  </si>
  <si>
    <t>UNIDENTIFIED</t>
  </si>
  <si>
    <t>Nortel AE3200I</t>
  </si>
  <si>
    <t>https://fccid.io/NEI-AE3200i</t>
  </si>
  <si>
    <t>Extreme Networks 2452-HPA6M6-072-Z-A</t>
  </si>
  <si>
    <t>1 704 €</t>
  </si>
  <si>
    <t>https://www.rsbarcode.it/switching-routing-wireless-extreme-networks/18223-ml-2452-hpa6m6-072.html</t>
  </si>
  <si>
    <t>https://thinclientpros.com/motorola-ap-650-wireless-access-point/</t>
  </si>
  <si>
    <t>3 402 €</t>
  </si>
  <si>
    <t>Extreme Networks 2452-PTA2M3X3-1-Z-D0</t>
  </si>
  <si>
    <t>2 800 €</t>
  </si>
  <si>
    <t>https://www.radwell.co.uk/en-GB/Buy/ZEBRA/MOTOROLA%20SOLUTIONS/ML-2452-PTA2M3X3-1/?redirect=true</t>
  </si>
  <si>
    <t>Našla jsem jen dražší nebo použité ks, viz odkaz ve word</t>
  </si>
  <si>
    <t>Enterasys WS-AP3710e</t>
  </si>
  <si>
    <t>26 334 €</t>
  </si>
  <si>
    <t>https://www.priceblaze.com/ws-ap3710e-Enterasys-Networks-Network-Wireless-Network</t>
  </si>
  <si>
    <t>Avaya 8648GTR ROUTING SWITCH MODULE</t>
  </si>
  <si>
    <t>2 409 €</t>
  </si>
  <si>
    <t>https://eztradingco.com/products/ds1404092-avaya-nortel-passport-8648gtr-routing-switch-module</t>
  </si>
  <si>
    <t>Symbol AP-7161</t>
  </si>
  <si>
    <t>1 531 €</t>
  </si>
  <si>
    <t>https://store.immediasys.com/ap-7161-outdoor-dual-radio-802-11n-access-point-ap-7161-66040-wr/</t>
  </si>
  <si>
    <t>Extreme Networks WS-AO-DX10055</t>
  </si>
  <si>
    <t>1 212 €</t>
  </si>
  <si>
    <t>http://www.transource.com/store/product_detail.asp?part_num=11296168</t>
  </si>
  <si>
    <t>Extreme Networks WS-AO-5D23009</t>
  </si>
  <si>
    <t>1 105 €</t>
  </si>
  <si>
    <t>https://www.walmart.com/ip/Extreme-Networks-RoamAbout-antenna/524944719</t>
  </si>
  <si>
    <t>Enterasys XSR-NCC-250-4XX</t>
  </si>
  <si>
    <t>https://www.aztekcomputers.com/xsrncc2504xx-enterasys-1azteknioec.html</t>
  </si>
  <si>
    <t>Avaya WAT912360-E6</t>
  </si>
  <si>
    <t>https://www.servers4less.com/networking/wireless/avaya-wat912360-e6</t>
  </si>
  <si>
    <t>Extreme Networks 68021 BD 20800 XFM-1</t>
  </si>
  <si>
    <t>https://www.esnsolutions.com/product-page/extreme-68021</t>
  </si>
  <si>
    <t>Extreme Networks 16501</t>
  </si>
  <si>
    <t>https://mountainnetworks.net/extreme-networks-intelligent-edge-switch-summit-x440-8t-new/</t>
  </si>
  <si>
    <t>Avaya WAT911090-E6</t>
  </si>
  <si>
    <t>https://nur-sultan.satu.kz/p45661551-antenna-avaya-wat911090.html</t>
  </si>
  <si>
    <t>Extreme Networks AP-6562E-66030-WR-Z-F</t>
  </si>
  <si>
    <t>https://www.router-switch.com/ap-6522-66030-wr.html</t>
  </si>
  <si>
    <t>PowerDsine WPR9100A3-E6</t>
  </si>
  <si>
    <t>https://www.playthek.com/avaya-power-injector-nordamerika-wpr9100a3-avaya-hardware-electronic-pZZa1-2099367218.html</t>
  </si>
  <si>
    <t>Avaya WAP9173 (???)</t>
  </si>
  <si>
    <t>https://www.ebay.com/p/4035978261</t>
  </si>
  <si>
    <t>Extreme Networks AP-PSBIAS-1P2-AFR-Z-D</t>
  </si>
  <si>
    <t>https://www.router-switch.com/ap-psbias-1p2-afr.html</t>
  </si>
  <si>
    <t>AccelTex ATS-OHDP-245-1011-4NJ-IC</t>
  </si>
  <si>
    <t>https://treolink.ru/katalog/besprovodnoe-oborudovanie/antennas/brands/acceltex-ats-ohdp-245-1011-4nj-ic/</t>
  </si>
  <si>
    <t>Extreme Networks</t>
  </si>
  <si>
    <t>nemá model, holky napsaly do názvu ulici - OPRAVIT PODLE SKUTEČNOSTI</t>
  </si>
  <si>
    <t>Extreme Networks 65040</t>
  </si>
  <si>
    <t>1 064 €</t>
  </si>
  <si>
    <t>2 128 €</t>
  </si>
  <si>
    <t>https://www.hardwarejet.com/extreme-networks-12804.html</t>
  </si>
  <si>
    <t>Extreme Networks 08G20G4-24000</t>
  </si>
  <si>
    <t>1 280 €</t>
  </si>
  <si>
    <t>Motorola RFS4000 Series</t>
  </si>
  <si>
    <t>3 452 €</t>
  </si>
  <si>
    <t>https://www.logiscenter.eu/rfs-4000-6adp-lic-wlan-infrastructure-zebra-rfs4000</t>
  </si>
  <si>
    <t>Dell čip</t>
  </si>
  <si>
    <t>https://dell-shop.pl/en/memory/6642-dell-memory-1gb-pc2-5300f-ddr2-snp9f030ck2-2g.html</t>
  </si>
  <si>
    <t>1 818 €</t>
  </si>
  <si>
    <t>Avaya VSP9012 12 SLOT CHASSIS</t>
  </si>
  <si>
    <t>17 241 €</t>
  </si>
  <si>
    <t>https://alianza.kz/p45662905-shassi-avaya-ec1402003.html?utm_source=KZ.Ekatalog&amp;utm_medium=cpc</t>
  </si>
  <si>
    <t>Enterasys 7C105-P-E:98604</t>
  </si>
  <si>
    <t>1 150 €</t>
  </si>
  <si>
    <t>https://www.priceblaze.com/7c105-p-Enterasys-Networks-Network-Switches</t>
  </si>
  <si>
    <t>TOTAL</t>
  </si>
  <si>
    <t>308 772 €</t>
  </si>
  <si>
    <t>2 085 259 €</t>
  </si>
  <si>
    <t>RETAIL V KČ</t>
  </si>
  <si>
    <t>TOTAL RETAIL V KČ</t>
  </si>
  <si>
    <t>Chladící podložka pro psy Pecute, velikost XL</t>
  </si>
  <si>
    <t>https://www.pecute.net/products/pecute-dog-cooling-mat-extra-for-summer-outdoor-garden-l</t>
  </si>
  <si>
    <t>Chladící podložka pro psy Pecute, velikost XXL</t>
  </si>
  <si>
    <t>Dětský multifunkční bublifuk</t>
  </si>
  <si>
    <t>https://www.amazon.com/Peradix-Machine-Automatic-Batteries-Parties%EF%BC%88Purple%EF%BC%89/dp/B09QSSLSC7</t>
  </si>
  <si>
    <t>115-PZ</t>
  </si>
  <si>
    <t>Zosi NVRT Kit (4 kamery)</t>
  </si>
  <si>
    <t>https://www.alza.cz/foscam-nvr-kit-without-hdd-d6632363.htm?kampan=adw4_smart_pla_all_obecna-css_smart-home_c_1003833___FOS2c111_413605341827_~94081209529~&amp;gclid=CjwKCAjw4ayUBhA4EiwATWyBrje0zxh9ao_FMj_zOjsx2PDLGVJXa2T0Z6IIkE5i9d4YZGdp5uj0oBoCzO8QAvD_BwE</t>
  </si>
  <si>
    <t>Mix Kit + kamery</t>
  </si>
  <si>
    <t>orientační odkazy u všech kamer</t>
  </si>
  <si>
    <t>Ctronics Wireless NVR kit - CTNK W404 BH1-1TB</t>
  </si>
  <si>
    <t>Ctronics CTIPC-90C1080P</t>
  </si>
  <si>
    <t>https://www.nejstore.cz/kamery/41946-bezpecnostni-ip-kamera-ctronics-ctipc-90c1080p-full-hd-1080p.html?utm_campaign=g_nakupy_04-2020&amp;utm_source=google&amp;utm_medium=nakupy</t>
  </si>
  <si>
    <t>Luowice LWS-B3 720P-DE</t>
  </si>
  <si>
    <t>https://allegro.pl/oferta/kamera-bezprzewodowa-obrotowa-360-wifi-podglad-10641712820</t>
  </si>
  <si>
    <t>Zeetopin ZS-GX1</t>
  </si>
  <si>
    <t>https://www.ebay.com/itm/334445446474</t>
  </si>
  <si>
    <t>Dahna DH-IPC-HDBW4433R-ZS</t>
  </si>
  <si>
    <t>https://www.amazon.in/IPC-HDBW4433R-ZS-HDBW4431R-ZS-Motorized-Varifocal-Surveillance/dp/B078GHML37</t>
  </si>
  <si>
    <t>Ctronics CTW02C</t>
  </si>
  <si>
    <t>IPcamera AOGEI720P</t>
  </si>
  <si>
    <t>Nexgadget S2R sports cam</t>
  </si>
  <si>
    <t>https://remote.waterproof-case.org/nexgadget-wifi-action.html?product_id=9DafLrjddam8uA</t>
  </si>
  <si>
    <t>Feelworld F5</t>
  </si>
  <si>
    <t>https://monitory.heureka.cz/feelworld-f5-pro/#prehled/</t>
  </si>
  <si>
    <t>Feelworld FW450</t>
  </si>
  <si>
    <t>https://www.electroworld.cz/feelworld-fw450</t>
  </si>
  <si>
    <t>Camera KR0041</t>
  </si>
  <si>
    <t>Knewmart KR0026</t>
  </si>
  <si>
    <t>Zosi DVR + 8cam</t>
  </si>
  <si>
    <t>https://www.amazon.com/ZOSI-8-Channel-Security-Surveillance-Weatherproof/dp/B01M5AK4QX</t>
  </si>
  <si>
    <t>Zosi DVR + 2cam</t>
  </si>
  <si>
    <t>https://www.amazon.com/ZOSI-Channel-Surveillance-Security-Weatherproof/dp/B07G3T6X3Q?th=1</t>
  </si>
  <si>
    <t>Zosi DVR + 4cam 4LN 106M4-10-UK</t>
  </si>
  <si>
    <t>https://www.amazon.co.uk/ZOSI-Systems-1920x1080P-Outdoor-Surveillance/dp/B06WV9WPWW?th=1</t>
  </si>
  <si>
    <t>Zosi DVR + 4cam - 4SS-261W4-10-UK</t>
  </si>
  <si>
    <t>Zosi ZHS A2120W-UK</t>
  </si>
  <si>
    <t>Zosi DVR ZR08KN/10</t>
  </si>
  <si>
    <t>Mix ZOSI</t>
  </si>
  <si>
    <t>Zosi DVR + 4cam</t>
  </si>
  <si>
    <t>Zosi DVR 1AR-08AN00-EU</t>
  </si>
  <si>
    <t>Zosi DVR ZR08AN/10</t>
  </si>
  <si>
    <t>Zosi kamery (4ks/bal.) 4AK-4181NB-UK</t>
  </si>
  <si>
    <t>Zosi kamery (4ks/bal.) 4AK-1062B</t>
  </si>
  <si>
    <t>Chair Cover mix</t>
  </si>
  <si>
    <t>Mix kamery</t>
  </si>
  <si>
    <t>Evtevision ES-A10088-LM</t>
  </si>
  <si>
    <t>Evtevision ES-A1904P-LL</t>
  </si>
  <si>
    <t>Westshine Camera WS-RV740RB/VF-4n1</t>
  </si>
  <si>
    <t>Westshine Camera WS-RA720JL/VF-4n1</t>
  </si>
  <si>
    <t>Evtevision Camera ES-IPR506DC/A</t>
  </si>
  <si>
    <t>Evtevision CCTV MD camera ES-IPR506DC/A</t>
  </si>
  <si>
    <t>Ctronics HD camera CTIPS-256CW1080PS</t>
  </si>
  <si>
    <t>Ctronics HD camera CT-W02C-B32-DE</t>
  </si>
  <si>
    <t>Ctronics HD camera CTIPS-255CW720PS</t>
  </si>
  <si>
    <t>Ctronics HD megapixel camera CTIPCW-IR06B</t>
  </si>
  <si>
    <t>Camera KNEWMART - KR0043</t>
  </si>
  <si>
    <t>Camera HVIEW HV-400E1</t>
  </si>
  <si>
    <t>Camera HVIEW HV-403612</t>
  </si>
  <si>
    <t>HVIEW DVR + 4cam - HV-D4C4-1TB</t>
  </si>
  <si>
    <t>HVIEW DVR - AVR-AE204</t>
  </si>
  <si>
    <t>HVIEW DVR + 2cam - HV-D4C2-1TB</t>
  </si>
  <si>
    <t>HVIEW camera HV-805G2</t>
  </si>
  <si>
    <t>Westshine WS-HA420MC/VF 4n1</t>
  </si>
  <si>
    <t>Westshine ES-HL420F/A 4n1</t>
  </si>
  <si>
    <t>Westshine WS-HA320P 4n1</t>
  </si>
  <si>
    <t>HVIEW camera HV-C4</t>
  </si>
  <si>
    <t>HVIEW camera HV-400G2-32G</t>
  </si>
  <si>
    <t>HVIEW camera HV-400G2</t>
  </si>
  <si>
    <t>HVIEW camera HV-400622</t>
  </si>
  <si>
    <t>Lnowice LWS-Y4960P-UK</t>
  </si>
  <si>
    <t>Lnowice LWS-Y4720P-DE</t>
  </si>
  <si>
    <t>Lnowice LWS-Y4-1080P-UK</t>
  </si>
  <si>
    <t>Mix</t>
  </si>
  <si>
    <t>Dveřní kliky mix</t>
  </si>
  <si>
    <t>VO1</t>
  </si>
  <si>
    <t>Prodej VO (200ks podložka XXL)</t>
  </si>
  <si>
    <t>VO2</t>
  </si>
  <si>
    <t>Prodej VO (300ks podložka XL)</t>
  </si>
  <si>
    <t>MO1</t>
  </si>
  <si>
    <t>Lnowice LWS-D5-ZMP-DE</t>
  </si>
  <si>
    <t>Zosi DVR Kit 4cam</t>
  </si>
  <si>
    <t>Zosi DVR Kit 8cam</t>
  </si>
  <si>
    <t>HD camera WS-HA420MCIVF 4n1</t>
  </si>
  <si>
    <t>HD camera ES-HA320MC 4n1</t>
  </si>
  <si>
    <t>HD camera WS-HA320P 4n1</t>
  </si>
  <si>
    <t>Zosi DVR 4cam</t>
  </si>
  <si>
    <t>MO2</t>
  </si>
  <si>
    <t>Zosi DVR</t>
  </si>
  <si>
    <t>Zosi camery 4ks/bal.</t>
  </si>
  <si>
    <t>Evtevision ES-N1916</t>
  </si>
  <si>
    <t>Evtevision ES-NVR1316</t>
  </si>
  <si>
    <t>Westshine WS-A1608B-LM</t>
  </si>
  <si>
    <t>Camera Zosi 1AC-2617A-B-P</t>
  </si>
  <si>
    <t>Camera Zosi 1AC-2116E-B-P</t>
  </si>
  <si>
    <t>Camera Zosi 1AC-4187A-W-P</t>
  </si>
  <si>
    <t>HD camera ES-RV74OQIVF</t>
  </si>
  <si>
    <t>CCTV HD camera ES-RY720A/V7 4n1</t>
  </si>
  <si>
    <t>MO3</t>
  </si>
  <si>
    <t xml:space="preserve">Mix </t>
  </si>
  <si>
    <t>HD camera ES-RF520AC6</t>
  </si>
  <si>
    <t>IP camera KR0043</t>
  </si>
  <si>
    <t>Camera HV-403G12</t>
  </si>
  <si>
    <t>Camera HV-400E1</t>
  </si>
  <si>
    <t>NTB Xidu XN116A</t>
  </si>
  <si>
    <t>Tab. Dragon S8</t>
  </si>
  <si>
    <t>Tab. Dragon X10</t>
  </si>
  <si>
    <t>Tab. Dragon V10</t>
  </si>
  <si>
    <t>Dashcam GS63H</t>
  </si>
  <si>
    <t>Diesel transfer pump kit VPA-EDP-16HG</t>
  </si>
  <si>
    <t>MO4</t>
  </si>
  <si>
    <t>Podložka XXL</t>
  </si>
  <si>
    <t>Podložka XL</t>
  </si>
  <si>
    <t>Bublifuk</t>
  </si>
  <si>
    <t>Nádobí</t>
  </si>
  <si>
    <t>VO3</t>
  </si>
  <si>
    <t>Stan</t>
  </si>
  <si>
    <t>Air blow</t>
  </si>
  <si>
    <t>PZ</t>
  </si>
  <si>
    <t>Soledi disposable tableware 26 pieces</t>
  </si>
  <si>
    <t>https://www.fruugo.cz/disposable-party-dinnerware-black-golden-dot-party-tableware-cutlery-set-black-paper-salad-plates-napkins-cups-gold-plastic-forks-knives-spoons/p-80825884-166937863?language=en&amp;ac=croud&amp;gclid=Cj0KCQjwhLKUBhDiARIsAMaTLnH9q-TV6M1lhdIU0PK53Bon-847N5oMqAKoMbr10nuU_eQvoBk1EfEaAgqwEALw_wcB</t>
  </si>
  <si>
    <t>PZ/MO</t>
  </si>
  <si>
    <t>Cyklopaleta - 1,5 palety</t>
  </si>
  <si>
    <t>Dresy, sedátka, ručky na kolo, odporové gumy, drobnosti</t>
  </si>
  <si>
    <t>Přilby (půl palety)</t>
  </si>
  <si>
    <t>Avizováno</t>
  </si>
  <si>
    <t>pro VO zustalo / dorazilo</t>
  </si>
  <si>
    <t>Rozdíl</t>
  </si>
  <si>
    <t>Nákup</t>
  </si>
  <si>
    <t>cena z avizovano</t>
  </si>
  <si>
    <t>cena zustatku na VO</t>
  </si>
  <si>
    <t>prodej predpoklad</t>
  </si>
  <si>
    <t xml:space="preserve">prodej kus </t>
  </si>
  <si>
    <t>Kamery</t>
  </si>
  <si>
    <t>Kamerové systémy</t>
  </si>
  <si>
    <t>Stany</t>
  </si>
  <si>
    <t>Podložky pro psy</t>
  </si>
  <si>
    <t>Bublifuky</t>
  </si>
  <si>
    <t>Kliky / pal</t>
  </si>
  <si>
    <t>Cyklopřilby,dresy,věci na kola....3palety</t>
  </si>
  <si>
    <t>-1 paleta</t>
  </si>
  <si>
    <t>Vůbec nedorazilo:</t>
  </si>
  <si>
    <t>Věci k hudebním nástrojům....ladičky apod.</t>
  </si>
  <si>
    <t>Navíc:</t>
  </si>
  <si>
    <t>potah na stoly/židle</t>
  </si>
  <si>
    <t>Nejedná se o smart kliky ale obyčejné balkonové kliky</t>
  </si>
  <si>
    <t>3/5/</t>
  </si>
  <si>
    <t>Domča céčka jídlo</t>
  </si>
  <si>
    <t>Domča věci</t>
  </si>
  <si>
    <t>4/5/</t>
  </si>
  <si>
    <t>Obědy</t>
  </si>
  <si>
    <t>13/5/</t>
  </si>
  <si>
    <t>Ráďa věci</t>
  </si>
  <si>
    <t>16/5/</t>
  </si>
  <si>
    <t>obědy</t>
  </si>
  <si>
    <t>Domča obědy březen</t>
  </si>
  <si>
    <t>Box XL</t>
  </si>
  <si>
    <t>2 022 001 278</t>
  </si>
  <si>
    <t>18/5/</t>
  </si>
  <si>
    <t>2022001294</t>
  </si>
  <si>
    <t>19/5/</t>
  </si>
  <si>
    <t xml:space="preserve">benzin </t>
  </si>
  <si>
    <t>25/5/</t>
  </si>
  <si>
    <t>benzin</t>
  </si>
  <si>
    <t>30/5/</t>
  </si>
  <si>
    <t>2022001454</t>
  </si>
  <si>
    <t>31/5/</t>
  </si>
  <si>
    <t>2022001371</t>
  </si>
  <si>
    <t>Ráďa kabel a obal</t>
  </si>
  <si>
    <t>2022001495</t>
  </si>
  <si>
    <t>Odvod Jirka</t>
  </si>
  <si>
    <t>Box</t>
  </si>
  <si>
    <t>Položka 03</t>
  </si>
  <si>
    <t>Vlastní text</t>
  </si>
  <si>
    <t>Položka 08</t>
  </si>
  <si>
    <t>Položka 07</t>
  </si>
  <si>
    <t>Položka 05</t>
  </si>
  <si>
    <t>duben 2023</t>
  </si>
  <si>
    <t>3/4/</t>
  </si>
  <si>
    <t>snack</t>
  </si>
  <si>
    <t>4/4/</t>
  </si>
  <si>
    <t>2x S</t>
  </si>
  <si>
    <t>6/4/</t>
  </si>
  <si>
    <t>11/4/</t>
  </si>
  <si>
    <t>Lenka 2x bonbony BZ</t>
  </si>
  <si>
    <t>14/4/</t>
  </si>
  <si>
    <t>21/4/</t>
  </si>
  <si>
    <t>S</t>
  </si>
  <si>
    <t>24/4/</t>
  </si>
  <si>
    <t>doklad</t>
  </si>
  <si>
    <t>destilovaná voda</t>
  </si>
  <si>
    <t>25/4/</t>
  </si>
  <si>
    <t>13x drobné jídlo a pití + 3x hračka do vody + 1x vykrajovátka</t>
  </si>
  <si>
    <t>Zboží Ráďa viz tabulka</t>
  </si>
  <si>
    <t>neorigo pistol Nerf, osobní váha, sáčky pro psa</t>
  </si>
  <si>
    <t>28/4/</t>
  </si>
  <si>
    <t>energy box + 10x jídlo</t>
  </si>
  <si>
    <t>květen 2023</t>
  </si>
  <si>
    <t>5/5/</t>
  </si>
  <si>
    <t>Red bully</t>
  </si>
  <si>
    <t>Ráďa sešit (pringles)</t>
  </si>
  <si>
    <t>9x Red bull</t>
  </si>
  <si>
    <t>Ráďa sešit (sweet)</t>
  </si>
  <si>
    <t>10/5/</t>
  </si>
  <si>
    <t>Domča sešit věci</t>
  </si>
  <si>
    <t>12/5/</t>
  </si>
  <si>
    <t>Ráďa sešit</t>
  </si>
  <si>
    <t>15/5/</t>
  </si>
  <si>
    <t>Bára sešit věci</t>
  </si>
  <si>
    <t>22/5/</t>
  </si>
  <si>
    <t>26/5/</t>
  </si>
  <si>
    <t>drink exp</t>
  </si>
  <si>
    <t>29/5/</t>
  </si>
  <si>
    <t>Hyžák cigarety BZ</t>
  </si>
  <si>
    <t>PALETA Č. 1</t>
  </si>
  <si>
    <t>Kožená barová stolička, hnědá, 16ks</t>
  </si>
  <si>
    <t>https://fairviewshop.com/index.php?route=product/product&amp;product_id=70</t>
  </si>
  <si>
    <t>PALETA Č. 2</t>
  </si>
  <si>
    <t>Základní zavlažovací systém Master Unit 1000 15m, 36ks</t>
  </si>
  <si>
    <t>PALETA Č. 3</t>
  </si>
  <si>
    <t>PALETA Č. 4</t>
  </si>
  <si>
    <t>PALETA Č. 5</t>
  </si>
  <si>
    <t>Pulzní masážní přístroj Koogeek FG2, 80ks</t>
  </si>
  <si>
    <t>https://www.ebay.com/itm/384634173893</t>
  </si>
  <si>
    <t>PALETA Č. 6</t>
  </si>
  <si>
    <t>PALETA Č. 7</t>
  </si>
  <si>
    <t>PALETA Č. 8</t>
  </si>
  <si>
    <t>PALETA Č. 9</t>
  </si>
  <si>
    <t>Základní zavlažovací systém Master Unit 1000 15m, 26ks</t>
  </si>
  <si>
    <t>PALETA Č. 10</t>
  </si>
  <si>
    <t>Šperkovnice J. Rosée, 195ks</t>
  </si>
  <si>
    <t>https://www.mismasshop.cz/prenosna-sperkovnice/</t>
  </si>
  <si>
    <t>BOX Č. 11</t>
  </si>
  <si>
    <t>Tapety různé druhy, celkem 54ks, rozměr 10,61m x 5m (20x tapeta pruhy, 11x oranžová, 3x modrá, 20x zelená)</t>
  </si>
  <si>
    <t>https://allegro.pl/oferta/folia-kinlo-okleina-meblowa-pearl-61cm-x-5m-9327406399</t>
  </si>
  <si>
    <t>PALETA Č. 12</t>
  </si>
  <si>
    <t>Žaluzie mix, celkem 289ks, rozměry viz. níže</t>
  </si>
  <si>
    <t>70x130 cm - 80ks šedá</t>
  </si>
  <si>
    <t>https://www.amazon.co.uk/DEBEL-Pleated-Blind-Flex-White/dp/B00XLEBEZW?th=1</t>
  </si>
  <si>
    <t>80x130 cm - 39 ks šedá</t>
  </si>
  <si>
    <t>https://www.amazon.co.uk/DEBEL-Pleated-Blind-Flex-White/dp/B00XLEBFAG?th=1</t>
  </si>
  <si>
    <t>90x130 cm - 40 ks šedá</t>
  </si>
  <si>
    <t>https://www.amazon.co.uk/DEBEL-Pleated-Blind-Flex-White/dp/B00XLEBET8?th=1</t>
  </si>
  <si>
    <t>100x130 cm - 100 ks šedá</t>
  </si>
  <si>
    <t>https://jysk.com.mt/product/blackout-pleated-blind-fur-100x130cm/</t>
  </si>
  <si>
    <t>60x130 cm - 20 ks šedá</t>
  </si>
  <si>
    <t>https://jysk.com.mt/product/pleated-blind-bokn-60x130cm-white/</t>
  </si>
  <si>
    <t>80x130 cm - 1 ks černá</t>
  </si>
  <si>
    <t>60x130 cm - 3 ks černá</t>
  </si>
  <si>
    <t>65x130 cm - 4 ks černá</t>
  </si>
  <si>
    <t>https://www.amazon.co.uk/Lichtblick-PS-065-130-06-Adhesive-Drilling-Polyester/dp/B07BFWM89W?th=1</t>
  </si>
  <si>
    <t>120x130 cm - 2 ks černá</t>
  </si>
  <si>
    <t>https://www.woltu.eu/en/p/cordless-pleated-blind-klemmfix-without-drilling-with-white-accessories?number=PS5689ws</t>
  </si>
  <si>
    <t>PALETA Č. 13</t>
  </si>
  <si>
    <t>Regál GY-49, 41ks (13x bílá, 25x růžová, 3x modrá)</t>
  </si>
  <si>
    <t>PALETA Č. 14</t>
  </si>
  <si>
    <t>Silikonové podložky na psací stůl, rozměry: 90 x 160cm, transparentní, 159ks</t>
  </si>
  <si>
    <t>https://ultrahome.cz/products/transparentni-podlozka?variant=37225587703957</t>
  </si>
  <si>
    <t>PALETA Č. 15</t>
  </si>
  <si>
    <t>Spoiler zadní kapoty BMW, 7ks</t>
  </si>
  <si>
    <t>https://www.tuning-tec.cz/spoiler-zadni-kapoty-bmw-e90-05-11-m4-style-carbon/</t>
  </si>
  <si>
    <t>PALETA Č. 16</t>
  </si>
  <si>
    <t>Mix lustr, 31ks (8x černá, 23x zlatá)</t>
  </si>
  <si>
    <t>nedohledáno</t>
  </si>
  <si>
    <t>PALETA Č. 17</t>
  </si>
  <si>
    <t>Lampa vysoká, 18ks</t>
  </si>
  <si>
    <t>PALETA Č. 18</t>
  </si>
  <si>
    <t>Zlato-růžový lustr (dva rozměry – velký/malý), 24ks (12x větší, 12x menší)</t>
  </si>
  <si>
    <t>https://www.svetla24.cz/led-stropni-svetlo-zapata-tri-lampy.html?gclid=CjwKCAiA3L6PBhBvEiwAINlJ9P79uoSxT1ShkBesRSIwWv5t5sxO_sJb6gqrffdyyBEQEAo_DyHxnBoCDCsQAvD_BwE&amp;gclsrc=aw.ds</t>
  </si>
  <si>
    <t>BOX Č. 19</t>
  </si>
  <si>
    <t>Adaptér pro vnitřní vodovodní kohoutky 2m, 32ks</t>
  </si>
  <si>
    <t>https://www.ceskazahrada.cz/pripojky-na-vodovodni-kohoutek/gardena-adapter-pro-vnitrni-vodovodni-kohoutky2.html?gclid=CjwKCAiA3L6PBhBvEiwAINlJ9Ns8KfVJAZE2JwbZSC5DxRdF_wqgMOZSqrWKkGBrsVvzzMq2na-HCBoCzFgQAvD_BwE</t>
  </si>
  <si>
    <t>PALETA Č. 20</t>
  </si>
  <si>
    <t>Oblečení mix dámské (trička, halenky, šaty) různých velikostí, 666ks</t>
  </si>
  <si>
    <t>https://www.avente-moda.cz/products/nove-rainbow-krajkove-saty-vel-40-42/imgurl=https%3A%2F%2Fi.pinimg.com%2Foriginals%2F3a%2Ff6%2Fd5%2F3af6d53c162159e08f4d9b422db3259e.jpg&amp;imgrefurl=https%3A%2F%2Fwww.pinterest.dk%2Fpin%2F245094404704168667%2F&amp;tbnid=KQ3hmNYV3r_BPM&amp;vet=12ahUKEwiE0ZGT5Mz1AhXTuqQKHXbRCssQMyg3egQIARBM..i&amp;docid=PJFKGYnbQAe-VM&amp;w=313&amp;h=500&amp;itg=1&amp;q=dkbaya&amp;ved=2ahUKEwiE0ZGT5Mz1AhXTuqQKHXbRCssQMyg3egQIARBM</t>
  </si>
  <si>
    <t>PALETA Č. 21</t>
  </si>
  <si>
    <t>Textilní skříň GY18, 46ks (32x černá se zlatým vzorem a 14x hnědá)</t>
  </si>
  <si>
    <t>PALETA Č. 22</t>
  </si>
  <si>
    <t>Textilní skříň GY18, 27ks (1x coffee, 22x redpalatinat, 4x platinStripes</t>
  </si>
  <si>
    <t>PALETA Č. 23</t>
  </si>
  <si>
    <t>Textilní skříň GY-02D, 64ks (61x pink, 3x cool black)</t>
  </si>
  <si>
    <t>PALETA Č. 24</t>
  </si>
  <si>
    <t>Textilní skříň GY-02D, 50ks (pink)</t>
  </si>
  <si>
    <t>PALETA Č. 25</t>
  </si>
  <si>
    <t>Regál LH-10 44ks (26x hnědá, 18x šedá), GY-28 14ks (black/white), GY-05 3ks (black), Nad pračku 5ks (white)</t>
  </si>
  <si>
    <t>LH-10</t>
  </si>
  <si>
    <t>https://www.livero.cz/policovy/latkovy-botnik-seda--58x28x160-cm/?gclid=CjwKCAiA3L6PBhBvEiwAINlJ9AkPFeixnQ7GzItliYPiWMjP3wsi0uSWGbze1gbRuXa_V3trsKnqahoCrZMQAvD_BwE</t>
  </si>
  <si>
    <t>GY-28</t>
  </si>
  <si>
    <t>https://www.nejlevnejsinabytek.cz/satni-organizer-peruviana-cerny-p-212844.html</t>
  </si>
  <si>
    <t>GY-05</t>
  </si>
  <si>
    <t>https://www.hezkynabytek.cz/satni-organizer-menore-hneda-808166?gclid=CjwKCAiA3L6PBhBvEiwAINlJ9CZ0NDvf3RKu66te6DTsrjkKx2H9tPCTf_2bzR-Jc_AP3XE6cNUb1RoC84YQAvD_BwE</t>
  </si>
  <si>
    <t>NAD PRAČKU</t>
  </si>
  <si>
    <t>https://www.carousell.sg/p/new-washing-machine-rack-toilet-bathroom-rack-storage-shelves-organizer-c003702-c003703-1004147922/</t>
  </si>
  <si>
    <t>PALETA Č. 26</t>
  </si>
  <si>
    <t>Regál GY-68-210, 19ks (10x bílá, 9x modrá)</t>
  </si>
  <si>
    <t>https://www.mall.cz/loznice-nabytek/nejlevnejsinabytek-satni-organizer-duncan-hnedy-100002561883?gclid=CjwKCAiA3L6PBhBvEiwAINlJ9Fx2NBIvgUBJNBTCxdWIVtcT1cfT-oG4UC3timl73BPZBSArJEvaSBoCYVEQAvD_BwE</t>
  </si>
  <si>
    <t>PALETA Č. 27</t>
  </si>
  <si>
    <t>Regál GY-68-210, 8ks (zelená), AKW12 23ks (12x červená/bílá, 1x růžová, 5x černá, 5x hnědá)</t>
  </si>
  <si>
    <t>GY-28-210</t>
  </si>
  <si>
    <t>AKW112</t>
  </si>
  <si>
    <t>https://www.vemzu.cz/botnik-songmics-72867/?gclid=CjwKCAiA3L6PBhBvEiwAINlJ9MR-Ax-G7Z02nOcpUEylUilnYKCuratkwPyngrHRpeONK49jOeKVkBoCCBoQAvD_BwE</t>
  </si>
  <si>
    <t>PALETA Č. 28</t>
  </si>
  <si>
    <t>Žárovky do auta, 388ks (95x 55W H7 6000K, 77x 55W H7 8000K, 11x 55W H7 10000K, 5x 55W LD H7 8000K, 53x 55W H7 10000K, 147x 55W LD H7 6000K)</t>
  </si>
  <si>
    <t>12V 55W H7 6000K - 95ks</t>
  </si>
  <si>
    <t>https://m.made-in-china.com/product/H1-H3-H4-H7-Canbus-Xenon-HID-Kit-HID-Xenon-6000K-HID-Lamp-12V-35W-55W-804023595.html</t>
  </si>
  <si>
    <t>55W H7 8000K - 77ks</t>
  </si>
  <si>
    <t>55W H7 10000K - 11ks</t>
  </si>
  <si>
    <t>https://www.joom.com/cs/products/5f7eb16776455301068e1d15</t>
  </si>
  <si>
    <t>55W LD H7 8000K - 5ks</t>
  </si>
  <si>
    <t>https://www.aliexpress.com/i/4000324501423.html</t>
  </si>
  <si>
    <t>55W H7 10000K - 53ks</t>
  </si>
  <si>
    <t>https://www.mall.cz/autozarovky/autolamp-hid-h7-sada-12v-6000k-35w-100036292017?gclid=Cj0KCQiA_8OPBhDtARIsAKQu0gb-66uHA4Ieu0hXHc1zS9f6qo-jqeOuMzOWGGBtz2wJk6JoANNvu1YaArd7EALw_wcB</t>
  </si>
  <si>
    <t>55W LD H7 6000K - 147ks</t>
  </si>
  <si>
    <t>https://www.aliexpress.com/item/4000324501423.html</t>
  </si>
  <si>
    <t>PALETA Č. 29</t>
  </si>
  <si>
    <t>Nalepovací obklad dekor cihla, 100 balení</t>
  </si>
  <si>
    <t>40x35cm 90 balení (v balení je 12ks obkladů, celkem: 1080ks)</t>
  </si>
  <si>
    <t>60x30 cm 10 balení (v balení je 12ks obkladů, celkem: 120ks)</t>
  </si>
  <si>
    <t>PALETA Č. 30MO</t>
  </si>
  <si>
    <t>Ochranný vak na oděvy, 100 balení + 3D obklad na zeď 4 balení (13ks v balení) + Tabletop Tacklife 3ks + Podvozek pro multikoptéru 33ks + Prášek na nohy 99ks + Něco asi do auta 12ks</t>
  </si>
  <si>
    <t>100 balení (v jednom balení je 8 vaků různých velikostí)</t>
  </si>
  <si>
    <t>https://www.amazon.co.uk/AOMEES-Garment-Washable-Clothes-Costumes/dp/B085NV7VVV</t>
  </si>
  <si>
    <t>4 balení (v jednom balení 13ks, dekor ARYL)</t>
  </si>
  <si>
    <t>https://www.3d-wandpaneel.com/wandpaneele-deckenpaneele/aryl/</t>
  </si>
  <si>
    <t>3ks Tabletop Tacklife (jedná se pouze o tu horní desku)</t>
  </si>
  <si>
    <t>???</t>
  </si>
  <si>
    <t>https://www.wish.com/cz/product/tacklife-outdoor-propane-fire-pit-table-with-lid-28-inch-etl-certification-table-in-summer-stove-in-winter---gfp02-60f55661344453f0a25346a0?hide_login_modal=true&amp;share=web</t>
  </si>
  <si>
    <t xml:space="preserve">33ks Podvozek pro multikoptéru </t>
  </si>
  <si>
    <t>https://www.tomtop.com/p-rm569.html</t>
  </si>
  <si>
    <t>99 balení prášek na nohy (neidentifikovatelné viz foto)</t>
  </si>
  <si>
    <t>12ks něco asi do auta (viz foto)</t>
  </si>
  <si>
    <t>PALETA Č. 31MO</t>
  </si>
  <si>
    <t>Mixpaleta na MO (soupis níže)</t>
  </si>
  <si>
    <t>LED akvárium s medúzami</t>
  </si>
  <si>
    <t>https://www.amazon.de/-/en/Gearmax%C2%AE-Artificial-Jellyfish-Aquarium-Lighting/dp/B01BY6BTDU</t>
  </si>
  <si>
    <t>Uzamykatelná schránka na klíče</t>
  </si>
  <si>
    <t>https://www.alibaba.com/product-detail/CH-802-High-quality-aluminum-key_60744897418.html</t>
  </si>
  <si>
    <t>Transparentní LED světelný řetěz (100 světýlek)</t>
  </si>
  <si>
    <t>https://www.bonami.cz/p/transparentni-led-svetelny-retez-decoking-lights-100-svetylek-delka-8-43-m?gclid=Cj0KCQiAosmPBhCPARIsAHOen-PXSLO14mNK4OkZUULaKqchEGG29zAloivalrvanQZv1Uwv3yPc3PUaAm0BEALw_wcB</t>
  </si>
  <si>
    <t>DVR kamera do auta Aperman C570</t>
  </si>
  <si>
    <t>https://www.ebay.co.uk/p/3026661840</t>
  </si>
  <si>
    <t>Multifunkční super svorka SmallRig s dvojitou kulovou hlavou a 1/4" šroubem 1138</t>
  </si>
  <si>
    <t>https://www.syntex.cz/smallrig-multi-function-double-ballhead-with-clamp-1-4-screw-1138</t>
  </si>
  <si>
    <t>Čtyřrychlostní stmívací čelovka TG-T122 (2ks v balení)</t>
  </si>
  <si>
    <t>https://www.laptop-parts.com/sp229030</t>
  </si>
  <si>
    <t>Moto brýle s maskou</t>
  </si>
  <si>
    <t>https://www.lapert.cz/helmy-a-bryle-na-motorku/moto-bryle-s-maskou/?variantId=3386438&amp;gclid=Cj0KCQiAosmPBhCPARIsAHOen-MTNVcl-UXJfgC7I-2FA6brnKbz95RizseHNpbUt4QcKAeJZoWXn84aAmqdEALw_wcB</t>
  </si>
  <si>
    <t>Pouzdro Ztotop pro iPad Air (66x černá a 66x šedá)</t>
  </si>
  <si>
    <t>https://www.applemix.cz/pouzdro-kryt-pro-apple-ipad-air-4-2020-funkce-chytreho-uspani-umela-kuze-cerne-p49812/?gclid=Cj0KCQiAosmPBhCPARIsAHOen-PxCBdortuueA_suLh9_0n-vY9QJVt3oOfgPMDltW3VOgFrzJSbRN0aAieREALw_wcB</t>
  </si>
  <si>
    <t xml:space="preserve">Hamaka Adampark </t>
  </si>
  <si>
    <t>https://hammock.cz/obchod/hamaka-camping-olive-green/?gclid=Cj0KCQiAosmPBhCPARIsAHOen-NETjxRr9IznIvQCGEU6UxZnyJ6jav8ZFg_4fv5wFCocg5AZ5JS6FMaAvlLEALw_wcB</t>
  </si>
  <si>
    <t>PALETA Č. 32MO</t>
  </si>
  <si>
    <t>Sada fotorámečků</t>
  </si>
  <si>
    <t>PALETA Č. 33MO</t>
  </si>
  <si>
    <t>sada 2ks skládacích lehátek</t>
  </si>
  <si>
    <t>kufr CarryOne</t>
  </si>
  <si>
    <t>https://www.svetshopaholiku.cz/modni-doplnky/kufry/damsky-sedy-kabinovy-kufr-trip-1773-47152.html</t>
  </si>
  <si>
    <t>Svářečka Gas mig-250 igbt</t>
  </si>
  <si>
    <t>https://www.aliexpress.com/item/1005001464405650.html</t>
  </si>
  <si>
    <t>zbytek doplní MO</t>
  </si>
  <si>
    <t>PALETA Č. 34MO</t>
  </si>
  <si>
    <t xml:space="preserve">Mixpaleta na MO </t>
  </si>
  <si>
    <t>PALETA Č. 35MO</t>
  </si>
  <si>
    <t>PALETA Č. 36MO</t>
  </si>
  <si>
    <t>PALETA Č. 37MO</t>
  </si>
  <si>
    <t>PALETA Č. 38MO</t>
  </si>
  <si>
    <t>PALETA Č. 39MO</t>
  </si>
  <si>
    <t>Termo batohy MR01 Amzdeal</t>
  </si>
  <si>
    <t>PZ, VO</t>
  </si>
  <si>
    <t>https://www.mismasshop.cz/chladici-box-batoh-amzdeal-12l/</t>
  </si>
  <si>
    <t>Termo taška Intey</t>
  </si>
  <si>
    <t>PZ + 20x MO</t>
  </si>
  <si>
    <t>https://www.mismasshop.cz/chladici-taska-intey-25l/</t>
  </si>
  <si>
    <t>Vodní ponton 1,8x6 m</t>
  </si>
  <si>
    <t>https://www.sbazar.cz/kivana2/detail/152523261-novy-vodni-ponton-18x6-m</t>
  </si>
  <si>
    <t>Lustr bambus</t>
  </si>
  <si>
    <t>PZ, VO + 2x MO</t>
  </si>
  <si>
    <t>https://www.obchodiste.cz/produkt/obrovsky-bambusovy-lustr-v-japonskem-stylu/</t>
  </si>
  <si>
    <t>Lustr Paroží</t>
  </si>
  <si>
    <t>PZ, VO + 1x MO</t>
  </si>
  <si>
    <t>Lustr zlatá Y6JIN</t>
  </si>
  <si>
    <t>Lustr zlatý malý 15CAISEMAKALONG</t>
  </si>
  <si>
    <t>Lustr zlatý strom</t>
  </si>
  <si>
    <t>Vesta záchranářská</t>
  </si>
  <si>
    <t>PZ, VO + 10x MO</t>
  </si>
  <si>
    <t>https://zachranne-vesty.heureka.cz/blue-dolphin-lifeguard/#prehled</t>
  </si>
  <si>
    <t>Batohy mxi</t>
  </si>
  <si>
    <t>Nafukovací žíněnka vevor</t>
  </si>
  <si>
    <t>Dozy</t>
  </si>
  <si>
    <t>Tapety</t>
  </si>
  <si>
    <t>Tonery mix</t>
  </si>
  <si>
    <t>Držáky do auta</t>
  </si>
  <si>
    <t>Mix pro MO</t>
  </si>
  <si>
    <t>Sekáček na zel.</t>
  </si>
  <si>
    <t>PZ, VO + 20x MO</t>
  </si>
  <si>
    <t>https://www.insleva.cz/p/8366824-multifunkcni-krajec-na-ovoce-a-zeleninu-7-dilna-sada?gclid=CjwKCAiAhreNBhAYEiwAFGGKPHSXpaXplQmcFNHNW-Zxt2xEKv50bF9fITZ12-18JcuUNMp2_2uBexoCfGcQAvD_BwE</t>
  </si>
  <si>
    <t>Podhledy po 12ks</t>
  </si>
  <si>
    <t>Mlhovače</t>
  </si>
  <si>
    <t>https://www.mismasshop.cz/vyrobnik-mlhy-s-led-osvetlenim--1500-w/</t>
  </si>
  <si>
    <t>Pany</t>
  </si>
  <si>
    <t>Depilátory</t>
  </si>
  <si>
    <t>https://www.sbazar.cz/Divis.milan.82/detail/146404590-akcni-cena-elektricky-brousek-na-tvrdou-kuzi</t>
  </si>
  <si>
    <t>Vyhřívané polštáře</t>
  </si>
  <si>
    <t>PZ, VO + 50x MO</t>
  </si>
  <si>
    <t>https://www.kupsito.sk/i/10018388048/Ortopedick%C3%A9_vank%C3%BA%C5%A1e/Cestovn%C3%BD_vank%C3%BA%C5%A1_Rogal_pod_krkom_hlavy</t>
  </si>
  <si>
    <t>Led projekce</t>
  </si>
  <si>
    <t>https://www.carousell.sg/p/z1116-bn-miric-disco-light-party-lights-with-remote-control-dj-lights-disco-ripple-effect-lights-sound-activated-led-rbg-strobe-light-mini-for-party-home-birthday-karaoke-wedding-dancing-1026584475/</t>
  </si>
  <si>
    <t>Nákupní cena</t>
  </si>
  <si>
    <t>Paleta</t>
  </si>
  <si>
    <t>Položka 1.</t>
  </si>
  <si>
    <t>Ks</t>
  </si>
  <si>
    <t>prodejni kanal</t>
  </si>
  <si>
    <t>Cena kus</t>
  </si>
  <si>
    <t>cena celkem</t>
  </si>
  <si>
    <t>červenec 2023</t>
  </si>
  <si>
    <t>11/7/</t>
  </si>
  <si>
    <t>doklad samolepky zboží</t>
  </si>
  <si>
    <t>12/7/</t>
  </si>
  <si>
    <t>25/7/</t>
  </si>
  <si>
    <t>věci po kuse</t>
  </si>
  <si>
    <t>000002908 a 000002907</t>
  </si>
  <si>
    <t>27/7/</t>
  </si>
  <si>
    <t>odvod Jirka</t>
  </si>
  <si>
    <t>objednávka</t>
  </si>
  <si>
    <t>2023000977</t>
  </si>
  <si>
    <t>28/7/</t>
  </si>
  <si>
    <t>2023000982</t>
  </si>
  <si>
    <t>31/7/</t>
  </si>
  <si>
    <t>2023000998</t>
  </si>
  <si>
    <t>2023000999</t>
  </si>
  <si>
    <t>ID</t>
  </si>
  <si>
    <t>Item Desc</t>
  </si>
  <si>
    <t>LOT</t>
  </si>
  <si>
    <t>PALLET</t>
  </si>
  <si>
    <t>In stock 4.9.2023</t>
  </si>
  <si>
    <t>Externí sklad</t>
  </si>
  <si>
    <t>Order xyz</t>
  </si>
  <si>
    <t>Retail price</t>
  </si>
  <si>
    <t>MOC/celkem/EUR</t>
  </si>
  <si>
    <t>AKD kangertech iken kit</t>
  </si>
  <si>
    <t>LOT1</t>
  </si>
  <si>
    <t>https://www.3fvape.com/vv-vw-mod/18126-authentic-kangertech-akd-iken-230w-5100mah-tc-vw-variable-wattage-mod-iken-tank-kit-green-1230w-4ml-24mm-diameter.html?search_query=top+cap&amp;results=8346#.YhNHhujMK70</t>
  </si>
  <si>
    <t>ALD AMAZE Lemon</t>
  </si>
  <si>
    <t>https://vape.deals/ald-amaze-lemon-pod-system-4-99/</t>
  </si>
  <si>
    <t>Ald Amaze Lemon</t>
  </si>
  <si>
    <t>LOT3</t>
  </si>
  <si>
    <t>https://www.myvapery.com/lemon-pod-device-by-ald-amaze-black.html</t>
  </si>
  <si>
    <t>LOT4</t>
  </si>
  <si>
    <t>Artery Lady Q</t>
  </si>
  <si>
    <t>https://vapehq.co.uk/products/artery-lady-q</t>
  </si>
  <si>
    <t>Artery Pal II mod</t>
  </si>
  <si>
    <t>https://www.vaprio.cz/produkt-artery-pal-ii-pod-startovaci-sada.html</t>
  </si>
  <si>
    <t>Artery pods sold separately</t>
  </si>
  <si>
    <t>https://kingdomvapor.com/artery-x-tony-b-pal-2-pod-system-pods-sold-separately/</t>
  </si>
  <si>
    <t>Arymi Armor box</t>
  </si>
  <si>
    <t>https://vapedrive.com/arymi-armor-box-mod/</t>
  </si>
  <si>
    <t>Aspire AVP</t>
  </si>
  <si>
    <t>https://www.e-cigclouds.co.uk/product/aspire-avp-aio-pod-kit-700mah/</t>
  </si>
  <si>
    <t>Aspire Brezze</t>
  </si>
  <si>
    <t>https://www.vaprio.cz/produkt-aspire-breeze-aio-set-3287.html</t>
  </si>
  <si>
    <t>Aspire Cobble</t>
  </si>
  <si>
    <t>https://www.elementvape.com/aspire-cobble-aio-pod-kit</t>
  </si>
  <si>
    <t>https://www.vapecig.cz/aspire-cobble-aio-kit/?zletilost=ano</t>
  </si>
  <si>
    <t>ASPIRE EVO75</t>
  </si>
  <si>
    <t>https://www.mr-joy.de/en/aspire-evo75-kit.html</t>
  </si>
  <si>
    <t>Aspire Charging dock Pegasus</t>
  </si>
  <si>
    <t>https://www.gosmokefree.co.uk/aspire-pegasus-box-mod-charging-dock/</t>
  </si>
  <si>
    <t>Aspire Nautilus AI0</t>
  </si>
  <si>
    <t>https://www.vaprio.cz/produkt-aspire-nautilus-aio-5023.html</t>
  </si>
  <si>
    <t>Aspire Nautilus AIO</t>
  </si>
  <si>
    <t>https://www.vapoo.cz/pody-se-spinacim-tlacitkem/aspire-nautilus-aio-pod/</t>
  </si>
  <si>
    <t>Aspire Nautilus Prime</t>
  </si>
  <si>
    <t>https://www.vaping.cz/Aspire-e-cigareta-Nautilus-Prime-zelena-2000mAh-d10194.htm</t>
  </si>
  <si>
    <t>Aspire PockeX</t>
  </si>
  <si>
    <t>https://www.vaprio.cz/produkt-2326-aspire-pockex-pocket-zakladni-sada-1500mah.html</t>
  </si>
  <si>
    <t>ASPIRE PockeX Pocket</t>
  </si>
  <si>
    <t>Aspire Speeder</t>
  </si>
  <si>
    <t>https://www.kurakuvsen.cz/elektronicky-box-mod-aspire-speeder-200w-tc/</t>
  </si>
  <si>
    <t>ASPIRE ZELOS</t>
  </si>
  <si>
    <t>https://www.vaprio.cz/produkt-aspire-zelos-2-0-sada-s-nautilus-2s.html</t>
  </si>
  <si>
    <t>Aspire Zelos 50W kit</t>
  </si>
  <si>
    <t>https://www.vapezone.cz/variant/aspire-zelos-2.0-tc50w-grip-full-kit-2500mah/52621/168414</t>
  </si>
  <si>
    <t>Atmos vaporizér VIE 3v1</t>
  </si>
  <si>
    <t>LOT2</t>
  </si>
  <si>
    <t>P1</t>
  </si>
  <si>
    <t>Silver</t>
  </si>
  <si>
    <t>P10</t>
  </si>
  <si>
    <t>P11</t>
  </si>
  <si>
    <t>Black</t>
  </si>
  <si>
    <t>P12</t>
  </si>
  <si>
    <t>P13</t>
  </si>
  <si>
    <t>P14</t>
  </si>
  <si>
    <t>P15</t>
  </si>
  <si>
    <t>P16</t>
  </si>
  <si>
    <t>P17</t>
  </si>
  <si>
    <t>Red</t>
  </si>
  <si>
    <t>P18</t>
  </si>
  <si>
    <t>P19</t>
  </si>
  <si>
    <t>P2</t>
  </si>
  <si>
    <t>P20</t>
  </si>
  <si>
    <t>Blue</t>
  </si>
  <si>
    <t>Orange</t>
  </si>
  <si>
    <t>P3</t>
  </si>
  <si>
    <t>Aegis Legend Mod 200 W</t>
  </si>
  <si>
    <t>https://www.vaporism.cz/mody-geekvape/geekvape-aegis-legend-200w-tc-box-mod/</t>
  </si>
  <si>
    <t>Aegis Legent Kit 200W</t>
  </si>
  <si>
    <t>https://www.e-cigoutlet.co.uk/index.php?route=product/product&amp;path=59&amp;product_id=276</t>
  </si>
  <si>
    <t>Aegis Mini 80 W</t>
  </si>
  <si>
    <t>https://www.xsmok.cz/geekvape-aegis-mini-80w-2200mah-camouflage-p45607/</t>
  </si>
  <si>
    <t>Aegis Mini kit</t>
  </si>
  <si>
    <t>https://www.vapecig.cz/geekvape-aegis-mini-sada-s-tankem-cerberus/</t>
  </si>
  <si>
    <t>Aegis mini kit II</t>
  </si>
  <si>
    <t>Aegis POD</t>
  </si>
  <si>
    <t>https://www.elektrocigara.cz/GeekVape-Aegis-POD-d1809.htm</t>
  </si>
  <si>
    <t>Aegis solo kit</t>
  </si>
  <si>
    <t>https://www.vapecig.cz/geekvape-aegis-solo-sada-s-tankem-cerberus/</t>
  </si>
  <si>
    <t>Aegis X</t>
  </si>
  <si>
    <t>https://www.ejuice.cz/elektronicky-grip-geekvape-aegis-x-mod-stealth-bla-21377</t>
  </si>
  <si>
    <t>Aspire AVP Pro</t>
  </si>
  <si>
    <t>https://www.theelectroniccigarette.co.uk/aspire-avp-pro</t>
  </si>
  <si>
    <t>Aspire AVP Pro kit</t>
  </si>
  <si>
    <t>https://www.vapeclub.co.uk/vape-pods/aspire/avp-pro-kit</t>
  </si>
  <si>
    <t>Aspire Breeze NXT Mod</t>
  </si>
  <si>
    <t>https://www.vaprio.cz/produkt-aspire-breeze-nxt.html</t>
  </si>
  <si>
    <t>https://www.xsmok.cz/aspire-nautilus-aio-p44903/?vid=44895</t>
  </si>
  <si>
    <t>Aspire Puxos kit</t>
  </si>
  <si>
    <t>https://aspirevapeco.com/aspire-kits/aspire-puxos-kit/</t>
  </si>
  <si>
    <t>Atmos Vicod 5G 2nd Generation</t>
  </si>
  <si>
    <t>https://www.space-stoners.cz/vaporizer-atmos-vicod-5g-2nd-gen/</t>
  </si>
  <si>
    <t>Bo Vaping Just simple</t>
  </si>
  <si>
    <t>http://www.purecigs.com/pod-devices/997-bo-one-kit.html</t>
  </si>
  <si>
    <t>Boulder Rock Vape Pen</t>
  </si>
  <si>
    <t>https://www.electrictobacconist.com/boulder-rock-kit-p1294</t>
  </si>
  <si>
    <t>Dovpo Ember kit</t>
  </si>
  <si>
    <t>https://bigjeffvapes.com/products/dovpo-ember-60w-kit</t>
  </si>
  <si>
    <t>Dripbox 2 starter kit</t>
  </si>
  <si>
    <t>https://www.directvapor.com/kanger-dripbox-2-80w-tc-all-in-one-starter-kit/</t>
  </si>
  <si>
    <t>Eleaf I Stick 30W Sub Ohm</t>
  </si>
  <si>
    <t>https://www.ecigareta-shop.cz/e-gripy/1949-istick-30-watt-2200mah.html</t>
  </si>
  <si>
    <t>Eleaf i Stick Pico</t>
  </si>
  <si>
    <t>https://www.elementvape.com/eleaf-istick-pico-75w</t>
  </si>
  <si>
    <t>Eleaf iCare 2</t>
  </si>
  <si>
    <t>https://www.vaprio.cz/produkt-eleaf-icare-2-650mah-3628.html</t>
  </si>
  <si>
    <t>Eleaf iCare mini</t>
  </si>
  <si>
    <t>https://www.okprodej.cz/kompletni-sada-eleaf-icare-mini-s-nabijeckou</t>
  </si>
  <si>
    <t>Eleaf iCare solo</t>
  </si>
  <si>
    <t>https://www.vaprio.cz/produkt-2797-eleaf-icare-solo-elektronicka-cigareta-320mah.html</t>
  </si>
  <si>
    <t>Eleaf iJust 3</t>
  </si>
  <si>
    <t>https://www.vapoo.cz/klasicke-e-cigarety/eleaf-ijust-3-3000mah-kit/</t>
  </si>
  <si>
    <t>Eleaf Ijust X</t>
  </si>
  <si>
    <t>https://www.vaprio.cz/produkt-2959-eleaf-ijust-x-aio-set.html</t>
  </si>
  <si>
    <t>Eleaf iKonn 220</t>
  </si>
  <si>
    <t>https://www.cigabuy.com/authentic-eleaf-ikonn-220-220w-tc-box-mod-green-black-p-12875.html</t>
  </si>
  <si>
    <t>https://www.xsmok.cz/eleaf-ikonn-220-set-s-ello-4ml-atomizerem-p41044/</t>
  </si>
  <si>
    <t>Eleaf iStick MIX</t>
  </si>
  <si>
    <t>https://www.kurakuvsen.cz/elektronicky-box-mod-eleaf-istick-mix-160w-tc/</t>
  </si>
  <si>
    <t>Eleaf istick nowos type C</t>
  </si>
  <si>
    <t>https://www.vapezone.cz/ismoka-eleaf-istick-nowos-grip-full-kit-4400mah-</t>
  </si>
  <si>
    <t>Eleaf iStick Pico RESIN</t>
  </si>
  <si>
    <t>https://www.flavordust.it/shop/fr/eleaf-battery/421-eleaf-pico-resin-box-mod-75w.html</t>
  </si>
  <si>
    <t>Eleaf Mini iStick</t>
  </si>
  <si>
    <t>https://www.ejuice.cz/eleaf-istick-mini2</t>
  </si>
  <si>
    <t>Envii Fitt</t>
  </si>
  <si>
    <t>https://vapesourcing.com/envii-fitt-kit.html</t>
  </si>
  <si>
    <t>Evolv Vapor Shark Galeon</t>
  </si>
  <si>
    <t>https://www.ecigssa.co.za/threads/vapor-shark-galeon.57713/</t>
  </si>
  <si>
    <t>Exilis SnowWolf</t>
  </si>
  <si>
    <t>https://vvapour.co.uk/product/exilis-pod-kit-by-snowwolf/</t>
  </si>
  <si>
    <t>FreeMax autopod50 Pod Mod Kit</t>
  </si>
  <si>
    <t>https://e-liquids.com/products/freemax-autopod-50-vape-kit</t>
  </si>
  <si>
    <t>FreeMax Marvos S 80W kit</t>
  </si>
  <si>
    <t>https://www.freemaxvape.com/product/marvos-s-80w-kit/</t>
  </si>
  <si>
    <t>FreeMax Marvos T 80W kit</t>
  </si>
  <si>
    <t>https://www.eliquid-brno.cz/eliquid-brno/eshop/164-1-E-CIGARETY/0/5/12392-Freemax-Marvos-T80-80W-3000-mAh-Pod-Kit-4-5ml-Black</t>
  </si>
  <si>
    <t>Freemax Marvos X 100W kit</t>
  </si>
  <si>
    <t>https://www.vaprio.cz/produkt-freemax-marvos-x-100w-sada.html</t>
  </si>
  <si>
    <t>Freemax Maxpod kit</t>
  </si>
  <si>
    <t>https://www.gosmokefree.co.uk/freemax-maxpod-kit-free-e-liquids/</t>
  </si>
  <si>
    <t>FreeMax Onnix 2 15W kit</t>
  </si>
  <si>
    <t>https://www.freemaxvape.com/onnix-2-15w-kit/</t>
  </si>
  <si>
    <t>Freemax Twister 80W starter kit</t>
  </si>
  <si>
    <t>https://www.elementvape.com/freemax-twister</t>
  </si>
  <si>
    <t>Geek Vape Aegis X Zeus kit</t>
  </si>
  <si>
    <t>https://redjuice.co.uk/vape-kits/geekvape-aegis-x-zeus-kit.html</t>
  </si>
  <si>
    <t>GeekVape Aegis</t>
  </si>
  <si>
    <t>https://www.elkram.cz/kategorie/elektronicke-cigarety/e-cigarety/elektronicka-cigareta-geekvape-aegis-hero-mod-pod-kit-1200mah-modra/</t>
  </si>
  <si>
    <t>GeekVape Aegis (5ml)</t>
  </si>
  <si>
    <t>https://www.gallagher.cz/elektronicke-cigarety/elektronicke-cigarety-geekvape/geekvape-aegis-legend-2/</t>
  </si>
  <si>
    <t>GeekVape Aegis Aura Glow (5,5ml)</t>
  </si>
  <si>
    <t>https://www.fajncigarety.cz/elektronicke-cigarety-geekvape-aegis-boost-plus/elektronicka-cigareta--geekvape-aegis-boost-plus-pod-kit--aura-glow/</t>
  </si>
  <si>
    <t>GeekVape Aegis Boost</t>
  </si>
  <si>
    <t>http://www.ejuice.cz/elektronicka-cigareta-geekvape-aegis-boost-pod-kit-1500mah-almighty-blue-21704</t>
  </si>
  <si>
    <t>GeekVape Aegis Boost (3,7ml)</t>
  </si>
  <si>
    <t>GeekVape Aegis L200 (Aegis Legend 2)</t>
  </si>
  <si>
    <t>https://www.smokepipe.cz/geekvape-l200-aegis-legend-2-200w-starter-kit-red</t>
  </si>
  <si>
    <t>GeekVape Aegis Legend</t>
  </si>
  <si>
    <t>https://www.vaporclearance.com/geekvape-aegis-legend-200w-mod-zeus-edition</t>
  </si>
  <si>
    <t>GeekVape Aegis Legend 200w MG Alloy limited edition</t>
  </si>
  <si>
    <t>https://ecigone.co.uk/products/geekvape-aegis-legend-200w-tc-kit-with-zeus-tank-limited-edition</t>
  </si>
  <si>
    <t>Geekvape Aegis Legend mod</t>
  </si>
  <si>
    <t>https://maxim-ecigareta.cz/geekvape-aegis-legend-200w-tc-box-mod-azure-trim</t>
  </si>
  <si>
    <t>GeekVape Aegis Mini kit</t>
  </si>
  <si>
    <t>https://www.ejuice.cz/elektronicky-grip-geekvape-aegis-mini-kit-s-cerber-19161</t>
  </si>
  <si>
    <t>GeekVape Aegis pod</t>
  </si>
  <si>
    <t>https://www.elkram.cz/kategorie/elektronicke-cigarety/e-cigarety/elektronicka-cigareta-geekvape-aegis-pod-kit-800mah-tamamushi/</t>
  </si>
  <si>
    <t>GeekVape Aegis RDTA-510 Connector</t>
  </si>
  <si>
    <t>https://terravape.com.ua/geekvape-aegis-boost-pro-100w-pod-mod-kit-ru</t>
  </si>
  <si>
    <t>Geekvape Aegis Solo</t>
  </si>
  <si>
    <t>https://www.eliquidshop.cz/geekvape-aegis-solo-100w-mod-oranzovem-p9178/</t>
  </si>
  <si>
    <t>GeekVape Aegis Solo kit</t>
  </si>
  <si>
    <t>https://codevape.co.uk/products/aegis-solo-kit-by-geek-vape</t>
  </si>
  <si>
    <t>GeekVape Aegis solo with Carberus Tank</t>
  </si>
  <si>
    <t>https://vapeklub.sk/produkt/geekvape-aegis-solo-100w-kit/</t>
  </si>
  <si>
    <t>GeekVape Aegis X (mod)</t>
  </si>
  <si>
    <t>https://www.vaprio.cz/produkt-geekvape-aegis-x-200w-tc-mod.html</t>
  </si>
  <si>
    <t>GeekVape Aegis X kit</t>
  </si>
  <si>
    <t>https://store.geekvape.com/products/geekvape-aegis-x-kit?variant=37740643287236</t>
  </si>
  <si>
    <t>GeekVape AP2</t>
  </si>
  <si>
    <t>https://www.vapoo.cz/pody-se-spinacim-tlacitkem/geekvape-ap2-pod/</t>
  </si>
  <si>
    <t>GeekVape B60</t>
  </si>
  <si>
    <t>https://www.ejuice.cz/geekvape-b60-boost2</t>
  </si>
  <si>
    <t>GeekVape Cerberus super mesh tank</t>
  </si>
  <si>
    <t>https://cz.vawoo.com/cs/geekvape-cerberus-tank-atomizer-5.5ml</t>
  </si>
  <si>
    <t>GeekVape L200</t>
  </si>
  <si>
    <t>https://www.smokepipe.cz/geekvape-l200-aegis-legend-2-200w-mod-black</t>
  </si>
  <si>
    <t>GeekVape Nova 200W</t>
  </si>
  <si>
    <t>https://www.vapezone.cz/geek-vape-nova-200w</t>
  </si>
  <si>
    <t>GeekVape One</t>
  </si>
  <si>
    <t>https://www.ejuice.cz/elektronicka-cigareta-geekvape-aegis-one-pod-kit-7-24841</t>
  </si>
  <si>
    <t>GeekVape P Subohm tank</t>
  </si>
  <si>
    <t>https://www.cigareta-elektronicka.sk/elektronickecigarety/eshop/4-1-Cartomizer-clearomizer-RDA/0/5/6056-Gunmetal-Geekvape-P-Subohm-Tank-5ml</t>
  </si>
  <si>
    <t>GeekVape S100</t>
  </si>
  <si>
    <t>https://www.ejuice.cz/geekvape-s100</t>
  </si>
  <si>
    <t>Hitt disposable pod</t>
  </si>
  <si>
    <t>https://www.smokers-choiceuk.co.uk/product/hitt-go-disposable-pod-device-400puffs/</t>
  </si>
  <si>
    <t>Honey stick Sub-ohm Sport</t>
  </si>
  <si>
    <t>https://torogrow.com/growshop/semena-konopli/super-strains-seeds/Honey-Stick-Sport-Sub-Ohm-Vape-Kit-p122033336</t>
  </si>
  <si>
    <t>Honey stick Vpod</t>
  </si>
  <si>
    <t>https://www.smokecartel.com/products/honeystick-vpod-kit-with-breakdown-set</t>
  </si>
  <si>
    <t>Honeystick Phantom squeeze box</t>
  </si>
  <si>
    <t>https://www.vaporstoredirect.com/the-phantom-squeeze-box-vaporizer.html</t>
  </si>
  <si>
    <t>HorizonTech Magico pod kit</t>
  </si>
  <si>
    <t>https://www.dovaping.com/products/horizontech-magico-25w-pod-system?variant=40105033334983</t>
  </si>
  <si>
    <t>Hotciger DX200</t>
  </si>
  <si>
    <t>https://vape.deals/hotcig-dx200-dna-200-box-mod-60-00/</t>
  </si>
  <si>
    <t>ICARE SOLO</t>
  </si>
  <si>
    <t>Ijoy avenger 270 kit</t>
  </si>
  <si>
    <t>https://www.ejuice.cz/elektronicky-grip-ijoy-avenger-270-kit-s-avenger-t-18194</t>
  </si>
  <si>
    <t>https://www.elementvape.com/ijoy-avenger-270-234w-tc-starter-kit</t>
  </si>
  <si>
    <t>iJoy Diamond Mini Kit</t>
  </si>
  <si>
    <t>https://www.ejuiceconnect.com/IJOY-Diamond-Mini-225W-Dual-18650-Mod-Starter-Kit-p/ijoy-diamond-mini-kit.htm</t>
  </si>
  <si>
    <t>Ijoy diamond PD270 kit</t>
  </si>
  <si>
    <t>https://www.fajncigarety.cz/en/gripy-a-mody-ijoy-diamond-pd270/elektronicky-grip--ijoy-diamond-pd270-mod--6000mah-cerny/</t>
  </si>
  <si>
    <t>Ijoy Katana</t>
  </si>
  <si>
    <t>https://www.elementvape.com/ijoy-katana-81w-tc-starter-kit</t>
  </si>
  <si>
    <t>Innokin Coolfire Mini</t>
  </si>
  <si>
    <t>https://www.innokin.cz/innokin-coolfire-mini-sada/innokin-coolfire-mini-sada-4/</t>
  </si>
  <si>
    <t>Innokin coolfire ultra TC150</t>
  </si>
  <si>
    <t>https://www.broadvapes.co.uk/product-page/innokin-coolfire-ultra-tc150-150w-4000mah-battery</t>
  </si>
  <si>
    <t>Innokin DV</t>
  </si>
  <si>
    <t>https://www.myvaporstore.com/Innokin-DV-Pod-System-p/ink-dva10.htm</t>
  </si>
  <si>
    <t>Innokin DV pod system</t>
  </si>
  <si>
    <t>https://www.rockstar-vape.co.uk/innokin-dv-pod-vape-kit.html</t>
  </si>
  <si>
    <t>Innokin Endura T18</t>
  </si>
  <si>
    <t>https://vapingorilla.com/products/innokin-endura-t18-starter-kit</t>
  </si>
  <si>
    <t>Innokin Endura T18-X</t>
  </si>
  <si>
    <t>https://www.mr-joy.nl/en/innokin-endura-t18-x-vape-kit-1000mah.html</t>
  </si>
  <si>
    <t>Innokin Endura T20</t>
  </si>
  <si>
    <t>https://www.innokin.cz/innokin-endura-t20-s-sada/innokin-endura-t20-s-sada/</t>
  </si>
  <si>
    <t>Innokin Endura T20 S</t>
  </si>
  <si>
    <t>http://battery.nabizi.cz/innokin-endura-t20-s_p86295/</t>
  </si>
  <si>
    <t>Innokin Gozee</t>
  </si>
  <si>
    <t>https://www.iclope.com/kit-gozee-innokin</t>
  </si>
  <si>
    <t>Innokin Jem Pen</t>
  </si>
  <si>
    <t>https://www.vaprio.cz/produkt-innokin-jem-pen.html</t>
  </si>
  <si>
    <t>Innokin MVP 5</t>
  </si>
  <si>
    <t>https://vapebargains.co.uk/innokin-mvp5-120w-box-mod-44-20/</t>
  </si>
  <si>
    <t>Innokin Pocketmod</t>
  </si>
  <si>
    <t>http://battery.nabizi.cz/innokin-pocketmod-starter-kit_p86296/</t>
  </si>
  <si>
    <t>Innokin Sceptre</t>
  </si>
  <si>
    <t>https://www.vaprio.cz/produkt-innokin-sceptre-sada.html</t>
  </si>
  <si>
    <t>Innonkin Endura T20 S</t>
  </si>
  <si>
    <t>IPV V3-mini</t>
  </si>
  <si>
    <t>https://www.elementvape.com/ipv-v3-mini-auto-squonk-pod-system</t>
  </si>
  <si>
    <t>Joyetech Atopack penguin jvic system</t>
  </si>
  <si>
    <t>https://www.e-liquid.eu/variant/el-cigarety-pro-zacatecniky/joyetech-atopack-penguin---kit-_2ml_/16765/16765/4680</t>
  </si>
  <si>
    <t>Joyetech eGo AIO</t>
  </si>
  <si>
    <t>https://mojeelektronickacigareta.cz/ego-aio-joyetech/joyetech-ego-aio-elektronicka-cigareta-1500mah-1ks-3812.html</t>
  </si>
  <si>
    <t>Joyetech eGo One mini</t>
  </si>
  <si>
    <t>https://www.vaprio.cz/produkt-1015-joyetech-ego-one-mini-sada-850mah.html</t>
  </si>
  <si>
    <t>Joyetech Teros</t>
  </si>
  <si>
    <t>https://www.joyetech.cz/joyetech-teros/</t>
  </si>
  <si>
    <t>JOYETECH TEROS AIO Pod</t>
  </si>
  <si>
    <t>https://www.vapemania.cz/cs/joyetech-teros-aio-pod-startovaci-set-bila</t>
  </si>
  <si>
    <t>Joytech Atopack Penguin SE</t>
  </si>
  <si>
    <t>https://www.elektronicke-cigarety-naplne-liquid-brno-ostrava-opava.cz/elektronicke-cigarety-gripy-joyetech-atopack-penguin/joyetech-atopack-penguin-2000-mah--8-8-ml/</t>
  </si>
  <si>
    <t>JOYTECH EGO AIO</t>
  </si>
  <si>
    <t>https://www.eliquidshop.cz/joyetech-ego-aio-eco-friendly-startovaci-sada-1700mah/</t>
  </si>
  <si>
    <t>Juul Kit</t>
  </si>
  <si>
    <t>https://elektronicka-cigareta.hledejceny.cz/juul-kit/</t>
  </si>
  <si>
    <t>KandyPens Galaxy</t>
  </si>
  <si>
    <t>https://www.vapospy.com/p/kandypens-galaxy</t>
  </si>
  <si>
    <t>KangerTech Evod VV Power Supply</t>
  </si>
  <si>
    <t>https://www.wildpredator.com/products/kangertech-evod-vv-power-supply</t>
  </si>
  <si>
    <t>KangerTech Gil kit</t>
  </si>
  <si>
    <t>https://sanair.cz/gripy/gil-kit-stribrna</t>
  </si>
  <si>
    <t>KangerTech Pangu starter kit</t>
  </si>
  <si>
    <t>https://maxim-ecigareta.cz/kangertech-pangu-zakladni-sada-cerna-2500mah</t>
  </si>
  <si>
    <t>KangerTech Subox mini starter kit</t>
  </si>
  <si>
    <t>https://www.dashvapes.com/cz/products/starter+kits/1/kanger+subox+mini+starter+kit/883/7096</t>
  </si>
  <si>
    <t>KangerTech Subox mini V2 starter kit</t>
  </si>
  <si>
    <t>https://maxim-ecigareta.cz/kangertech-subox-mini-v2-sada-seda</t>
  </si>
  <si>
    <t>KangerTech Subvod Kit</t>
  </si>
  <si>
    <t>http://battery.nabizi.cz/kangertech-subvod-mega-2300mah-tc-starter-kit-4-ml_p86801/</t>
  </si>
  <si>
    <t>KangerTech Subvod-C Kit</t>
  </si>
  <si>
    <t>https://www.vaping.cz/Kangertech-SUBVOD-C-Zakladni-sada-1300mAh-Bila-d6519.htm</t>
  </si>
  <si>
    <t>KangerTech TOGO Mini</t>
  </si>
  <si>
    <t>https://www.vaprio.cz/produkt-2552-kangertech-togo-mini-2-0-1600mah-kompletni-set.html</t>
  </si>
  <si>
    <t>KangerTech Topbox Mini starter kit</t>
  </si>
  <si>
    <t>http://www.kanger.info/topbox-mini-starter-kit.html</t>
  </si>
  <si>
    <t>Kilo e-liquid 1k ecig</t>
  </si>
  <si>
    <t>https://worldstarvape.com/kilo-1k-pod-system-device-all-colors-wholesale/</t>
  </si>
  <si>
    <t>Lost Vape centaurus DNA 250C</t>
  </si>
  <si>
    <t>https://www.eliquidshop.cz/lost-vape-centaurus-dna-250c/</t>
  </si>
  <si>
    <t>Lost Vape Orion DNA Go device</t>
  </si>
  <si>
    <t>https://www.kidneypuncher.com/lostvape-orion-dna-go-pod-system/</t>
  </si>
  <si>
    <t>Lost Vape Orion Q kit edition</t>
  </si>
  <si>
    <t>https://thevapesite.com/products/lost-vape-orion-q-17w-aio-pod-system</t>
  </si>
  <si>
    <t>Lost Vape Orion X plus</t>
  </si>
  <si>
    <t>https://www.vaprio.cz/produkt-lost-vape-orion-dna-pod-sada.html</t>
  </si>
  <si>
    <t>Lost vape quest Lyra</t>
  </si>
  <si>
    <t>https://www.vapeandgo.co.uk/product/lost-vape-quest-lyra-vape-kit/</t>
  </si>
  <si>
    <t>Lost Vape Quest lyra kit edition</t>
  </si>
  <si>
    <t>https://vapesourcing.com/lost-vape-lyra-kit.html</t>
  </si>
  <si>
    <t>MARQUEE MOD SYSTEM</t>
  </si>
  <si>
    <t>https://www.theecig.com/LIMITLESS-MARQUEE-3-IN-1-MOD-SYSTEM-WITH-POD-ADAPT-p/limitless-marquee-3-in-1-mod-s.htm</t>
  </si>
  <si>
    <t>Mfeng SnowWolf Limited Edition</t>
  </si>
  <si>
    <t>https://www.vaporlounge.com/SnowWolf-MFENG-200W-Kit-p/snowwolf-mfeng-200w-kit.htm</t>
  </si>
  <si>
    <t>Mig vapor Khan</t>
  </si>
  <si>
    <t>https://www.vaporfi.com/mig-vapor-khan-dry-herb-vaporizer/</t>
  </si>
  <si>
    <t>Mig Vapor vape 650 oil</t>
  </si>
  <si>
    <t>https://www.vaporshark.com/mig-vapor-oil-650mah-vape-battery</t>
  </si>
  <si>
    <t>MLV Phix</t>
  </si>
  <si>
    <t>https://mightyskins.com/products/phix-by-mlv</t>
  </si>
  <si>
    <t>Mojo disposable e-cig</t>
  </si>
  <si>
    <t>https://www.newvaping.com/products/mojo-disposable-nic-salt-pod-kit</t>
  </si>
  <si>
    <t>NEXT MIND CT1</t>
  </si>
  <si>
    <t>https://www.elementvape.com/next-mind-ct1-pod-system</t>
  </si>
  <si>
    <t>Next mind CT1</t>
  </si>
  <si>
    <t>Nord AIO</t>
  </si>
  <si>
    <t>https://www.vaporism.cz/pod-a-aio-systemy-2/smok-nord-aio-22-sada/</t>
  </si>
  <si>
    <t>Nux nutra Energy caffeine B12</t>
  </si>
  <si>
    <t>https://nu-xnutra.com/products/nutraenergy</t>
  </si>
  <si>
    <t>Obs Cube mod</t>
  </si>
  <si>
    <t>https://vaposearch.com/vape/obs-cube-80w-box-mod/</t>
  </si>
  <si>
    <t>Oukitel Bison</t>
  </si>
  <si>
    <t>https://www.myvaporstore.com/Oukitel-Bison-Kit-p/ouk-bis10.htm</t>
  </si>
  <si>
    <t>Perkey LOV</t>
  </si>
  <si>
    <t>https://www.gosmokefree.co.uk/perkey-lov-pod-starter-kit-inc-free-e-liquids/</t>
  </si>
  <si>
    <t>Perkey Manta pod system kit</t>
  </si>
  <si>
    <t>https://www.elementvape.com/perkey-manta-pod-system</t>
  </si>
  <si>
    <t>Phix pods</t>
  </si>
  <si>
    <t>https://www.vapeshack.com/phix-vape-device-kit</t>
  </si>
  <si>
    <t>Ply Rock pulse</t>
  </si>
  <si>
    <t>https://hoodvapes.com/products/ply-rock-pulse-refillable-draw-activated-pod-kit-limitless</t>
  </si>
  <si>
    <t>Puff bar disposable device</t>
  </si>
  <si>
    <t>https://www.pricepointny.com/products/puff-bar-disposable-device?variant=31545198936109</t>
  </si>
  <si>
    <t>Relx Classic starter kit</t>
  </si>
  <si>
    <t>https://relxnow.com/products/starter-kit</t>
  </si>
  <si>
    <t>Riptide Ripstick kit (5 ks v balení)</t>
  </si>
  <si>
    <t>https://nepa2wholesale.com/riptide-ripstick-device-kit-5pk-840439165068/</t>
  </si>
  <si>
    <t>Rokin Nitro</t>
  </si>
  <si>
    <t>https://hoodvapes.com/products/rokin-nitro-oil-concentrate-vaporizer-pen?variant=8214268346456</t>
  </si>
  <si>
    <t>Ryse</t>
  </si>
  <si>
    <t>https://eciggity.com/ryse-max-disposable-pod/</t>
  </si>
  <si>
    <t>Ryse Max V2</t>
  </si>
  <si>
    <t>https://puffbarsplus.com/products/ryse-max-v2-disposable-5-pack</t>
  </si>
  <si>
    <t>Ryse reserve 5% disposable device</t>
  </si>
  <si>
    <t>https://www.vapecentric.com/ryse-disposable-vape-device-400-puffs-5-50mg/</t>
  </si>
  <si>
    <t>Sense Orbit</t>
  </si>
  <si>
    <t>https://www.3fvape.com/new-arrivals/37552-authentic-sense-orbit-1100mah-pod-system-starter-kit-wine-red-25ml-06-11-ohm.html#.YhR_mejMK70</t>
  </si>
  <si>
    <t>Sense Sidekik</t>
  </si>
  <si>
    <t>https://www.e-liquid.eu/sense-sidekik-pod-starter-kit-460mah</t>
  </si>
  <si>
    <t>Sigelei 213 fog mod</t>
  </si>
  <si>
    <t>https://gripy-e-cigaret.heureka.cz/sigelei-fog-213-200w-vw-grafitove-seda/#prehled/</t>
  </si>
  <si>
    <t>Sigelei Fog stick</t>
  </si>
  <si>
    <t>https://www.mr-joy.co.uk/es/products/sigelei-fog-stick-vape-kit</t>
  </si>
  <si>
    <t>Sigelei Fuchai Squonk 213</t>
  </si>
  <si>
    <t>https://www.elementvape.com/sigelei-fuchai-squonk-213-150w-starter-kit</t>
  </si>
  <si>
    <t>Sigelei Humvee 80 kit</t>
  </si>
  <si>
    <t>https://www.vapeclub.co.uk/vape-pods/sigelei/humvee-80-kit</t>
  </si>
  <si>
    <t>Sigelei Humvee 80 Mod</t>
  </si>
  <si>
    <t>Sigelei Kaos Z</t>
  </si>
  <si>
    <t>https://www.elementvape.com/sigelei-kaos-z-200w-tc-box-mod</t>
  </si>
  <si>
    <t>Sigelei Snowwolf 85W</t>
  </si>
  <si>
    <t>https://e-kalyan.com/product/sigelei-snowwolf-85w/</t>
  </si>
  <si>
    <t>Sigelei Top 1</t>
  </si>
  <si>
    <t>https://www.vaprio.cz/produkt-sigelei-top1-230w-tc-box-mod-4226.html</t>
  </si>
  <si>
    <t>Sigelei VCIGO K3</t>
  </si>
  <si>
    <t>https://www.vapefeel.com/sigelei-vcigo-k3-150w-tc-box-mod</t>
  </si>
  <si>
    <t>Sigelei Voigo K3</t>
  </si>
  <si>
    <t>https://www.elegomall.com/product/sigelei-vcigo-k3-mod.html</t>
  </si>
  <si>
    <t>Smok Acro kit</t>
  </si>
  <si>
    <t>https://www.smokepipe.cz/smok-acro-pod-kit-1000mah-seda</t>
  </si>
  <si>
    <t>Smok Alike kit</t>
  </si>
  <si>
    <t>https://www.vaprio.cz/produkt-smok-alike-40w-pod-sada.html</t>
  </si>
  <si>
    <t>https://www.smokstore.com/Smok-Alike-40W-Pod-Mod-Kit</t>
  </si>
  <si>
    <t>Smok Arcfox kit</t>
  </si>
  <si>
    <t>https://smokvape.com/products/smok-arcfox-230w-pod-mod-kit</t>
  </si>
  <si>
    <t>Smok FETCH Kit</t>
  </si>
  <si>
    <t>https://www.fajncigarety.cz/elektronicke-cigarety-smok-fetch-mini/smoktech-fetch-mini-40w-1200mah-cerny/</t>
  </si>
  <si>
    <t>Smok Fetch mini kit</t>
  </si>
  <si>
    <t>Smok Fetch Pro Kit</t>
  </si>
  <si>
    <t>https://www.eliquidshop.cz/smok-fetch-pro-kit/</t>
  </si>
  <si>
    <t>Smok fit kit</t>
  </si>
  <si>
    <t>https://www.urvapin.com/smok-fit-kit-with-250mah-built-in-battery-and-2ml-e-liquid-capacity.html</t>
  </si>
  <si>
    <t>Smok Fit kit</t>
  </si>
  <si>
    <t>https://www.vaprio.cz/produkt-smok-fit.html</t>
  </si>
  <si>
    <t>SMOK G-priv 2 KIT</t>
  </si>
  <si>
    <t>https://maxim-ecigareta.cz/smok-g-priv-2-tc-230w-kit-s-tfv8-x-baby-stribrno-cerna</t>
  </si>
  <si>
    <t>Smok G-Priv 2 mod</t>
  </si>
  <si>
    <t>https://www.vaprio.cz/produkt-4200-smok-g-priv-2-luxe-edition-samotny-mod.html</t>
  </si>
  <si>
    <t>Smok G-Priv 3 Kit</t>
  </si>
  <si>
    <t>https://www.kourimlevne.cz/gripy-a-mody-smok-g-priv-3/smoktech-g-priv-3-230w-tc-grip-set-black-2/</t>
  </si>
  <si>
    <t>Smok G-Priv 3 kit</t>
  </si>
  <si>
    <t>https://vapingcheap.com/smok-g-priv-3-kit/</t>
  </si>
  <si>
    <t>Smok G-Priv baby kit</t>
  </si>
  <si>
    <t>Smok G150 kit</t>
  </si>
  <si>
    <t>https://www.vaprio.cz/produkt-smok-g150-sada-s-tfv8-baby-4200mah.html</t>
  </si>
  <si>
    <t>Smok GX350 kit</t>
  </si>
  <si>
    <t>https://www.vapstore.de/smok-gx350-kit</t>
  </si>
  <si>
    <t>Smok H-Priv 2 kit</t>
  </si>
  <si>
    <t>https://www.vapezone.cz/smok-h-priv-2-kit</t>
  </si>
  <si>
    <t>Smok Infinix</t>
  </si>
  <si>
    <t>https://vapesourcing.com/smok-infinix-kit.html</t>
  </si>
  <si>
    <t>Smok IPX 80 kit</t>
  </si>
  <si>
    <t>https://www.vaprio.cz/produkt-smok-ipx-80-sada.html</t>
  </si>
  <si>
    <t>Smok mag baby kit</t>
  </si>
  <si>
    <t>https://www.ecigarko.cz/p/smok-mag-baby-sada-1600mah-4-5ml</t>
  </si>
  <si>
    <t>Smok Mag Grip kit</t>
  </si>
  <si>
    <t>https://vapebargains.co.uk/smok-mag-grip-full-kit-29-99/</t>
  </si>
  <si>
    <t>Smok mag mod</t>
  </si>
  <si>
    <t>https://www.fajncigarety.cz/gripy-a-mody-smok-mag/elektronicky-grip--smok-mag-mod--pink-black-2/</t>
  </si>
  <si>
    <t>Smok Mag P3 kit</t>
  </si>
  <si>
    <t>https://www.elementvape.com/smok-mag-p3</t>
  </si>
  <si>
    <t>Smok Morph 2 kit</t>
  </si>
  <si>
    <t>https://www.vapoo.cz/box-mod-sady/smoktech-morph-2-230w-kit/</t>
  </si>
  <si>
    <t>Smok Morph 219 kit</t>
  </si>
  <si>
    <t>https://www.vapemania.cz/cs/smok-morph-219w-tc-sada-s-tf-tank-cerno-cervena</t>
  </si>
  <si>
    <t>SMOK MORPH 219 KIT</t>
  </si>
  <si>
    <t>https://www.zhavitko.cz/produkt/smok-morph-219w-tc-sada-s-tf-tank/</t>
  </si>
  <si>
    <t>Smok Nord 2 Kit</t>
  </si>
  <si>
    <t>https://www.ejuice.cz/elektronicka-cigareta-smok-nord-2-pod-kit-1500mah--22137</t>
  </si>
  <si>
    <t>Smok Nord 2 kit</t>
  </si>
  <si>
    <t>https://www.vapestyle.cz/elektronicke-cigarety/smoktech-nord-2-pod-kit-40w-1500mah-black-stabilizing-wood/</t>
  </si>
  <si>
    <t>Smok Nord 4 (80W) Kit</t>
  </si>
  <si>
    <t>https://www.smokstore.com/smok-nord-4-pod-kit</t>
  </si>
  <si>
    <t>Smok nord 50W kit</t>
  </si>
  <si>
    <t>https://www.smokepipe.cz/smok-nord-50w-pod-kit-1800mah-fluid-7color</t>
  </si>
  <si>
    <t>Smok Nord AIO 19 kit</t>
  </si>
  <si>
    <t>https://www.eightvape.com/products/smok-nord-aio-19-kit</t>
  </si>
  <si>
    <t>Smok Nord Aio 22 kit</t>
  </si>
  <si>
    <t>https://www.elementvape.com/smok-nord-aio-19-22-starter-kit</t>
  </si>
  <si>
    <t>Smok Nord kit</t>
  </si>
  <si>
    <t>https://www.vaporauthority.com/products/smok-nord-kit</t>
  </si>
  <si>
    <t>Smok Nord X kit</t>
  </si>
  <si>
    <t>https://cheapvaping.deals/smok-nord-x</t>
  </si>
  <si>
    <t>SMOK NOVO 2 KIT</t>
  </si>
  <si>
    <t>https://www.e-liquid.eu/variant/smok-novo-2---pod-800mah/19543/6000</t>
  </si>
  <si>
    <t>Smok Novo 2 Kit</t>
  </si>
  <si>
    <t>https://smokofficial.com/product/novo-2-kit/</t>
  </si>
  <si>
    <t>Smok Novo 3 kit</t>
  </si>
  <si>
    <t>https://vaping.com/smok-novo-3-kit</t>
  </si>
  <si>
    <t>Smok Novo 4 kit</t>
  </si>
  <si>
    <t>https://www.ec-original.cz/smok/elektronicka-cigareta--smok-novo-4/</t>
  </si>
  <si>
    <t>Smok Pozz X</t>
  </si>
  <si>
    <t>https://vapevine.ca/buy/smok-pozz-x-canada/</t>
  </si>
  <si>
    <t>Smok Priv one kit</t>
  </si>
  <si>
    <t>https://www.elektronicke-cigarety-naplne-liquid-brno-ostrava-opava.cz/elektronicke-cigarety-gripy-smok-priv-one/</t>
  </si>
  <si>
    <t>Smok Priv V8 Kit</t>
  </si>
  <si>
    <t>https://www.vaprio.cz/produkt-smok-priv-v8-sada-s-tfv8-baby.html</t>
  </si>
  <si>
    <t>https://vaping.com/smok-priv-v8-kit</t>
  </si>
  <si>
    <t>Smok R-Kiss 2 Kit</t>
  </si>
  <si>
    <t>https://www.vaprio.cz/produkt-smok-r-kiss-2-sada.html</t>
  </si>
  <si>
    <t>Smok resa stick</t>
  </si>
  <si>
    <t>https://www.ecigarko.cz/p/smok-resa-stick-sada-2000mah-7-5ml</t>
  </si>
  <si>
    <t>Smok RPM 2 Kit</t>
  </si>
  <si>
    <t>https://www.elementvape.com/smok-rpm-2</t>
  </si>
  <si>
    <t>Smok RPM 2s kit</t>
  </si>
  <si>
    <t>https://www.vaprio.cz/produkt-smok-rpm-2s-sada.html</t>
  </si>
  <si>
    <t>Smok RPM 4 kit</t>
  </si>
  <si>
    <t>https://www.vapestore.co.uk/smok-rpm-4-pod-kit.html</t>
  </si>
  <si>
    <t>Smok RPM 40 Kit</t>
  </si>
  <si>
    <t>https://www.vaprio.cz/produkt-smok-rpm40-sada.html</t>
  </si>
  <si>
    <t>Smok RPM 5 kit</t>
  </si>
  <si>
    <t>https://www.vaprio.cz/produkt-smok-rpm-5-pro-sada.html</t>
  </si>
  <si>
    <t>Smok RPM 80 kit</t>
  </si>
  <si>
    <t>https://smokofficial.com/product/rpm80-kit/</t>
  </si>
  <si>
    <t>Smok RPM 80 Pro kit</t>
  </si>
  <si>
    <t>https://www.vapemania.cz/cs/smoktech-rpm80-pro-grip-full-kit-black-carbon-fiber</t>
  </si>
  <si>
    <t>SMOK RPM2S KIT</t>
  </si>
  <si>
    <t>https://cheapvaping.deals/smok-rpm-2s</t>
  </si>
  <si>
    <t>Smok S-priv kit</t>
  </si>
  <si>
    <t>https://www.vaprio.cz/produkt-3932-smok-s-priv-kompletni-sada-s-tfv8-big-baby-light-edition.html</t>
  </si>
  <si>
    <t>Smok Scar-18</t>
  </si>
  <si>
    <t>https://www.vaprio.cz/produkt-smok-scar-18-sada.html</t>
  </si>
  <si>
    <t>Smok SLM</t>
  </si>
  <si>
    <t>https://www.vaprio.cz/produkt-smok-slm-startovaci-pod-sada.html</t>
  </si>
  <si>
    <t>https://vaping.com/smok-slm-pod-device</t>
  </si>
  <si>
    <t>Smok Solus kit</t>
  </si>
  <si>
    <t>https://www.vaping.cz/Smok-e-cigareta-SOLUS-Kit-cerna-700mAh-d11154.htm</t>
  </si>
  <si>
    <t>Smok Stick 80 W kit</t>
  </si>
  <si>
    <t>https://www.gosmokefree.co.uk/smok-stick-80w-starter-kit-free-e-liquids-free-delivery/</t>
  </si>
  <si>
    <t>Smok Stick 80W Kit</t>
  </si>
  <si>
    <t>https://www.elementvape.com/smok-stick-80w</t>
  </si>
  <si>
    <t>Smok Stick M17</t>
  </si>
  <si>
    <t>https://www.vapemania.cz/cs/smoktech-stick-m17-elektronicka-cigareta-1300mah-silver</t>
  </si>
  <si>
    <t>SMOK Stick Prince</t>
  </si>
  <si>
    <t>https://www.eliquidshop.cz/smok-stick-prince/</t>
  </si>
  <si>
    <t>Smok Stick prince</t>
  </si>
  <si>
    <t>Smok stick Prince Baby</t>
  </si>
  <si>
    <t>https://vaping.com/smok-stick-prince-baby-kit</t>
  </si>
  <si>
    <t>Smok stick V8 Baby</t>
  </si>
  <si>
    <t>https://www.vaporauthority.com/products/genuine-smok-stick-v8-baby-starter-kit</t>
  </si>
  <si>
    <t>Smok Stick V8 Kit</t>
  </si>
  <si>
    <t>https://www.e-liquid.eu/product/el-cigarety-pro-zacatecniky/smok-stick-v8-kit/15679</t>
  </si>
  <si>
    <t>https://www.elementvape.com/smok-stick-v8</t>
  </si>
  <si>
    <t>Smok stick V9 Max kit</t>
  </si>
  <si>
    <t>https://www.fajncigarety.cz/elektronicke-cigarety-smok-stick-v9-max/elektronicka-cigareta--smok-stick-v9-max-kit--4000mah-duhova/</t>
  </si>
  <si>
    <t>Smok Stick X8 kit</t>
  </si>
  <si>
    <t>https://www.kurakuvsen.cz/elektronicky-grip-smok-stick-x8-3000-mah/</t>
  </si>
  <si>
    <t>Smok T-Priv 3 kit</t>
  </si>
  <si>
    <t>https://www.vapezone.cz/smoktech-t-priv-3-kit</t>
  </si>
  <si>
    <t>Smok TFV 12 Prince</t>
  </si>
  <si>
    <t>https://www.vaprio.cz/produkt-tfv12-prince-clearomizer-smok-3924.html</t>
  </si>
  <si>
    <t>Smok TFV16 tank</t>
  </si>
  <si>
    <t>https://www.elektrocigara.cz/SMOK-TFV16-tank-d1498.htm</t>
  </si>
  <si>
    <t>Smok TFV18 tank</t>
  </si>
  <si>
    <t>https://www.gallagher.cz/clearomizery/clearomizery-smok/smok-tfv18-tank/</t>
  </si>
  <si>
    <t>Smok TFV4 mini</t>
  </si>
  <si>
    <t>https://www.vaprio.cz/produkt-1264-smok-tfv4-mini-subohm-tank-3-5ml-kompletni-set.html</t>
  </si>
  <si>
    <t>Smok TFV8</t>
  </si>
  <si>
    <t>https://www.gallagher.cz/clearomizery/clearomizery-smok/smok-tfv8-cloud-beast/</t>
  </si>
  <si>
    <t>Smok TFV8 baby V2</t>
  </si>
  <si>
    <t>https://www.okprodej.cz/smok-tfv8-baby-v2-clearomizer</t>
  </si>
  <si>
    <t>Smok Thallo S kit</t>
  </si>
  <si>
    <t>https://www.smokstore.com/Smok-Thallo-S-100W-Pod-Mod-Kit</t>
  </si>
  <si>
    <t>Smok Trinity Alpha Atomizer</t>
  </si>
  <si>
    <t>https://www.worldsfinestejuice.com/shop/hardware/pods/smok-trinity-alpha-kit-replacement-atomizer/</t>
  </si>
  <si>
    <t>Smok Trinity Alpha kit</t>
  </si>
  <si>
    <t>https://www.vapemania.cz/cs/smoktech-trinity-alpha-grip-full-kit-1000mah-prism-rainbow</t>
  </si>
  <si>
    <t>Smok V-FIN Mod</t>
  </si>
  <si>
    <t>https://www.vaprio.cz/produkt-smok-v-fin-sada-4532.html</t>
  </si>
  <si>
    <t>Smok V2 species kit</t>
  </si>
  <si>
    <t>https://maxim-ecigareta.cz/smok-species-tc230w-full-kit-duha</t>
  </si>
  <si>
    <t>Smok v2 species kit</t>
  </si>
  <si>
    <t>https://justvape.nu/produkt/smok-species-230w-touch-screen-tc-kit-with-tfv-mini-v2/</t>
  </si>
  <si>
    <t>Smok V9Max KIT</t>
  </si>
  <si>
    <t>https://www.vapoo.cz/klasicke-e-cigarety/smok-stick-v9-max-sada/</t>
  </si>
  <si>
    <t>Smok Vape Pen 22</t>
  </si>
  <si>
    <t>https://www.smokevap.cz/product/smoktech/vape-pen-22/smok-vape-pen-22-elektronicka-cigareta-1/1598</t>
  </si>
  <si>
    <t>Smok Vape pen 22 kit</t>
  </si>
  <si>
    <t>https://www.e-liquid.eu/product/el-cigarety-pro-zacatecniky/smok-vape-pen-22---kit---1650mah/16087</t>
  </si>
  <si>
    <t>Smok Vape pen plus</t>
  </si>
  <si>
    <t>https://www.fajncigarety.cz/elektronicke-cigarety-smok-vape-pen-plus/smoktech-vape-pen-plus-3000mah-stribrna-1ks-3/</t>
  </si>
  <si>
    <t>Smok Vape Pen V2 kit</t>
  </si>
  <si>
    <t>https://www.vapoo.cz/zacatecnicke-sady/smoktech-smok-vape-pen-v2/</t>
  </si>
  <si>
    <t>Smok Vapen pen 22</t>
  </si>
  <si>
    <t>https://www.vaprio.cz/produkt-3020-vape-pen-22-smok-duhova.html</t>
  </si>
  <si>
    <t>Smok Veneno mod</t>
  </si>
  <si>
    <t>https://www.vaprio.cz/produkt-3934-smok-veneno-225w-tc-box-mod.html</t>
  </si>
  <si>
    <t>Smok X-priv baby kit</t>
  </si>
  <si>
    <t>https://www.ec-original.cz/x-priv/smok-x-priv-sada-s-tfv12-prince/</t>
  </si>
  <si>
    <t>Smok X-Priv Kit</t>
  </si>
  <si>
    <t>https://www.e-cigo.cz/gripy-smok/smok-x-priv-tc225w-grip-full-kit/</t>
  </si>
  <si>
    <t>Smok X-Priv Mod</t>
  </si>
  <si>
    <t>https://www.ejuice.cz/elektronicky-grip-smok-x-priv-mod-auto-pink-17682</t>
  </si>
  <si>
    <t>Smoking Vapor Mi-one</t>
  </si>
  <si>
    <t>https://prevent-cancer.ca/product/mi-one-kit/</t>
  </si>
  <si>
    <t>SnowWolf Wocket pod system kit</t>
  </si>
  <si>
    <t>https://thebestvape.com/product/snowwolf-wocket-pod-system/</t>
  </si>
  <si>
    <t>South beach smoke portable charging case</t>
  </si>
  <si>
    <t>https://www.southbeachsmoke.com/blog/what-strength-e-cig-is-right-for-you.html</t>
  </si>
  <si>
    <t>Squeeze box Phantom Honeystick</t>
  </si>
  <si>
    <t>Squonk Vfeng SnowWolf</t>
  </si>
  <si>
    <t>https://www.myvaporstore.com/Snowwolf-VFENG-Squonk-Kit-p/snw-vsq10.htm</t>
  </si>
  <si>
    <t>Suiron Air</t>
  </si>
  <si>
    <t>https://www.dhgate.com/product/suorin-air-kit-2ml-refillable-suorin-air/511629673.html</t>
  </si>
  <si>
    <t>Suorin Drop 2</t>
  </si>
  <si>
    <t>https://www.elementvape.com/suorin-drop-2</t>
  </si>
  <si>
    <t>Suorin Elite Refilable E-cigarette</t>
  </si>
  <si>
    <t>https://www.myvaporstore.com/Suorin-Elite-Pod-Kit-p/suo-elt10.htm</t>
  </si>
  <si>
    <t>Suorin iShare</t>
  </si>
  <si>
    <t>https://www.vaprio.cz/produkt-suorin-ishare-kompletni-set-1400mah-4296.html</t>
  </si>
  <si>
    <t>Suorin Shine</t>
  </si>
  <si>
    <t>https://www.elementvape.com/suorin-shine</t>
  </si>
  <si>
    <t>Suorin Vagon</t>
  </si>
  <si>
    <t>https://vaping.com/suorin-vagon-kit</t>
  </si>
  <si>
    <t>Switch mods disposable device</t>
  </si>
  <si>
    <t>https://www.vapedance.com/switch-mods-disposable-device-bogo</t>
  </si>
  <si>
    <t>Switch Mods Watermelon Ice stick</t>
  </si>
  <si>
    <t>https://www.vapingeliquid.com/switch-mods-watermelon-ice-disposable-device</t>
  </si>
  <si>
    <t>SX mini SL Class</t>
  </si>
  <si>
    <t>https://www.vaprio.cz/produkt-sxmini-sl-class-stable-wood-varianta-4782.html</t>
  </si>
  <si>
    <t>Teslacigs Punk 220W</t>
  </si>
  <si>
    <t>https://www.elektrocigara.cz/Teslacigs-Punk-220W-Box-Mod-d1555.htm</t>
  </si>
  <si>
    <t>Teslacigs Stealth</t>
  </si>
  <si>
    <t>https://www.novacig.cz/tesla-stealth-100w</t>
  </si>
  <si>
    <t>Teslacigs WYE 85W</t>
  </si>
  <si>
    <t>https://www.volari.it/Tesla-WYE-85-W-Box</t>
  </si>
  <si>
    <t>Teslacigs Wye II</t>
  </si>
  <si>
    <t>https://gripy-e-cigaret.heureka.cz/teslacigs-tesla-wye-ii-215w-mod-modro-zlata/#prehled/</t>
  </si>
  <si>
    <t>Uwell Caliburn AK2</t>
  </si>
  <si>
    <t>https://www.eliquidshop.cz/elektronicka-cigareta-uwell-caliburn-ak2-pod/</t>
  </si>
  <si>
    <t>Uwell Caliburn Portable system kit</t>
  </si>
  <si>
    <t>https://www.ejuice.cz/elektronicka-cigareta-uwell-caliburn-pod-kit-520ma-20921</t>
  </si>
  <si>
    <t>Uwell Crown</t>
  </si>
  <si>
    <t>https://www.vaprio.cz/produkt-uwell-crown-pod-sada.html</t>
  </si>
  <si>
    <t>UWELL Soul Keeper MOD</t>
  </si>
  <si>
    <t>https://www.cigabuy.com/authentic-uwell-soulkeeper-110w-tube-mod-flourescent-p-14889.html</t>
  </si>
  <si>
    <t>V2ex Ex starterkit</t>
  </si>
  <si>
    <t>P22</t>
  </si>
  <si>
    <t>White</t>
  </si>
  <si>
    <t>Vandy Vape Jackaroo kit</t>
  </si>
  <si>
    <t>http://vandyvape.com/shows/7/6.html</t>
  </si>
  <si>
    <t>Vandy vape Jackaroo mod</t>
  </si>
  <si>
    <t>https://www.vaprio.cz/produkt-vandy-vape-jackaroo-100w-box-mod.html</t>
  </si>
  <si>
    <t>Vandy Vaper Trident kit</t>
  </si>
  <si>
    <t>https://www.vapezone.cz/vandy-vape-trident-kit</t>
  </si>
  <si>
    <t>VandyVape swell mod</t>
  </si>
  <si>
    <t>https://www.eliquidshop.cz/vandy-vape-swell-188w-mod/</t>
  </si>
  <si>
    <t>Vapor Shark DNA 250</t>
  </si>
  <si>
    <t>https://www.vaporauthority.com/products/genuine-vapor-shark-dna-250-box-mod</t>
  </si>
  <si>
    <t>Vaporesso GEN</t>
  </si>
  <si>
    <t>https://www.vaprio.cz/produkt-vaporesso-gen-mod.html</t>
  </si>
  <si>
    <t>Vaporesso Gen 200</t>
  </si>
  <si>
    <t>https://www.vaprio.cz/produkt-vaporesso-gen-200-sada.html</t>
  </si>
  <si>
    <t>Vaporesso Gen 200 Mod</t>
  </si>
  <si>
    <t>https://www.vaprio.cz/produkt-vaporesso-gen-200-mod.html</t>
  </si>
  <si>
    <t>Vaporesso Gen air 40</t>
  </si>
  <si>
    <t>https://www.ejuice.cz/elektronicka-cigareta-vaporesso-gen-air-40-pod-kit-25420</t>
  </si>
  <si>
    <t>Vaporesso gen nano (kit)</t>
  </si>
  <si>
    <t>https://www.vaporesso.com/vape-kits/gen-nano</t>
  </si>
  <si>
    <t>Vaporesso Gen S</t>
  </si>
  <si>
    <t>https://www.vaporesso.com/vape-kits/gen-s</t>
  </si>
  <si>
    <t>https://www.ejuice.cz/vaporesso-gen-s</t>
  </si>
  <si>
    <t>Vaporesso GTX go 80</t>
  </si>
  <si>
    <t>https://www.vaprio.cz/produkt-vaporesso-gtx-go-80.html</t>
  </si>
  <si>
    <t>Vaporesso Luxe</t>
  </si>
  <si>
    <t>https://www.vaprio.cz/produkt-vaporesso-luxe-ii-sada.html</t>
  </si>
  <si>
    <t>Vaporesso Luxe 80</t>
  </si>
  <si>
    <t>https://www.e-liquid.eu/vaporesso-luxe-80-se-kit</t>
  </si>
  <si>
    <t>Vaporesso Luxe 80 S</t>
  </si>
  <si>
    <t>https://www.vaporesso.com/vape-kits/luxe-80s</t>
  </si>
  <si>
    <t>Vaporesso Luxe Nano</t>
  </si>
  <si>
    <t>https://www.vaprio.cz/produkt-vaporesso-luxe-nano-sada-.html</t>
  </si>
  <si>
    <t>https://www.vaporesso.com/vape-kits/luxe-nano</t>
  </si>
  <si>
    <t>Vaporesso Luxe PM40</t>
  </si>
  <si>
    <t>https://www.vaporism.cz/vaporesso-luxe-pm40-pod-sada-P/</t>
  </si>
  <si>
    <t>Vaporesso Nexus</t>
  </si>
  <si>
    <t>https://www.vapeclub.co.uk/vape-kits/vaporesso/vaporesso-nexus-aio-vape-starter-kit</t>
  </si>
  <si>
    <t>Vaporesso Osmall</t>
  </si>
  <si>
    <t>https://www.vaping.cz/Vaporesso-OSMALL-Pod-zluta-350mAh-d10047.htm</t>
  </si>
  <si>
    <t>Vaporesso PodStick</t>
  </si>
  <si>
    <t>https://vaposearch.com/vape/vaporesso-podstick-starter-kit/</t>
  </si>
  <si>
    <t>Vaporesso Polar</t>
  </si>
  <si>
    <t>https://geneticsvape.com/vaporesso-polar-220w-tc-kit-with-cascade-baby-se</t>
  </si>
  <si>
    <t>Vaporesso revenger mini kit</t>
  </si>
  <si>
    <t>https://maxim-ecigareta.cz/vaporesso-revenger-mini-kit-s-nrg-se-stribrna</t>
  </si>
  <si>
    <t>Vaporesso Revenger X kit</t>
  </si>
  <si>
    <t>https://www.vapezone.cz/vaporesso-revenger-x-kit</t>
  </si>
  <si>
    <t>Vaporesso Sky solo</t>
  </si>
  <si>
    <t>https://www.eliquidshop.cz/elektronicka-cigareta-vaporesso-sky-solo/</t>
  </si>
  <si>
    <t>Vaporesso Sky solo plus</t>
  </si>
  <si>
    <t>https://www.ejuice.cz/elektronicka-cigareta-vaporesso-sky-solo-plus-kit--20063</t>
  </si>
  <si>
    <t>Vaporesso Swag II</t>
  </si>
  <si>
    <t>https://www.vaporesso.com/vape-kits/swag-2</t>
  </si>
  <si>
    <t>Vaporesso Swag Kit</t>
  </si>
  <si>
    <t>https://www.vaprio.cz/produkt-vaporesso-swag-ii-sada.html</t>
  </si>
  <si>
    <t>Vaporesso swag kit</t>
  </si>
  <si>
    <t>https://www.fajncigarety.cz/en/gripy-a-mody-vaporesso-swag/elektronicky-grip--vaporesso-swag-kit-s-nrg-se--oranzovy-2/</t>
  </si>
  <si>
    <t>Vaporesso Target 100</t>
  </si>
  <si>
    <t>https://www.ejuice.cz/vaporesso-target100/?stylVypisu=kat</t>
  </si>
  <si>
    <t>Vaporesso Target 80 tank edition</t>
  </si>
  <si>
    <t>https://www.vapeclub.co.uk/vape-kits/vaporesso/vaporesso-target-80-kit-tank-edition-vape-kit</t>
  </si>
  <si>
    <t>Vaporesso Target Mini II</t>
  </si>
  <si>
    <t>https://www.vaporesso.com/vape-kits/target-mini-2</t>
  </si>
  <si>
    <t>Vaporesso target mini starter kit</t>
  </si>
  <si>
    <t>https://www.vaporesso.com/vape-kits/target-mini</t>
  </si>
  <si>
    <t>Vaporesso Target PM80</t>
  </si>
  <si>
    <t>https://www.vaporesso.com/vape-kits/target-pm80</t>
  </si>
  <si>
    <t>Vaporesso Target PM800</t>
  </si>
  <si>
    <t>https://ejuicedirect.com/products/vaporesso-pm80-kit</t>
  </si>
  <si>
    <t>Vaporesso VM Solo 22</t>
  </si>
  <si>
    <t>https://www.burnitup.co.uk/vape-pen-kits/1441-vaporesso-vm-solo-22-vape-kit.html</t>
  </si>
  <si>
    <t>Vaporesso Xros</t>
  </si>
  <si>
    <t>https://www.vaping.cz/E-cigareta-Vaporesso-XROS-cerna-800mAh-d10069.htm</t>
  </si>
  <si>
    <t>Vaporesso Xros 2</t>
  </si>
  <si>
    <t>https://www.vaprio.cz/produkt-vaporesso-xros-2.html</t>
  </si>
  <si>
    <t>Vaporesso Xros Mini</t>
  </si>
  <si>
    <t>https://store.vaporesso.com/en-at/products/xros-mini</t>
  </si>
  <si>
    <t>Vaporesso Xros Nano</t>
  </si>
  <si>
    <t>https://www.vaprio.cz/produkt-vaporesso-xros-nano.html</t>
  </si>
  <si>
    <t>Vaporesso xtra</t>
  </si>
  <si>
    <t>https://www.vaping.cz/Vaporesso-XTRA-Pod-Silver-900mAh-d9521.htm</t>
  </si>
  <si>
    <t>Vaporesso Zero 2</t>
  </si>
  <si>
    <t>https://www.vaprio.cz/produkt-vaporesso-zero-2.html</t>
  </si>
  <si>
    <t>Vaporfi Air 2</t>
  </si>
  <si>
    <t>https://www.vapepenstarterkit.com/product/vaporfi-air-2-mini-vaporizer/</t>
  </si>
  <si>
    <t>Vaporfi Vaio go</t>
  </si>
  <si>
    <t>https://www.whichecigarette.com/vaporfi-vaio-go/</t>
  </si>
  <si>
    <t>Vaporfi Vex 75 TC</t>
  </si>
  <si>
    <t>https://vapormunky.wixsite.com/vaporviper/product-page/vaporfi-vex-75-tc-starter-kit-bundle</t>
  </si>
  <si>
    <t>Vaporfi VOX 40 TC</t>
  </si>
  <si>
    <t>https://www.vaporfi.com/blog/a-down-n-dirty-deal-of-the-week-with-the-vox-40-mod/</t>
  </si>
  <si>
    <t>Vie</t>
  </si>
  <si>
    <t>nelze najít</t>
  </si>
  <si>
    <t>Viigo disposable pod device</t>
  </si>
  <si>
    <t>https://m.made-in-china.com/product/Maskking-Vape-High-2-0-Wholesale-Disposable-Vape-Pen-Mini-Electronic-Cigarette-1905647592.html</t>
  </si>
  <si>
    <t>Vismec Motiv 2</t>
  </si>
  <si>
    <t>https://www.novacig.cz/wismec-motiv-2-pod</t>
  </si>
  <si>
    <t>Voopoo Argus Air</t>
  </si>
  <si>
    <t>https://www.e-cigarety.cz/voopoo-argus-air/voopoo-argus-air-pod-900mah-deep-sea/</t>
  </si>
  <si>
    <t>Voopoo Argus GT</t>
  </si>
  <si>
    <t>https://www.vapoo.cz/box-mod-sady/voopoo-argus-gt-kit/</t>
  </si>
  <si>
    <t>Voopoo Argus GT (mod)</t>
  </si>
  <si>
    <t>https://www.kurakuvsen.cz/elektronicky-box-mod-argus-gt-160w-tc/</t>
  </si>
  <si>
    <t>Voopoo Argus Pro</t>
  </si>
  <si>
    <t>https://www.kvalitnikoureni.cz/cz/katalog/grip-voopoo-argus-pro-80-w.html</t>
  </si>
  <si>
    <t>Voopoo Drag 157W TC</t>
  </si>
  <si>
    <t>https://www.kurakuvsen.cz/elektronicky-box-mod-voopoo-drag-157w/</t>
  </si>
  <si>
    <t>Voopoo Drag 2 (velké bal.)</t>
  </si>
  <si>
    <t>https://www.kurakuvsen.cz/elektronicky-box-mod-voopoo-drag-177w-uforce-t2/</t>
  </si>
  <si>
    <t>Voopoo Drag 2 177W TC</t>
  </si>
  <si>
    <t>https://www.fajncigarety.cz/gripy-a-mody-voopoo-drag-2-refresh/voopoo-drag-2-refresh-177w-grip-full-kit-b-aurora/</t>
  </si>
  <si>
    <t>Voopoo Drag 2 Platinum</t>
  </si>
  <si>
    <t>https://www.vapeshed.co.nz/voopoo-drag-2-platinum-box-kit-tpd-2ml.html</t>
  </si>
  <si>
    <t>Voopoo Drag 3</t>
  </si>
  <si>
    <t>https://www.vapoo.cz/box-mod-sady/voopoo-drag-3-kompletni-sada/</t>
  </si>
  <si>
    <t>Voopoo Drag 3 Tpp-x kit</t>
  </si>
  <si>
    <t>https://www.vapoo.cz/box-mod-sady/voopoo-drag-3-tpp-x-kompletni-sada-barva--cerna/</t>
  </si>
  <si>
    <t>Voopoo Drag mini (větší obsah)</t>
  </si>
  <si>
    <t>https://maxim-ecigareta.cz/voopoo-drag-mini-sada-s-uforce-t2-4400mah-b-rhodonite</t>
  </si>
  <si>
    <t>Voopoo Drag Mini 117W TC</t>
  </si>
  <si>
    <t>https://www.vaprio.cz/produkt-voopoo-drag-mini-117w-tc-box-mod-4400mah.html</t>
  </si>
  <si>
    <t>Voopoo Drag Nano 2</t>
  </si>
  <si>
    <t>https://www.e-cigo.cz/elektronicka-cigareta/voopoo-drag-nano-2-pod-kit--800mah/</t>
  </si>
  <si>
    <t>VooPoo Drag Nano Kit</t>
  </si>
  <si>
    <t>https://www.vaprio.cz/produkt-voopoo-drag-nano-pod-sada.html</t>
  </si>
  <si>
    <t>Voopoo Drag Q</t>
  </si>
  <si>
    <t>https://www.vaprio.cz/produkt-voopoo-drag-q-sada.html</t>
  </si>
  <si>
    <t>Voopoo Drag S</t>
  </si>
  <si>
    <t>https://www.ejuice.cz/elektronicka-cigareta-voopoo-drag-s-pod-kit-2500ma-23128</t>
  </si>
  <si>
    <t>Voopoo Drag s Pro</t>
  </si>
  <si>
    <t>https://www.fajncigarety.cz/en/elektronicke-cigarety-voopoo-drag-s-pro/voopoo-drag-s-pro-mod-pod-80w-grip-3000mah-garda-blue/</t>
  </si>
  <si>
    <t>Voopoo Drag X</t>
  </si>
  <si>
    <t>https://www.eliquidshop.cz/voopoo-drag-x-pod/</t>
  </si>
  <si>
    <t>VooPoo Drag X</t>
  </si>
  <si>
    <t>https://www.vaporism.cz/box-mod-sady/voopoo-drag-x-pod/</t>
  </si>
  <si>
    <t>https://www.vapoo.cz/pody-se-spinacim-tlacitkem/voopoo-drag-x-pod/</t>
  </si>
  <si>
    <t>Voopoo Drag X plus (mod)</t>
  </si>
  <si>
    <t>https://www.kurakuvsen.cz/elektronicky-box-mod-voopoo-drag-x-plus-100w-baterie/</t>
  </si>
  <si>
    <t>Voopoo Drag X pro</t>
  </si>
  <si>
    <t>https://www.vaprio.cz/produkt-voopoo-drag-x-pro-sada.html</t>
  </si>
  <si>
    <t>Voopoo Find S Trio</t>
  </si>
  <si>
    <t>https://vape-empire.com/product/voopoo-find-s-trio-pod-kit-orange/</t>
  </si>
  <si>
    <t>Voopoo Find S trio</t>
  </si>
  <si>
    <t>https://www.elementvape.com/voopoo-find-s-trio-23w-pod-system</t>
  </si>
  <si>
    <t>Voopoo Mojo key features</t>
  </si>
  <si>
    <t>https://leafhouse.com.au/product/voopoo-mojo-kit/</t>
  </si>
  <si>
    <t>Voopoo Spark Drag mini</t>
  </si>
  <si>
    <t>https://e-zigstore.rs/gb/starter-kits/6465-voopoo-drag-mini-kit-117w-b-lava-4400mah-6970810462562.html</t>
  </si>
  <si>
    <t>Voopoo TOO 180W TC kit</t>
  </si>
  <si>
    <t>https://www.elkram.cz/kategorie/elektronicke-cigarety/gripy/voopoo-too-180w-mod-sada-silver-dazzle/</t>
  </si>
  <si>
    <t>VOOPOO V MATE</t>
  </si>
  <si>
    <t>https://www.dragonsbreathvapeshop.com.au/products/voopoo-vmate</t>
  </si>
  <si>
    <t>Voopoo Vinci Pod Kit</t>
  </si>
  <si>
    <t>https://mojeelektronickacigareta.cz/elektronicke-cigarety-voopoo-vinci-pod/voopoo-vinci-pod-elektronicka-cigareta-800mah-4865.html</t>
  </si>
  <si>
    <t>Voopoo Vmate</t>
  </si>
  <si>
    <t>https://www.vaprio.cz/produkt-voopoo-vmate-e-sada.html</t>
  </si>
  <si>
    <t>Voopoo X-217</t>
  </si>
  <si>
    <t>https://www.elementvape.com/voopoo-x217</t>
  </si>
  <si>
    <t>VUSE ALTO VAPOR POD MOD</t>
  </si>
  <si>
    <t>https://dropsofvapor.com/products/vuse-alto-vapor-pod-mod-original-starter-kit</t>
  </si>
  <si>
    <t>Vzone Emask 218W</t>
  </si>
  <si>
    <t>https://www.elementvape.com/vzone-emask-218w-tc-box-mod</t>
  </si>
  <si>
    <t>Vzone eMASK 218W</t>
  </si>
  <si>
    <t>Wi-pod Device only</t>
  </si>
  <si>
    <t>https://mipod.com/products/wi-pod-device-only</t>
  </si>
  <si>
    <t>Wismec Active</t>
  </si>
  <si>
    <t>https://cartly.shop/original-wismec-active-kit-with-active-box-mod-vape-80w-and-amor-ns-plus-atomizer-e-cigarette-vaper-kit-with-bluetooth-speaker/</t>
  </si>
  <si>
    <t>Wismec Active kit</t>
  </si>
  <si>
    <t>Wismec motiv</t>
  </si>
  <si>
    <t>https://mojeelektronickacigareta.cz/elektronicke-cigarety-wismec-motiv/wismec-motiv-elektronicka-cigareta-2200mah-cerna-1804.html</t>
  </si>
  <si>
    <t>Wismec Reuleaux RX GEN3</t>
  </si>
  <si>
    <t>https://ukvapekings.com/product/wismec-reuleaux-rx-gen3-300w-kit-with-gnome-tank/</t>
  </si>
  <si>
    <t>Wismec Reuleaux RX mini RESIN</t>
  </si>
  <si>
    <t>https://www.ejuice.cz/elektronicky-grip-wismec-reuleaux-rxmini-80w-kit-s-12625</t>
  </si>
  <si>
    <t>Wismec Reuleaux RX200S</t>
  </si>
  <si>
    <t>https://www.vaporizarte.com/Wismec-Reuleaux-RX200S-TC-200W/en</t>
  </si>
  <si>
    <t>Wismec Reuleaux Tinker 2</t>
  </si>
  <si>
    <t>https://www.smok-it.com/en/mods-batteries/5381-16435-box-reuleaux-tinker-2-200w-wismec.html</t>
  </si>
  <si>
    <t>Wismec Sinuous FJ 200</t>
  </si>
  <si>
    <t>https://www.e-liquid.eu/wismec-sinuous-fj200-grip-4600mah</t>
  </si>
  <si>
    <t>Wismec Sinuous FJ200</t>
  </si>
  <si>
    <t>https://www.okprodej.cz/wismec-sinuous-fj200-tc-box-mod-s-divider-clearomizerem-0-mah-cervena</t>
  </si>
  <si>
    <t>Wismec Sinuous P80</t>
  </si>
  <si>
    <t>https://www.fajncigarety.cz/gripy-a-mody-wismec-sinuous-p80/elektronicky-grip--wismec-sinuous-p80-mod--bronzovy-2/</t>
  </si>
  <si>
    <t>Wizvapor Mini beeper</t>
  </si>
  <si>
    <t>https://www.vaporism.cz/wizvapor-mini-beeper-pod-P/</t>
  </si>
  <si>
    <t>Wotofo Flux Rig mod</t>
  </si>
  <si>
    <t>https://www.wotofo.com/products/wotofo-rig-mod-flux-kit?variant=14603835867225</t>
  </si>
  <si>
    <t>Xfeng SnowWolf</t>
  </si>
  <si>
    <t>https://www.elementvape.com/snowwolf-xfeng-230w-tc-box-mod</t>
  </si>
  <si>
    <t>Yihi Sxmini G Class</t>
  </si>
  <si>
    <t>https://www.vaporism.cz/yihi-sxmini-g-class-v2-sx750j-box-mod-P/</t>
  </si>
  <si>
    <t>Yocan Evolve 2 in 1 kit (2020 version)</t>
  </si>
  <si>
    <t>https://www.yocanusa.com/products/yocan-2020-version-evolve-plus-2-in-1-wax-and-dry-herb-kit</t>
  </si>
  <si>
    <t>YoCan Evolve 2.0</t>
  </si>
  <si>
    <t>https://www.yocanvaporizer.com/products/yocan-evolve-2-0-vaporizer</t>
  </si>
  <si>
    <t>Yocan evolve Plus</t>
  </si>
  <si>
    <t>https://www.yocanvaporizer.com/products/yocan-evolve-plus</t>
  </si>
  <si>
    <t>Yocan Uni S</t>
  </si>
  <si>
    <t>https://www.yocanvaporizer.com/products/yocan-uni-box-mod</t>
  </si>
  <si>
    <t>P4</t>
  </si>
  <si>
    <t>P5</t>
  </si>
  <si>
    <t>P6</t>
  </si>
  <si>
    <t>P7</t>
  </si>
  <si>
    <t>P8</t>
  </si>
  <si>
    <t>P9</t>
  </si>
  <si>
    <t>Baton refillable pod systém</t>
  </si>
  <si>
    <t>https://batonvapor.com/products/baton-v2-refillable-pod-system</t>
  </si>
  <si>
    <t>Bident device coil pod system 3.5 ml</t>
  </si>
  <si>
    <t>https://vapeworldaustralia.com.au/products/geek-vape-bident-pod-kit</t>
  </si>
  <si>
    <t>Bo Vaping</t>
  </si>
  <si>
    <t>https://bovaping.com/product/bo-one-black-soft-touch/</t>
  </si>
  <si>
    <t>BO vaping - Bo one Kit</t>
  </si>
  <si>
    <t>https://ismokeking.se/product/bo-vaping-bo-one-kit/</t>
  </si>
  <si>
    <t>Caliburn G Uwell</t>
  </si>
  <si>
    <t>https://www.vaping.cz/Uwell-e-cigareta-Caliburn-G-690mAh-zelena-d10209.htm</t>
  </si>
  <si>
    <t>CUE Vapor system</t>
  </si>
  <si>
    <t>https://dropsofvapor.com/products/cue-vapor-system-starter-kit</t>
  </si>
  <si>
    <t>Durango Disposable</t>
  </si>
  <si>
    <t>https://www.wholesalecentral.com/disposable-electonic-cigarettes-product-page.html</t>
  </si>
  <si>
    <t>E-Fog Asteroid MTL Mesh Pod Kit</t>
  </si>
  <si>
    <t>https://www.vaporfi.com/e-fog-asteroid-vape-pod-starter-kit/</t>
  </si>
  <si>
    <t>Efest Luc V4 charger</t>
  </si>
  <si>
    <t>https://www.akkuteile.de/en/efest-luc-v4-charger-for-3-6v-3-7v-li-ion-batteries-latest-version-2-0_500405_1548</t>
  </si>
  <si>
    <t>Efest Pro C2 changer</t>
  </si>
  <si>
    <t>https://prislusenstvi-e-cigarety.heureka.cz/efest-pro-c2-nabijecka/#prehled/</t>
  </si>
  <si>
    <t>Efest Pro C4 charger</t>
  </si>
  <si>
    <t>https://www.akkuteile.de/en/efest-pro-c4-lithium-ion-battery-charger_500411_1554</t>
  </si>
  <si>
    <t>eGO AIO Pro C</t>
  </si>
  <si>
    <t>https://www.ecigarka.cz/elektronicke-cigarety/joyetech-ego-aio-pro-c-elektronicka-cigareta-na-baterie-18650/</t>
  </si>
  <si>
    <t>ELEAF I NANO</t>
  </si>
  <si>
    <t>https://www.flavordust.it/shop/en/eleaf/8-inano-kit-eleaf-ismoka.html</t>
  </si>
  <si>
    <t>Eleaf I Nano</t>
  </si>
  <si>
    <t>https://www.silver-smok.com/fr/kits/1448-kit-i-nano-eleaf.html</t>
  </si>
  <si>
    <t>Eleaf iCARE</t>
  </si>
  <si>
    <t>https://www.fajncigarety.cz/elektronicke-cigarety-eleaf-icare-140/ismoka-eleaf-icare-140-650mah-stribrna-2/</t>
  </si>
  <si>
    <t>https://www.vapeoutlet.cz/eleaf-icare-2-650mah-cerna-1279/detail</t>
  </si>
  <si>
    <t>Eleaf iJust NexGen</t>
  </si>
  <si>
    <t>https://www.xsmok.cz/eleaf-ijust-nexgen-set-p41376/?vid=40190#gallery</t>
  </si>
  <si>
    <t>Eleaf iNano 650mAh</t>
  </si>
  <si>
    <t>https://www.okprodej.cz/eleaf-inano-elektronicka-cigareta-650mah-seda-1-ks/</t>
  </si>
  <si>
    <t>Eleaf iStick Pico</t>
  </si>
  <si>
    <t>https://www.elegomall.com/product/eleaf-istick-pico-75w-mod.html</t>
  </si>
  <si>
    <t>https://www.elementvape.com/eleaf-istick-mini-10w</t>
  </si>
  <si>
    <t>Elf Auto Draw conceal kit</t>
  </si>
  <si>
    <t>https://www.vapehoneystick.com/products/elf-auto-draw-conceal-oil-vaporizer</t>
  </si>
  <si>
    <t>eVic Basic</t>
  </si>
  <si>
    <t>https://www.hydroponics.eu/joyetech-evic-basic-with-cubis-pro-mini-black~33556.html</t>
  </si>
  <si>
    <t>Exceed Joyetech</t>
  </si>
  <si>
    <t>https://mojeelektronickacigareta.cz/elektronicka-cigareta-joyetech-exceed-d19/elektronicka-cigareta-joyetech-exceed-d19-1500mah-3805.html</t>
  </si>
  <si>
    <t>Falcons kit</t>
  </si>
  <si>
    <t>https://www.buyecigkits.com/e-cig-kits/e-cig-pod-kit/e-cig-refillable-pod-kit/original-tesla-falcons-pod-one-starter-kit-2000mah-free-shipping/</t>
  </si>
  <si>
    <t>FREE MAX - MAX POD KIT</t>
  </si>
  <si>
    <t>https://giantvapes.com/products/freemax-maxpod</t>
  </si>
  <si>
    <t>FREE MAX Twister 80 W</t>
  </si>
  <si>
    <t>https://www.vaprio.cz/produkt-freemax-twister-80w.html#15179</t>
  </si>
  <si>
    <t>Freecool N800 Kit</t>
  </si>
  <si>
    <t>https://www.sourcemore.com/freecool-n800-kit-standard-edition-ice-black-carbon-fiber.html</t>
  </si>
  <si>
    <t>Freecool N800 kit</t>
  </si>
  <si>
    <t>https://www.ave40.com/freecool-n800-vape-pod-system-kit-800mah.html</t>
  </si>
  <si>
    <t>Freemax Gemm 80W starter kit</t>
  </si>
  <si>
    <t>https://www.elementvape.com/freemax-gemm</t>
  </si>
  <si>
    <t>Freemax Maxus Max 168W Kit</t>
  </si>
  <si>
    <t>https://www.elementvape.com/freemax-maxus-max</t>
  </si>
  <si>
    <t>Fuchai</t>
  </si>
  <si>
    <t>https://spinfuel.com/sigelei-fuchai-duo-3-175w-tc-mod-preview/</t>
  </si>
  <si>
    <t>GEEK VAPE FRENZY KIT</t>
  </si>
  <si>
    <t>https://www.vaprio.cz/produkt-geekvape-frenzy-pod.html</t>
  </si>
  <si>
    <t>GEEK VAPE LUCID KIT</t>
  </si>
  <si>
    <t>https://www.vaprio.cz/produkt-geekvape-lucid-80w-tc-sada-s-lumi-5306.html</t>
  </si>
  <si>
    <t>Geek Vape NOVA</t>
  </si>
  <si>
    <t>https://www.vaprio.cz/produkt-geekvape-nova-200w-tc-sada-s-cerberus-clearomizerem-4856.html</t>
  </si>
  <si>
    <t>GeekVape Aegis Boost plus</t>
  </si>
  <si>
    <t>https://www.fajncigarety.cz/elektronicke-cigarety-geekvape-aegis-boost-plus/elektronicka-cigareta--geekvape-aegis-boost-plus-pod-kit--almighty-blue/</t>
  </si>
  <si>
    <t>GeekVape Aegis Legend Zeus</t>
  </si>
  <si>
    <t>https://e-zigstore.rs/gb/starter-kits/7415-geekvape-aegis-legend-zeus-kit-200w-5ml-black-blue-6972866501783.html</t>
  </si>
  <si>
    <t>GeekVape Aegis Max</t>
  </si>
  <si>
    <t>https://www.vapoo.cz/samostatne-mody/geekvape-aegis-max-100w-21700-mod/</t>
  </si>
  <si>
    <t>GeekVape Aegis Mesh Coil 5ml, 100W</t>
  </si>
  <si>
    <t>https://nordamp.no/geekvape-aegis-max-100w-kit-w-zeus-10895</t>
  </si>
  <si>
    <t>GeekVape Aegis Mini</t>
  </si>
  <si>
    <t>https://www.puffstore.it/it/geekvape-aegis-mini-80w-2200-mah-black-red</t>
  </si>
  <si>
    <t>GeekVape Aegis NANO</t>
  </si>
  <si>
    <t>https://www.ejuice.cz/elektronicka-cigareta-geekvape-aegis-nano-pod-kit--24063</t>
  </si>
  <si>
    <t>GeekVape Aegis x</t>
  </si>
  <si>
    <t>https://www.ejuice.cz/elektronicky-grip-geekvape-aegis-x-mod-classic-sil-21372</t>
  </si>
  <si>
    <t>GeekVape Aegis X</t>
  </si>
  <si>
    <t>https://vapeflova.com/product/geekvape-aegis-x-200w-starter-kit-with-cerberus-tank/</t>
  </si>
  <si>
    <t>GeekVape Aegis X Zeus</t>
  </si>
  <si>
    <t>GeekVape Aplha Tank</t>
  </si>
  <si>
    <t>https://www.thevapeshop.co.uk/geekvape-alpha-tank</t>
  </si>
  <si>
    <t>Geekvape Frenzy kit</t>
  </si>
  <si>
    <t>https://www.ejuice.cz/elektronicka-cigareta-geekvape-frenzy-pod-kit-950m-20394</t>
  </si>
  <si>
    <t>GeekVape Lucid kit</t>
  </si>
  <si>
    <t>https://vaping.com/geekvape-lucid-80w-kit</t>
  </si>
  <si>
    <t>GeekVape M100</t>
  </si>
  <si>
    <t>https://www.ejuice.cz/geekvape-m100</t>
  </si>
  <si>
    <t>Geekvape Z sub-ohm tank</t>
  </si>
  <si>
    <t>https://vapesourcing.com/geekvape-z-max-tank.html</t>
  </si>
  <si>
    <t>Glas device</t>
  </si>
  <si>
    <t>https://glas.com/products/glas-device</t>
  </si>
  <si>
    <t>Hellvape Grimm kit</t>
  </si>
  <si>
    <t>https://vapesourcing.com/hellvape-grimm-kit.html</t>
  </si>
  <si>
    <t>Hellvape Rebirth RDA</t>
  </si>
  <si>
    <t>https://www.vaprio.cz/produkt-hellvape-rebirth-rta.html</t>
  </si>
  <si>
    <t>Honey stick Plasma GQ</t>
  </si>
  <si>
    <t>https://www.hemmfy.com/products/honey-stick-plasma-gq-wax-vape-pen</t>
  </si>
  <si>
    <t>HorizonTech Magico Pod Kit</t>
  </si>
  <si>
    <t>https://eciggity.com/horizon-magico-pod-kit/</t>
  </si>
  <si>
    <t>IJOY Capo Squonker kit</t>
  </si>
  <si>
    <t>https://www.ecigarka.cz/gripy-mody/grip-ijoy-capo-squonker-100w/</t>
  </si>
  <si>
    <t>IJOy Diamond VPC Kit</t>
  </si>
  <si>
    <t>https://www.ejuice.cz/elektronicky-grip-ijoy-diamond-vpc-pod-kit-1400mah-18942</t>
  </si>
  <si>
    <t>iJoy Diamond VPC kit</t>
  </si>
  <si>
    <t>https://www.mujvape.cz/IJOY-Diamond-VPC-Pod-Kit-1400mAh-Cerveny-d5477.htm</t>
  </si>
  <si>
    <t>IJOY THE KATANA</t>
  </si>
  <si>
    <t>https://www.everzon.com/es/products/ijoy-katana-box-mod-3000mah</t>
  </si>
  <si>
    <t>Imren H2 (charger)</t>
  </si>
  <si>
    <t>https://www.batteryjunction.com/imren-h2-smart-charger.html</t>
  </si>
  <si>
    <t>INNOKIN 3D MESH INSIDE EQS</t>
  </si>
  <si>
    <t>https://www.novacig.cz/cartridge-innokin-eqs-pod</t>
  </si>
  <si>
    <t>Innokin Coolfire Mini Zenith</t>
  </si>
  <si>
    <t>https://bigjuiceuk.co.uk/index.php?id_product=205&amp;id_product_attribute=8493&amp;rewrite=aspire-k2-starter-kit&amp;controller=product</t>
  </si>
  <si>
    <t>INNOKIN EQ Boost Mode</t>
  </si>
  <si>
    <t>https://www.cremedevape.com/Innokin-EQ-Refillable-Pod-Kit</t>
  </si>
  <si>
    <t>Innokin EQS</t>
  </si>
  <si>
    <t>https://www.amazon.de/dp/B07VN236VW/ref=olp-opf-redir?aod=1</t>
  </si>
  <si>
    <t>Innokin Liftbox</t>
  </si>
  <si>
    <t>https://www.gosmokefree.co.uk/innokin-liftbox-bastion-box-mod-free-delivery/</t>
  </si>
  <si>
    <t>Innokin Oceanus</t>
  </si>
  <si>
    <t>https://www.vapeoutlet.cz/innokin-oceanus-isub-ve-vcetne-baterii-20700-3000mah-bila-229/detail</t>
  </si>
  <si>
    <t>IPV Eclipse</t>
  </si>
  <si>
    <t>https://www.3fvape.com/vv-vw-mod/17468-authentic-pioneer4you-ipv-eclipse-200w-tc-vw-variable-wattage-box-mod-black-5200w-2-x-18650.html</t>
  </si>
  <si>
    <t>IPV V3 - mini KIT</t>
  </si>
  <si>
    <t>https://www.heavengifts.com/product/IPV-V3-Mini-Auto-Squonk-TC-Kit.html</t>
  </si>
  <si>
    <t>Joyetech Atopack Penguin SE</t>
  </si>
  <si>
    <t>https://cheapvaping.deals/joyetech-atopack-penguin-kit</t>
  </si>
  <si>
    <t>Joyetech Batpack</t>
  </si>
  <si>
    <t>https://www.ejuice.cz/elektronicka-cigareta-joyetech-batpack-kit-s-eco-d-18309</t>
  </si>
  <si>
    <t>Joyetech Batpack Kit</t>
  </si>
  <si>
    <t>Joyetech eGo AIO D 16</t>
  </si>
  <si>
    <t>https://www.vaprio.cz/produkt-2004-joyetech-ego-aio-d16-1500mah.html#6123</t>
  </si>
  <si>
    <t>Joyetech eVic Basic Cubis pro mini</t>
  </si>
  <si>
    <t>https://www.vaprio.cz/produkt-2174-joyetech-evic-basic-sada-s-cubis-pro-mini-1500mah.html</t>
  </si>
  <si>
    <t>Joyetech Exceed edge</t>
  </si>
  <si>
    <t>https://www.vapezone.cz/joyetech-exceed-edge-elektronicka-cigareta-650mah</t>
  </si>
  <si>
    <t>Joyetech Ornate</t>
  </si>
  <si>
    <t>https://www.vaprio.cz/produkt-2365-joyetech-ornate-clearomizer.html</t>
  </si>
  <si>
    <t>Joyetech RunAbout Pod sets</t>
  </si>
  <si>
    <t>https://www.vaprio.cz/produkt-joyetech-runabout-pod-sada-5044.html</t>
  </si>
  <si>
    <t>JOYTECH BATPACK</t>
  </si>
  <si>
    <t>https://aukro.cz/lektronicka-cigareta-joyetech-batpack-kit-s-eco-d16-gold-6974870892</t>
  </si>
  <si>
    <t>Joytech Exceed Edge</t>
  </si>
  <si>
    <t>https://www.gallagher.cz/elektronicke-cigarety/elektronicke-cigarety-joyetech/joyetech-exceed-edge/</t>
  </si>
  <si>
    <t>Joytech RunAbout</t>
  </si>
  <si>
    <t>Justfog C601 kit</t>
  </si>
  <si>
    <t>https://www.vaprio.cz/produkt-justfog-c601-startovaci-sada-4778.html</t>
  </si>
  <si>
    <t>Justfog Minifit kit</t>
  </si>
  <si>
    <t>https://www.novacig.cz/justfog-minifit-pod</t>
  </si>
  <si>
    <t>https://vapesourcing.com/justfog-minifit-starter-kit.html</t>
  </si>
  <si>
    <t>KandyPens Feather</t>
  </si>
  <si>
    <t>https://www.myvaporstore.com/KandyPens-Feather-Kit-p/kny-fea10.htm</t>
  </si>
  <si>
    <t>Kanger Tech Top Evod</t>
  </si>
  <si>
    <t>http://www.kanger.info/top-evod-starter-kit.html</t>
  </si>
  <si>
    <t>KangerGEM Kit</t>
  </si>
  <si>
    <t>https://www.myvaporstore.com/Kanger-GEM-Kit-p/kan-gem10.htm</t>
  </si>
  <si>
    <t>KangerTech Dripez</t>
  </si>
  <si>
    <t>http://sanair.cz/gripy/drip-ey-cerna</t>
  </si>
  <si>
    <t>Kangertech DRIPEZ 80W Starter Kit</t>
  </si>
  <si>
    <t>https://www.heavengifts.com/product/80W-Kangertech-DRIPEZ-Starter-Kit.html</t>
  </si>
  <si>
    <t>KangerTech Kone</t>
  </si>
  <si>
    <t>http://battery.nabizi.cz/kangertech-kone-starter-kit-3000mah_p86800/</t>
  </si>
  <si>
    <t>KangerTech Nebox Starter kit</t>
  </si>
  <si>
    <t>https://bongsmart.com.au/product/kangertech-nebox-starter-kit-white/</t>
  </si>
  <si>
    <t>KangerTech SubTank Nano</t>
  </si>
  <si>
    <t>https://www.okprodej.cz/kangertech-subtank-nano-clearomizer-stribrna/</t>
  </si>
  <si>
    <t>KangerTech TOP EVOD</t>
  </si>
  <si>
    <t>https://www.elektronicka-cigareta.eu/elektronicka-cigareta-pohoda/eshop/1-1-Kompletni-sady-e-cigaret/0/5/1876-Kangertech-TOP-EVOD-Kit-650-mAh-silver</t>
  </si>
  <si>
    <t>Kilo 1K</t>
  </si>
  <si>
    <t>Limitless Marquee Mod system</t>
  </si>
  <si>
    <t>https://vape-street.com/products/limitless-marquee-mod-system</t>
  </si>
  <si>
    <t>Lost Vape Quest Orion</t>
  </si>
  <si>
    <t>https://www.vapoo.cz/pody-se-spinacim-tlacitkem/lost-vape-orion-q-pod-gold-dazzling-2/</t>
  </si>
  <si>
    <t>Lost vape quest ORION XQ</t>
  </si>
  <si>
    <t>https://www.vaporism.cz/pod-a-aio-systemy-2/elektronicka-cigareta-lost-vape-orion-q-nove-barvy/</t>
  </si>
  <si>
    <t>Marquee mod system</t>
  </si>
  <si>
    <t>https://vape-street.com/products/limitless-marquee-mod-systém</t>
  </si>
  <si>
    <t>Mi-pod</t>
  </si>
  <si>
    <t>https://www.vapoo.cz/automaticka-baterie/smoking-vapor-mi-pod/</t>
  </si>
  <si>
    <t>Mi-Pod kit</t>
  </si>
  <si>
    <t>Mi-pod Pod Starter Kit 950mAh</t>
  </si>
  <si>
    <t>https://www.heavengifts.com/product/SV-Mi-pod-Device.html</t>
  </si>
  <si>
    <t>Mi-pod Pro</t>
  </si>
  <si>
    <t>https://www.fajncigarety.cz/elektronicke-cigarety-smoking-vapor-mi-pod/smoking-vapor-mi-pod-grimm-green/</t>
  </si>
  <si>
    <t>Mi-pod Wi-pod</t>
  </si>
  <si>
    <t>https://mipod.com/products/wi-pod-kit</t>
  </si>
  <si>
    <t>Micro Pal</t>
  </si>
  <si>
    <t>https://westlandweed.com/cs/shop/buy-vape-pens-online/atmos-micro-pal-kit-online/</t>
  </si>
  <si>
    <t>Mig Vapor OVP</t>
  </si>
  <si>
    <t>https://www.smokecartel.com/products/mig-vapor-ovp-simple-single-temperature-oil-vape-pen-for-pre-filled-510-cartridges</t>
  </si>
  <si>
    <t>Mistic 2.0 Pod Mod</t>
  </si>
  <si>
    <t>https://www.groupon.com/deals/gg-mistic-20-pod</t>
  </si>
  <si>
    <t>Mistic 2.0 pod mod</t>
  </si>
  <si>
    <t>https://geardiary.com/2017/04/08/mistic2-0-pod-mod-pre-filled-vape/</t>
  </si>
  <si>
    <t>MVP5</t>
  </si>
  <si>
    <t>https://www.myvaporstore.com/Innokin-MVP5-Kit-p/ink-mjx10.htm</t>
  </si>
  <si>
    <t>Nano 4,9 % Strengt</t>
  </si>
  <si>
    <t>https://www.heavengifts.com/product/Nano-Prefilled-Disposable-Kit.html</t>
  </si>
  <si>
    <t>Next mind c1 kit</t>
  </si>
  <si>
    <t>Gun metal</t>
  </si>
  <si>
    <t>Next mind ct1 kit</t>
  </si>
  <si>
    <t>P21</t>
  </si>
  <si>
    <t>Gun jet black</t>
  </si>
  <si>
    <t>Nitecore NEW i2 (charger)</t>
  </si>
  <si>
    <t>https://www.konoteka.cz/p/nitecore-i2-nabijecka-s-displejem-na-dve-baterie?utm_source=tanganica&amp;utm_medium=cpc&amp;utm_campaign=tgh225c7dab6912e3ed3cdd5ac07fe8dd20&amp;utm_term=CjwKCAjw1YCkBhAOEiwA5aN4Afrw_qoCyTsZ0ikpdrzKeS9n0V08fG6VV-8DZeN4J2cxW2yYdG7lgxoCdXcQAvD_BwE&amp;gclid=CjwKCAjw1YCkBhAOEiwA5aN4Afrw_qoCyTsZ0ikpdrzKeS9n0V08fG6VV-8DZeN4J2cxW2yYdG7lgxoCdXcQAvD_BwE</t>
  </si>
  <si>
    <t>NUX CBD 0,5ml</t>
  </si>
  <si>
    <t>https://leavenworthcoughy.com/products/nux-cbd-disposable</t>
  </si>
  <si>
    <t>Oilax Cito</t>
  </si>
  <si>
    <t>https://www.vapecentralgroup.com/products/oilax-cito-pro-battery-box</t>
  </si>
  <si>
    <t>Oilax Cito (CBD)</t>
  </si>
  <si>
    <t>http://www.henruitech.com/oilax-cito-x-wax-cbd-2in1-p00051p1.html</t>
  </si>
  <si>
    <t>One lambo Serie</t>
  </si>
  <si>
    <t>https://www.vapezone.cz/variant/one---lambo-serie-pod/52088/171886</t>
  </si>
  <si>
    <t>One Lambo Serie</t>
  </si>
  <si>
    <t>https://www.vapezone.cz/one---lambo-serie-pod</t>
  </si>
  <si>
    <t>Orca solo</t>
  </si>
  <si>
    <t>https://www.vaporesso.com/vape-kits/orca-solo</t>
  </si>
  <si>
    <t>Orion DNA Go device</t>
  </si>
  <si>
    <t>https://www.vaporlounge.com/Lost-Vape-Orion-DNA-Go-Pod-System-p/lv-orion-dna-kit.htm</t>
  </si>
  <si>
    <t>OUKITEL BISON</t>
  </si>
  <si>
    <t>Oukitel Bison pod system</t>
  </si>
  <si>
    <t>https://www.elementvape.com/oukitel-bison-30w-pod-systém</t>
  </si>
  <si>
    <t>OVNS Duo Dual vaping pod system</t>
  </si>
  <si>
    <t>https://vapejuicedepot.com/products/ovns-duo-dual-vaping-pod-system</t>
  </si>
  <si>
    <t>OVNS DUO Starter Kit</t>
  </si>
  <si>
    <t>https://www.myvaporstore.com/OVNS-DUO-Starter-Kit-p/ovn-duo10.htm</t>
  </si>
  <si>
    <t>Perkey Manta Pod System Kit 450mAh &amp; 1.0ml</t>
  </si>
  <si>
    <t>https://www.elegomall.com/product/perkey-manta-pod-system-kit.html</t>
  </si>
  <si>
    <t>Pioneer4You IPV 400 200W TC Box Mod</t>
  </si>
  <si>
    <t>https://www.budgetvapors.com/pioneer4you-ipv-400-200w-tc-box-mod/</t>
  </si>
  <si>
    <t>Pownergy (charger)</t>
  </si>
  <si>
    <t>https://vape.deals/pownergy-battery-charger/</t>
  </si>
  <si>
    <t>Renova Zero</t>
  </si>
  <si>
    <t>https://www.vaporesso.com/vape-kits/zero</t>
  </si>
  <si>
    <t>Rincoe Ceto kit</t>
  </si>
  <si>
    <t>https://www.sourcemore.com/rincoe-ceto-pod-vape-kit.html</t>
  </si>
  <si>
    <t>https://www.vaporauthority.com/products/rincoe-ceto-pod-system-kit</t>
  </si>
  <si>
    <t>Rincoe Ceto pod kit</t>
  </si>
  <si>
    <t>Rincoe Neso pod kit</t>
  </si>
  <si>
    <t>https://www.urvapin.com/rincoe-neso-vape-pod-kit-2ml-370mah.html</t>
  </si>
  <si>
    <t>https://www.elementvape.com/rincoe-neso-pod-system</t>
  </si>
  <si>
    <t>RIPTIDE RIPSTICK</t>
  </si>
  <si>
    <t>https://www.websterspringsiga.com/shop/pantry/household/tobacco/cigarettes/riptide_ripstick_black_frui_vita/p/1564405684704743249</t>
  </si>
  <si>
    <t>Sbody Macro</t>
  </si>
  <si>
    <t>https://cheapvaping.deals/s-body-macro-dna75</t>
  </si>
  <si>
    <t>Sense Herakles Plus (cívky)</t>
  </si>
  <si>
    <t>https://mistervapor.ca/products/sense-herakles-plus-coils</t>
  </si>
  <si>
    <t>https://vapechinhhang.com/san-pham/sense-orbit-pod-kit/</t>
  </si>
  <si>
    <t>https://www.vapecentric.com/orbit-tf-mesh-coils-5-pack-sense-1-1ohm/</t>
  </si>
  <si>
    <t>Sense sidekik</t>
  </si>
  <si>
    <t>Sigelei Compak M-Class</t>
  </si>
  <si>
    <t>https://www.elementvape.com/sigelei-compak-m-class-pod-system</t>
  </si>
  <si>
    <t>Sigelei Sobra kit</t>
  </si>
  <si>
    <t>https://www.vapeuniverse.co.uk/product/sigelie-sobra-mod-vape-kit/</t>
  </si>
  <si>
    <t>SKYSOLO PLUS</t>
  </si>
  <si>
    <t>https://mojeelektronickacigareta.cz/elektronicke-cigarety-vaporesso-sky-solo-plus/vaporesso-sky-solo-plus-elektronicka-cigareta-3000mah-3891.html</t>
  </si>
  <si>
    <t>Smok AL 85 kit</t>
  </si>
  <si>
    <t>https://www.e-liquid.eu/product/el-cigarety-pro-pokrocile/smok-al85-set/15684</t>
  </si>
  <si>
    <t>SMOK AL85 KIT</t>
  </si>
  <si>
    <t>https://gripy-e-cigaret.heureka.cz/smoktech-al85-tc85w-grip-easy-kit-stribrna/#prehled/</t>
  </si>
  <si>
    <t>Smok E-priv kit</t>
  </si>
  <si>
    <t>https://cheapvaping.deals/smok-e-priv-230w-box-mod-kit</t>
  </si>
  <si>
    <t>Smok Fetch m KIT</t>
  </si>
  <si>
    <t>https://www.rajecigaret.cz/SMOKTECH-FETCH-MINI-40W-GRIP-1200MAH-ORANGE-d1524.htm</t>
  </si>
  <si>
    <t>https://www.vaporauthority.com/products/genuine-smok-fit-kit</t>
  </si>
  <si>
    <t>Smok I-priv mod</t>
  </si>
  <si>
    <t>https://www.amazon.de/-/en/Smok-I-Priv-230W-Battery-Carrier/dp/B07HRH6C1C</t>
  </si>
  <si>
    <t>SMOK MAG BABY KIT</t>
  </si>
  <si>
    <t>https://www.vaprio.cz/produkt-smok-mag-baby-sada-4356.html</t>
  </si>
  <si>
    <t>https://in2vape.com/shop/kits/smok-kits/smok-mag-grip/</t>
  </si>
  <si>
    <t>SMOK MAG KIT</t>
  </si>
  <si>
    <t>https://www.heavengifts.com/product/SMOK-MAG-Kit.html</t>
  </si>
  <si>
    <t>Smok Mag kit</t>
  </si>
  <si>
    <t>https://www.vapezone.cz/smoktech-mag-tc-225w-grip-full-kit</t>
  </si>
  <si>
    <t>SMOK MAG POD KIT</t>
  </si>
  <si>
    <t>https://www.vapezone.cz/smok-mag-pod-40w-1300mah-kit</t>
  </si>
  <si>
    <t>SMOK MICARE DEVICE</t>
  </si>
  <si>
    <t>https://vapordna.com/products/smok-alternative-series-micare-cartridge-device</t>
  </si>
  <si>
    <t>Smok Micare device</t>
  </si>
  <si>
    <t>https://www.elementvape.com/smok-micare-pod-system</t>
  </si>
  <si>
    <t>Smok Mico Kit</t>
  </si>
  <si>
    <t>https://www.smokedaletobacco.com/smok-mico-kit-sleek-design.html</t>
  </si>
  <si>
    <t>SMOK MICO KIT SLEEK DESIGN</t>
  </si>
  <si>
    <t>https://ger.vapevandal.com/products/smok-mico-pod-starter-kit-free-shipping</t>
  </si>
  <si>
    <t>Smok NexMesh</t>
  </si>
  <si>
    <t>https://www.elementvape.com/smok-ofrf-nexmesh</t>
  </si>
  <si>
    <t>Smok Nfix kit</t>
  </si>
  <si>
    <t>https://www.vapezone.cz/smoktech-nfix-elektronicka-cigareta-700mah</t>
  </si>
  <si>
    <t>Smok Nfix Kit</t>
  </si>
  <si>
    <t>https://smokofficial.com/product/nfix-kit/</t>
  </si>
  <si>
    <t>Smok Nfix PRO kit</t>
  </si>
  <si>
    <t>https://www.elementvape.com/smok-nfix-pro</t>
  </si>
  <si>
    <t>SMOK NORD KIT</t>
  </si>
  <si>
    <t>https://www.e-liquid.eu/smok-nord-kit</t>
  </si>
  <si>
    <t>Smok NOVO</t>
  </si>
  <si>
    <t>https://www.vaporism.cz/pod-a-aio-systemy-2/smok-novo-2/</t>
  </si>
  <si>
    <t>Smok Novo</t>
  </si>
  <si>
    <t>https://www.worldsfinestejuice.com/shop/hardware/pod-kits/smoktech-novo-kit/</t>
  </si>
  <si>
    <t>SMOK NOVO X</t>
  </si>
  <si>
    <t>https://www.aliexpress.com/item/4001231425044.html?spm=a2g0o.productlist.0.0.69e351ccCTV1uG&amp;algo_pvid=f01972f3-3b20-46ff-9212-c3faa2da5e52&amp;aem_p4p_detail=202202210357562136850616162000121191094&amp;algo_exp_id=f01972f3-3b20-46ff-9212-c3faa2da5e52-0&amp;pdp_ext_f=%7B%22sku_id%22%3A%2210000015385325364%22%7D&amp;pdp_pi=-1%3B889.38%3B-1%3B-1%40salePrice%3BCZK%3Bsearch-mainSearch</t>
  </si>
  <si>
    <t>Smok Novo X kit</t>
  </si>
  <si>
    <t>https://www.elementvape.com/smok-novo-x</t>
  </si>
  <si>
    <t>https://store.smoktech.com/product/details/novo-x-kit</t>
  </si>
  <si>
    <t>Smok Osub King kit</t>
  </si>
  <si>
    <t>https://www.myvapesite.de/cs/product/smok-osub-king-220-kit-with-tfv8-big-baby/</t>
  </si>
  <si>
    <t>Smok OSUB One kit</t>
  </si>
  <si>
    <t>https://vapecorner.ca/products/smok-osub-one-kit</t>
  </si>
  <si>
    <t>Smok R-steam Mini</t>
  </si>
  <si>
    <t>https://www.elementvape.com/smok-r-steam-mini-80w-tc-box-mod</t>
  </si>
  <si>
    <t>SMOK ROLO Badge</t>
  </si>
  <si>
    <t>https://www.vaprio.cz/produkt-smok-rolo-badge-4232.html</t>
  </si>
  <si>
    <t>Smok Rolo Badge</t>
  </si>
  <si>
    <t>Smok RPM 160 kit</t>
  </si>
  <si>
    <t>https://www.vapecorrect.com/smok-rpm-160-pod-mod-vape-kit</t>
  </si>
  <si>
    <t>Smok RPM 40 kit</t>
  </si>
  <si>
    <t>https://smokvape.com/products/smok-rpm40-pod-mod-kit</t>
  </si>
  <si>
    <t>Smok RPM40 Kit</t>
  </si>
  <si>
    <t>https://www.directvapor.com/smok-rpm-40-vape-pod-starter-kit/</t>
  </si>
  <si>
    <t>Smok RPM80 Pro kit</t>
  </si>
  <si>
    <t>https://vaperstar.co.uk/product/smok-rpm-80-pro-kit/</t>
  </si>
  <si>
    <t>Smok Scar-18 kit</t>
  </si>
  <si>
    <t>Smok Skyhook RDTA</t>
  </si>
  <si>
    <t>https://www.vaprio.cz/produkt-2471-smok-skyhook-rdta-box-kompletni-sada.html</t>
  </si>
  <si>
    <t>Smok T-Priv kit</t>
  </si>
  <si>
    <t>https://www.e-liquid.eu/product/el-cigarety-pro-pokrocile/smok-t-priv-tc-220w-kit/16943</t>
  </si>
  <si>
    <t>Smok TFV 12 Baby prince</t>
  </si>
  <si>
    <t>https://www.vaping.cz/SMOK-clearomizer-TFV12-Baby-Prince-4-5ml-Cervena-d7260.htm</t>
  </si>
  <si>
    <t>Smok TFV 8 Baby</t>
  </si>
  <si>
    <t>https://www.gallagher.cz/clearomizery/clearomizery-smok/smok-tfv8-baby/</t>
  </si>
  <si>
    <t>https://eu.smoktech.com/product/tank/tfv16</t>
  </si>
  <si>
    <t>Smok Thiner Kit</t>
  </si>
  <si>
    <t>https://www.vapestore.co.uk/smok-thiner-pod-vape-kit.html</t>
  </si>
  <si>
    <t>Smok Trinity Alpha Baterry</t>
  </si>
  <si>
    <t>https://www.vapewholesaleatlanta.com/products/smok-trinity-battery?variant=32230517407827</t>
  </si>
  <si>
    <t>Smok Trinity Alpha Battery</t>
  </si>
  <si>
    <t>Smok V-fin kit</t>
  </si>
  <si>
    <t>https://www.ecigarko.cz/p/smoktech-v-fin-160w-set-8000mah-full-kit-cerna</t>
  </si>
  <si>
    <t>SMOK X FORCE UPDATE VERSION</t>
  </si>
  <si>
    <t>https://www.ecigmafia.com/products/smok-x-force-aio-starter-kit.html</t>
  </si>
  <si>
    <t>Smok X-Force</t>
  </si>
  <si>
    <t>https://vapingdaily.com/all-in-one-vapes/smok-x-force-review/</t>
  </si>
  <si>
    <t>https://www.alivape.com/collections/all-vape-brands/products/smok-x-force-all-in-one-pod-kit</t>
  </si>
  <si>
    <t>SMPO KIT</t>
  </si>
  <si>
    <t>https://www.bigdvapor.net/products/smpo-pod-complete-starter-kit</t>
  </si>
  <si>
    <t>Smpo kit</t>
  </si>
  <si>
    <t>SMPO starter kit</t>
  </si>
  <si>
    <t>https://eciggity.com/smpo-starter-kit/</t>
  </si>
  <si>
    <t>Snowwolf Squonk Vfeng</t>
  </si>
  <si>
    <t>South Beach smoke starter kit</t>
  </si>
  <si>
    <t>https://www.southbeachsmoke.com/deluxe-starter-kit/</t>
  </si>
  <si>
    <t>STIG VGod Cubano (po 3 ks balení)</t>
  </si>
  <si>
    <t>https://stigpods.com/vgod-cubano.html</t>
  </si>
  <si>
    <t>Subego AIO</t>
  </si>
  <si>
    <t>Suorin Air</t>
  </si>
  <si>
    <t>https://www.vaperistas.com/products/suorin-air</t>
  </si>
  <si>
    <t>Suorin Air Plus</t>
  </si>
  <si>
    <t>https://www.vapoo.cz/automaticka-baterie/suorin-air-plus-pod/</t>
  </si>
  <si>
    <t>Suorin Air plus</t>
  </si>
  <si>
    <t>https://www.elementvape.com/suorin-air-plus</t>
  </si>
  <si>
    <t>Suorin Air Pro</t>
  </si>
  <si>
    <t>https://www.suorin.com/product/suorin-air-pro.html</t>
  </si>
  <si>
    <t>SUORIN DROP</t>
  </si>
  <si>
    <t>https://www.vaprio.cz/produkt-suorin-drop-startovaci-sada-3637.html</t>
  </si>
  <si>
    <t>Suorin Drop</t>
  </si>
  <si>
    <t>SUORIN EDGE</t>
  </si>
  <si>
    <t>https://www.vaporenjoy.com/suorin-edge</t>
  </si>
  <si>
    <t>Suorin Edge</t>
  </si>
  <si>
    <t>https://www.suorinusa.com/products/suorin-edge-pod-system-device-with-cartridge-kit-black</t>
  </si>
  <si>
    <t>Suorin Edge (pod not included)</t>
  </si>
  <si>
    <t>https://www.flawlessvapeshop.com/products/suorin-edge-pod-device-pods-not-included</t>
  </si>
  <si>
    <t>Suorin Edge Battery</t>
  </si>
  <si>
    <t>https://www.suorinusa.com/products/suorin-edge-battery</t>
  </si>
  <si>
    <t>Suorin Reno</t>
  </si>
  <si>
    <t>https://www.elementvape.com/suorin-reno</t>
  </si>
  <si>
    <t>https://www.rajecigaret.cz/Suorin-Vagon-POD-elektronicka-cigareta-430mAh-d449.htm</t>
  </si>
  <si>
    <t>Swon by S6XTH Sense</t>
  </si>
  <si>
    <t>https://mipod.com/products/shell-swon</t>
  </si>
  <si>
    <t>SX MINI MI Class</t>
  </si>
  <si>
    <t>https://www.ec-original.cz/sxmini/elektronicka-cigareta-sxmini-mk-pro-air-700mah-pod-nove-barvy/</t>
  </si>
  <si>
    <t>SX MINI X Class</t>
  </si>
  <si>
    <t>https://www.vaprio.cz/produkt-sxmini-x-class.html</t>
  </si>
  <si>
    <t>SX mini X Class</t>
  </si>
  <si>
    <t>https://www.tobiana.com/product/en/14845/yihi-sx-mini-x-class-carbon-fiber</t>
  </si>
  <si>
    <t>Tesla Nano 60W TC</t>
  </si>
  <si>
    <t>https://gripy-e-cigaret.heureka.cz/tesla-nano-tc-60w-mod-3600mah-modra/#prehled/</t>
  </si>
  <si>
    <t>Teslacigs AIO 70W</t>
  </si>
  <si>
    <t>https://www.vaprio.cz/produkt-tesla-biturbo-mech-dual-rda-set-3538.html</t>
  </si>
  <si>
    <t>https://www.elegomall.com/product/tesla-aio-70w-tc-kit.html</t>
  </si>
  <si>
    <t>Teslacigs AIO starter kit</t>
  </si>
  <si>
    <t>https://www.svapostore.net/en/tesla-aio-70w-kits-electronic-cigarette</t>
  </si>
  <si>
    <t>Teslacigs Sparrow starter kit</t>
  </si>
  <si>
    <t>https://vlitvape.de/kits/4019/tesla-sparrow-starter-kit</t>
  </si>
  <si>
    <t>Teslacigs Stealth 40W</t>
  </si>
  <si>
    <t>https://www.fajncigarety.cz/gripy-a-mody-tesla-stealth-tc/elektronicky-grip--tesla-stealth-tc-40w--modry/</t>
  </si>
  <si>
    <t>Teslacigs Stealth mini</t>
  </si>
  <si>
    <t>https://www.ebay.co.uk/itm/133440385655</t>
  </si>
  <si>
    <t>Teslacigs Stealth Mini starter kit</t>
  </si>
  <si>
    <t>https://www.vapekituk.co.uk/products/kit-teslacigs-tesla-stealth-mini-starter-kit</t>
  </si>
  <si>
    <t>Teslacigs Tpod kit</t>
  </si>
  <si>
    <t>https://www.elementvape.com/teslacigs-tpod-ultra-portable-pod-kit</t>
  </si>
  <si>
    <t>Teslacigs WYE 200W</t>
  </si>
  <si>
    <t>https://www.vapovor.com/en/teslacigs-wye-200w#/409-model-black</t>
  </si>
  <si>
    <t>TPOD KIT</t>
  </si>
  <si>
    <t>https://www.vapor4all.com/products/teslacigs-tpod-kit</t>
  </si>
  <si>
    <t>UBOAT</t>
  </si>
  <si>
    <t>https://mojeelektronickacigareta.cz/elektronicke-cigarety-kangertech-uboat/kangertech-uboat-elektronicka-cigareta-550mah-cerna-2532.html</t>
  </si>
  <si>
    <t>Uwell Amulet pod systém</t>
  </si>
  <si>
    <t>https://www.e-liquid.eu/uwell-amulet-pod-kit-370mah</t>
  </si>
  <si>
    <t>Uwell Caliburn</t>
  </si>
  <si>
    <t>https://www.vaprio.cz/produkt-uwell-caliburn-pod-system.html</t>
  </si>
  <si>
    <t>Uwell Caliburn koko pod system</t>
  </si>
  <si>
    <t>https://www.ejuice.cz/elektronicka-cigareta-uwell-caliburn-koko-pod-kit-520mah-cerna-21527</t>
  </si>
  <si>
    <t>https://www.smokstore.com/Uwell-Crown-Pod-Kit</t>
  </si>
  <si>
    <t>Uwell Hypercar mod</t>
  </si>
  <si>
    <t>https://gripy-e-cigaret.heureka.cz/uwell-hypercar-80w-tc-box-mod-stribrna/#prehled/</t>
  </si>
  <si>
    <t>V2 MENTHOL DISPOSABLE</t>
  </si>
  <si>
    <t>http://farehaven.com/product/v2-disposable-menthol-1-8-pre-priced-5-99/</t>
  </si>
  <si>
    <t>V2 MENTHOL EXPRESS KIT rechargeable</t>
  </si>
  <si>
    <t>on box</t>
  </si>
  <si>
    <t>V2 MENTHOL SINGLE Use</t>
  </si>
  <si>
    <t>https://www.theeciggy.com/product-category/v2-cigs/disposables/</t>
  </si>
  <si>
    <t>V2 MENTHOL STARTER KIT rechargeable</t>
  </si>
  <si>
    <t>V2 PRO SERIES 3 3-in-1 Premium Vaporizer black</t>
  </si>
  <si>
    <t>https://www.theeciggy.com/product/v2-pro-series-3-vaporizer-kit/</t>
  </si>
  <si>
    <t>V2 PRO SERIES 7 3-in-1 Premium Vaporizer black</t>
  </si>
  <si>
    <t>https://www.theeciggy.com/product/v2-pro-series-7-vaporizer-kit/</t>
  </si>
  <si>
    <t>V2 RED DISPOSABLE</t>
  </si>
  <si>
    <t>https://electriccigarettereviewer.com/v2-cigs-disposable-e-cig/</t>
  </si>
  <si>
    <t>V2 RED EXPRESS KIT rechargeable</t>
  </si>
  <si>
    <t>V2 RED SINGLE Use</t>
  </si>
  <si>
    <t>V2 RED STARTER KIT rechargeable</t>
  </si>
  <si>
    <t>V2 Recharbeable e-liquid starter kit</t>
  </si>
  <si>
    <t>https://www.pure-eliquids.com/v2-e-liquid-starter-kit/</t>
  </si>
  <si>
    <t>V2EX Ex starter kit AUTOMATIC</t>
  </si>
  <si>
    <t>V2EX Ex starter kit MANUAL</t>
  </si>
  <si>
    <t>Vampod Dragoo</t>
  </si>
  <si>
    <t>https://vapesourcing.com/vapmod-dragoo-mod.html</t>
  </si>
  <si>
    <t>Vandy vape Pulse BF box mod</t>
  </si>
  <si>
    <t>https://e-zigstore.rs/hr/selbstwickler/7140-vandyvape-pulse-bf-red-6970834001549.html</t>
  </si>
  <si>
    <t>Vandyvape Kylin M RTA</t>
  </si>
  <si>
    <t>https://www.vaprio.cz/produkt-vandy-vape-kylin-m-rta.html</t>
  </si>
  <si>
    <t>Vapmod Dragoo</t>
  </si>
  <si>
    <t>https://www.sourcemore.com/vapmod-dragoo-vaporizer.html</t>
  </si>
  <si>
    <t>Vapor Shark Switchbox DNA</t>
  </si>
  <si>
    <t>https://www.vaporauthority.com/products/genuine-vapor-shark-switchbox-dna-75-box-mod</t>
  </si>
  <si>
    <t>Vaporesso Degree</t>
  </si>
  <si>
    <t>http://www.ejuice.cz/elektronicka-cigareta-vaporesso-degree-pod-kit-950-21666</t>
  </si>
  <si>
    <t>Vaporesso GTX go 40</t>
  </si>
  <si>
    <t>https://www.vaprio.cz/produkt-vaporesso-gtx-go-40.html</t>
  </si>
  <si>
    <t>https://www.elkram.cz/kategorie/elektronicke-cigarety/gripy/elektronicky-grip-vaporesso-luxe-ii-mod-bronze-coral/</t>
  </si>
  <si>
    <t>Vaporesso Luxe II</t>
  </si>
  <si>
    <t>https://www.vaporesso.com/vape-kits/luxe-2</t>
  </si>
  <si>
    <t>VAPORESSO ORCA SOLO</t>
  </si>
  <si>
    <t>https://www.vaporism.cz/pen-style-sady/elektronicka-cigareta-vaporesso-orca-solo-kit--800-mah/</t>
  </si>
  <si>
    <t>Vaporesso Polar 220W 6.5ML Starter Kit</t>
  </si>
  <si>
    <t>https://www.cigabuy.com/authentic-vaporesso-polar-220w-65ml-starter-kit-metallic-gary-p-12556.html</t>
  </si>
  <si>
    <t>Vaporesso Renova Zero Mesh Pod Kit</t>
  </si>
  <si>
    <t>https://www.enico.cz/Vaporesso-Renova-Zero-Mesh-Pod-Kit-d1357.htm</t>
  </si>
  <si>
    <t>Vaporesso revenger x kit</t>
  </si>
  <si>
    <t>https://www.vaprio.cz/produkt-3680-vaporesso-revenger-x-220w-sada-nrg-clearomizerem.html</t>
  </si>
  <si>
    <t>Vaporesso Sky SOLO</t>
  </si>
  <si>
    <t>https://www.vaprio.cz/produkt-vaporesso-sky-solo.html</t>
  </si>
  <si>
    <t>Vaporesso Swag PX80</t>
  </si>
  <si>
    <t>https://www.ejuice.cz/elektronicka-cigareta-vaporesso-swag-px80-pod-kit--23710</t>
  </si>
  <si>
    <t>Vaporesso Switcher Mod</t>
  </si>
  <si>
    <t>https://www.cloudstix.com/electronic-cigarette-batteries/modbatteries/switcher-mod-vaporesso-wholesale</t>
  </si>
  <si>
    <t>Vaporesso Switcher with NRG</t>
  </si>
  <si>
    <t>https://www.gosmokefree.co.uk/vaporesso-switcher-tc-nrg-starter-kit-free-e-liquids-free-delivery/</t>
  </si>
  <si>
    <t>Vaporesso Tarot Baby</t>
  </si>
  <si>
    <t>https://maxim-ecigareta.cz/vaporesso-tarot-baby-tc85w-2500mah-full-kit-duhova</t>
  </si>
  <si>
    <t>Vaporesso VM Stick 18</t>
  </si>
  <si>
    <t>https://www.vaporesso.com/vape-kits/vm-stick-18</t>
  </si>
  <si>
    <t>Vaporesso Zero</t>
  </si>
  <si>
    <t>Vaporfi Atom</t>
  </si>
  <si>
    <t>https://vapingdaily.com/vaporizers/vaporfi-atom-vaporizer-review/</t>
  </si>
  <si>
    <t>Vaporfi Express Starter Kit</t>
  </si>
  <si>
    <t>https://www.vaporfi.com/vaporfi-express-starter-kit/</t>
  </si>
  <si>
    <t>Vaporfi Orbit</t>
  </si>
  <si>
    <t>https://vapingdaily.com/best-vape-pens/vaporfi-orbit-review/</t>
  </si>
  <si>
    <t>Vaporfi Vaio mini</t>
  </si>
  <si>
    <t>https://www.smoketastic.com/vaporfi-vaio-mini/</t>
  </si>
  <si>
    <t>Vaporfi Vex 150 TC</t>
  </si>
  <si>
    <t>https://ecigarettereviewed.com/vaporfi-vex-150-tc-review/</t>
  </si>
  <si>
    <t>Vaporfi Volt 2 Tank</t>
  </si>
  <si>
    <t>https://vaperanger.com/products/vaporfi-volt-2-hybrid-tank</t>
  </si>
  <si>
    <t>Vaporizer Vie 3 in 1</t>
  </si>
  <si>
    <t>https://www.space-stoners.cz/zbozi/vaporizer-vie-3-in-1-red-edition/</t>
  </si>
  <si>
    <t>VAPORSHARK</t>
  </si>
  <si>
    <t>Vaporshark Hedron Wismec RX</t>
  </si>
  <si>
    <t>https://www.vaporsugar.com/vapor-shark-hedron-box-mod</t>
  </si>
  <si>
    <t>VAPORSHARK MINNOW</t>
  </si>
  <si>
    <t>https://cheapvaping.deals/vapor-shark-minnow</t>
  </si>
  <si>
    <t>Vaporshark Wireless charger</t>
  </si>
  <si>
    <t>https://www.vaporizarte.com/Vapor-Shark-Wireless-Charger</t>
  </si>
  <si>
    <t>Venvii fitt</t>
  </si>
  <si>
    <t>https://www.bukalapak.com/p/hobi-koleksi/koleksi/aksesoris-vape-pod/sdsm0n-jual-envii-fitt-pods-system</t>
  </si>
  <si>
    <t>VIE</t>
  </si>
  <si>
    <t>https://www.pure-eliquids.com/vie-dry-herb-vaporizer/</t>
  </si>
  <si>
    <t>Vo Tech Via 240</t>
  </si>
  <si>
    <t>https://www.vaprio.cz/produkt-vo-tech-via-240.html</t>
  </si>
  <si>
    <t>Voopoo Argus X</t>
  </si>
  <si>
    <t>https://maxim-ecigareta.cz/voopoo-argus-x-18650-80w-pod-sada-litchi-leatherblue</t>
  </si>
  <si>
    <t>Voopoo Doric 60</t>
  </si>
  <si>
    <t>https://www.vapoo.cz/pody-se-spinacim-tlacitkem/voopoo-doric-60-pod-2500mah/</t>
  </si>
  <si>
    <t>Voopoo drag 2</t>
  </si>
  <si>
    <t>https://www.fajncigarety.cz/gripy-a-mody-voopoo-drag-2/elektronicky-grip--voopoo-drag-2-kit-s-uforce-t2--b-aurora--2/</t>
  </si>
  <si>
    <t>Voopoo Drag 2</t>
  </si>
  <si>
    <t>https://www.elektrocigara.cz/VOOPOO-DRAG-2-177W-TC-Box-Mod-d1644.htm</t>
  </si>
  <si>
    <t>Voopoo Drag 2 177W TC Refresh</t>
  </si>
  <si>
    <t>Voopoo Drag mini</t>
  </si>
  <si>
    <t>https://www.elektrocigara.cz/VOOPOO-DRAG-Mini-Refresh-Edition-sada-Barva-Rhodonite-d1807.htm#</t>
  </si>
  <si>
    <t>https://mojeelektronickacigareta.cz/gripy-a-mody-voopoo-drag-mini/voopoo-drag-mini-177w-4400mah-box-mod-3838.html</t>
  </si>
  <si>
    <t>Voopoo Drag mini + Unforce T2</t>
  </si>
  <si>
    <t>https://www.vaprio.cz/produkt-voopoo-drag-mini-sada-s-uforce-t2-tank-5043.html</t>
  </si>
  <si>
    <t>Voopoo Drag mini refresh edition</t>
  </si>
  <si>
    <t>https://www.fajncigarety.cz/gripy-a-mody-voopoo-drag-mini-refresh/elektronicky-grip--voopoo-drag-mini-refresh-kit-s-pnp-tank--4400mah-b-purple--2/</t>
  </si>
  <si>
    <t>Voopoo Drag Nano pod kit</t>
  </si>
  <si>
    <t>https://www.vapemania.cz/cs/voopoo-drag-nano-elektronicka-cigareta-750mah-ink</t>
  </si>
  <si>
    <t>Voopoo Drag X + Vmate pod</t>
  </si>
  <si>
    <t>https://www.fajncigarety.cz/elektronicke-cigarety-voopoo-drag-x/voopoo-drag-x-vmate-pod-retro-gray/</t>
  </si>
  <si>
    <t>Voopoo Drag X plus</t>
  </si>
  <si>
    <t>https://www.vaprio.cz/produkt-voopoo-drag-x-plus-professional-edition-sada.html</t>
  </si>
  <si>
    <t>Voopoo Finic Fish</t>
  </si>
  <si>
    <t>https://www.okprodej.cz/voopoo-finic-fish-elektronicka-cigareta-350mah#:~:text=VOOPOO%20p%C5%99edstavuje%20elektronickou%20cigaretou%20FINIC%20Fish%20typu%20ALL,hlavou%20o%20odporu%201%2C6ohm%20pojme%20a%C5%BE%201%2C7ml%20liquidu.</t>
  </si>
  <si>
    <t>VOOPOO FINIC FISH</t>
  </si>
  <si>
    <t>https://www.ejuice.cz/elektronicka-cigareta-voopoo-finic-fish-pod-kit-35-20233</t>
  </si>
  <si>
    <t>https://sety-e-cigaret.heureka.cz/voopoo-finic-fish-pod-kit-350-mah-blue-1-ks/#prehled/</t>
  </si>
  <si>
    <t>Voopoo Panda</t>
  </si>
  <si>
    <t>https://www.vaprio.cz/produkt-voopoo-panda-aio-pod-startovaci-sada-4777.html</t>
  </si>
  <si>
    <t>VOOPOO PANDA</t>
  </si>
  <si>
    <t>https://vapeian.com/shop/voopoo-panda-aio-pod-system-vape-kit/</t>
  </si>
  <si>
    <t>Voopoo spark VFL</t>
  </si>
  <si>
    <t>https://www.elektronicka-cigareta-vapeman.cz/elektronicke-cigarety-voopoo/elektronicka-cigareta--voopoo-vfl-pod-kit--650mah-cerna/</t>
  </si>
  <si>
    <t>VooPoo VFL</t>
  </si>
  <si>
    <t>https://www.ebay.co.uk/itm/233427421177</t>
  </si>
  <si>
    <t>VOOPOO VFL</t>
  </si>
  <si>
    <t>https://www.ejuice.cz/elektronicka-cigareta-voopoo-vfl-pod-kit-650mah-ce-19522</t>
  </si>
  <si>
    <t>Voopoo Vinci air</t>
  </si>
  <si>
    <t>https://vapesourcing.com/voopoo-vinci-air-kit.html</t>
  </si>
  <si>
    <t>Voopoo Vinci Mod Pod</t>
  </si>
  <si>
    <t>https://www.fajncigarety.cz/elektronicke-cigarety-voopoo-vinci-mod/elektronicka-cigareta--voopoo-vinci-mod-pod-kit--1500mah-carbon-fiber-2/</t>
  </si>
  <si>
    <t>Voopoo Vinci mod pod</t>
  </si>
  <si>
    <t>https://vaping.com/voopoo-vinci-pod-mod-kit</t>
  </si>
  <si>
    <t>https://www.vapoo.cz/automaticka-baterie/voopoo-vmate-pod/</t>
  </si>
  <si>
    <t>Vuse Alto Power unit kit</t>
  </si>
  <si>
    <t>https://vapinusa.com/products/vuse-alto-power-unit-kit</t>
  </si>
  <si>
    <t>Vuse alto vapor pod mod</t>
  </si>
  <si>
    <t>https://breazy.com/products/vuse-alto-power-unit-kit</t>
  </si>
  <si>
    <t>Wi-pod thick oil ceramic pods</t>
  </si>
  <si>
    <t>https://www.joyetech.eu/vapes/mods/mod-sets/wismec-active-mod</t>
  </si>
  <si>
    <t>WISMEC ACTIVE</t>
  </si>
  <si>
    <t>https://www.lepsicigareta.cz/wismec-c193/wismec-active-bluetooth-music-tc-s-amorns-plus-cerny-i3085/?favorite=3085</t>
  </si>
  <si>
    <t>Wismec Active mod</t>
  </si>
  <si>
    <t>https://www.vaporauthority.com/products/wismec-active-80w-box-mod-bluetooth-speaker</t>
  </si>
  <si>
    <t>Wismec CB-80</t>
  </si>
  <si>
    <t>https://cheapvaping.deals/wismec-cb-80-80w-box-mod</t>
  </si>
  <si>
    <t>Wismec Hedron RX</t>
  </si>
  <si>
    <t>https://www.vaporauthority.com/products/genuine-vapor-shark-hedron-box-mod</t>
  </si>
  <si>
    <t>Wismec Minnow</t>
  </si>
  <si>
    <t>https://www.bukalapak.com/p/hobi-koleksi/koleksi/aksesoris-vape-pod/81w5uz-jual-authentic-wismec-vaporshark-minnow-electronic-cigarette-kit-mod-and-atomizer-vape-vaping-vapor</t>
  </si>
  <si>
    <t>Wismec Motiv 2</t>
  </si>
  <si>
    <t>https://vapesourcing.com/wismec-motiv-2-kit.html</t>
  </si>
  <si>
    <t>Wismec Reuleaux RX2 20700</t>
  </si>
  <si>
    <t>https://www.e-liquid.eu/wismec-reuleaux-rx2-20700</t>
  </si>
  <si>
    <t>Wismec Reuleaux RX300</t>
  </si>
  <si>
    <t>https://www.wolfstreetvape.cz/mod-grip-e-cigaret/wismec-reuleaux-rx-300w-tc-box-mod/</t>
  </si>
  <si>
    <t>https://cheapvaping.deals/wismec-reuleaux-rx300-mod</t>
  </si>
  <si>
    <t>WOTOFO FLUX</t>
  </si>
  <si>
    <t>https://www.ego-cigarety.sk/WOTOFO-FLUX-200W-TC-FLOW-PRO-KIT-GUNMETAL-d5588.htm?tab=description</t>
  </si>
  <si>
    <t>Wotofo ohm Reader</t>
  </si>
  <si>
    <t>https://redjuice.co.uk/vape-tools/wotofo-resistance-and-voltage-meter-ohms-volts.html</t>
  </si>
  <si>
    <t>Xtar PB2 (charger)</t>
  </si>
  <si>
    <t>https://www.megaknihy.cz/baterie-nimh/590578-nabijecka-xtar-pb2s-bat1147.html?utm_si=RFlidjRTZUc2TlRrd05UYzROVGt3TlRjNA==&amp;matchtype=&amp;network=x&amp;device=c&amp;creative=&amp;keyword=&amp;placement=&amp;param1=&amp;param2=&amp;adposition=&amp;campaignid=19454105652&amp;adgroupid=&amp;feeditemid=&amp;targetid=&amp;loc_physical_ms=1003783&amp;loc_interest_ms=&amp;searchtype=&amp;gclid=CjwKCAjw1YCkBhAOEiwA5aN4AeCk6_3wUWHqFHHtIjUO1CnihDlye835zM7nNTSAr8kJcllV-3WfJhoC8lYQAvD_BwE</t>
  </si>
  <si>
    <t>Zig zag</t>
  </si>
  <si>
    <t>ZIG ZAG 650mAh</t>
  </si>
  <si>
    <t>http://www.ryosupply.com/zivawiusbchr1.html</t>
  </si>
  <si>
    <t>Zig zag LO54SA</t>
  </si>
  <si>
    <t>Zig zag N 335</t>
  </si>
  <si>
    <t>ZIG ZAG N°335 V Vaporizer</t>
  </si>
  <si>
    <t>https://www.worthpoint.com/worthopedia/zig-zag-vape-335-premium-unit-kit-1825043056</t>
  </si>
  <si>
    <t>Zig zag Premium tobacco vaporizer</t>
  </si>
  <si>
    <t>Zig zag Ripstick Device kit</t>
  </si>
  <si>
    <t>Zig Zag Stealth Vaporizer</t>
  </si>
  <si>
    <t>http://mainsmokeshop.com/gifts/2013/12/04/zig-zag-vaporizer/</t>
  </si>
  <si>
    <t>ZIG ZAG V Vaporizer Liqiud clearonizer</t>
  </si>
  <si>
    <t>https://deliventura.com/zig-zag-vaporizer-classic-pen-vaporizer-review/</t>
  </si>
  <si>
    <t>Zig zag Vaporizer</t>
  </si>
  <si>
    <t>Liquid Tank</t>
  </si>
  <si>
    <t>ZIG ZAG Vaporizer Liquid K154SA</t>
  </si>
  <si>
    <t>https://dropsofvapor.com/products/zig-zag-liquid-vaporizer-kit</t>
  </si>
  <si>
    <t>mix (baterky, pouzdra, nabíječky) - počet orientační</t>
  </si>
  <si>
    <t>Accesories</t>
  </si>
  <si>
    <t>V2 Pro Series 3 Cartridge</t>
  </si>
  <si>
    <t>https://www.theeciggy.com/product/v2-pro-series-3-cartridges/</t>
  </si>
  <si>
    <t>Zig Zag Vaporizer Clearomizers V 2 pack</t>
  </si>
  <si>
    <t>https://dropsofvapor.com/products/zig-zag-vaporizers-clearomizers</t>
  </si>
  <si>
    <t>V2 Pro Series 7 Cartridge</t>
  </si>
  <si>
    <t>https://tvape.com/loose-leaf-cartridge-v2-pro-series-7.html</t>
  </si>
  <si>
    <t>Zig Zag Vaporizer V liquid tank</t>
  </si>
  <si>
    <t>http://www.ryosupply.com/zigzagcl2ta.html</t>
  </si>
  <si>
    <t>Řádek</t>
  </si>
  <si>
    <t>MODEL</t>
  </si>
  <si>
    <t>QTY NEW</t>
  </si>
  <si>
    <t>QTY EXP 2018</t>
  </si>
  <si>
    <t>QTY EXP 2017 +</t>
  </si>
  <si>
    <t>retail price USD</t>
  </si>
  <si>
    <t>total retail</t>
  </si>
  <si>
    <t>link</t>
  </si>
  <si>
    <t>info</t>
  </si>
  <si>
    <t xml:space="preserve">                                                                           /cc                                                                                                                                                                                                                                                                                                                                                                                                                                                                                                                                                                                                                                                                                                                                                                                                                                                                                                                                                                                                                                                                                                                                                                                                                                                                                                                                                                                                                                                                                                                                                                                                                                                                                                                                                                                                                                                                                                                                                                                                                                                                                                                                                                                                                                                                                                                                                                                                                                                                                                                                                                                                                                                                                                                                                                                                                                                                                                                                                                                                                                                                                                                                                                                                                                                                                                                                                                                                                                                                           </t>
  </si>
  <si>
    <t xml:space="preserve">V2 MENTHOL DISPOSABLE </t>
  </si>
  <si>
    <t xml:space="preserve">Suorin Air Plus </t>
  </si>
  <si>
    <t xml:space="preserve">Glas device </t>
  </si>
  <si>
    <t xml:space="preserve">VIE </t>
  </si>
  <si>
    <t xml:space="preserve">MVP5 </t>
  </si>
  <si>
    <t xml:space="preserve">JOYTECH EGO AIO </t>
  </si>
  <si>
    <t xml:space="preserve">VAPORSHARK </t>
  </si>
  <si>
    <t xml:space="preserve">GEEK VAPE LUCID KIT </t>
  </si>
  <si>
    <t xml:space="preserve">GEEK VAPE FRENZY KIT </t>
  </si>
  <si>
    <t>TESLACIGS BITURBO MECH STARTER KIT</t>
  </si>
  <si>
    <t>SMOK MICO KIT  SLEEK DESIGN</t>
  </si>
  <si>
    <t xml:space="preserve">VOOPOO VFL </t>
  </si>
  <si>
    <t xml:space="preserve">SMPO KIT  </t>
  </si>
  <si>
    <t xml:space="preserve">VAPORESSO ORCA SOLO </t>
  </si>
  <si>
    <t xml:space="preserve">Durango Disposable </t>
  </si>
  <si>
    <t>přesný odkaz nenalezen</t>
  </si>
  <si>
    <t xml:space="preserve">Lost vape quest Lyra </t>
  </si>
  <si>
    <t xml:space="preserve">Suorin Vagon </t>
  </si>
  <si>
    <r>
      <rPr>
        <sz val="11"/>
        <rFont val="Calibri"/>
        <family val="2"/>
      </rPr>
      <t xml:space="preserve"> </t>
    </r>
    <r>
      <rPr>
        <u/>
        <sz val="11"/>
        <color rgb="FF1155CC"/>
        <rFont val="Calibri"/>
        <family val="2"/>
      </rPr>
      <t>https://www.elektronicke-cigarety-naplne-liquid-brno-ostrava-opava.cz/elektronicke-cigarety-gripy-joyetech-atopack-penguin/joyetech-atopack-penguin-2000-mah--8-8-ml/</t>
    </r>
  </si>
  <si>
    <t xml:space="preserve">Vaporesso Nexus </t>
  </si>
  <si>
    <t xml:space="preserve">Smok SLM </t>
  </si>
  <si>
    <t xml:space="preserve">Aegis POD </t>
  </si>
  <si>
    <t>Počet palet</t>
  </si>
  <si>
    <t>Váha celkem</t>
  </si>
  <si>
    <t>pieces</t>
  </si>
  <si>
    <t>TOTAL OK</t>
  </si>
  <si>
    <t>TOTAL EXP</t>
  </si>
  <si>
    <t>TOTAL EXP 17</t>
  </si>
  <si>
    <t>TOTAL USD</t>
  </si>
  <si>
    <t>TOTAL EXP USD</t>
  </si>
  <si>
    <t>TOTAL OK USD</t>
  </si>
  <si>
    <t>TOTAL QTY</t>
  </si>
  <si>
    <t>$9</t>
  </si>
  <si>
    <t>$30 564</t>
  </si>
  <si>
    <t>$8</t>
  </si>
  <si>
    <t>$72 592</t>
  </si>
  <si>
    <t>$11</t>
  </si>
  <si>
    <t>$38 379</t>
  </si>
  <si>
    <t>$35</t>
  </si>
  <si>
    <t>$19 915</t>
  </si>
  <si>
    <t>mix (battery, cases, chargers)</t>
  </si>
  <si>
    <t>$7</t>
  </si>
  <si>
    <t>$35 000</t>
  </si>
  <si>
    <t>$196 450</t>
  </si>
  <si>
    <t>Price(EUR)</t>
  </si>
  <si>
    <t>Total sell price (EUR)</t>
  </si>
  <si>
    <t>target price (sell)</t>
  </si>
  <si>
    <t>Vendor</t>
  </si>
  <si>
    <t>JIRI profit</t>
  </si>
  <si>
    <t>ALI profit</t>
  </si>
  <si>
    <t>SAMIR profit</t>
  </si>
  <si>
    <t>Číslo palety</t>
  </si>
  <si>
    <t>Barva</t>
  </si>
  <si>
    <t>Počet kusů</t>
  </si>
  <si>
    <t>PRODEJ = VRÁCENO - OPRAVÍME</t>
  </si>
  <si>
    <t>VŠE VRÁCENO</t>
  </si>
  <si>
    <t>6/9/</t>
  </si>
  <si>
    <t>13/9/</t>
  </si>
  <si>
    <t>Odvod Peťce - Červenková</t>
  </si>
  <si>
    <t>15/9/</t>
  </si>
  <si>
    <t>2 022 002 514</t>
  </si>
  <si>
    <t>19/9/</t>
  </si>
  <si>
    <t>2022002540</t>
  </si>
  <si>
    <t>2022002525</t>
  </si>
  <si>
    <t>2022002522</t>
  </si>
  <si>
    <t>2022002562</t>
  </si>
  <si>
    <t>20/9/</t>
  </si>
  <si>
    <t>2022002599</t>
  </si>
  <si>
    <t>2022002601</t>
  </si>
  <si>
    <t>23/9/</t>
  </si>
  <si>
    <t>2022002641</t>
  </si>
  <si>
    <t>26/9/</t>
  </si>
  <si>
    <t>27/9/</t>
  </si>
  <si>
    <t>Datum obj.</t>
  </si>
  <si>
    <t>Číslo obj.</t>
  </si>
  <si>
    <t>Jméno</t>
  </si>
  <si>
    <t>Částka</t>
  </si>
  <si>
    <t>Vyzvednuto</t>
  </si>
  <si>
    <t>000001354</t>
  </si>
  <si>
    <t>Slaměníková</t>
  </si>
  <si>
    <t>Candy</t>
  </si>
  <si>
    <t>ITEM</t>
  </si>
  <si>
    <t>PALETA NR.</t>
  </si>
  <si>
    <t>UNITS</t>
  </si>
  <si>
    <t>MOC/ks/EUR</t>
  </si>
  <si>
    <t>Units</t>
  </si>
  <si>
    <t>Aukro vystaveno</t>
  </si>
  <si>
    <t>ano</t>
  </si>
  <si>
    <t>4 200,00 €</t>
  </si>
  <si>
    <t>14 365,00 €</t>
  </si>
  <si>
    <t>24 047,00 €</t>
  </si>
  <si>
    <t>17 304,00 €</t>
  </si>
  <si>
    <t>4 080,00 €</t>
  </si>
  <si>
    <t>6 120,00 €</t>
  </si>
  <si>
    <t>2 754,00 €</t>
  </si>
  <si>
    <t>3 713,00 €</t>
  </si>
  <si>
    <t>2 478,00 €</t>
  </si>
  <si>
    <t>10 582,00 €</t>
  </si>
  <si>
    <t>2 574,00 €</t>
  </si>
  <si>
    <t>9 856,00 €</t>
  </si>
  <si>
    <t>4 396,00 €</t>
  </si>
  <si>
    <t>2 352,00 €</t>
  </si>
  <si>
    <t>29 380,00 €</t>
  </si>
  <si>
    <t>15 444,00 €</t>
  </si>
  <si>
    <t>Joyetech RunAbout</t>
  </si>
  <si>
    <t>7 748,00 €</t>
  </si>
  <si>
    <t>7 540,00 €</t>
  </si>
  <si>
    <t>6 716,00 €</t>
  </si>
  <si>
    <t>2 736,00 €</t>
  </si>
  <si>
    <t>1 248,00 €</t>
  </si>
  <si>
    <t>11 660,00 €</t>
  </si>
  <si>
    <t>192 965,00 €</t>
  </si>
  <si>
    <t>Vaprio.cz, s.r.o.</t>
  </si>
  <si>
    <t>32 prodejen CR</t>
  </si>
  <si>
    <t>Společníci</t>
  </si>
  <si>
    <t>SÍDLO, KONTAKTNÍ ADRESA:</t>
  </si>
  <si>
    <t>Společník</t>
  </si>
  <si>
    <t>Štemberova 200, Kyšice, 330 01</t>
  </si>
  <si>
    <t>PETRA VÁLKOVÁ</t>
  </si>
  <si>
    <t>IČ</t>
  </si>
  <si>
    <t>okres Rokycany</t>
  </si>
  <si>
    <t>DIČ</t>
  </si>
  <si>
    <t>CZ02290715</t>
  </si>
  <si>
    <t>Podíl:</t>
  </si>
  <si>
    <t>Vklad: 100 000,-Kč</t>
  </si>
  <si>
    <t>Jsme plátci DPH.</t>
  </si>
  <si>
    <t>Obchodní podíl: 50.00 %</t>
  </si>
  <si>
    <t>INFOLINKA</t>
  </si>
  <si>
    <t>Druh podílu: základní</t>
  </si>
  <si>
    <t>EMAIL</t>
  </si>
  <si>
    <t>info@vaprio.cz</t>
  </si>
  <si>
    <t>Jan Válek</t>
  </si>
  <si>
    <t>Praha</t>
  </si>
  <si>
    <t>Model</t>
  </si>
  <si>
    <t>Retail v EUR</t>
  </si>
  <si>
    <t>Bagotte BG700</t>
  </si>
  <si>
    <t>https://www.amazon.com/Bagotte-Cleaner-Schedule-Automatic-Cleaning/dp/B08GFLQX23</t>
  </si>
  <si>
    <t>Deebot DO3G.02</t>
  </si>
  <si>
    <t>https://www.choice.com.au/products/home-and-living/laundry-and-cleaning/vacuum-cleaners/ecovacs-deebot-600-do3g</t>
  </si>
  <si>
    <t>Deebot DX9G</t>
  </si>
  <si>
    <t>https://roboticke-vysavace.heureka.cz/ecovac-deebot-ozmo-950/#prehled/</t>
  </si>
  <si>
    <t>Eufy T2108</t>
  </si>
  <si>
    <t>https://www.ebay.com/itm/265471402477</t>
  </si>
  <si>
    <t>Eufy T2120</t>
  </si>
  <si>
    <t>https://www.directvacuums.co.uk/eufy-t2120-14-4v-boostiq-robovac-15c-cordless-robot-vacuum-cleaner-0-6l-black.html</t>
  </si>
  <si>
    <t>Eufy T2150</t>
  </si>
  <si>
    <t>https://www.choice.com.au/products/home-and-living/laundry-and-cleaning/vacuum-cleaners/eufy-g10-hybrid-robovac-t2150</t>
  </si>
  <si>
    <t>Hosome G9070</t>
  </si>
  <si>
    <t>https://www.amazon.co.uk/Cleaning-Super-Thin-Automatic-Self-Charging-Planning/dp/B09QL8BL36</t>
  </si>
  <si>
    <t>Insta robo BR150</t>
  </si>
  <si>
    <t>https://www.amazon.com/EICOBOT-Cleaner-Robotic-Suction-Self-Charging/dp/B0B4B1FV1C</t>
  </si>
  <si>
    <t>Insta robo R530</t>
  </si>
  <si>
    <t>iRobot Roomba 580</t>
  </si>
  <si>
    <t>https://www.alza.cz/irobot-roomba-580-automaticky-roboticky-vysavac-d103774.htm</t>
  </si>
  <si>
    <t>Kyvol E20</t>
  </si>
  <si>
    <t>https://roboticke-vysavace.heureka.cz/kyvol-cybovac-e20/?gclid=CjwKCAjw0ZiiBhBKEiwA4PT9zycP1UyPgiZDek6eKgaF46Od88-HblVhEkPykk-ZoXAm4JEIqB_C0BoCchQQAvD_BwE#prehled/</t>
  </si>
  <si>
    <t>Kyvol E31</t>
  </si>
  <si>
    <t>https://roboticke-vysavace.heureka.cz/kyvol-e31/?gclid=CjwKCAjw0ZiiBhBKEiwA4PT9z1azcePEQaVr7kHZhgtV4SynUWNUrfSa17Q6P6ImMDvDPbCwKNj9iRoCQ58QAvD_BwE#prehled/</t>
  </si>
  <si>
    <t>Lefant F1</t>
  </si>
  <si>
    <t>https://www.amazon.com/Cleaner-Lefant-Tangle-Free-Commercial-F1/dp/B09B6MSLL4</t>
  </si>
  <si>
    <t>Lefant M201</t>
  </si>
  <si>
    <t>https://roboticke-vysavace.heureka.cz/lefant-m201/#prehled/</t>
  </si>
  <si>
    <t>Lefant M210</t>
  </si>
  <si>
    <t>https://www.amazon.com/Lefant-M210-Cleaner-Automatic-Self-Charging/dp/B08R9LK9K3</t>
  </si>
  <si>
    <t>Lefant M501-A</t>
  </si>
  <si>
    <t>https://www.amazon.com/dp/B07N1F4RC5?ref=vse_pfo_vdp</t>
  </si>
  <si>
    <t>Lefant T700</t>
  </si>
  <si>
    <t>https://www.aliexpress.com/item/1005002090884166.html</t>
  </si>
  <si>
    <t>Lefant U180</t>
  </si>
  <si>
    <t>https://www.amazon.com/Lefant-Navigation-Assistant-Self-Charging-Carpet%EF%BC%88U180%EF%BC%89/dp/B08RDGTMQX</t>
  </si>
  <si>
    <t>Medion MD18503</t>
  </si>
  <si>
    <t>https://www.medion.com/de/shop/saugroboter-md18501-md19510</t>
  </si>
  <si>
    <t>Midea M7</t>
  </si>
  <si>
    <t>https://roboticke-vysavace.heureka.cz/midea-m7/?gclid=CjwKCAjw0ZiiBhBKEiwA4PT9z36X-VoPmCsJuxTh69mq24TXNEtAEybHptuWQONRrz8O7R8kKal60BoC8FAQAvD_BwE#prehled/</t>
  </si>
  <si>
    <t>Mova Z500 RVS4</t>
  </si>
  <si>
    <t>OKP Life K2</t>
  </si>
  <si>
    <t>https://www.amazon.com/OKP-K2-Robot-Vacuum-Cleaner/dp/B08P2T2NXH</t>
  </si>
  <si>
    <t>OKP Life K3</t>
  </si>
  <si>
    <t>https://www.amazon.com/OKP-Cleaner-WiFi-Connected-Self-Charging-Hardfloor/dp/B0915YCWD3</t>
  </si>
  <si>
    <t>OKP Life K7</t>
  </si>
  <si>
    <t>https://www.amazon.com/OKP-K7-Connected-Self-Charging-Hardfloor/dp/B08P2TV4PH</t>
  </si>
  <si>
    <t>OKP Life K8</t>
  </si>
  <si>
    <t>https://www.amazon.com/OKP-Cleaner-Two-Layer-Charging-Cleaning/dp/B0915C3KDD</t>
  </si>
  <si>
    <t>Proscenic Coco smart 790T</t>
  </si>
  <si>
    <t>https://roboticke-vysavace.heureka.cz/proscenic-790t-vacuum-cleaner-max-power/#prehled/</t>
  </si>
  <si>
    <t>Proscenic Neo 820S</t>
  </si>
  <si>
    <t>https://www.amazon.com/Proscenic-820S-Cleaner-Connectivity-Self-Charging/dp/B086JJH2RF</t>
  </si>
  <si>
    <t>Proscenic Neo 830T</t>
  </si>
  <si>
    <t>https://www.amazon.de/-/en/Proscenic-Gyroscope-Navigation-Technology-Anti-Drop/dp/B08SQLPMVM</t>
  </si>
  <si>
    <t>Roborock E4</t>
  </si>
  <si>
    <t>https://roboticke-vysavace.heureka.cz/roborock-e4-black/#prehled/</t>
  </si>
  <si>
    <t>Roborock Q7 Max</t>
  </si>
  <si>
    <t>https://roboticke-vysavace.heureka.cz/roborock-q7-max-black/?gclid=CjwKCAjw0ZiiBhBKEiwA4PT9z1W3wf80MWzigG7mygi9wO9tU0LGlzEe32oXQTrJKK73p7A6elH4mRoCRzsQAvD_BwE#prehled/</t>
  </si>
  <si>
    <t>Roborock Q7 Max+</t>
  </si>
  <si>
    <t>https://roboticke-vysavace.heureka.cz/roborock-q7-max-plus-black/#prehled/</t>
  </si>
  <si>
    <t>Roborock S5 Max</t>
  </si>
  <si>
    <t>https://roboticke-vysavace.heureka.cz/roborock-s5-max-white/?ppcbee-adtext-variant=RSA-dynamic&amp;gclid=CjwKCAjw0ZiiBhBKEiwA4PT9zzSkffbmcLoHCEKlWzWreYfWdzGKVJk9P3yGxFZ1NB0Fh88RpJ96xRoCPTIQAvD_BwE#prehled/</t>
  </si>
  <si>
    <t>Roborock S6 Max V</t>
  </si>
  <si>
    <t>https://roboticke-vysavace.heureka.cz/roborock-s6-max-v/?offers-page=1&amp;gclid=CjwKCAjw0ZiiBhBKEiwA4PT9z1bctkcKfL_JuDJuY-W1Ze2LzIfQEvZA28kCP-YyHNfjWodSt60-EBoCC7EQAvD_BwE#prehled/</t>
  </si>
  <si>
    <t>Roborock S7</t>
  </si>
  <si>
    <t>https://roboticke-vysavace.heureka.cz/roborock-s7-black/?gclid=CjwKCAjw0ZiiBhBKEiwA4PT9zwFV3c2YyQXR3RSxWwZMsvKCDHVYb_JpbeORrFB0guf4IXij_Jcr1xoCLxMQAvD_BwE#prehled/</t>
  </si>
  <si>
    <t>Shark RV1100S1EU</t>
  </si>
  <si>
    <t>https://www.amazon.com/Shark-RV1100-App-Controlled-Mapping-Suction/dp/B09C2ZS6RC</t>
  </si>
  <si>
    <t>Simum 6</t>
  </si>
  <si>
    <t>https://www.tesvor.com/it/simum6%20robot%20vacuum.html</t>
  </si>
  <si>
    <t>Tesvor M1</t>
  </si>
  <si>
    <t>https://www.tradeinn.com/techinn/en/tesvor-m1-pro-vacuum-cleaner-robot/139327507/p</t>
  </si>
  <si>
    <t>Tesvor S4</t>
  </si>
  <si>
    <t>https://www.tesvor.com/us/tesvor-s4-robot-vacuum.html</t>
  </si>
  <si>
    <t>Tesvor S6</t>
  </si>
  <si>
    <t>https://roboticke-vysavace.heureka.cz/tesvor-s6-smart/?gclid=CjwKCAjw0ZiiBhBKEiwA4PT9z8gNFGonXoNboBH3oXgXzLSRyUlAC93JtpT9YJU22IHqzBJLdVVVMBoC6vEQAvD_BwE#prehled/</t>
  </si>
  <si>
    <t>Tesvor X500</t>
  </si>
  <si>
    <t>https://www.mall.cz/vysavace/webhiddenbrand-vysavac-tesvor-x500-pro-smart-100071538274</t>
  </si>
  <si>
    <t>Tesvor X500Pro</t>
  </si>
  <si>
    <t>https://roboticke-vysavace.heureka.cz/tesvor-x500pro-smart/?gclid=CjwKCAjw0ZiiBhBKEiwA4PT9z9jDv-wwODqqf83HJFuaAnx6h-6gX9cDjq1koKqMDtYPvD4v_5MH8RoC4q0QAvD_BwE#prehled/</t>
  </si>
  <si>
    <t>Ticom G8000</t>
  </si>
  <si>
    <t>https://www.amazon.com/Tikom-G8000-Cleaner-Suction-Self-Charging/dp/B09KV5F5FK</t>
  </si>
  <si>
    <t>Trifo Max-S</t>
  </si>
  <si>
    <t>https://iconicesthics.us/products/trifo-max-s-robot-vacuum-cleaner-white</t>
  </si>
  <si>
    <t>Vileda 0769-03</t>
  </si>
  <si>
    <t>https://roboticke-vysavace.heureka.cz/vileda-vr-one/#prehled/</t>
  </si>
  <si>
    <t>Yeedi DVX24</t>
  </si>
  <si>
    <t>https://www.amazon.de/-/en/Navigation-Detection-Compatible-Extraction-Separately/dp/B094QS6845</t>
  </si>
  <si>
    <t>Yeedi DVX34</t>
  </si>
  <si>
    <t>https://www.ezam.cz/vysavace/43617-roboticky-vysavac-s-mopem-yeedi-dvx34-hybrid-vacuum-cleaner-bila.html</t>
  </si>
  <si>
    <t>Yeedi DVX46</t>
  </si>
  <si>
    <t>https://www.amazon.com/Station-Self-Cleaning-Pressurized-Detection-Editable/dp/B09NLXGHRQ</t>
  </si>
  <si>
    <t>Yeedi K651G</t>
  </si>
  <si>
    <t>https://www.nejstore.cz/vysavace/43948-roboticky-vysavac-yeedi-k651g-bila.html</t>
  </si>
  <si>
    <t>Yeedi K701G</t>
  </si>
  <si>
    <t>https://allegro.pl/produkt/robot-sprzatajacy-yeedi-k700-94cd7b19-8d4d-4714-89b9-777a8bfb0baa</t>
  </si>
  <si>
    <t>Yeedi YDVN11</t>
  </si>
  <si>
    <t>https://www.amazon.com/Patented-Oscillating-Obstacle-Avoidance-Cleaning/dp/B09M8LG59J</t>
  </si>
  <si>
    <t>Zigma spark 980</t>
  </si>
  <si>
    <t>https://www.zigma.co/products/spark980-home-robot-vacuum-cleaner</t>
  </si>
  <si>
    <t>Picture</t>
  </si>
  <si>
    <t>Description</t>
  </si>
  <si>
    <t>Quantity</t>
  </si>
  <si>
    <t>Reálný stav</t>
  </si>
  <si>
    <t>Retail</t>
  </si>
  <si>
    <t>Total retail</t>
  </si>
  <si>
    <t>Nákup/ks bez DPH</t>
  </si>
  <si>
    <t>Celkem nákup bez DPH</t>
  </si>
  <si>
    <t>100 Starter</t>
  </si>
  <si>
    <t>Golden Kit 160</t>
  </si>
  <si>
    <t>Starter Kit</t>
  </si>
  <si>
    <t>WRAP Kit</t>
  </si>
  <si>
    <t>Wrap Kit Medium</t>
  </si>
  <si>
    <t>Wrap Kit Light</t>
  </si>
  <si>
    <t>UV Kit</t>
  </si>
  <si>
    <t>UV Kit Start</t>
  </si>
  <si>
    <t>Lacquers set</t>
  </si>
  <si>
    <t>UNI</t>
  </si>
  <si>
    <t>SOLO</t>
  </si>
  <si>
    <t>Nakup</t>
  </si>
  <si>
    <t>Procentuální prodejní cena</t>
  </si>
  <si>
    <t>Prodejní Celkem</t>
  </si>
  <si>
    <t>Zůstává</t>
  </si>
  <si>
    <t>Balíků</t>
  </si>
  <si>
    <t>JAMB1</t>
  </si>
  <si>
    <t>Nail wraps different sizes and colors</t>
  </si>
  <si>
    <t>JAMB2</t>
  </si>
  <si>
    <t>Wrap envelope</t>
  </si>
  <si>
    <t>JAMB3</t>
  </si>
  <si>
    <t>Jamberry Mini-Heater Provides the right amount of heat for Jamberry nail wrap application.</t>
  </si>
  <si>
    <t>JAMB4</t>
  </si>
  <si>
    <t>TruShine Gel color coat Different colors</t>
  </si>
  <si>
    <t>JAMB5</t>
  </si>
  <si>
    <t>Blue velvet bag</t>
  </si>
  <si>
    <t>JAMB6</t>
  </si>
  <si>
    <t xml:space="preserve">Alcohol Wipes (12 pack)
88x Balení po 24ks a 1291x Balení po 12ks
</t>
  </si>
  <si>
    <t>JAMB7</t>
  </si>
  <si>
    <t>Jamberry bracelet</t>
  </si>
  <si>
    <t>JAMB8</t>
  </si>
  <si>
    <t>Lacquers Different colors</t>
  </si>
  <si>
    <t>JAMB9</t>
  </si>
  <si>
    <t>Cristal 2 pack The unique glass surface seals the nail edge to prevent peeling and chipping, making them perfect for removing the excess nail wrap from your nail during the application process. Plus, the hardened glass material makes these files durable, long lasting and less likely to dull than a traditional nail file.</t>
  </si>
  <si>
    <t>JAMB10</t>
  </si>
  <si>
    <t>Perfectionist Corrector Pen This precise felt-tip pen filled with non-acetone remover makes eliminating application mistakes effortless.</t>
  </si>
  <si>
    <t>JAMB11</t>
  </si>
  <si>
    <t>Cuticle Oil is an essential part of a daily regimen to maintain strong, healthy nails. It penetrates deep to hydrate and condition the cuticle and surrounding skin while wearing your Jamberry nail wraps. Use our convenient ‘click’ pen for easy application.</t>
  </si>
  <si>
    <t>JAMB12</t>
  </si>
  <si>
    <t>Formulated with aloe and Vitamin E, our unscented Hydrate Water-Based Remover Wipes gently remove nail wraps and lacquer while conditioning and moisturizing your nails.</t>
  </si>
  <si>
    <t>JAMB13</t>
  </si>
  <si>
    <t>Metal Cuticle Groomer</t>
  </si>
  <si>
    <t>JAMB14</t>
  </si>
  <si>
    <t>Tool bag 
3 alcohol wipes
1 nail scissors
1 buffer block
16 orange sticks
1 rubber cuticle pusher
2 nail file</t>
  </si>
  <si>
    <t>JAMB15</t>
  </si>
  <si>
    <t>An alternative to shampoo and conditioner meant to be used three to four times a week,It will cleanse,condition,protect and strengthen your hair</t>
  </si>
  <si>
    <t>JAMB16</t>
  </si>
  <si>
    <t>Ultra violet nail powder Capture the high-shine effect on your nails with Chromatics Chrome Nail Powders. Our ultra-fine chrome powders are easy to apply and take your mani to a stunning, lustrous level. 'Ultraviolet' is a glamorous pink iridescent powder that shows off luminous colors at every angle. Use over your favorite lacquers or gels for an ultra-luxe effect. Each chrome powder comes with an applicator in a clear pouch.</t>
  </si>
  <si>
    <t>JAMB17</t>
  </si>
  <si>
    <t>Jamberry champagne colored make up bag</t>
  </si>
  <si>
    <t>JAMB18</t>
  </si>
  <si>
    <t>This is a protective protein mist for your hair, allowing it to withstand heat from hot tools and blow drying, and lock in moisture to prevent frizz and split ends.</t>
  </si>
  <si>
    <t>JAMB19</t>
  </si>
  <si>
    <t>Cuticle Oil Bottle</t>
  </si>
  <si>
    <t>JAMB20</t>
  </si>
  <si>
    <t>Flare nail powder Capture the high-shine effect on your nails with Chromatics Chrome Nail Powders. Our ultra-fine chrome powders are easy to apply and take your mani to a stunning, lustrous level. 'Flare' captures the sleek silver look for an eye-catching mani or pedi! Use over your favorite lacquers or gels for an ultra-luxe effect. Each chrome powder comes with an applicator in a clear pouch.</t>
  </si>
  <si>
    <t>JAMB21</t>
  </si>
  <si>
    <t>Nail buffer block</t>
  </si>
  <si>
    <t>JAMB22</t>
  </si>
  <si>
    <t>The latest trend in nail art, our three-dimensional embellishments add depth to any manicure. Complete with our exclusive application tool, your nail art will never be the same.</t>
  </si>
  <si>
    <t>JAMB23</t>
  </si>
  <si>
    <t>With an automatic start sensor and 5-finger cure, our ColourCure UV/LED Lamp makes achieving the perfect mani a breeze. Use the 99-second setting to cure each coat of ColourCure for a flawless mani that will last 7-10 days!</t>
  </si>
  <si>
    <t>JAMB24</t>
  </si>
  <si>
    <t>Soothe Foot Creme</t>
  </si>
  <si>
    <t>JAMB25</t>
  </si>
  <si>
    <t>Quick Dry Top Coat
 Finish your mani in a hurry with a quicker dry time.
 Finish: Clear</t>
  </si>
  <si>
    <t>JAMB26</t>
  </si>
  <si>
    <t>Aura nail powder Capture the high-shine effect on your nails with Chromatics Chrome Nail Powders. Our ultra-fine chrome powders are easy to apply and take your mani to a stunning, lustrous level. 'Ultraviolet' is a glamorous pink iridescent powder that shows off luminous colors at every angle. Use over your favorite lacquers or gels for an ultra-luxe effect. Each chrome powder comes with an applicator in a clear pouch.</t>
  </si>
  <si>
    <t>JAMB27</t>
  </si>
  <si>
    <t>Metal Cuticle Spoon</t>
  </si>
  <si>
    <t>JAMB28</t>
  </si>
  <si>
    <t>Jamberry marbled make up case</t>
  </si>
  <si>
    <t>JAMB29</t>
  </si>
  <si>
    <t>Nail Prep Cleanser 118ml</t>
  </si>
  <si>
    <t>JAMB30</t>
  </si>
  <si>
    <t>Glass 2 pack The unique glass surface seals the nail edge to prevent peeling and chipping, making them perfect for removing the excess nail wrap from your nail during the application process. Plus, the hardened glass material makes these files durable, long lasting and less likely to dull than a traditional nail file.</t>
  </si>
  <si>
    <t>JAMB31</t>
  </si>
  <si>
    <t>Our proprietary essential oil blend that improves hair strength,moister level,shine and overall hair and scalp health</t>
  </si>
  <si>
    <t>JAMB32</t>
  </si>
  <si>
    <t>Nail Wrap and Lacquer Remover 118ml</t>
  </si>
  <si>
    <t>JAMB33</t>
  </si>
  <si>
    <t>Nail Wrap and Lacquer Remover 100ml</t>
  </si>
  <si>
    <t>JAMB34</t>
  </si>
  <si>
    <t>Jamberry Cuticle Remover Pen</t>
  </si>
  <si>
    <t>JAMB35</t>
  </si>
  <si>
    <t>Nail file 12 pack</t>
  </si>
  <si>
    <t>JAMB36</t>
  </si>
  <si>
    <t>Brand new rubber cuticle pusher for Jamberry applications to push down and seal the wrap. Essential for that perfect Jamberry manicure. 24 pack</t>
  </si>
  <si>
    <t>JAMB37</t>
  </si>
  <si>
    <t>Nail Wrap and Lacquer Remover 238ml non aceton</t>
  </si>
  <si>
    <t>JAMB38</t>
  </si>
  <si>
    <t>Make your brows your best accessory and frame your eyes in the most stunning way with JamBeauty Brow Expression Duo. Our highlighter brightens up your arches while our brow gel tints, tames, and fills. Shade: Dark - ideal for brown to black hair.</t>
  </si>
  <si>
    <t>JAMB39</t>
  </si>
  <si>
    <t>Make your brows your best accessory and frame your eyes in the most stunning way with JamBeauty Brow Expression Duo. Our highlighter brightens up your arches while our brow gel tints, tames, and fills. Shade: Medium - ideal for brown to black hair.</t>
  </si>
  <si>
    <t>JAMB40</t>
  </si>
  <si>
    <t>This ultra-hydrating Quench balm features powerful ingredients like Argan oil and Hemp seed oil to nourish and enrich skin with essential nutrients and antioxidants. Delivered in a convenient glide-on stick, Quench is perfect for travel and its lightweight texture absorbs instantly, and restores skin's softness and texture in a non-greasy formula.</t>
  </si>
  <si>
    <t>JAMB41</t>
  </si>
  <si>
    <t>Infused with Argan and Hemp seed oils, our invigorating Cleanse cleans deep to leave skin looking and feeling invigorated and smooth.</t>
  </si>
  <si>
    <t>JAMB42</t>
  </si>
  <si>
    <t>Soak - Foot Soak</t>
  </si>
  <si>
    <t>JAMB43</t>
  </si>
  <si>
    <t>Make your brows your best accessory and frame your eyes in the most stunning way with JamBeauty Brow Expression Duo. Our highlighter brightens up your arches while our brow gel tints, tames, and fills. Shade: Light - ideal for medium to dark blonde hair.</t>
  </si>
  <si>
    <t>JAMB44</t>
  </si>
  <si>
    <t>Infused with Argan and Hemp seed oils, our exfoliating Buff gently exfoliates skin, leaving your hands and feet looking and feeling soft, smooth, and renewed.</t>
  </si>
  <si>
    <t>JAMB45</t>
  </si>
  <si>
    <t>Renew Foot Scrub</t>
  </si>
  <si>
    <t>JAMB46</t>
  </si>
  <si>
    <t>Jamberry supply tote bag</t>
  </si>
  <si>
    <t>JAMB47</t>
  </si>
  <si>
    <t>Matte top coat - GEL</t>
  </si>
  <si>
    <t>JAMB48</t>
  </si>
  <si>
    <t>Top coat - GEL</t>
  </si>
  <si>
    <t>JAMB49</t>
  </si>
  <si>
    <t>Clear coat - GEL</t>
  </si>
  <si>
    <t>JAMB50</t>
  </si>
  <si>
    <t>Ultra shine top coat - LAK</t>
  </si>
  <si>
    <t>JAMB51</t>
  </si>
  <si>
    <t>Pineapple - olej na kůžičku</t>
  </si>
  <si>
    <t>JAMB52</t>
  </si>
  <si>
    <t>Kiwi hemp - olej na kůžičku</t>
  </si>
  <si>
    <t>JAMB53</t>
  </si>
  <si>
    <t>Kabely s EU koncovkou</t>
  </si>
  <si>
    <t>JAMB54</t>
  </si>
  <si>
    <t>Adapter (na UK koncovku)</t>
  </si>
  <si>
    <t>JAMB55</t>
  </si>
  <si>
    <t>Fialová taštička prázdná</t>
  </si>
  <si>
    <t>naplní se a udělá consultant bag</t>
  </si>
  <si>
    <t>JAMB56</t>
  </si>
  <si>
    <t>Dřevěný zatlačovač nehtové kůžičky</t>
  </si>
  <si>
    <t>v jednom balení je 50ks dřívek</t>
  </si>
  <si>
    <t>JAMB57</t>
  </si>
  <si>
    <t>Mini led curling lamp</t>
  </si>
  <si>
    <t>JAMB58</t>
  </si>
  <si>
    <t>Trushine gel enamel remover pockets</t>
  </si>
  <si>
    <t>v jednom balení je 50ks</t>
  </si>
  <si>
    <t>JAMB59</t>
  </si>
  <si>
    <t>Gumové náramky</t>
  </si>
  <si>
    <t>JAMB60</t>
  </si>
  <si>
    <t>Šňůrka na krk</t>
  </si>
  <si>
    <t>JAMB61</t>
  </si>
  <si>
    <t>přívesek 3 druhy (liší sse jen barvou)</t>
  </si>
  <si>
    <t>JAMB62</t>
  </si>
  <si>
    <t>Metalické tetování</t>
  </si>
  <si>
    <t>JAMB63</t>
  </si>
  <si>
    <t>Plastová lahev na vodu</t>
  </si>
  <si>
    <t>JAMB64</t>
  </si>
  <si>
    <t>Nourish krém vzorek</t>
  </si>
  <si>
    <t>JAMB65</t>
  </si>
  <si>
    <t>Nůžky manikurní</t>
  </si>
  <si>
    <t>v jednom balení 3ks</t>
  </si>
  <si>
    <t>JAMB66</t>
  </si>
  <si>
    <t>Nourish krém s argon oil vzorek</t>
  </si>
  <si>
    <t>v jednom balení 2ks</t>
  </si>
  <si>
    <t>JAMB67</t>
  </si>
  <si>
    <t>přívěsek na klíče rosegold</t>
  </si>
  <si>
    <t>Koeficient</t>
  </si>
  <si>
    <t>PIC</t>
  </si>
  <si>
    <t>Názerv</t>
  </si>
  <si>
    <t>Skutečný stav</t>
  </si>
  <si>
    <t>base coat</t>
  </si>
  <si>
    <t>Base coat - GEL</t>
  </si>
  <si>
    <t>Strengthening base coat</t>
  </si>
  <si>
    <t>Base coat - LAK</t>
  </si>
  <si>
    <t>mauvelous 12ml Gel</t>
  </si>
  <si>
    <t>GEL</t>
  </si>
  <si>
    <t>Bubblegum bae</t>
  </si>
  <si>
    <t>rumba 12ml Gel</t>
  </si>
  <si>
    <t>sea meets shore 12ml Gel</t>
  </si>
  <si>
    <t>scavenger hunt 12ml Gel</t>
  </si>
  <si>
    <t>Fired up</t>
  </si>
  <si>
    <t>Tails of the sea</t>
  </si>
  <si>
    <t>cinamon 12ml Gel</t>
  </si>
  <si>
    <t>dont mind me 12ml Gel</t>
  </si>
  <si>
    <t>rule breaker 12ml Gel</t>
  </si>
  <si>
    <t>macaron 12ml Gel</t>
  </si>
  <si>
    <t>cherry picker 12ml Gel</t>
  </si>
  <si>
    <t>Make it happen</t>
  </si>
  <si>
    <t>stormy skies 12ml Gel</t>
  </si>
  <si>
    <t>Stiletto</t>
  </si>
  <si>
    <t>supernatural 12ml Gel</t>
  </si>
  <si>
    <t>black onyx 12ml Gel</t>
  </si>
  <si>
    <t>the skinny 12ml Gel</t>
  </si>
  <si>
    <t>pink lady 12ml Gel</t>
  </si>
  <si>
    <t>lifes a beach 12ml Gel</t>
  </si>
  <si>
    <t>powder play 12ml Gel</t>
  </si>
  <si>
    <t>fresh 12ml Gel</t>
  </si>
  <si>
    <t>so jaded 12ml Gel</t>
  </si>
  <si>
    <t>beauty sleep 12ml Gel</t>
  </si>
  <si>
    <t>All that jazz</t>
  </si>
  <si>
    <t>mirage 12ml Gel</t>
  </si>
  <si>
    <t>valley girl 12ml Gel</t>
  </si>
  <si>
    <t>demure 12ml Gel</t>
  </si>
  <si>
    <t>fire cracker 12ml Gel</t>
  </si>
  <si>
    <t>party dress 12ml Gel</t>
  </si>
  <si>
    <t>Claim to flame 12ml Gel</t>
  </si>
  <si>
    <t>past curfew 12ml Gel</t>
  </si>
  <si>
    <t>porcelain 12ml Gel</t>
  </si>
  <si>
    <t>tropic like its hot 12ml Gel</t>
  </si>
  <si>
    <t>tutus &amp; tiaras 12ml Gel</t>
  </si>
  <si>
    <t>forever young 12ml Gel</t>
  </si>
  <si>
    <t>flamingo 12ml Gel</t>
  </si>
  <si>
    <t>candy apple 12ml Gel</t>
  </si>
  <si>
    <t>royal seas 12ml Gel</t>
  </si>
  <si>
    <t>oceanside 12ml Gel</t>
  </si>
  <si>
    <t>flower power 12ml Gel</t>
  </si>
  <si>
    <t>Crushing on coral</t>
  </si>
  <si>
    <t>the in crowd 12ml Gel</t>
  </si>
  <si>
    <t>ballet slipper 12ml Gel</t>
  </si>
  <si>
    <t>Mr. DJ</t>
  </si>
  <si>
    <t>black cherry 12ml Gel</t>
  </si>
  <si>
    <t>Coppertunity</t>
  </si>
  <si>
    <t>birthday bash 12ml Gel</t>
  </si>
  <si>
    <t>Beta</t>
  </si>
  <si>
    <t>bachelorette 12ml Gel</t>
  </si>
  <si>
    <t>High ruler</t>
  </si>
  <si>
    <t>latte 12ml Gel</t>
  </si>
  <si>
    <t>shes unavailable 12ml Gel</t>
  </si>
  <si>
    <t>Were blushing</t>
  </si>
  <si>
    <t>Holo World</t>
  </si>
  <si>
    <t>LAK</t>
  </si>
  <si>
    <t>red currant 12ml Gel</t>
  </si>
  <si>
    <t>I lava you</t>
  </si>
  <si>
    <t>Into the night</t>
  </si>
  <si>
    <t>Moon lit</t>
  </si>
  <si>
    <t>High noon</t>
  </si>
  <si>
    <t>April showers</t>
  </si>
  <si>
    <t>Olive you</t>
  </si>
  <si>
    <t>Shimmering sand</t>
  </si>
  <si>
    <t>For the chase</t>
  </si>
  <si>
    <t>Desert sand</t>
  </si>
  <si>
    <t>Sugar mama</t>
  </si>
  <si>
    <t>Succulent</t>
  </si>
  <si>
    <t>Pineapple</t>
  </si>
  <si>
    <t>olej na kůžičku</t>
  </si>
  <si>
    <t>Kiwi hemp</t>
  </si>
  <si>
    <t>Matte top coat</t>
  </si>
  <si>
    <t>Top - GEL</t>
  </si>
  <si>
    <t>Top coat</t>
  </si>
  <si>
    <t>Clear coat</t>
  </si>
  <si>
    <t>Ultra shine top coat</t>
  </si>
  <si>
    <t>Top coat - LAK</t>
  </si>
  <si>
    <t>Quick dry top coat</t>
  </si>
  <si>
    <t>zahrazovaci sloupek</t>
  </si>
  <si>
    <t>https://www.prorauty.cz/zahrazovaci-sloupky/zahrazovaci-sloupek-s-cernym-paskem/</t>
  </si>
  <si>
    <t>Odec OP-511</t>
  </si>
  <si>
    <t>https://www.levne-baterky.cz/Baterie-Green-Cell-PT282-iRobot-80501-pro-iRobot-Roomba-500-510-530-550-560-570-580-600-620-625-630-650-700-760-780-800-870-880-14-4V-4-25Ah-Ni-Mh-d8786.htm</t>
  </si>
  <si>
    <t>Židle Nicemoods (4 druhy)</t>
  </si>
  <si>
    <t>https://www.avenberg.cz/z2447-set-4ks-jidelni-zidle-kingston-seda?utm_source=biano.cz&amp;utm_medium=cpc&amp;utm_content=168367821&amp;utm_campaign=biano%2Bjidelni-zidle&amp;utm_term=11ece617-5353-471c-aa03-7aed7baaf489</t>
  </si>
  <si>
    <t>Motory</t>
  </si>
  <si>
    <t>Květinový řetěz</t>
  </si>
  <si>
    <t>https://www.ozdobdort.cz/havajsky-venec-aloha?gclid=CjwKCAjwy_aUBhACEiwA2IHHQNu6mWsIpQguYLUUOLfPNCCKiScSQlatM3n7Xs2ejfET-l07QbSqHBoClF8QAvD_BwE</t>
  </si>
  <si>
    <t>Batoh vojenský</t>
  </si>
  <si>
    <t xml:space="preserve">Batoh vojenský </t>
  </si>
  <si>
    <t>krytka Lustr</t>
  </si>
  <si>
    <t>https://www.palnas.cz/svitidla-a-osvetleni/lustry/moderni-lustry/zavesny-lustr-ellen-40-cerny</t>
  </si>
  <si>
    <t>Koš</t>
  </si>
  <si>
    <r>
      <rPr>
        <sz val="11"/>
        <rFont val="Arial"/>
        <family val="2"/>
      </rPr>
      <t xml:space="preserve">Podobné: </t>
    </r>
    <r>
      <rPr>
        <u/>
        <sz val="11"/>
        <color rgb="FF1155CC"/>
        <rFont val="Arial"/>
        <family val="2"/>
      </rPr>
      <t>https://jysk.cz/koupelna/vybava-do-koupelny/odpadkove-kose/odpadkovy-kos-medle-12-l-ocel?gclid=CjwKCAjwy_aUBhACEiwA2IHHQO6HRmwYUULBh-P80cQfZfvx0q7RSmzHYUP0LaQQmtURzeCgjjqm9BoC2PAQAvD_BwE&amp;gclsrc=aw.ds</t>
    </r>
  </si>
  <si>
    <t>Židle</t>
  </si>
  <si>
    <r>
      <rPr>
        <sz val="11"/>
        <rFont val="Arial"/>
        <family val="2"/>
      </rPr>
      <t xml:space="preserve">Podobné: </t>
    </r>
    <r>
      <rPr>
        <u/>
        <sz val="11"/>
        <color rgb="FF1155CC"/>
        <rFont val="Arial"/>
        <family val="2"/>
      </rPr>
      <t>https://globalplayers24.cz/cs/eko-kuze/3-kancelarske-zidle-kreslo-bruno-hnedy-5902751540086.html?gclid=CjwKCAjwy_aUBhACEiwA2IHHQAN1RJa4oeuG1PtJtH-A7w3Mt5ORz8RmGMjl5tX4lwDbo--OPiF32RoCUFsQAvD_BwE</t>
    </r>
  </si>
  <si>
    <t>Fitness rack (žlutá)</t>
  </si>
  <si>
    <t>https://www.vyprodeje24.cz/podpery-na-kliky/92784-multifunkcni-podpera-livepro-lp8161-tyrkysova.html?gclid=CjwKCAjwy_aUBhACEiwA2IHHQOALW0VZl4Sj4S_XggKJ0G4mRY-70YwU3W15jL0lOFX4UIG9By_QghoC9ZYQAvD_BwE</t>
  </si>
  <si>
    <t>Konferenční stůl</t>
  </si>
  <si>
    <t>Skříň</t>
  </si>
  <si>
    <r>
      <rPr>
        <sz val="11"/>
        <rFont val="Arial"/>
        <family val="2"/>
      </rPr>
      <t xml:space="preserve">Podobná: </t>
    </r>
    <r>
      <rPr>
        <u/>
        <sz val="11"/>
        <color rgb="FF1155CC"/>
        <rFont val="Arial"/>
        <family val="2"/>
      </rPr>
      <t>https://www.comfyhome.cz/latkove-satni-skrine/latkova-satni-skrin--seda-cerna--175x150x45--calen/?variantId=5544&amp;gclid=CjwKCAjwy_aUBhACEiwA2IHHQEaAOkjcsOCpVYdpMGLJBU8uBdVV8YKXuuI0RL5_65lNCrQ7OpDHpBoCs3EQAvD_BwE</t>
    </r>
  </si>
  <si>
    <r>
      <rPr>
        <sz val="11"/>
        <rFont val="Arial"/>
        <family val="2"/>
      </rPr>
      <t xml:space="preserve">Podobná: </t>
    </r>
    <r>
      <rPr>
        <u/>
        <sz val="11"/>
        <color rgb="FF1155CC"/>
        <rFont val="Arial"/>
        <family val="2"/>
      </rPr>
      <t>https://www.comfyhome.cz/latkove-satni-skrine/latkova-satni-skrin--seda-cerna--175x150x45--calen/?variantId=5544&amp;gclid=CjwKCAjwy_aUBhACEiwA2IHHQEaAOkjcsOCpVYdpMGLJBU8uBdVV8YKXuuI0RL5_65lNCrQ7OpDHpBoCs3EQAvD_BwE</t>
    </r>
  </si>
  <si>
    <t>https://www.amazon.de/-/en/IKAYAA-INS20318-Dustproof-Cabinet-Shelves/dp/B01J5TF272</t>
  </si>
  <si>
    <t>Pojezdy</t>
  </si>
  <si>
    <t>https://www.aliexpress.com/item/1005001606693153.html</t>
  </si>
  <si>
    <t>Síť</t>
  </si>
  <si>
    <t>Madlo</t>
  </si>
  <si>
    <t>https://www.domadlo.cz/madla/sklopne-madlo-k-wc-bile/</t>
  </si>
  <si>
    <t>Branka</t>
  </si>
  <si>
    <t>Držák do koupelny</t>
  </si>
  <si>
    <t>Květinový věnec</t>
  </si>
  <si>
    <t>Stojan</t>
  </si>
  <si>
    <t>Odpadkový koš</t>
  </si>
  <si>
    <r>
      <rPr>
        <sz val="11"/>
        <rFont val="Arial"/>
        <family val="2"/>
      </rPr>
      <t xml:space="preserve">Podobné: </t>
    </r>
    <r>
      <rPr>
        <u/>
        <sz val="11"/>
        <color rgb="FF1155CC"/>
        <rFont val="Arial"/>
        <family val="2"/>
      </rPr>
      <t>https://jysk.cz/koupelna/vybava-do-koupelny/odpadkove-kose/odpadkovy-kos-medle-12-l-ocel?gclid=CjwKCAjwy_aUBhACEiwA2IHHQO6HRmwYUULBh-P80cQfZfvx0q7RSmzHYUP0LaQQmtURzeCgjjqm9BoC2PAQAvD_BwE&amp;gclsrc=aw.ds</t>
    </r>
  </si>
  <si>
    <t>Lustr</t>
  </si>
  <si>
    <r>
      <rPr>
        <sz val="11"/>
        <rFont val="Arial"/>
        <family val="2"/>
      </rPr>
      <t xml:space="preserve">Podobné: </t>
    </r>
    <r>
      <rPr>
        <u/>
        <sz val="11"/>
        <color rgb="FF1155CC"/>
        <rFont val="Arial"/>
        <family val="2"/>
      </rPr>
      <t>https://www.svet-svitidel.cz/paul-neuhaus-2192-11-lustr-na-lanku-icicle-10xg9-40w-230v/?gclid=CjwKCAjwy_aUBhACEiwA2IHHQFmzKdcYhMbJ3JGouAYgQSjgmLKQl87lDf5hK9wNKnQK2R-lqFLMBRoCsWYQAvD_BwE</t>
    </r>
  </si>
  <si>
    <r>
      <rPr>
        <sz val="11"/>
        <rFont val="Arial"/>
        <family val="2"/>
      </rPr>
      <t xml:space="preserve">Podobné: </t>
    </r>
    <r>
      <rPr>
        <u/>
        <sz val="11"/>
        <color rgb="FF1155CC"/>
        <rFont val="Arial"/>
        <family val="2"/>
      </rPr>
      <t>https://www.svet-svitidel.cz/paul-neuhaus-2192-11-lustr-na-lanku-icicle-10xg9-40w-230v/?gclid=CjwKCAjwy_aUBhACEiwA2IHHQFmzKdcYhMbJ3JGouAYgQSjgmLKQl87lDf5hK9wNKnQK2R-lqFLMBRoCsWYQAvD_BwE</t>
    </r>
  </si>
  <si>
    <t>Barová židle coffee</t>
  </si>
  <si>
    <t>https://aukro.cz/nove-pu-kozene-barove-zidle-2ks-7007942865</t>
  </si>
  <si>
    <t>Filtry (2ks v balení)</t>
  </si>
  <si>
    <r>
      <rPr>
        <sz val="11"/>
        <rFont val="Arial"/>
        <family val="2"/>
      </rPr>
      <t xml:space="preserve">Podobné: </t>
    </r>
    <r>
      <rPr>
        <u/>
        <sz val="11"/>
        <color rgb="FF1155CC"/>
        <rFont val="Arial"/>
        <family val="2"/>
      </rPr>
      <t>https://www.e-elektro.cz/hepa-sada-filtr-pro-rowenta-zr904301-swift-power-cyclonic-a-filtr-1-1ks-822583/c/3015126/?gclid=CjwKCAjwkYGVBhArEiwA4sZLuFg48QwtstT2viWAOyRYvPhO0fsLtYPvAHne1ZWh2RsEa-F_QCjfkRoCoCAQAvD_BwE</t>
    </r>
  </si>
  <si>
    <t>POP filtr na mikrofon</t>
  </si>
  <si>
    <t>https://www.muzikant.cz/mugig-np-1-164881?gclid=EAIaIQobChMIq5bt88mf-AIV24xoCR0R5wsMEAQYASABEgL6yvD_BwE</t>
  </si>
  <si>
    <t>Fantomový napáječ pro mikrofony</t>
  </si>
  <si>
    <t>https://www.muzikant.cz/mugig-mpp-1-164883?gclid=EAIaIQobChMIhvfXvMqf-AIVSI1oCR15NwRwEAQYASABEgL8GfD_BwE</t>
  </si>
  <si>
    <t>Ladička - kapodastr</t>
  </si>
  <si>
    <t>https://www.muzikant.cz/mugig-kapodastr-cerny-164891?gclid=CjwKCAjwkYGVBhArEiwA4sZLuMaWAoR3msTvXBINxD8kP2BMdXorlOp25HmdC7l9FvkqBAF6c2eMkhoCVGIQAvD_BwE</t>
  </si>
  <si>
    <t>Ladička s metronomem</t>
  </si>
  <si>
    <t>https://www.muzikant.cz/mugig-mt-1-164882</t>
  </si>
  <si>
    <t>Kytarový efektový pedál</t>
  </si>
  <si>
    <t>https://www.bhmusic-shop.cz/detail/744/mugig-kytarovy-efektovy-pedal-reverb.html</t>
  </si>
  <si>
    <t>Rolety šedé 60x130cm</t>
  </si>
  <si>
    <t>https://www.hornbach.cz/p/plise-prechod-barev-seda-60x130cm/6201851/</t>
  </si>
  <si>
    <t>Švihadlo s počítadlem</t>
  </si>
  <si>
    <t>https://www.amazon.co.uk/OVICX-Skipping-Adjustable-Equipment-Black-Red/dp/B09N714YCF/ref=sr_1_27?keywords=skipping+rope+with+counter&amp;qid=1654762873&amp;sr=8-27</t>
  </si>
  <si>
    <t>batoh</t>
  </si>
  <si>
    <r>
      <rPr>
        <sz val="11"/>
        <rFont val="Arial"/>
        <family val="2"/>
      </rPr>
      <t xml:space="preserve">Podobné: </t>
    </r>
    <r>
      <rPr>
        <u/>
        <sz val="11"/>
        <color rgb="FF1155CC"/>
        <rFont val="Arial"/>
        <family val="2"/>
      </rPr>
      <t>https://jysk.cz/koupelna/vybava-do-koupelny/odpadkove-kose/odpadkovy-kos-medle-12-l-ocel?gclid=CjwKCAjwy_aUBhACEiwA2IHHQO6HRmwYUULBh-P80cQfZfvx0q7RSmzHYUP0LaQQmtURzeCgjjqm9BoC2PAQAvD_BwE&amp;gclsrc=aw.ds</t>
    </r>
  </si>
  <si>
    <t>Prázdné obaly na sluchátka</t>
  </si>
  <si>
    <t xml:space="preserve">Mix balonků (počet balení) </t>
  </si>
  <si>
    <t>Různé počty balonků v balení - klasické nafukovací a také foliové balonky, různé hodnoty</t>
  </si>
  <si>
    <r>
      <rPr>
        <sz val="11"/>
        <rFont val="Arial"/>
        <family val="2"/>
      </rPr>
      <t xml:space="preserve">např: </t>
    </r>
    <r>
      <rPr>
        <u/>
        <sz val="11"/>
        <color rgb="FF1155CC"/>
        <rFont val="Arial"/>
        <family val="2"/>
      </rPr>
      <t>https://www.oslavmeto.cz/balonky-narozeninove/1424-narozeninovy-balonek-trendy-45cm-071444491426.html</t>
    </r>
  </si>
  <si>
    <t xml:space="preserve"> </t>
  </si>
  <si>
    <t>https://www.partysek.cz/balonky-100-ks-baby-ruzove-26-cm-pastelove/?gclid=Cj0KCQjwhqaVBhCxARIsAHK1tiOyfbg1oJY21A6pLxWLGiNOYl4okrQ7h4SUj9WDcGilUWRJm-dt2CsaAmNyEALw_wcB</t>
  </si>
  <si>
    <t>https://www.megaknihy.cz/zabava-hry/290142-balonek-nafukovaci-8-pastelove-100ks-v-sacku-karneval.html?utm_si=RFlidjRTZUc2TWprd01UUXlNamt3TVRReQ==&amp;matchtype=&amp;network=u&amp;device=c&amp;creative=519865923769&amp;keyword=&amp;placement=&amp;param1=&amp;param2=&amp;adposition=&amp;campaignid=13001285187&amp;adgroupid=123248554498&amp;feeditemid=&amp;targetid=pla-299317950426&amp;loc_physical_ms=21499&amp;loc_interest_ms=&amp;searchtype=&amp;gclid=Cj0KCQjwhqaVBhCxARIsAHK1tiPIKCktm6dWjXtzdANwYTTNPXIu177Bstom9p1WU0nzDToemJVwrSoaAhF9EALw_wcB</t>
  </si>
  <si>
    <r>
      <rPr>
        <sz val="11"/>
        <rFont val="Arial"/>
        <family val="2"/>
      </rPr>
      <t xml:space="preserve">např: </t>
    </r>
    <r>
      <rPr>
        <u/>
        <sz val="11"/>
        <color rgb="FF1155CC"/>
        <rFont val="Arial"/>
        <family val="2"/>
      </rPr>
      <t>https://www.oslavmeto.cz/balonky-narozeninove/1424-narozeninovy-balonek-trendy-45cm-071444491426.html</t>
    </r>
  </si>
  <si>
    <t>MIX MO</t>
  </si>
  <si>
    <t>Tlakoměr Hylogy MD-H12, bílá</t>
  </si>
  <si>
    <t>https://www.hylogy.com/product-page/md-h12-upper-arm-blood-pressure-monitor-%E7%9A%84%E5%89%AF%E6%9C%AC</t>
  </si>
  <si>
    <t>Autíčko na dálkové ovládání</t>
  </si>
  <si>
    <t>https://www.amazon.com/VGEBY-RC-Car-Control-Children/dp/B08TR8WKP3</t>
  </si>
  <si>
    <t>Počítačka mincí</t>
  </si>
  <si>
    <t>https://www.amazon.it/Euroline-Macchina-automatico-Contamonete-Compteuse/dp/B072FMVDBW?ref_=Oct_d_orecs_d_4290174031&amp;pd_rd_w=u6v6O&amp;content-id=amzn1.sym.1be3bdc8-f143-41d5-b8a6-7d658b4ef3ec&amp;pf_rd_p=1be3bdc8-f143-41d5-b8a6-7d658b4ef3ec&amp;pf_rd_r=B166CSVPERYN8JY4D61W&amp;pd_rd_wg=56m7x&amp;pd_rd_r=31b13a26-5ffd-47a8-94c4-828c0cffa374&amp;pd_rd_i=B072FMVDBW</t>
  </si>
  <si>
    <t>Android TV BOX X96-W, 1/8GB, Android 7.1</t>
  </si>
  <si>
    <t>https://www.amazon.co.uk/A95X-Android-Quad-Core-WiFi/dp/B076KYC4T4</t>
  </si>
  <si>
    <t>Skládací kapesní dron s 0,3MP kamerou FQ777 FQ17W, červená</t>
  </si>
  <si>
    <t>https://www.amazon.co.uk/FQ777-FQ17W-Portable-Foldable-Quacopter/dp/B06XRX4GBB</t>
  </si>
  <si>
    <t>Herní konzole XFUNY King of fighters</t>
  </si>
  <si>
    <t>https://www.amazon.ae/Console-Fighters-Pandoras-Joystick-XFUNY/dp/B07H84QZ1G?th=1</t>
  </si>
  <si>
    <t>Dětská šlapací tříkolka Fascol FAS1030 - černohnědá</t>
  </si>
  <si>
    <t>2500-4000</t>
  </si>
  <si>
    <t>https://www.amazon.fr/Tricycle-Poussette-Caoutchouc-Silencieuse-R%C3%A9versible/dp/B07XT6T2M9</t>
  </si>
  <si>
    <t>Dětský kombinovaný kočárek 3v1 Babyfond  - černozlatá</t>
  </si>
  <si>
    <t>https://www.amazon.pl/Babyfond-Dzieci%C4%99cy-Spacer%C3%B3wka-aluminiowa-samochodowy/dp/B09QQ9HHGS/ref=sr_1_1?__mk_pl_PL=%C3%85M%C3%85%C5%BD%C3%95%C3%91&amp;crid=2LUKKC4BSMIFV&amp;keywords=Babyfond&amp;qid=1655195823&amp;sprefix=babyfond%2Caps%2C100&amp;sr=8-1&amp;th=1</t>
  </si>
  <si>
    <t>Dětský kočárek 3v1 Babyfond 530 D - hnědá</t>
  </si>
  <si>
    <t>https://favoritebabies.com/products/3-in-1-baby-stroller-two-way-kid-car-suspension-carriage-folding-light-pram-with-car-seat-newborn-baby-stroller</t>
  </si>
  <si>
    <t>Dětský kombinovaný kočárek 3v1 Babyfond  - modrá</t>
  </si>
  <si>
    <t>Nafukovací matrace do auta se dvěma polštářky Vinteky, 130 x 75 cm, modrá</t>
  </si>
  <si>
    <t>https://www.amazon.fr/Vinteky%C2%AEMatelas-gonflable-voiture-ext%C3%A9rieur-oreiller/dp/B07G99S44R?th=1</t>
  </si>
  <si>
    <t>Dětský kombinovaný kočárek 3v1 Babyfond  - hnědá</t>
  </si>
  <si>
    <t>RC Auto na dálkové ovládání Vatos VLBG1513A-G Boarse - chariot Storm 1:12, 2,4GHz, 45KM/h, zelená</t>
  </si>
  <si>
    <t>https://www.rcskladem.cz/rc-offroad-sneak-az-25km-hod-borec-do-terenu-i-na-hriste-elegantni-zelene-provedeni/?gclid=Cj0KCQjwhqaVBhCxARIsAHK1tiNhSdUnsnfHq-DABOaqYRLBLqrtgqwDhbvLLGMNwISwyTIvY1otuYoaAiKkEALw_wcB</t>
  </si>
  <si>
    <t>MIX MO (doplnit počty ks)</t>
  </si>
  <si>
    <t>Rotoped</t>
  </si>
  <si>
    <t>podobné: https://www.alfit.cz/119-rotoped-housefit-tiro-15.html?utm_source=google_merchant&amp;utm_medium=cpc&amp;gclid=Cj0KCQjwhqaVBhCxARIsAHK1tiN7j0i-iNIQSWeLNpeXKY11phFzIC7UJ3gFoiaZehmrELsUwIrOL2caArLvEALw_wcB</t>
  </si>
  <si>
    <t>Běžecký pás</t>
  </si>
  <si>
    <t>MIX MO (doplnit počty)</t>
  </si>
  <si>
    <t>MIX PZ (doplnit)</t>
  </si>
  <si>
    <t>ladička</t>
  </si>
  <si>
    <t>Zboží skladem prodej VO</t>
  </si>
  <si>
    <t>Kusy</t>
  </si>
  <si>
    <t>Komise</t>
  </si>
  <si>
    <t>Schválená cena</t>
  </si>
  <si>
    <t>Prodej ideal</t>
  </si>
  <si>
    <t>Zajemci</t>
  </si>
  <si>
    <t>32 palet Jamberry</t>
  </si>
  <si>
    <t>ali, peter</t>
  </si>
  <si>
    <t>32 e-cigarety</t>
  </si>
  <si>
    <t>Balonky 143tis</t>
  </si>
  <si>
    <t>Amazon palety elektronika</t>
  </si>
  <si>
    <t>Amazon palety jídlo</t>
  </si>
  <si>
    <t>Sorion repair cream 150ml, Brand new, 814 pcs, Retail 43€</t>
  </si>
  <si>
    <t>Nafukovací matrace</t>
  </si>
  <si>
    <t>Vaporizer VIE, 23127pcs, Brand new, Retail 150€</t>
  </si>
  <si>
    <t>Datum emailu</t>
  </si>
  <si>
    <t xml:space="preserve">Objednávka </t>
  </si>
  <si>
    <t>Email</t>
  </si>
  <si>
    <t>Problém</t>
  </si>
  <si>
    <t>Řešení</t>
  </si>
  <si>
    <t>Text emailu</t>
  </si>
  <si>
    <t>malinovskad@gmail.com</t>
  </si>
  <si>
    <t>Nespokojenost s množstvím a hodnotou</t>
  </si>
  <si>
    <t>Návrh vrácení/výměny zboží-NEVRÁCENO</t>
  </si>
  <si>
    <t xml:space="preserve">vcera jsme otevreli mystery box. Zakoupili jsme velikost XL kde pisete cca 100ks produktu. V nasi krabici jich bylo presne 50 (pocitali jsme vse vcetne kabelu zvlast). 50ks pisete u velikosti M. Chapeme Vas koncept, ale soucet maloobchodni ceny vsech produktu v nasem boxu rozhodne neodpovida 15000,- ani te nejnizsi variente 9000,-. 10 z techto 50 produktu je uplne nefunkcnich nebo nekompletnich. Byli jsme dost zklamani. Prislo nam to jako super darek pro nase zamestnance. Urcite jste nam zaslali box XL? </t>
  </si>
  <si>
    <t>Malinovská Denisa</t>
  </si>
  <si>
    <t>josef.kraus7@seznam.cz</t>
  </si>
  <si>
    <t>Nespokojen s kvalitou a množstvím zboží</t>
  </si>
  <si>
    <t>Návrh vrácení/výměny zboží - NECHCE VRACET</t>
  </si>
  <si>
    <t xml:space="preserve">A mám ještě jeden dotaz jak jsem zmínil už jsem si objednal 5box včera přišel jeden a jednak bylo u boxu zdražení skoro o 1000 Kč což chápu ale nechápu proč mi přišla poloviční krabice zda se mi ze čím více objednavam tím méně věci chodí. Vím ze reklamace u vás nepřijímate ale bohužel si musím trosku postěžovat. Neboť cena nahoru a věci dolu v porovnání ostatních boxu tenhle byl katastrofální!
Děkuji Kraus </t>
  </si>
  <si>
    <t>Kraus Josef</t>
  </si>
  <si>
    <t>JosephZlebek@seznam.cz</t>
  </si>
  <si>
    <t>Nespokojenost s množstvím a hodnotou, nedodal zatím fotky, nemůžeme posoudit</t>
  </si>
  <si>
    <t>Žádost o zaslání fotek/neoprávněná, dle fotek hodnota zboží 19200,-kč-NEVRACEL</t>
  </si>
  <si>
    <t>V úterý jsem jsi od Vás objednal paletové zboží za cenu přes 4700kč ze vším všudy..Moje zásilka č.40952692324
Neobsahovala to co jsem si zaplatil.  A to je 100ks zboží v hodnotě 15000 jak píšete ve svých stránkách.
Doufám že jste solidní a férová společnost která se bude snažit napravit svojí chybu.
Já nevím jak to u Vás funguje, ale dostal jsem zásilku ze 30ks věcí a nebyl jsem u toho sám když jsem ten balík rozbalil.
Nejsem žádný Eistein ale věcí tam určitě nebyly za 15000 ,ale za polovinu té ceny. To kdybych věděl tak jsem jsi od Vás koupil balík v hodnotě
2500 kč .
Děkuji za kladné vyřízení 
   P.Žlébek</t>
  </si>
  <si>
    <t>Žlébek Josef</t>
  </si>
  <si>
    <t>podlipnyjv@seznam.cz</t>
  </si>
  <si>
    <t>Poškozené zboží</t>
  </si>
  <si>
    <t>VRÁCENY PENÍZE</t>
  </si>
  <si>
    <t xml:space="preserve">Dobrý den, dnes jsem od vás rozbalil mystery box velikosti S.. Část věcí je viditelně poškozená, a například masážní pistole, což by byla nejdražší věc z boxu ani nefunguje. Zbytek věcí, které se zdají funkční se ani zdaleka neblíží hodnotě boxu. S rizikem jsem sice počítal, ale že to bude až takto špatné, jsem nemyslel. S pozdravem Podlipný </t>
  </si>
  <si>
    <t>Podlipný</t>
  </si>
  <si>
    <t>marcelina.v1985@seznam.cz</t>
  </si>
  <si>
    <t>Nespokojena s kvalitou zboží</t>
  </si>
  <si>
    <t>Neoprávněná reklamace, ale po dohodě vráceny peníze a zboží použijeme do jiných boxů</t>
  </si>
  <si>
    <t>Vysoká</t>
  </si>
  <si>
    <t>desperado26@seznam.cz</t>
  </si>
  <si>
    <t>Nespokojen s kvalitou zboží</t>
  </si>
  <si>
    <t>Navrhnuto odstoupení od sml. do 14ti dní, UŽ SE NEOZVAL, VYŘÍZENO</t>
  </si>
  <si>
    <t>Tvrdí, že polovina obálek byla prázdná a otevřená</t>
  </si>
  <si>
    <t>Ferenc - cigán</t>
  </si>
  <si>
    <t>posejpalovapavlina@seznam.cz</t>
  </si>
  <si>
    <t>Málo balíčků v bagu</t>
  </si>
  <si>
    <t>Doposlali jsme</t>
  </si>
  <si>
    <t>Dle kluků ze skladu se nemohlo stát, ale vyšli jsme vstříc, aby byl zákazník spokojen</t>
  </si>
  <si>
    <t>Posejpalová</t>
  </si>
  <si>
    <t>jiri.kovarik.2@seznam.cz</t>
  </si>
  <si>
    <t>VYŘÍZENO - VÝMĚNA ZA DRUHÝ / Navrhnuta výměna/vrácení s ohledem na množství nefunkčních předmětů</t>
  </si>
  <si>
    <t xml:space="preserve">Dobrý den.
Včera jsem od vás obdržel zboží které jsem objednávala jedná se o mystery box velikosti L chci se zeptat na vašich stránkách se píše že je to převážně neprevzane zboží atd mám v krabici dost věcí které vůbec nefungují nebo k nim chybí některé věci ale hlavně tam jsou věci které jsou použité evidentně viditelně použité což mě trošku zaráží. Chci se jen zeptat samozřejmě jsem objednával skrz reklamu když to řeknu přesně nějaký YouTube (stejk) koukal jsem na jeho videa na ten popud jsem objednal když se podívám na jeho videa je rapidní rozdíl v krabici chápu že je to takhle dělané ale přijde mě to trošku dost nefér když opravdu v této krabici je převážně kabeláž desatery sluchátka 4 radiobudíky a zbytek Věci jsou použité nebo totálně nefunkční.
Chci se zeptat dá se s tím něco dělat je možnost nějaké reklamace nechci vrátit peníze chtěl by určitě ten balíček ale toto mě přijde dosti neférové.
Děkuji mockrát s pozdravem Jiří Kovařík Vysoké Mýto </t>
  </si>
  <si>
    <t>Kovařík</t>
  </si>
  <si>
    <t>Evik170@seznam.cz</t>
  </si>
  <si>
    <t>Nefunkční věci</t>
  </si>
  <si>
    <t>VÝŘÍZENO, ZASLÁNO ZBOŽÍ NA VÝMĚNU / Navrhnuta výměna/vrácení s ohledem na množství nefunkčních předmětů</t>
  </si>
  <si>
    <t xml:space="preserve">Dobrý den 
Posílám foto nefunkčnich věci,seznam
Krabice byla nepoškozená 
Seznam věcí 
      vyhřívací deka-nefunguje 
        žárovka -prasklá 
        Světlo -prasklé sklo
        Tlakoměr- nefunkční 
         Vysavač ruční -seká se, nevysavá
         Patrola auto - nehraje 
         Na bubliny -nefunguje, rozbité 
         Pak cosi s planetou-nefunguje
        Nabíječka-ani se nezapne
        Měřič-nezapne se
        Měření ph -sekle tlačítko, nezapne se
        Disk- nefunkční 
        Jedny sluchátka- nefungují.  Nic neslyším 
        Meteo stanice-chybi dily </t>
  </si>
  <si>
    <t>Sedlický Jiří</t>
  </si>
  <si>
    <t>radim.vecere@seznam.cz</t>
  </si>
  <si>
    <t>VYŘÍZENO - zasláno zpět, je to amazon a ne MB / Navrhnuta výměna/vrácení s ohledem na množství nefunkčních předmětů</t>
  </si>
  <si>
    <t>Dobry večer , již jsem si u vas objednal nekolik mystery boxu vzdy jsem byl v celku  spokojen ale dnes mi dorazil mystery box kde je temer vse poskozeno nebo nefunkčni chapu ze se muze stat ze je sem tam neco nefunguje ale toto je vazne nepomer cena/kvalita bohuzel me velice mrzi tato zkusenost dekuji Večeře Radim</t>
  </si>
  <si>
    <t>Večeře Radim</t>
  </si>
  <si>
    <t>volnytomas@email.cz</t>
  </si>
  <si>
    <t>nefunčkní věci</t>
  </si>
  <si>
    <t>DOPOSLÁNO zboží za nefunkční / Navrhnuta výměna/vrácení s ohledem na množství nefunkčních předmětů</t>
  </si>
  <si>
    <t>Zdravím, v balíku byly 3ks smart hodinek všechny nefunkční, lampa květina nefunkční, solarní světýlka nefunkční, zvlhčovač vzduchu nefunkční, 
2x power banka obě nefunční nelze nabít, kompresor na lehátka a bazény nefunkční, dětská hračka robot  nefunkční, popcornovač vypálený konektor zásuvky nefunkční, sluchátka pecky bílé nefunkční, ¨dětské klávesy nefunkční, 5x ovladač ps 4 +xbox z toho 2ks nefuknkční +jeden rozbitý.
To opravdu nemyslíte vážně?? to jsem dostal box s nějakýma reklamacema?? Koupily jsme s kolegy 4 boxy, některé jsme natočily na youtube ale toto je opravdu něco.
Udávaná hodnota zboží 17tis ?? to je vtip. Žádám urgentní řešení.</t>
  </si>
  <si>
    <t>Volný Tomáš</t>
  </si>
  <si>
    <t>jicinskaandrea@email.cz</t>
  </si>
  <si>
    <t>nefunkční věci</t>
  </si>
  <si>
    <t>VYŘÍZENO / Navrhnuta výměna/vrácení s ohledem na množství nefunkčních předmětů</t>
  </si>
  <si>
    <t>Dobrý den, 
Dnes jsem převzala od dopravce mystery box a jsem opravdu zklamaná. 
Po shlédnutí X videí na YouTube, kde všichni propagují váš mystery box a jaký profit z něho je, jsem dnes našla v boxu velikosti M cca 41 věcí (uvádíte, že až 50ks) z toho jich 13ks nefunguje. A to zatím nemám možnost vyzkoušet všechno, protože jsou tam věci ke kterým nemám kabel, protože nebyl obsažen v krabici. 
Brala bych, že se může stát, že bude něco nefunkční 1-2 ks v celém boxu třeba, ale 13 věcí mi přijde opravdu hodně. 
Vše jsme zkoušeli nabít nebo nějakým způsobem zprovoznit a nic. Navíc jsou nefunkční právě ty věci, na kterých by se mohl nějaký profit udělat ale takhle to má hodnotu tak maximálně 2000.- místo 9000.- které uvádíte.
Opravdu jsem zklamaná, chtěli jsme objednat ještě další box ale nejspíš už to neuděláme a známí co čekali na to jaké bude naše nadšení z boxu a zda mají také objednat, bohužel taky nepotěšim.
Hezký večer Jičínská</t>
  </si>
  <si>
    <t>Jičínská Andrea</t>
  </si>
  <si>
    <t>ITichackova@seznam.cz</t>
  </si>
  <si>
    <t>VYŘÍZENO - ZASLÁNO NA VÝMĚNU / Navrhnuta výměna/vrácení s ohledem na množství nefunkčních předmětů</t>
  </si>
  <si>
    <t>Dobrý den, paní Schelle,
zásilka mi již dorazila v úterý. Urgovala jsem její doručení proto, že jsme chtěli natočit Unboxing a recenzi a vzhledem k tomu, že jste ve vašem emailu psali, že doručení bude následující den, dohodla jsem se s mým kameramanem na pátek, kdy měla zásilka dorazit, což se nestalo.
Kameraman měl čas až včera, čili na "Unboxing" došlo až včera, a než-li video a recenzi zveřejníme, rozhodla jsem se vám napsat, neboť po pravdě jsem z vašeho Mystery boxu dost v rozpacích, a také vám nechci upřít možnost se nejprve vyjádřit k níže uvedeným skutečnostem.
Ve zkratce - váha souhlasila. Celkem tam bylo 44 kusů zboží. Z celkového počtu bylo 12 ks zboží rozbitých, nefunkční a například vysoušeč vlasů nám po zapnutí dokonce vyhodil pojistky v celém domě. 12 kusů to je téměř třetina všech věcí. Další třetina věcí je nepoužitelná, neboť nemá základní příslušenství, jako je nabíjecí kabel apod.
To, co je použitelné a v pořádku, to nejspíš ani nemá tu hodnotu, aby se vložená investice do zásilky vrátila.
Na svých stránkách píšete, že se jedná Především o nové zboží, v poškozeném obalu, krátkodobě použité,nebo vrácené zboží, které již není možné prodávat v supermarketech z důvodu například poškození obalu,nebo nekompletnosti.
My jsme ovšem měli v boxu drtivou většinu věcí, pokud počítám ty funkční, poškrábané, nebo s jinými viditelnými známkami používání, takže to, co píšete dále na vašich stránkách, že zboží je vhodné pro další prodej v e-shopech, obchodech, bazarech, trzích, to rozhodně nepřipadá v úvahu.
Možný by byl pouze prodej v bazaru, nebo bleším trhu, ovšem podmíněno tím, že člověk dokoupí nabíječky, což ovšem zboží prodraží, respektive by se rázem zvýšila celková cena pořízeného boxu.
Celkový dojem z vašeho Mystery boxu je tedy zklamání a důvěru nebudí ani to, že když jsem se k vám chtěla dovolat na číslo, které uvádíte na stránkách, po delším vyzvánění hovor padl do obsazeného a následně mi přišla sms ve smyslu" jsem na poradě, pošlete email". A nemluvím o tom, že po zadání čísla do telefonu se mi zobrazila identifikace - Servis mobilních telefonů.
To bylo tedy ve zkratce. Níže vám uvedu soupis věcí a jejich stav, ať si uděláte představu, jakou asi měl Mystery box hodnotu a v případě zájmu mohu nahraný materiál( Unboxing) zaslat( velikost souboru neumožňuje zaslání prostřednictvím emailu). Posílám alespoň foto.
Poprosím vás tedy o vaše vyjádření.</t>
  </si>
  <si>
    <t>Ticháčková Ivana</t>
  </si>
  <si>
    <t>kandzoba@seznam.cz</t>
  </si>
  <si>
    <t>VYŘÍZENO - ZASLÁN BOX NA VÝMĚNU Navrhnuta výměna/vrácení s ohledem na množství nefunkčních předmětů</t>
  </si>
  <si>
    <t>Dobrý den.Jak jsem již psal,posílám foto asi těch nejvíc požkozených výrobku.Není to všechno:jeden laser projektor při zapojení zkratoval a vyhořel přímo přede mnou ten letěl rovnou do popelnice!! Ale jak píšu: Robotický vysavač:nefunguje ani stanice ani robot.Lampa kovová,z bezdrátovou nabíječkou:nebyl adaptér ten jsem dokoupil a nefunguje dotykový panel,nedá se vypnout ani přepínat mod.Solární světlo na zahradu: nefunkční.mobilní telefon popraskaný displej: nefunkční.Masažní pistole funguje ale nejsou k tomu žádný nástavce.Smart hodinky a Smart náramek: funkčnost neznámá :nejsou nabíječky.Laser aparature nefunkční: ovladač jde.Dětská chůvička funguje ale je poškozený displej jsou na něm nějaké čáry asi odchází.Přístroj na měření tlaku:funkční ale bez nabíječky a není k tomu ten navlékací rukáv tak nelze ověřit funkčnost,odsávačka na mléko:bez nabíječky a nekompletní;není k tomu láhev ani hadičky,při připojení to problikne a nejde!Elektronický robot asi na čidlo ve tvaru míče:při zapnutí jen nějaký zvuk a pak zhasne a nejde! Bezdrátové sluchátka:v dobíjecí stanici-funguje jen jedno!Herní sluchátka-funguje ale nejsou tam ty klapky na uši-jen plast.Pak tam byly světelného řetěz na stromek-nefunkční.Já vím že se něco může rozbít to je normální ale tady toho je opravdu dost.Zasílám přiložena fota a pokud nevěříte rád vám to předvedou jak to nefunguje,vše je jen o domluvě.Jak jsem již psal:průvodní list kdo to balil nebyl přiložen a páska bezpečnostní byla v pořádku.Děkuji za zájem a budu čekat na vaše vyjádření.Z pozdravem Filip.</t>
  </si>
  <si>
    <t>Jaroslav Filip</t>
  </si>
  <si>
    <t>bezdek.pa@gmail.com</t>
  </si>
  <si>
    <t>Navrhnuta výměna/vrácení s ohledem na množství nefunkčních předmětů</t>
  </si>
  <si>
    <t>Viz email 24.1.2022 14:19</t>
  </si>
  <si>
    <t>Pavel Bezděk</t>
  </si>
  <si>
    <t>michal.vondrous@centrum.cz</t>
  </si>
  <si>
    <t>nefuknční věci</t>
  </si>
  <si>
    <t>NEOPRÁVNĚNÁ REKLAMACE - nicméně vyšli jsme vstříc a vrácení peněz / Navrhnuta výměna/vrácení s ohledem na množství nefunkčních předmětů</t>
  </si>
  <si>
    <t xml:space="preserve">Dobrý den, 
Dobrý den, musím se na vás obrátit kůli Mysteryboxu který mi dneska přišel objednával jsem Elektronický mystery box za 4500 bez DPH takže celkem i s dopravou jsem zaplatil nějakých necelých 5600 korun, ale to co přišlo mě teda zarazilo,... I když jste si udělali super reklamu ve spolupráci s Youtubery tak teda já jsem zklamaný a cítím se být podveden,... zboží je buď nefunkční, neúplné nebo poničené, hodnota funkčních věcí neodpovídá snad ani hodnotě 2 tisíc korun, věcěm chybí napájecí kabely, součástky, a to co náhodou funguje tak je poničené, nevím jak s elektronickým boxem souvisí, brzdové páčky na kolo, rukujetě na kolo, lanka na kolo, odpadkový koš, nefunkční nebo rozbité lampičky
můžete mi k tomu prosím něco říci? protože to co mi přišlo dneska považuji opravdu za podvod
o obsahu ve srovnání s recenzovanými youtube videy se neshledávám teda ani náhodou, jsou to jen bezcenné věci a ne nijaké super věci, ze kterých by měl člověk jakkoliv profitovat
nesplňuje to dokonce ani váhovou kategorii podle balení kterou uvádíte na stránkách
na Facebooku jsem si psal s nějakou vaší kolegyní který mi řekla že se vám mám ozvat tady na email, tak tak činním
jedná se o BOX číslo XL1577 zabalil pan Filip
Váha Boxu přijatá do přepravy byla 23,72 KG místo slibovaných 25-30KG co uvádíte na vašich stránkách
uvádím vám zde seznam poškozených nebo nefunkčních věcí doplněné i o fotky v příloze
1. v balení byly 2 osobní váhy jedna nedělá po vložení baterii vůbec nic, druhá sice svítí ale neváží správně a váží si co chce ona jednou naváží něco po druhý něco jinýho, a vůbec to neodpovídá realitě
2. Minilednička která je součástí balení je sice funkční ale celá poškrábaná a mechanicky poškozená nechtěl bych takovou věc ani já natož abych tím měl snad pomýšlet na to abych někomu udělal radost jako dárkem
3.dále tam byl externí DVD mechanika s HDD, problém je se spárováním s počítačem (po připojení do USB se připojuje a furt odpojuje) takže nefunkční
4.  byl tam takový kufírek se signalizátorama na rybaření, jestli funguje to vůbec netuším, protože jsem to ani nemohl zjistit protože chybí kryty baterii a celkově příslušenství které je k tomu potřeba
5. dále tam byla bruska na nehty nebo něco podobného, nefunguje, neboť chybí trafo s napájecím kabelem, takže nefunkční a k ničemu
6. Lampička, za prvé nesvítí za druhé zničená dráty viz foto
7. Miniklimatizace, sice funguje ale je taky celá poškrábaná a mechanicky zničená jako ta lednička takže to normální člověk nemůže mít ani doma natož aby to chtěl někomu dát
8. zmiňované páčky brzd na kolo, rukojetě na kolo, a lanko(dokonce jen jedno) nevím co to má společnýho s elektronikou
9. Mini odpadkový koš do koupelny? to má co společnýho s elektronikou?
10. Pouzdro na mobil na kolo na řidítka? to samé co bod 8. a 9.
11. Elektronický budík - nefunkřní, chybí napájecí kabel na baterky nefunguje
12. Světlo otočné Bílé, nefunguje, nesvítí je to celé nějaké rozbité
13. Dálkový ovladač, ale nevím k čemu je, je tam ovladač k něčemu co tam vůbec není
14. Dále tam byli dvě bezdrátové myši a dvě bezdrátové klávesnice nefunguje vůbec nic viz foto
s počtem věcí v boxu si taky nejsem jistej jestli tam je kolem 100 věcí teda
Světla s přímým zapojením jsem ani nezkoušel zapojovat neměl jsem možnost kde,
Kabely, rozbočovače, svitche jsem zatím neměl čas vyzkoušet, ale to jsou drobnosti, Meteostanice jsem taky zatím neměl možnost vyzkoušet ,
BOX v takovémhle stavu nemá hodnotu ani za 2000 korun natož zmiňovaných 17 000, jsou to bezcenné věci, všechno co by mělo mít nějakou hodnotu tak je zničené a nebo nefunkční proto bych to s vámi rád nějak vyřešil, protože se cítím být podveden a okraden a jsem teda obrovsky zklamaný,.... všichni youtubeři tam mají krásné drahé věci které se dají využít a udělat radost, tak jsem si to kůli tomu objednal, jim nefungovala max 1 věc, mě nefunguje většina věcí co by mohli mít nějakou hodnotu
PS: bohužel fotek je hodně a nelze mi to odeslat jako přílohu proto jsem je nahrál na ulož.to a tady je odkaz
</t>
  </si>
  <si>
    <t>Michal Vondrouš</t>
  </si>
  <si>
    <t>Pajik.33@seznam.cz</t>
  </si>
  <si>
    <t>Dobrý den,
Na základě telefonického rozhovoru zasílám informace k reklamaci mystery boxu M číslo M498.
Obsah nesplňuje prezentované informace.
Z celkového počtu 32 věcí jsou 2 věci poškozené tak že to znemožňuje užívání  9 věcí kompletně nefunkční.
Na 3 kusech je viditelný zásah do přístroje.
Jde tedy 34% nefunkčního obsahu.
Část ze zbylého obsahu nese výrazné známky opotřebení užíváním.
Soupis reklamovných nefunkčních předmětů
1- vakuovací přístroj
2-Mikrofon (z části rozebraný)
3-Mikrofon (z části rozebraný)
4-klávesnice (viditelný zásah)
5-ruční mixér
6-masážní přístroj
7 napěňovač mléka
8-2din autorádio
9-stolní lampička
10-vodní tryska na čištění zubů
11-vodní tryska na čištění zubů
Děkuji
S pozdravem 
Pardusová</t>
  </si>
  <si>
    <t>Pardusová</t>
  </si>
  <si>
    <t>hnojniste@seznam.cz</t>
  </si>
  <si>
    <t>řešil přes FB</t>
  </si>
  <si>
    <t>VYŘÍZENO - vráceny peníze, info viz Majk, řešili s Luckou přes FB</t>
  </si>
  <si>
    <t>Málek Filip</t>
  </si>
  <si>
    <t>paveljirasek81@gmail.com</t>
  </si>
  <si>
    <t>ZAMÍTNUTO - nefunkční dvě věci z celého boxu (takové, co tu neotestujeme, profit na boxu měl)</t>
  </si>
  <si>
    <t>Dobrý den. Včera jsme spolu telefonovali ohledně reklamace nějakého zboží s dodaného boxu. Prošel jsem vše a nakonec nefunguje dron a velkovni solarni svetlo. 
Světlo nefunguje vůbec a u dronu nefunguje dálkové ovládání. V příloze posílám i fotky zboží. 
Dekuji a jsem s pozdravem Pavel Jirasek
Odesláno z iPhonu</t>
  </si>
  <si>
    <t>Jirásek Pavel</t>
  </si>
  <si>
    <t>JANOS.V@seznam.cz</t>
  </si>
  <si>
    <t>4 nef. věci</t>
  </si>
  <si>
    <t>ZAMÍTNUTO - nefunkční 4 věci z celého boxu (profit na boxu měl)</t>
  </si>
  <si>
    <t>Dobrý den - objednaj jsem si mystery box XL za 5294.- kč,má mít váhu 25 až 30 kg počet kusů zboží až 100 kusů,váha zásilky je 25.5 kg mínus krabice je to pod 25 kg,počet kusů je v krabici 51 ks.Jsou tam samé velké a těžké věci a cena o moc míň než 17000.- kč.Tímto vybalováním na TIKTOKU a všude kam to dávám pro vás asi moc velká reklama nebude.
Toto je nejtěžší věc - rotoped.</t>
  </si>
  <si>
    <t>Janoš Vladimír</t>
  </si>
  <si>
    <t>mirko731@seznam.cz</t>
  </si>
  <si>
    <t>ZAMÍTNUTO - Prý nízký profit</t>
  </si>
  <si>
    <t>Ako balík sme otvárali ako rodina žena ja dieťa a pár ďalších ľudí.Pravdu povedať z 10 ľudí čo sme to otvárali sa hodia všetkým 4 veci zo zavretými očami.Pre mňa absolútne nič pre ženu možno mixér váha a platnička a kanvica nefunkčná.Ma to byť sranda aj bola všetci sa smiali že vetsiu hlúposť nevideli.A zbytek boli veci vysipane zo šuflíka.4 slúchadiel ešte na kábel.Pouzite žiarovky 2 nefunkčné zo styroch.Svetiel snáď 15 kusov ako bodové svetlá atď to človek ani neskusa keď to treba na elektriku.Hrubym odhadom cena 7000kc Max.Sme sa tak dohodli kľudne Vám ten balík pošleme naspäť za 100eur.Len prepustené že to nebalila Lenka.Dakujeme ešte raz zo Slovenska a známeho okolia to kupovať nikto nebude
Potom ešte zverejníme video na YouTube z otvárania.Mozete si pozrieť čo ste poslali.Hlavne veľa zdravia prajeme a menej klamať zakaznikov</t>
  </si>
  <si>
    <t>Halama Miroslav</t>
  </si>
  <si>
    <t>Flipss@seznam.cz</t>
  </si>
  <si>
    <t>UZNÁNO - Navrhnuta výměna zboží</t>
  </si>
  <si>
    <t>box přišel nicméně jsem velice zklamán, jelikož jsem od vás kupoval už 3 mystery boxy a mystery bag a 1x paletu dokonce za 45 000kč a vždy tomu bylo jak píšete velká část zboží byla nová nebo rozbalena 60-70% nového a dalších 20% použitelné a vše celkově přesahovalo cenu mystery boxu a palety, tak jsem se odhodlal koupit od vás největší mystery box XL za 5500kč a co přišlo je vyloženě jak to podat no smetí 90% použité a špinavé zboží z toho celkem 70% věcí je nefunkčních! a zbylých 10% věcí jsou rozbalená, a hlavně celková cena boxu rozhodně nepřesahuje 5500kč ale sotva 2000kč, a počet položek nebyl 100 jak uvádíte ale 73, mohu se zeptat kde nastal problém? Tohle byl Scary Box! Jakožto stálejšímu zákazníku nešlo by tento box vyměnit za jiný mystery box kde budou i funkční věci ? nebo případná kompenzace? Jelikož jsem box rozbaloval před přátely a ti konstatovali že kdybych šel na šrotiště a naplnilho smetím byl bych na tom líp takže reklamu jste si moc neudělali nicméně věřím že to byla snad chyba a ne úmysl jelikož do teď jsem měl s vámi velice dobrou zkušenost, tak doufám že mě nezklamete.</t>
  </si>
  <si>
    <t>Doležel Jiří</t>
  </si>
  <si>
    <t>Datum pronájmu</t>
  </si>
  <si>
    <t>Cena</t>
  </si>
  <si>
    <t>Počet hodin obsluhy</t>
  </si>
  <si>
    <t>Základ</t>
  </si>
  <si>
    <t>Girl</t>
  </si>
  <si>
    <t>Manikura</t>
  </si>
  <si>
    <t>Sweet treat</t>
  </si>
  <si>
    <t>Goodies</t>
  </si>
  <si>
    <t>Dárkové balení</t>
  </si>
  <si>
    <t>Premium</t>
  </si>
  <si>
    <t>NEHTY</t>
  </si>
  <si>
    <t>ODVOD</t>
  </si>
  <si>
    <t>Nový zůstatek</t>
  </si>
  <si>
    <t>-</t>
  </si>
  <si>
    <t>Boy</t>
  </si>
  <si>
    <t>Prozatím výstup za 10, 11/2022</t>
  </si>
  <si>
    <t>Prozatím výstup za 12/2022</t>
  </si>
  <si>
    <t>náklady nájem (bez DPH)</t>
  </si>
  <si>
    <t>náklady obsluha (počítáno 110,-Kč/h)</t>
  </si>
  <si>
    <t>náklady zboží (bez DPH)</t>
  </si>
  <si>
    <t>tržba (s DPH)</t>
  </si>
  <si>
    <t>z toho náklady na zboží</t>
  </si>
  <si>
    <t>KOMENTÁŘ</t>
  </si>
  <si>
    <t>Potenciál v prodeji v galerii vidím stále, ale je potřeba upravit koncept. Dle zkušenosti se lépe prodávají kusové položky, případně levnější balíčky.</t>
  </si>
  <si>
    <t>Nejvíce se prodávaly sladkosti. Pro nás nejvyšší marže při kusovém prodeji jídla.</t>
  </si>
  <si>
    <t>Do budoucna bych se zaměřila případně na prodej po kusech (jídla i elektra - vyselektovat např. i věci z MO, které by se tam mohly dobře prodávat), případně dělat drobnější balíčky za dostupnější ceny.</t>
  </si>
  <si>
    <t>Pokud bychom měli pokračovat teď, spustila bych prodej pouze jednou týdně (jako jsou tam i jiné stánky) - abychom měli minimální náklady - oznámit zákazníkům, kdy nás tam najdou, a kde můžou případně zakoupit náš sortiment.</t>
  </si>
  <si>
    <t>Sweet</t>
  </si>
  <si>
    <t>Nehtová sada</t>
  </si>
  <si>
    <t>nákup paragonů</t>
  </si>
  <si>
    <t>Merci</t>
  </si>
  <si>
    <t>Lindor</t>
  </si>
  <si>
    <t>doklad prodlužka</t>
  </si>
  <si>
    <t>strojek</t>
  </si>
  <si>
    <t>doklad baterky</t>
  </si>
  <si>
    <t>Zubař</t>
  </si>
  <si>
    <t>UM</t>
  </si>
  <si>
    <t>dár.bal.</t>
  </si>
  <si>
    <t>zubař</t>
  </si>
  <si>
    <t>dárkový balíček</t>
  </si>
  <si>
    <t xml:space="preserve">Rok </t>
  </si>
  <si>
    <t>Výchozí texty pro záznamy</t>
  </si>
  <si>
    <t>Box S</t>
  </si>
  <si>
    <t>Box M</t>
  </si>
  <si>
    <t>Box 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</si>
</sst>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mmmm\ yyyy"/>
    <numFmt numFmtId="165" formatCode="#,##0\ &quot;Kč&quot;"/>
    <numFmt numFmtId="166" formatCode="d/m/"/>
    <numFmt numFmtId="167" formatCode="0.0"/>
    <numFmt numFmtId="168" formatCode="d\.m\."/>
    <numFmt numFmtId="169" formatCode="d\.m\.yyyy"/>
    <numFmt numFmtId="173" formatCode="d/m"/>
    <numFmt numFmtId="174" formatCode="#,##0&quot;€&quot;"/>
    <numFmt numFmtId="175" formatCode="#,##0\ [$Kč-405]"/>
    <numFmt numFmtId="176" formatCode="[$€]#,##0.0"/>
    <numFmt numFmtId="178" formatCode="#,##0.00&quot;€&quot;"/>
    <numFmt numFmtId="179" formatCode="&quot;€&quot;#,##0.0"/>
    <numFmt numFmtId="180" formatCode="&quot;€&quot;#,##0"/>
    <numFmt numFmtId="181" formatCode="#,##0[$€]"/>
    <numFmt numFmtId="182" formatCode="#,##0.0000[$€]"/>
    <numFmt numFmtId="183" formatCode="&quot;€&quot;#,##0.00"/>
    <numFmt numFmtId="184" formatCode="#,##0.0"/>
    <numFmt numFmtId="185" formatCode="&quot;€&quot;#,##0.00000"/>
    <numFmt numFmtId="186" formatCode="d\.m"/>
  </numFmts>
  <fonts count="123">
    <font>
      <sz val="10"/>
      <color rgb="FF000000"/>
      <name val="Calibri"/>
      <scheme val="minor"/>
    </font>
    <font>
      <sz val="8"/>
      <color theme="1"/>
      <name val="&quot;Liberation Sans&quot;"/>
    </font>
    <font>
      <sz val="10"/>
      <color theme="1"/>
      <name val="Calibri"/>
      <family val="2"/>
      <scheme val="minor"/>
    </font>
    <font>
      <b/>
      <i/>
      <sz val="18"/>
      <color theme="1"/>
      <name val="Calibri"/>
      <family val="2"/>
      <scheme val="minor"/>
    </font>
    <font>
      <b/>
      <sz val="11"/>
      <color rgb="FFFFFFFF"/>
      <name val="Calibri"/>
      <family val="2"/>
      <scheme val="minor"/>
    </font>
    <font>
      <b/>
      <i/>
      <sz val="16"/>
      <color rgb="FFC4BD97"/>
      <name val="Calibri"/>
      <family val="2"/>
      <scheme val="minor"/>
    </font>
    <font>
      <sz val="10"/>
      <name val="Calibri"/>
      <family val="2"/>
    </font>
    <font>
      <sz val="11"/>
      <color theme="1"/>
      <name val="Calibri"/>
      <family val="2"/>
      <scheme val="minor"/>
    </font>
    <font>
      <b/>
      <u/>
      <sz val="8"/>
      <color rgb="FF34CDF9"/>
      <name val="&quot;Open Sans&quot;"/>
    </font>
    <font>
      <b/>
      <sz val="8"/>
      <color rgb="FF009901"/>
      <name val="&quot;Open Sans&quot;"/>
    </font>
    <font>
      <b/>
      <sz val="8"/>
      <color rgb="FF34CDF9"/>
      <name val="&quot;Open Sans&quot;"/>
    </font>
    <font>
      <b/>
      <u/>
      <sz val="8"/>
      <color rgb="FF009901"/>
      <name val="&quot;Open Sans&quot;"/>
    </font>
    <font>
      <b/>
      <sz val="11"/>
      <color theme="1"/>
      <name val="Calibri"/>
      <family val="2"/>
    </font>
    <font>
      <sz val="11"/>
      <color theme="1"/>
      <name val="Calibri"/>
      <family val="2"/>
    </font>
    <font>
      <u/>
      <sz val="11"/>
      <color rgb="FF0000FF"/>
      <name val="Calibri"/>
      <family val="2"/>
    </font>
    <font>
      <b/>
      <strike/>
      <sz val="11"/>
      <color theme="1"/>
      <name val="Calibri"/>
      <family val="2"/>
    </font>
    <font>
      <strike/>
      <sz val="11"/>
      <color theme="1"/>
      <name val="Calibri"/>
      <family val="2"/>
    </font>
    <font>
      <strike/>
      <sz val="11"/>
      <color rgb="FF0000FF"/>
      <name val="Calibri"/>
      <family val="2"/>
    </font>
    <font>
      <strike/>
      <sz val="10"/>
      <color theme="1"/>
      <name val="Calibri"/>
      <family val="2"/>
      <scheme val="minor"/>
    </font>
    <font>
      <u/>
      <sz val="11"/>
      <color rgb="FF0000FF"/>
      <name val="Calibri"/>
      <family val="2"/>
    </font>
    <font>
      <sz val="10"/>
      <color theme="1"/>
      <name val="Calibri"/>
      <family val="2"/>
    </font>
    <font>
      <u/>
      <sz val="11"/>
      <color rgb="FF0000FF"/>
      <name val="Calibri"/>
      <family val="2"/>
    </font>
    <font>
      <u/>
      <sz val="11"/>
      <color rgb="FF0000FF"/>
      <name val="Calibri"/>
      <family val="2"/>
    </font>
    <font>
      <u/>
      <sz val="11"/>
      <color rgb="FF0000FF"/>
      <name val="Calibri"/>
      <family val="2"/>
    </font>
    <font>
      <b/>
      <sz val="10"/>
      <color theme="1"/>
      <name val="Calibri"/>
      <family val="2"/>
      <scheme val="minor"/>
    </font>
    <font>
      <b/>
      <i/>
      <sz val="11"/>
      <color theme="1"/>
      <name val="Calibri"/>
      <family val="2"/>
    </font>
    <font>
      <sz val="11"/>
      <color rgb="FF000000"/>
      <name val="Calibri"/>
      <family val="2"/>
    </font>
    <font>
      <b/>
      <i/>
      <strike/>
      <sz val="11"/>
      <color theme="1"/>
      <name val="Calibri"/>
      <family val="2"/>
    </font>
    <font>
      <strike/>
      <sz val="11"/>
      <color rgb="FF000000"/>
      <name val="Calibri"/>
      <family val="2"/>
    </font>
    <font>
      <b/>
      <u/>
      <sz val="11"/>
      <color rgb="FF0000FF"/>
      <name val="Calibri"/>
      <family val="2"/>
    </font>
    <font>
      <b/>
      <u/>
      <sz val="11"/>
      <color rgb="FF0563C1"/>
      <name val="Calibri"/>
      <family val="2"/>
    </font>
    <font>
      <i/>
      <strike/>
      <sz val="11"/>
      <color theme="1"/>
      <name val="Calibri"/>
      <family val="2"/>
    </font>
    <font>
      <b/>
      <i/>
      <sz val="10"/>
      <color theme="1"/>
      <name val="Calibri"/>
      <family val="2"/>
      <scheme val="minor"/>
    </font>
    <font>
      <b/>
      <sz val="11"/>
      <color theme="1"/>
      <name val="Calibri"/>
      <family val="2"/>
      <scheme val="minor"/>
    </font>
    <font>
      <b/>
      <sz val="11"/>
      <color rgb="FF000000"/>
      <name val="Calibri"/>
      <family val="2"/>
    </font>
    <font>
      <sz val="10"/>
      <color theme="1"/>
      <name val="Arial"/>
      <family val="2"/>
    </font>
    <font>
      <u/>
      <sz val="11"/>
      <color rgb="FF000000"/>
      <name val="Calibri"/>
      <family val="2"/>
    </font>
    <font>
      <u/>
      <sz val="11"/>
      <color rgb="FF000000"/>
      <name val="Calibri"/>
      <family val="2"/>
    </font>
    <font>
      <sz val="16"/>
      <color rgb="FFC4BD97"/>
      <name val="Calibri"/>
      <family val="2"/>
      <scheme val="minor"/>
    </font>
    <font>
      <sz val="10"/>
      <color theme="1"/>
      <name val="Calibri"/>
      <family val="2"/>
      <scheme val="minor"/>
    </font>
    <font>
      <sz val="8"/>
      <color rgb="FF000000"/>
      <name val="Inter"/>
    </font>
    <font>
      <sz val="8"/>
      <color rgb="FF363A41"/>
      <name val="Inter"/>
    </font>
    <font>
      <b/>
      <u/>
      <sz val="8"/>
      <color rgb="FF009901"/>
      <name val="&quot;Open Sans&quot;"/>
    </font>
    <font>
      <b/>
      <u/>
      <sz val="8"/>
      <color rgb="FF34CDF9"/>
      <name val="&quot;Open Sans&quot;"/>
    </font>
    <font>
      <u/>
      <sz val="8"/>
      <color rgb="FF34CDF9"/>
      <name val="&quot;Open Sans&quot;"/>
    </font>
    <font>
      <b/>
      <u/>
      <sz val="8"/>
      <color theme="1"/>
      <name val="&quot;Open Sans&quot;"/>
    </font>
    <font>
      <b/>
      <sz val="10"/>
      <color theme="1"/>
      <name val="Arial"/>
      <family val="2"/>
    </font>
    <font>
      <sz val="10"/>
      <color rgb="FF000000"/>
      <name val="Roboto"/>
    </font>
    <font>
      <b/>
      <u/>
      <sz val="8"/>
      <color rgb="FF34CDF9"/>
      <name val="&quot;Open Sans&quot;"/>
    </font>
    <font>
      <sz val="10"/>
      <color rgb="FF363A41"/>
      <name val="&quot;Open Sans&quot;"/>
    </font>
    <font>
      <b/>
      <u/>
      <sz val="8"/>
      <color rgb="FF009901"/>
      <name val="&quot;Open Sans&quot;"/>
    </font>
    <font>
      <b/>
      <sz val="8"/>
      <color theme="1"/>
      <name val="&quot;Open Sans&quot;"/>
    </font>
    <font>
      <b/>
      <sz val="8"/>
      <color rgb="FF9B9B9B"/>
      <name val="&quot;Open Sans&quot;"/>
    </font>
    <font>
      <sz val="9"/>
      <color rgb="FF000000"/>
      <name val="Inter"/>
    </font>
    <font>
      <b/>
      <u/>
      <sz val="8"/>
      <color rgb="FF0000FF"/>
      <name val="&quot;Open Sans&quot;"/>
    </font>
    <font>
      <sz val="10"/>
      <color rgb="FF000000"/>
      <name val="&quot;Liberation Sans&quot;"/>
    </font>
    <font>
      <u/>
      <sz val="11"/>
      <color rgb="FF0563C1"/>
      <name val="Calibri"/>
      <family val="2"/>
    </font>
    <font>
      <b/>
      <sz val="10"/>
      <color rgb="FF000000"/>
      <name val="&quot;Liberation Sans&quot;"/>
    </font>
    <font>
      <u/>
      <sz val="11"/>
      <color rgb="FF000000"/>
      <name val="Calibri"/>
      <family val="2"/>
    </font>
    <font>
      <b/>
      <sz val="11"/>
      <color theme="1"/>
      <name val="Arial"/>
      <family val="2"/>
    </font>
    <font>
      <sz val="11"/>
      <color theme="1"/>
      <name val="Arial"/>
      <family val="2"/>
    </font>
    <font>
      <u/>
      <sz val="11"/>
      <color rgb="FF0000FF"/>
      <name val="Arial"/>
      <family val="2"/>
    </font>
    <font>
      <b/>
      <u/>
      <sz val="8"/>
      <color rgb="FF34CDF9"/>
      <name val="&quot;Open Sans&quot;"/>
    </font>
    <font>
      <u/>
      <sz val="11"/>
      <color rgb="FF0563C1"/>
      <name val="Calibri"/>
      <family val="2"/>
    </font>
    <font>
      <u/>
      <sz val="11"/>
      <color rgb="FF0563C1"/>
      <name val="Calibri"/>
      <family val="2"/>
    </font>
    <font>
      <strike/>
      <sz val="11"/>
      <color rgb="FF0563C1"/>
      <name val="Calibri"/>
      <family val="2"/>
    </font>
    <font>
      <u/>
      <sz val="10"/>
      <color rgb="FF000000"/>
      <name val="Roboto"/>
    </font>
    <font>
      <u/>
      <sz val="11"/>
      <color rgb="FF0563C1"/>
      <name val="Calibri"/>
      <family val="2"/>
    </font>
    <font>
      <u/>
      <sz val="11"/>
      <color rgb="FF0563C1"/>
      <name val="Calibri"/>
      <family val="2"/>
    </font>
    <font>
      <u/>
      <sz val="11"/>
      <color rgb="FF1155CC"/>
      <name val="Calibri"/>
      <family val="2"/>
    </font>
    <font>
      <sz val="11"/>
      <color rgb="FF1C1E21"/>
      <name val="Calibri"/>
      <family val="2"/>
    </font>
    <font>
      <sz val="11"/>
      <color rgb="FFC9211E"/>
      <name val="Calibri"/>
      <family val="2"/>
    </font>
    <font>
      <b/>
      <sz val="11"/>
      <color rgb="FF1C1E21"/>
      <name val="Calibri"/>
      <family val="2"/>
    </font>
    <font>
      <sz val="11"/>
      <color rgb="FFFF0000"/>
      <name val="Calibri"/>
      <family val="2"/>
    </font>
    <font>
      <u/>
      <sz val="11"/>
      <color rgb="FF1155CC"/>
      <name val="Calibri"/>
      <family val="2"/>
    </font>
    <font>
      <sz val="11"/>
      <color rgb="FF0000FF"/>
      <name val="Calibri"/>
      <family val="2"/>
    </font>
    <font>
      <u/>
      <sz val="11"/>
      <color rgb="FF0563C1"/>
      <name val="Calibri"/>
      <family val="2"/>
    </font>
    <font>
      <u/>
      <sz val="11"/>
      <color rgb="FF0563C1"/>
      <name val="Calibri"/>
      <family val="2"/>
    </font>
    <font>
      <sz val="10"/>
      <color rgb="FF000000"/>
      <name val="Calibri"/>
      <family val="2"/>
    </font>
    <font>
      <u/>
      <sz val="11"/>
      <color rgb="FF0000FF"/>
      <name val="Calibri"/>
      <family val="2"/>
    </font>
    <font>
      <u/>
      <sz val="11"/>
      <color rgb="FF0000FF"/>
      <name val="Calibri"/>
      <family val="2"/>
    </font>
    <font>
      <u/>
      <sz val="11"/>
      <color rgb="FF0000FF"/>
      <name val="Calibri"/>
      <family val="2"/>
    </font>
    <font>
      <u/>
      <sz val="11"/>
      <color rgb="FF1155CC"/>
      <name val="Calibri"/>
      <family val="2"/>
    </font>
    <font>
      <sz val="8"/>
      <color theme="1"/>
      <name val="Calibri"/>
      <family val="2"/>
    </font>
    <font>
      <b/>
      <sz val="8"/>
      <color rgb="FF000000"/>
      <name val="Calibri"/>
      <family val="2"/>
    </font>
    <font>
      <sz val="8"/>
      <color rgb="FF000000"/>
      <name val="Calibri"/>
      <family val="2"/>
    </font>
    <font>
      <sz val="8"/>
      <color rgb="FF000000"/>
      <name val="Arial"/>
      <family val="2"/>
    </font>
    <font>
      <sz val="8"/>
      <color rgb="FF0000FF"/>
      <name val="Arial"/>
      <family val="2"/>
    </font>
    <font>
      <sz val="8"/>
      <color theme="1"/>
      <name val="Arial"/>
      <family val="2"/>
    </font>
    <font>
      <sz val="9"/>
      <color theme="1"/>
      <name val="Calibri"/>
      <family val="2"/>
      <scheme val="minor"/>
    </font>
    <font>
      <u/>
      <sz val="11"/>
      <color rgb="FF0000FF"/>
      <name val="Calibri"/>
      <family val="2"/>
    </font>
    <font>
      <u/>
      <sz val="11"/>
      <color rgb="FF000000"/>
      <name val="Calibri"/>
      <family val="2"/>
    </font>
    <font>
      <b/>
      <sz val="12"/>
      <color rgb="FF000000"/>
      <name val="Arial"/>
      <family val="2"/>
    </font>
    <font>
      <sz val="12"/>
      <color rgb="FF000000"/>
      <name val="Arial"/>
      <family val="2"/>
    </font>
    <font>
      <u/>
      <sz val="12"/>
      <color rgb="FF0563C1"/>
      <name val="Arial"/>
      <family val="2"/>
    </font>
    <font>
      <u/>
      <sz val="12"/>
      <color rgb="FF0563C1"/>
      <name val="Arial"/>
      <family val="2"/>
    </font>
    <font>
      <sz val="12"/>
      <color rgb="FF000000"/>
      <name val="Calibri"/>
      <family val="2"/>
    </font>
    <font>
      <sz val="14"/>
      <color rgb="FF95C11F"/>
      <name val="Ubuntu"/>
    </font>
    <font>
      <b/>
      <sz val="9"/>
      <color rgb="FF666666"/>
      <name val="Ubuntu"/>
    </font>
    <font>
      <b/>
      <sz val="11"/>
      <color rgb="FF808080"/>
      <name val="Inherit"/>
    </font>
    <font>
      <sz val="12"/>
      <color rgb="FF333333"/>
      <name val="Ubuntu"/>
    </font>
    <font>
      <u/>
      <sz val="11"/>
      <color rgb="FF336699"/>
      <name val="Inherit"/>
    </font>
    <font>
      <sz val="11"/>
      <color rgb="FF336699"/>
      <name val="Inherit"/>
    </font>
    <font>
      <b/>
      <sz val="11"/>
      <color rgb="FF336699"/>
      <name val="Inherit"/>
    </font>
    <font>
      <sz val="11"/>
      <color rgb="FF666666"/>
      <name val="Ubuntu"/>
    </font>
    <font>
      <u/>
      <sz val="12"/>
      <color rgb="FF95C11F"/>
      <name val="Ubuntu"/>
    </font>
    <font>
      <u/>
      <sz val="12"/>
      <color rgb="FF333333"/>
      <name val="Ubuntu"/>
    </font>
    <font>
      <b/>
      <sz val="11"/>
      <color theme="0"/>
      <name val="Calibri"/>
      <family val="2"/>
    </font>
    <font>
      <b/>
      <sz val="11"/>
      <color rgb="FF34CDF9"/>
      <name val="Calibri"/>
      <family val="2"/>
    </font>
    <font>
      <sz val="11"/>
      <color theme="0"/>
      <name val="Calibri"/>
      <family val="2"/>
    </font>
    <font>
      <sz val="10"/>
      <color theme="0"/>
      <name val="Arial"/>
      <family val="2"/>
    </font>
    <font>
      <sz val="11"/>
      <color rgb="FFFFFFFF"/>
      <name val="Calibri"/>
      <family val="2"/>
    </font>
    <font>
      <sz val="10"/>
      <color rgb="FFFFFFFF"/>
      <name val="Arial"/>
      <family val="2"/>
    </font>
    <font>
      <b/>
      <sz val="10"/>
      <color rgb="FF000000"/>
      <name val="Calibri"/>
      <family val="2"/>
    </font>
    <font>
      <b/>
      <sz val="11"/>
      <color rgb="FFEA4335"/>
      <name val="Calibri"/>
      <family val="2"/>
    </font>
    <font>
      <sz val="10"/>
      <color theme="0"/>
      <name val="Calibri"/>
      <family val="2"/>
    </font>
    <font>
      <u/>
      <sz val="11"/>
      <color rgb="FF0000FF"/>
      <name val="Arial"/>
      <family val="2"/>
    </font>
    <font>
      <sz val="10"/>
      <color rgb="FF222E4F"/>
      <name val="Arial"/>
      <family val="2"/>
    </font>
    <font>
      <u/>
      <sz val="11"/>
      <color rgb="FF0000FF"/>
      <name val="Arial"/>
      <family val="2"/>
    </font>
    <font>
      <b/>
      <i/>
      <sz val="11"/>
      <color rgb="FFFFFFFF"/>
      <name val="Calibri"/>
      <family val="2"/>
      <scheme val="minor"/>
    </font>
    <font>
      <sz val="11"/>
      <name val="Calibri"/>
      <family val="2"/>
    </font>
    <font>
      <sz val="11"/>
      <name val="Arial"/>
      <family val="2"/>
    </font>
    <font>
      <u/>
      <sz val="11"/>
      <color rgb="FF1155CC"/>
      <name val="Arial"/>
      <family val="2"/>
    </font>
  </fonts>
  <fills count="37">
    <fill>
      <patternFill patternType="none"/>
    </fill>
    <fill>
      <patternFill patternType="gray125"/>
    </fill>
    <fill>
      <patternFill patternType="solid">
        <fgColor rgb="FFFFFF00"/>
        <bgColor rgb="FFFFFF00"/>
      </patternFill>
    </fill>
    <fill>
      <patternFill patternType="solid">
        <fgColor rgb="FF595959"/>
        <bgColor rgb="FF595959"/>
      </patternFill>
    </fill>
    <fill>
      <patternFill patternType="solid">
        <fgColor rgb="FFF2F2F2"/>
        <bgColor rgb="FFF2F2F2"/>
      </patternFill>
    </fill>
    <fill>
      <patternFill patternType="solid">
        <fgColor rgb="FFBFBFBF"/>
        <bgColor rgb="FFBFBFBF"/>
      </patternFill>
    </fill>
    <fill>
      <patternFill patternType="solid">
        <fgColor rgb="FFFF9900"/>
        <bgColor rgb="FFFF9900"/>
      </patternFill>
    </fill>
    <fill>
      <patternFill patternType="solid">
        <fgColor rgb="FFEA9999"/>
        <bgColor rgb="FFEA9999"/>
      </patternFill>
    </fill>
    <fill>
      <patternFill patternType="solid">
        <fgColor rgb="FFC2D69B"/>
        <bgColor rgb="FFC2D69B"/>
      </patternFill>
    </fill>
    <fill>
      <patternFill patternType="solid">
        <fgColor rgb="FFFFFFFF"/>
        <bgColor rgb="FFFFFFFF"/>
      </patternFill>
    </fill>
    <fill>
      <patternFill patternType="solid">
        <fgColor theme="8"/>
        <bgColor theme="8"/>
      </patternFill>
    </fill>
    <fill>
      <patternFill patternType="solid">
        <fgColor rgb="FFFF00FF"/>
        <bgColor rgb="FFFF00FF"/>
      </patternFill>
    </fill>
    <fill>
      <patternFill patternType="solid">
        <fgColor rgb="FFF6B26B"/>
        <bgColor rgb="FFF6B26B"/>
      </patternFill>
    </fill>
    <fill>
      <patternFill patternType="solid">
        <fgColor theme="0"/>
        <bgColor theme="0"/>
      </patternFill>
    </fill>
    <fill>
      <patternFill patternType="solid">
        <fgColor rgb="FF6AA84F"/>
        <bgColor rgb="FF6AA84F"/>
      </patternFill>
    </fill>
    <fill>
      <patternFill patternType="solid">
        <fgColor rgb="FFF5F8FA"/>
        <bgColor rgb="FFF5F8FA"/>
      </patternFill>
    </fill>
    <fill>
      <patternFill patternType="solid">
        <fgColor rgb="FFFAFBFC"/>
        <bgColor rgb="FFFAFBFC"/>
      </patternFill>
    </fill>
    <fill>
      <patternFill patternType="solid">
        <fgColor rgb="FFFF6600"/>
        <bgColor rgb="FFFF6600"/>
      </patternFill>
    </fill>
    <fill>
      <patternFill patternType="solid">
        <fgColor rgb="FF81D41A"/>
        <bgColor rgb="FF81D41A"/>
      </patternFill>
    </fill>
    <fill>
      <patternFill patternType="solid">
        <fgColor rgb="FF00B050"/>
        <bgColor rgb="FF00B050"/>
      </patternFill>
    </fill>
    <fill>
      <patternFill patternType="solid">
        <fgColor rgb="FF00A933"/>
        <bgColor rgb="FF00A933"/>
      </patternFill>
    </fill>
    <fill>
      <patternFill patternType="solid">
        <fgColor rgb="FFB2B2B2"/>
        <bgColor rgb="FFB2B2B2"/>
      </patternFill>
    </fill>
    <fill>
      <patternFill patternType="solid">
        <fgColor rgb="FFFF8000"/>
        <bgColor rgb="FFFF8000"/>
      </patternFill>
    </fill>
    <fill>
      <patternFill patternType="solid">
        <fgColor rgb="FFF4CCCC"/>
        <bgColor rgb="FFF4CCCC"/>
      </patternFill>
    </fill>
    <fill>
      <patternFill patternType="solid">
        <fgColor rgb="FF00FF00"/>
        <bgColor rgb="FF00FF00"/>
      </patternFill>
    </fill>
    <fill>
      <patternFill patternType="solid">
        <fgColor rgb="FFB6D7A8"/>
        <bgColor rgb="FFB6D7A8"/>
      </patternFill>
    </fill>
    <fill>
      <patternFill patternType="solid">
        <fgColor rgb="FFD0E0E3"/>
        <bgColor rgb="FFD0E0E3"/>
      </patternFill>
    </fill>
    <fill>
      <patternFill patternType="solid">
        <fgColor rgb="FFF1C232"/>
        <bgColor rgb="FFF1C232"/>
      </patternFill>
    </fill>
    <fill>
      <patternFill patternType="solid">
        <fgColor rgb="FF00FFFF"/>
        <bgColor rgb="FF00FFFF"/>
      </patternFill>
    </fill>
    <fill>
      <patternFill patternType="solid">
        <fgColor rgb="FFF9CB9C"/>
        <bgColor rgb="FFF9CB9C"/>
      </patternFill>
    </fill>
    <fill>
      <patternFill patternType="solid">
        <fgColor rgb="FFFF0000"/>
        <bgColor rgb="FFFF0000"/>
      </patternFill>
    </fill>
    <fill>
      <patternFill patternType="solid">
        <fgColor rgb="FF92D050"/>
        <bgColor rgb="FF92D050"/>
      </patternFill>
    </fill>
    <fill>
      <patternFill patternType="solid">
        <fgColor rgb="FFFFD966"/>
        <bgColor rgb="FFFFD966"/>
      </patternFill>
    </fill>
    <fill>
      <patternFill patternType="solid">
        <fgColor rgb="FFD0CECE"/>
        <bgColor rgb="FFD0CECE"/>
      </patternFill>
    </fill>
    <fill>
      <patternFill patternType="solid">
        <fgColor rgb="FF93C47D"/>
        <bgColor rgb="FF93C47D"/>
      </patternFill>
    </fill>
    <fill>
      <patternFill patternType="solid">
        <fgColor theme="0" tint="-0.14999847407452621"/>
        <bgColor indexed="64"/>
      </patternFill>
    </fill>
    <fill>
      <patternFill patternType="solid">
        <fgColor theme="0" tint="-0.14999847407452621"/>
        <bgColor rgb="FFB7B7B7"/>
      </patternFill>
    </fill>
  </fills>
  <borders count="32">
    <border>
      <left/>
      <right/>
      <top/>
      <bottom/>
      <diagonal/>
    </border>
    <border>
      <left style="thin">
        <color rgb="FF000000"/>
      </left>
      <right style="thin">
        <color rgb="FF000000"/>
      </right>
      <top style="thin">
        <color rgb="FF000000"/>
      </top>
      <bottom style="thin">
        <color rgb="FF000000"/>
      </bottom>
      <diagonal/>
    </border>
    <border>
      <left style="thin">
        <color rgb="FF595959"/>
      </left>
      <right style="thin">
        <color rgb="FFBFBFBF"/>
      </right>
      <top style="thin">
        <color rgb="FF595959"/>
      </top>
      <bottom style="thin">
        <color rgb="FF595959"/>
      </bottom>
      <diagonal/>
    </border>
    <border>
      <left style="thin">
        <color rgb="FFBFBFBF"/>
      </left>
      <right style="thin">
        <color rgb="FFBFBFBF"/>
      </right>
      <top style="thin">
        <color rgb="FF595959"/>
      </top>
      <bottom style="thin">
        <color rgb="FF595959"/>
      </bottom>
      <diagonal/>
    </border>
    <border>
      <left style="thin">
        <color rgb="FFBFBFBF"/>
      </left>
      <right style="thin">
        <color rgb="FF595959"/>
      </right>
      <top style="thin">
        <color rgb="FF595959"/>
      </top>
      <bottom style="thin">
        <color rgb="FF595959"/>
      </bottom>
      <diagonal/>
    </border>
    <border>
      <left/>
      <right style="thin">
        <color rgb="FFBFBFBF"/>
      </right>
      <top/>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right/>
      <top/>
      <bottom/>
      <diagonal/>
    </border>
    <border>
      <left/>
      <right/>
      <top style="thin">
        <color rgb="FF000000"/>
      </top>
      <bottom/>
      <diagonal/>
    </border>
    <border>
      <left/>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ck">
        <color rgb="FF000000"/>
      </right>
      <top/>
      <bottom/>
      <diagonal/>
    </border>
    <border>
      <left style="thick">
        <color rgb="FF000000"/>
      </left>
      <right/>
      <top/>
      <bottom/>
      <diagonal/>
    </border>
    <border>
      <left/>
      <right/>
      <top/>
      <bottom style="thick">
        <color rgb="FF000000"/>
      </bottom>
      <diagonal/>
    </border>
    <border>
      <left style="thick">
        <color rgb="FF000000"/>
      </left>
      <right/>
      <top/>
      <bottom style="thick">
        <color rgb="FF000000"/>
      </bottom>
      <diagonal/>
    </border>
    <border>
      <left/>
      <right style="thick">
        <color rgb="FF000000"/>
      </right>
      <top/>
      <bottom style="thick">
        <color rgb="FF000000"/>
      </bottom>
      <diagonal/>
    </border>
    <border>
      <left style="thick">
        <color rgb="FF000000"/>
      </left>
      <right/>
      <top style="thick">
        <color rgb="FF000000"/>
      </top>
      <bottom/>
      <diagonal/>
    </border>
    <border>
      <left/>
      <right/>
      <top style="thick">
        <color rgb="FF000000"/>
      </top>
      <bottom/>
      <diagonal/>
    </border>
    <border>
      <left/>
      <right style="thin">
        <color rgb="FFBFBFBF"/>
      </right>
      <top style="thin">
        <color rgb="FF595959"/>
      </top>
      <bottom style="thin">
        <color rgb="FF595959"/>
      </bottom>
      <diagonal/>
    </border>
    <border>
      <left style="medium">
        <color rgb="FFCCCCCC"/>
      </left>
      <right style="medium">
        <color rgb="FFCCCCCC"/>
      </right>
      <top style="medium">
        <color rgb="FFCCCCCC"/>
      </top>
      <bottom style="medium">
        <color rgb="FFCCCCCC"/>
      </bottom>
      <diagonal/>
    </border>
    <border>
      <left/>
      <right style="thick">
        <color rgb="FF000000"/>
      </right>
      <top style="thick">
        <color rgb="FF000000"/>
      </top>
      <bottom/>
      <diagonal/>
    </border>
    <border>
      <left style="thin">
        <color rgb="FF000000"/>
      </left>
      <right/>
      <top style="thin">
        <color rgb="FF000000"/>
      </top>
      <bottom/>
      <diagonal/>
    </border>
    <border>
      <left style="thin">
        <color rgb="FFCCCCCC"/>
      </left>
      <right style="thin">
        <color rgb="FFCCCCCC"/>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diagonal/>
    </border>
    <border>
      <left style="thin">
        <color rgb="FF595959"/>
      </left>
      <right style="thin">
        <color rgb="FF595959"/>
      </right>
      <top style="thin">
        <color rgb="FF595959"/>
      </top>
      <bottom style="thin">
        <color rgb="FF595959"/>
      </bottom>
      <diagonal/>
    </border>
    <border>
      <left style="thin">
        <color rgb="FFBFBFBF"/>
      </left>
      <right style="thin">
        <color rgb="FFBFBFBF"/>
      </right>
      <top style="thin">
        <color rgb="FFBFBFBF"/>
      </top>
      <bottom style="thin">
        <color rgb="FFBFBFBF"/>
      </bottom>
      <diagonal/>
    </border>
  </borders>
  <cellStyleXfs count="1">
    <xf numFmtId="0" fontId="0" fillId="0" borderId="0"/>
  </cellStyleXfs>
  <cellXfs count="450">
    <xf numFmtId="0" fontId="0" fillId="0" borderId="0" xfId="0"/>
    <xf numFmtId="0" fontId="1" fillId="0" borderId="0" xfId="0" applyFont="1" applyAlignment="1">
      <alignment horizontal="left"/>
    </xf>
    <xf numFmtId="0" fontId="2" fillId="0" borderId="0" xfId="0" applyFont="1"/>
    <xf numFmtId="0" fontId="4" fillId="3" borderId="0" xfId="0" applyFont="1" applyFill="1" applyAlignment="1">
      <alignment horizontal="center" vertical="center" wrapText="1"/>
    </xf>
    <xf numFmtId="0" fontId="4" fillId="3" borderId="2"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7" fillId="4" borderId="5" xfId="0" applyFont="1" applyFill="1" applyBorder="1" applyAlignment="1">
      <alignment horizontal="right"/>
    </xf>
    <xf numFmtId="165" fontId="7" fillId="4" borderId="6" xfId="0" applyNumberFormat="1" applyFont="1" applyFill="1" applyBorder="1" applyAlignment="1">
      <alignment horizontal="right"/>
    </xf>
    <xf numFmtId="165" fontId="7" fillId="0" borderId="7" xfId="0" applyNumberFormat="1" applyFont="1" applyBorder="1" applyAlignment="1">
      <alignment horizontal="right"/>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7" fillId="0" borderId="0" xfId="0" applyFont="1" applyAlignment="1">
      <alignment horizontal="right"/>
    </xf>
    <xf numFmtId="0" fontId="7" fillId="0" borderId="0" xfId="0" applyFont="1" applyAlignment="1">
      <alignment horizontal="left"/>
    </xf>
    <xf numFmtId="0" fontId="8" fillId="0" borderId="0" xfId="0" applyFont="1" applyAlignment="1">
      <alignment horizontal="left"/>
    </xf>
    <xf numFmtId="165" fontId="7" fillId="0" borderId="0" xfId="0" applyNumberFormat="1" applyFont="1" applyAlignment="1">
      <alignment horizontal="right"/>
    </xf>
    <xf numFmtId="0" fontId="9" fillId="0" borderId="0" xfId="0" applyFont="1" applyAlignment="1">
      <alignment horizontal="left"/>
    </xf>
    <xf numFmtId="0" fontId="10" fillId="0" borderId="0" xfId="0" applyFont="1" applyAlignment="1">
      <alignment horizontal="left"/>
    </xf>
    <xf numFmtId="0" fontId="11" fillId="0" borderId="0" xfId="0" applyFont="1" applyAlignment="1">
      <alignment horizontal="left"/>
    </xf>
    <xf numFmtId="166" fontId="7" fillId="0" borderId="0" xfId="0" applyNumberFormat="1" applyFont="1" applyAlignment="1">
      <alignment horizontal="right"/>
    </xf>
    <xf numFmtId="0" fontId="12" fillId="0" borderId="0" xfId="0" applyFont="1" applyAlignment="1">
      <alignment horizontal="center"/>
    </xf>
    <xf numFmtId="0" fontId="12" fillId="0" borderId="0" xfId="0" applyFont="1" applyAlignment="1">
      <alignment horizontal="center" wrapText="1"/>
    </xf>
    <xf numFmtId="0" fontId="13" fillId="0" borderId="0" xfId="0" applyFont="1"/>
    <xf numFmtId="0" fontId="13" fillId="0" borderId="0" xfId="0" applyFont="1" applyAlignment="1">
      <alignment horizontal="center"/>
    </xf>
    <xf numFmtId="167" fontId="13" fillId="0" borderId="0" xfId="0" applyNumberFormat="1" applyFont="1"/>
    <xf numFmtId="0" fontId="14" fillId="0" borderId="0" xfId="0" applyFont="1"/>
    <xf numFmtId="0" fontId="15" fillId="5" borderId="0" xfId="0" applyFont="1" applyFill="1" applyAlignment="1">
      <alignment horizontal="center"/>
    </xf>
    <xf numFmtId="0" fontId="16" fillId="5" borderId="0" xfId="0" applyFont="1" applyFill="1"/>
    <xf numFmtId="0" fontId="16" fillId="5" borderId="0" xfId="0" applyFont="1" applyFill="1" applyAlignment="1">
      <alignment horizontal="center"/>
    </xf>
    <xf numFmtId="167" fontId="16" fillId="5" borderId="0" xfId="0" applyNumberFormat="1" applyFont="1" applyFill="1"/>
    <xf numFmtId="0" fontId="17" fillId="5" borderId="0" xfId="0" applyFont="1" applyFill="1"/>
    <xf numFmtId="0" fontId="18" fillId="5" borderId="0" xfId="0" applyFont="1" applyFill="1"/>
    <xf numFmtId="0" fontId="12" fillId="5" borderId="0" xfId="0" applyFont="1" applyFill="1" applyAlignment="1">
      <alignment horizontal="center"/>
    </xf>
    <xf numFmtId="0" fontId="13" fillId="5" borderId="0" xfId="0" applyFont="1" applyFill="1"/>
    <xf numFmtId="0" fontId="13" fillId="5" borderId="0" xfId="0" applyFont="1" applyFill="1" applyAlignment="1">
      <alignment horizontal="center"/>
    </xf>
    <xf numFmtId="167" fontId="13" fillId="5" borderId="0" xfId="0" applyNumberFormat="1" applyFont="1" applyFill="1"/>
    <xf numFmtId="0" fontId="19" fillId="5" borderId="0" xfId="0" applyFont="1" applyFill="1"/>
    <xf numFmtId="0" fontId="2" fillId="5" borderId="0" xfId="0" applyFont="1" applyFill="1"/>
    <xf numFmtId="0" fontId="16" fillId="0" borderId="0" xfId="0" applyFont="1" applyAlignment="1">
      <alignment horizontal="center"/>
    </xf>
    <xf numFmtId="0" fontId="20" fillId="0" borderId="0" xfId="0" applyFont="1"/>
    <xf numFmtId="0" fontId="13" fillId="0" borderId="0" xfId="0" applyFont="1" applyAlignment="1">
      <alignment horizontal="right"/>
    </xf>
    <xf numFmtId="0" fontId="21" fillId="0" borderId="8" xfId="0" applyFont="1" applyBorder="1"/>
    <xf numFmtId="0" fontId="20" fillId="0" borderId="8" xfId="0" applyFont="1" applyBorder="1"/>
    <xf numFmtId="0" fontId="22" fillId="0" borderId="0" xfId="0" applyFont="1"/>
    <xf numFmtId="0" fontId="15" fillId="0" borderId="0" xfId="0" applyFont="1" applyAlignment="1">
      <alignment horizontal="center"/>
    </xf>
    <xf numFmtId="0" fontId="16" fillId="0" borderId="0" xfId="0" applyFont="1"/>
    <xf numFmtId="0" fontId="18" fillId="0" borderId="0" xfId="0" applyFont="1"/>
    <xf numFmtId="0" fontId="16" fillId="6" borderId="0" xfId="0" applyFont="1" applyFill="1"/>
    <xf numFmtId="0" fontId="12" fillId="7" borderId="0" xfId="0" applyFont="1" applyFill="1" applyAlignment="1">
      <alignment horizontal="center"/>
    </xf>
    <xf numFmtId="0" fontId="13" fillId="7" borderId="0" xfId="0" applyFont="1" applyFill="1" applyAlignment="1">
      <alignment horizontal="left"/>
    </xf>
    <xf numFmtId="0" fontId="13" fillId="7" borderId="0" xfId="0" applyFont="1" applyFill="1"/>
    <xf numFmtId="0" fontId="13" fillId="7" borderId="0" xfId="0" applyFont="1" applyFill="1" applyAlignment="1">
      <alignment horizontal="center"/>
    </xf>
    <xf numFmtId="167" fontId="13" fillId="7" borderId="0" xfId="0" applyNumberFormat="1" applyFont="1" applyFill="1"/>
    <xf numFmtId="0" fontId="23" fillId="7" borderId="0" xfId="0" applyFont="1" applyFill="1"/>
    <xf numFmtId="0" fontId="2" fillId="7" borderId="0" xfId="0" applyFont="1" applyFill="1"/>
    <xf numFmtId="0" fontId="15" fillId="7" borderId="0" xfId="0" applyFont="1" applyFill="1" applyAlignment="1">
      <alignment horizontal="center"/>
    </xf>
    <xf numFmtId="0" fontId="16" fillId="7" borderId="0" xfId="0" applyFont="1" applyFill="1"/>
    <xf numFmtId="0" fontId="18" fillId="7" borderId="0" xfId="0" applyFont="1" applyFill="1"/>
    <xf numFmtId="0" fontId="24" fillId="0" borderId="0" xfId="0" applyFont="1" applyAlignment="1">
      <alignment horizontal="center"/>
    </xf>
    <xf numFmtId="0" fontId="2" fillId="0" borderId="0" xfId="0" applyFont="1" applyAlignment="1">
      <alignment horizontal="center"/>
    </xf>
    <xf numFmtId="0" fontId="25" fillId="8" borderId="0" xfId="0" applyFont="1" applyFill="1"/>
    <xf numFmtId="0" fontId="26" fillId="9" borderId="0" xfId="0" applyFont="1" applyFill="1"/>
    <xf numFmtId="0" fontId="12" fillId="0" borderId="0" xfId="0" applyFont="1"/>
    <xf numFmtId="0" fontId="27" fillId="10" borderId="0" xfId="0" applyFont="1" applyFill="1"/>
    <xf numFmtId="0" fontId="28" fillId="9" borderId="0" xfId="0" applyFont="1" applyFill="1"/>
    <xf numFmtId="0" fontId="15" fillId="0" borderId="0" xfId="0" applyFont="1"/>
    <xf numFmtId="0" fontId="17" fillId="0" borderId="0" xfId="0" applyFont="1"/>
    <xf numFmtId="0" fontId="29" fillId="0" borderId="0" xfId="0" applyFont="1"/>
    <xf numFmtId="0" fontId="24" fillId="0" borderId="0" xfId="0" applyFont="1"/>
    <xf numFmtId="0" fontId="12" fillId="0" borderId="0" xfId="0" applyFont="1" applyAlignment="1">
      <alignment horizontal="right"/>
    </xf>
    <xf numFmtId="0" fontId="30" fillId="0" borderId="0" xfId="0" applyFont="1"/>
    <xf numFmtId="0" fontId="25" fillId="0" borderId="0" xfId="0" applyFont="1"/>
    <xf numFmtId="0" fontId="27" fillId="8" borderId="0" xfId="0" applyFont="1" applyFill="1"/>
    <xf numFmtId="0" fontId="31" fillId="8" borderId="0" xfId="0" applyFont="1" applyFill="1"/>
    <xf numFmtId="0" fontId="26" fillId="0" borderId="0" xfId="0" applyFont="1" applyAlignment="1">
      <alignment horizontal="right"/>
    </xf>
    <xf numFmtId="0" fontId="25" fillId="10" borderId="0" xfId="0" applyFont="1" applyFill="1"/>
    <xf numFmtId="0" fontId="32" fillId="0" borderId="0" xfId="0" applyFont="1"/>
    <xf numFmtId="0" fontId="33" fillId="0" borderId="0" xfId="0" applyFont="1" applyAlignment="1">
      <alignment horizontal="center"/>
    </xf>
    <xf numFmtId="0" fontId="26" fillId="0" borderId="0" xfId="0" applyFont="1" applyAlignment="1">
      <alignment horizontal="center"/>
    </xf>
    <xf numFmtId="0" fontId="34" fillId="0" borderId="0" xfId="0" applyFont="1" applyAlignment="1">
      <alignment horizontal="center"/>
    </xf>
    <xf numFmtId="0" fontId="26" fillId="0" borderId="0" xfId="0" applyFont="1"/>
    <xf numFmtId="0" fontId="34" fillId="0" borderId="0" xfId="0" applyFont="1"/>
    <xf numFmtId="0" fontId="12" fillId="11" borderId="0" xfId="0" applyFont="1" applyFill="1" applyAlignment="1">
      <alignment horizontal="center"/>
    </xf>
    <xf numFmtId="0" fontId="12" fillId="12" borderId="0" xfId="0" applyFont="1" applyFill="1" applyAlignment="1">
      <alignment horizontal="center"/>
    </xf>
    <xf numFmtId="168" fontId="2" fillId="0" borderId="0" xfId="0" applyNumberFormat="1" applyFont="1"/>
    <xf numFmtId="0" fontId="7" fillId="0" borderId="0" xfId="0" applyFont="1" applyAlignment="1">
      <alignment horizontal="center"/>
    </xf>
    <xf numFmtId="0" fontId="35" fillId="0" borderId="0" xfId="0" applyFont="1" applyAlignment="1">
      <alignment horizontal="center"/>
    </xf>
    <xf numFmtId="0" fontId="35" fillId="0" borderId="0" xfId="0" applyFont="1"/>
    <xf numFmtId="0" fontId="36" fillId="0" borderId="0" xfId="0" applyFont="1"/>
    <xf numFmtId="1" fontId="2" fillId="0" borderId="0" xfId="0" applyNumberFormat="1" applyFont="1"/>
    <xf numFmtId="0" fontId="37" fillId="0" borderId="0" xfId="0" applyFont="1"/>
    <xf numFmtId="0" fontId="26" fillId="0" borderId="1" xfId="0" applyFont="1" applyBorder="1" applyAlignment="1">
      <alignment horizontal="center"/>
    </xf>
    <xf numFmtId="0" fontId="26" fillId="0" borderId="1" xfId="0" applyFont="1" applyBorder="1" applyAlignment="1">
      <alignment horizontal="center" vertical="center"/>
    </xf>
    <xf numFmtId="0" fontId="2" fillId="0" borderId="1" xfId="0" applyFont="1" applyBorder="1" applyAlignment="1">
      <alignment horizontal="center"/>
    </xf>
    <xf numFmtId="0" fontId="34" fillId="0" borderId="1" xfId="0" applyFont="1" applyBorder="1" applyAlignment="1">
      <alignment horizontal="center"/>
    </xf>
    <xf numFmtId="49" fontId="2" fillId="0" borderId="0" xfId="0" applyNumberFormat="1" applyFont="1"/>
    <xf numFmtId="49" fontId="4" fillId="3" borderId="0" xfId="0" applyNumberFormat="1" applyFont="1" applyFill="1" applyAlignment="1">
      <alignment horizontal="center" vertical="center" wrapText="1"/>
    </xf>
    <xf numFmtId="49" fontId="7" fillId="4" borderId="5" xfId="0" applyNumberFormat="1" applyFont="1" applyFill="1" applyBorder="1" applyAlignment="1">
      <alignment horizontal="right"/>
    </xf>
    <xf numFmtId="49" fontId="4" fillId="3" borderId="3" xfId="0" applyNumberFormat="1" applyFont="1" applyFill="1" applyBorder="1" applyAlignment="1">
      <alignment horizontal="center" vertical="center" wrapText="1"/>
    </xf>
    <xf numFmtId="49" fontId="39" fillId="0" borderId="0" xfId="0" applyNumberFormat="1" applyFont="1" applyAlignment="1">
      <alignment horizontal="center"/>
    </xf>
    <xf numFmtId="49" fontId="7" fillId="0" borderId="0" xfId="0" applyNumberFormat="1" applyFont="1" applyAlignment="1">
      <alignment horizontal="right"/>
    </xf>
    <xf numFmtId="49" fontId="0" fillId="15" borderId="0" xfId="0" applyNumberFormat="1" applyFill="1" applyAlignment="1">
      <alignment horizontal="center"/>
    </xf>
    <xf numFmtId="49" fontId="40" fillId="15" borderId="0" xfId="0" applyNumberFormat="1" applyFont="1" applyFill="1" applyAlignment="1">
      <alignment horizontal="left"/>
    </xf>
    <xf numFmtId="49" fontId="39" fillId="0" borderId="0" xfId="0" applyNumberFormat="1" applyFont="1" applyAlignment="1">
      <alignment horizontal="right"/>
    </xf>
    <xf numFmtId="49" fontId="39" fillId="0" borderId="0" xfId="0" applyNumberFormat="1" applyFont="1" applyAlignment="1">
      <alignment horizontal="left"/>
    </xf>
    <xf numFmtId="49" fontId="9" fillId="0" borderId="0" xfId="0" applyNumberFormat="1" applyFont="1" applyAlignment="1">
      <alignment horizontal="left"/>
    </xf>
    <xf numFmtId="49" fontId="41" fillId="16" borderId="0" xfId="0" applyNumberFormat="1" applyFont="1" applyFill="1" applyAlignment="1">
      <alignment horizontal="left"/>
    </xf>
    <xf numFmtId="49" fontId="7" fillId="0" borderId="0" xfId="0" applyNumberFormat="1" applyFont="1" applyAlignment="1">
      <alignment horizontal="center"/>
    </xf>
    <xf numFmtId="49" fontId="42" fillId="0" borderId="0" xfId="0" applyNumberFormat="1" applyFont="1" applyAlignment="1">
      <alignment horizontal="left"/>
    </xf>
    <xf numFmtId="49" fontId="10" fillId="0" borderId="0" xfId="0" applyNumberFormat="1" applyFont="1" applyAlignment="1">
      <alignment horizontal="left"/>
    </xf>
    <xf numFmtId="49" fontId="43" fillId="0" borderId="0" xfId="0" applyNumberFormat="1" applyFont="1" applyAlignment="1">
      <alignment horizontal="left"/>
    </xf>
    <xf numFmtId="173" fontId="7" fillId="0" borderId="0" xfId="0" applyNumberFormat="1" applyFont="1" applyAlignment="1">
      <alignment horizontal="right"/>
    </xf>
    <xf numFmtId="49" fontId="44" fillId="0" borderId="0" xfId="0" applyNumberFormat="1" applyFont="1" applyAlignment="1">
      <alignment horizontal="left"/>
    </xf>
    <xf numFmtId="0" fontId="4" fillId="3" borderId="22" xfId="0" applyFont="1" applyFill="1" applyBorder="1" applyAlignment="1">
      <alignment horizontal="left" vertical="center" wrapText="1"/>
    </xf>
    <xf numFmtId="0" fontId="45" fillId="0" borderId="0" xfId="0" applyFont="1" applyAlignment="1">
      <alignment horizontal="left"/>
    </xf>
    <xf numFmtId="0" fontId="46" fillId="0" borderId="0" xfId="0" applyFont="1" applyAlignment="1">
      <alignment horizontal="center"/>
    </xf>
    <xf numFmtId="169" fontId="35" fillId="0" borderId="0" xfId="0" applyNumberFormat="1" applyFont="1" applyAlignment="1">
      <alignment horizontal="right"/>
    </xf>
    <xf numFmtId="0" fontId="35" fillId="0" borderId="1" xfId="0" applyFont="1" applyBorder="1"/>
    <xf numFmtId="0" fontId="47" fillId="9" borderId="1" xfId="0" applyFont="1" applyFill="1" applyBorder="1"/>
    <xf numFmtId="169" fontId="35" fillId="0" borderId="1" xfId="0" applyNumberFormat="1" applyFont="1" applyBorder="1" applyAlignment="1">
      <alignment horizontal="right"/>
    </xf>
    <xf numFmtId="169" fontId="35" fillId="0" borderId="0" xfId="0" applyNumberFormat="1" applyFont="1"/>
    <xf numFmtId="1" fontId="4" fillId="3" borderId="0" xfId="0" applyNumberFormat="1" applyFont="1" applyFill="1" applyAlignment="1">
      <alignment horizontal="center" vertical="center" wrapText="1"/>
    </xf>
    <xf numFmtId="1" fontId="7" fillId="4" borderId="5" xfId="0" applyNumberFormat="1" applyFont="1" applyFill="1" applyBorder="1" applyAlignment="1">
      <alignment horizontal="right"/>
    </xf>
    <xf numFmtId="1" fontId="4" fillId="3" borderId="3" xfId="0" applyNumberFormat="1" applyFont="1" applyFill="1" applyBorder="1" applyAlignment="1">
      <alignment horizontal="center" vertical="center" wrapText="1"/>
    </xf>
    <xf numFmtId="1" fontId="10" fillId="0" borderId="0" xfId="0" applyNumberFormat="1" applyFont="1" applyAlignment="1">
      <alignment horizontal="left"/>
    </xf>
    <xf numFmtId="1" fontId="7" fillId="0" borderId="0" xfId="0" applyNumberFormat="1" applyFont="1" applyAlignment="1">
      <alignment horizontal="right"/>
    </xf>
    <xf numFmtId="1" fontId="48" fillId="0" borderId="0" xfId="0" applyNumberFormat="1" applyFont="1" applyAlignment="1">
      <alignment horizontal="left"/>
    </xf>
    <xf numFmtId="1" fontId="9" fillId="0" borderId="0" xfId="0" applyNumberFormat="1" applyFont="1" applyAlignment="1">
      <alignment horizontal="left"/>
    </xf>
    <xf numFmtId="1" fontId="49" fillId="16" borderId="0" xfId="0" applyNumberFormat="1" applyFont="1" applyFill="1" applyAlignment="1">
      <alignment horizontal="left"/>
    </xf>
    <xf numFmtId="1" fontId="50" fillId="0" borderId="0" xfId="0" applyNumberFormat="1" applyFont="1" applyAlignment="1">
      <alignment horizontal="left"/>
    </xf>
    <xf numFmtId="1" fontId="51" fillId="0" borderId="0" xfId="0" applyNumberFormat="1" applyFont="1" applyAlignment="1">
      <alignment horizontal="left"/>
    </xf>
    <xf numFmtId="1" fontId="52" fillId="0" borderId="0" xfId="0" applyNumberFormat="1" applyFont="1" applyAlignment="1">
      <alignment horizontal="left"/>
    </xf>
    <xf numFmtId="49" fontId="53" fillId="15" borderId="0" xfId="0" applyNumberFormat="1" applyFont="1" applyFill="1" applyAlignment="1">
      <alignment horizontal="left"/>
    </xf>
    <xf numFmtId="49" fontId="51" fillId="0" borderId="0" xfId="0" applyNumberFormat="1" applyFont="1" applyAlignment="1">
      <alignment horizontal="left"/>
    </xf>
    <xf numFmtId="49" fontId="49" fillId="9" borderId="0" xfId="0" applyNumberFormat="1" applyFont="1" applyFill="1" applyAlignment="1">
      <alignment horizontal="left"/>
    </xf>
    <xf numFmtId="49" fontId="54" fillId="0" borderId="0" xfId="0" applyNumberFormat="1" applyFont="1" applyAlignment="1">
      <alignment horizontal="left"/>
    </xf>
    <xf numFmtId="0" fontId="34" fillId="0" borderId="0" xfId="0" applyFont="1" applyAlignment="1">
      <alignment horizontal="left"/>
    </xf>
    <xf numFmtId="0" fontId="55" fillId="0" borderId="0" xfId="0" applyFont="1"/>
    <xf numFmtId="0" fontId="26" fillId="0" borderId="0" xfId="0" applyFont="1" applyAlignment="1">
      <alignment horizontal="left"/>
    </xf>
    <xf numFmtId="0" fontId="26" fillId="17" borderId="0" xfId="0" applyFont="1" applyFill="1" applyAlignment="1">
      <alignment horizontal="right"/>
    </xf>
    <xf numFmtId="0" fontId="56" fillId="0" borderId="0" xfId="0" applyFont="1"/>
    <xf numFmtId="0" fontId="55" fillId="18" borderId="0" xfId="0" applyFont="1" applyFill="1"/>
    <xf numFmtId="0" fontId="34" fillId="19" borderId="0" xfId="0" applyFont="1" applyFill="1" applyAlignment="1">
      <alignment horizontal="right"/>
    </xf>
    <xf numFmtId="0" fontId="26" fillId="2" borderId="0" xfId="0" applyFont="1" applyFill="1"/>
    <xf numFmtId="0" fontId="34" fillId="2" borderId="0" xfId="0" applyFont="1" applyFill="1"/>
    <xf numFmtId="174" fontId="26" fillId="0" borderId="0" xfId="0" applyNumberFormat="1" applyFont="1" applyAlignment="1">
      <alignment horizontal="right"/>
    </xf>
    <xf numFmtId="174" fontId="26" fillId="19" borderId="0" xfId="0" applyNumberFormat="1" applyFont="1" applyFill="1" applyAlignment="1">
      <alignment horizontal="right"/>
    </xf>
    <xf numFmtId="174" fontId="26" fillId="20" borderId="0" xfId="0" applyNumberFormat="1" applyFont="1" applyFill="1" applyAlignment="1">
      <alignment horizontal="right"/>
    </xf>
    <xf numFmtId="0" fontId="26" fillId="21" borderId="0" xfId="0" applyFont="1" applyFill="1"/>
    <xf numFmtId="0" fontId="26" fillId="19" borderId="0" xfId="0" applyFont="1" applyFill="1" applyAlignment="1">
      <alignment horizontal="right"/>
    </xf>
    <xf numFmtId="174" fontId="26" fillId="22" borderId="0" xfId="0" applyNumberFormat="1" applyFont="1" applyFill="1" applyAlignment="1">
      <alignment horizontal="right"/>
    </xf>
    <xf numFmtId="0" fontId="34" fillId="17" borderId="0" xfId="0" applyFont="1" applyFill="1" applyAlignment="1">
      <alignment horizontal="right"/>
    </xf>
    <xf numFmtId="0" fontId="57" fillId="0" borderId="0" xfId="0" applyFont="1"/>
    <xf numFmtId="0" fontId="26" fillId="20" borderId="0" xfId="0" applyFont="1" applyFill="1" applyAlignment="1">
      <alignment horizontal="right"/>
    </xf>
    <xf numFmtId="174" fontId="34" fillId="17" borderId="0" xfId="0" applyNumberFormat="1" applyFont="1" applyFill="1" applyAlignment="1">
      <alignment horizontal="right"/>
    </xf>
    <xf numFmtId="0" fontId="55" fillId="7" borderId="0" xfId="0" applyFont="1" applyFill="1"/>
    <xf numFmtId="0" fontId="26" fillId="2" borderId="0" xfId="0" applyFont="1" applyFill="1" applyAlignment="1">
      <alignment horizontal="left"/>
    </xf>
    <xf numFmtId="0" fontId="26" fillId="2" borderId="0" xfId="0" applyFont="1" applyFill="1" applyAlignment="1">
      <alignment horizontal="center"/>
    </xf>
    <xf numFmtId="0" fontId="34" fillId="2" borderId="0" xfId="0" applyFont="1" applyFill="1" applyAlignment="1">
      <alignment horizontal="right"/>
    </xf>
    <xf numFmtId="0" fontId="26" fillId="2" borderId="0" xfId="0" applyFont="1" applyFill="1" applyAlignment="1">
      <alignment horizontal="right"/>
    </xf>
    <xf numFmtId="0" fontId="58" fillId="2" borderId="0" xfId="0" applyFont="1" applyFill="1"/>
    <xf numFmtId="0" fontId="2" fillId="0" borderId="0" xfId="0" applyFont="1" applyAlignment="1">
      <alignment horizontal="left"/>
    </xf>
    <xf numFmtId="0" fontId="59" fillId="0" borderId="0" xfId="0" applyFont="1" applyAlignment="1">
      <alignment horizontal="center"/>
    </xf>
    <xf numFmtId="0" fontId="59" fillId="0" borderId="0" xfId="0" applyFont="1"/>
    <xf numFmtId="0" fontId="60" fillId="23" borderId="0" xfId="0" applyFont="1" applyFill="1"/>
    <xf numFmtId="0" fontId="61" fillId="0" borderId="0" xfId="0" applyFont="1"/>
    <xf numFmtId="0" fontId="60" fillId="0" borderId="0" xfId="0" applyFont="1"/>
    <xf numFmtId="0" fontId="59" fillId="24" borderId="0" xfId="0" applyFont="1" applyFill="1"/>
    <xf numFmtId="0" fontId="60" fillId="24" borderId="0" xfId="0" applyFont="1" applyFill="1"/>
    <xf numFmtId="0" fontId="59" fillId="0" borderId="0" xfId="0" applyFont="1" applyAlignment="1">
      <alignment horizontal="right"/>
    </xf>
    <xf numFmtId="1" fontId="2" fillId="0" borderId="0" xfId="0" applyNumberFormat="1" applyFont="1" applyAlignment="1">
      <alignment horizontal="center"/>
    </xf>
    <xf numFmtId="1" fontId="7" fillId="4" borderId="5" xfId="0" applyNumberFormat="1" applyFont="1" applyFill="1" applyBorder="1" applyAlignment="1">
      <alignment horizontal="center"/>
    </xf>
    <xf numFmtId="1" fontId="49" fillId="9" borderId="0" xfId="0" applyNumberFormat="1" applyFont="1" applyFill="1" applyAlignment="1">
      <alignment horizontal="left"/>
    </xf>
    <xf numFmtId="1" fontId="9" fillId="0" borderId="0" xfId="0" applyNumberFormat="1" applyFont="1" applyAlignment="1">
      <alignment horizontal="center"/>
    </xf>
    <xf numFmtId="1" fontId="53" fillId="15" borderId="0" xfId="0" applyNumberFormat="1" applyFont="1" applyFill="1" applyAlignment="1">
      <alignment horizontal="left"/>
    </xf>
    <xf numFmtId="1" fontId="7" fillId="0" borderId="0" xfId="0" applyNumberFormat="1" applyFont="1" applyAlignment="1">
      <alignment horizontal="center"/>
    </xf>
    <xf numFmtId="1" fontId="62" fillId="0" borderId="0" xfId="0" applyNumberFormat="1" applyFont="1" applyAlignment="1">
      <alignment horizontal="center"/>
    </xf>
    <xf numFmtId="1" fontId="10" fillId="0" borderId="0" xfId="0" applyNumberFormat="1" applyFont="1" applyAlignment="1">
      <alignment horizontal="center"/>
    </xf>
    <xf numFmtId="0" fontId="25" fillId="0" borderId="0" xfId="0" applyFont="1" applyAlignment="1">
      <alignment horizontal="center"/>
    </xf>
    <xf numFmtId="0" fontId="63" fillId="0" borderId="0" xfId="0" applyFont="1"/>
    <xf numFmtId="175" fontId="64" fillId="0" borderId="0" xfId="0" applyNumberFormat="1" applyFont="1"/>
    <xf numFmtId="0" fontId="16" fillId="0" borderId="0" xfId="0" applyFont="1" applyAlignment="1">
      <alignment horizontal="right"/>
    </xf>
    <xf numFmtId="0" fontId="65" fillId="0" borderId="0" xfId="0" applyFont="1"/>
    <xf numFmtId="175" fontId="65" fillId="0" borderId="0" xfId="0" applyNumberFormat="1" applyFont="1"/>
    <xf numFmtId="0" fontId="66" fillId="0" borderId="0" xfId="0" applyFont="1"/>
    <xf numFmtId="0" fontId="67" fillId="0" borderId="0" xfId="0" applyFont="1"/>
    <xf numFmtId="0" fontId="13" fillId="9" borderId="0" xfId="0" applyFont="1" applyFill="1"/>
    <xf numFmtId="0" fontId="13" fillId="9" borderId="0" xfId="0" applyFont="1" applyFill="1" applyAlignment="1">
      <alignment horizontal="right"/>
    </xf>
    <xf numFmtId="0" fontId="68" fillId="9" borderId="0" xfId="0" applyFont="1" applyFill="1"/>
    <xf numFmtId="0" fontId="26" fillId="9" borderId="0" xfId="0" applyFont="1" applyFill="1" applyAlignment="1">
      <alignment horizontal="left"/>
    </xf>
    <xf numFmtId="175" fontId="13" fillId="0" borderId="0" xfId="0" applyNumberFormat="1" applyFont="1"/>
    <xf numFmtId="0" fontId="26" fillId="0" borderId="1" xfId="0" applyFont="1" applyBorder="1" applyAlignment="1">
      <alignment horizontal="right"/>
    </xf>
    <xf numFmtId="0" fontId="26" fillId="0" borderId="1" xfId="0" applyFont="1" applyBorder="1"/>
    <xf numFmtId="0" fontId="69" fillId="0" borderId="1" xfId="0" applyFont="1" applyBorder="1"/>
    <xf numFmtId="0" fontId="34" fillId="0" borderId="1" xfId="0" applyFont="1" applyBorder="1"/>
    <xf numFmtId="1" fontId="26" fillId="0" borderId="1" xfId="0" applyNumberFormat="1" applyFont="1" applyBorder="1" applyAlignment="1">
      <alignment horizontal="right"/>
    </xf>
    <xf numFmtId="1" fontId="13" fillId="0" borderId="0" xfId="0" applyNumberFormat="1" applyFont="1" applyAlignment="1">
      <alignment horizontal="right"/>
    </xf>
    <xf numFmtId="0" fontId="47" fillId="9" borderId="0" xfId="0" applyFont="1" applyFill="1"/>
    <xf numFmtId="0" fontId="70" fillId="0" borderId="0" xfId="0" applyFont="1"/>
    <xf numFmtId="0" fontId="71" fillId="0" borderId="0" xfId="0" applyFont="1" applyAlignment="1">
      <alignment horizontal="center"/>
    </xf>
    <xf numFmtId="0" fontId="72" fillId="0" borderId="0" xfId="0" applyFont="1"/>
    <xf numFmtId="0" fontId="71" fillId="0" borderId="1" xfId="0" applyFont="1" applyBorder="1" applyAlignment="1">
      <alignment horizontal="center"/>
    </xf>
    <xf numFmtId="0" fontId="73" fillId="0" borderId="0" xfId="0" applyFont="1"/>
    <xf numFmtId="0" fontId="73" fillId="0" borderId="0" xfId="0" applyFont="1" applyAlignment="1">
      <alignment horizontal="center"/>
    </xf>
    <xf numFmtId="175" fontId="13" fillId="0" borderId="0" xfId="0" applyNumberFormat="1" applyFont="1" applyAlignment="1">
      <alignment horizontal="right"/>
    </xf>
    <xf numFmtId="0" fontId="13" fillId="0" borderId="1" xfId="0" applyFont="1" applyBorder="1"/>
    <xf numFmtId="175" fontId="35" fillId="0" borderId="0" xfId="0" applyNumberFormat="1" applyFont="1"/>
    <xf numFmtId="0" fontId="2" fillId="0" borderId="0" xfId="0" applyFont="1" applyAlignment="1">
      <alignment horizontal="right"/>
    </xf>
    <xf numFmtId="0" fontId="12" fillId="0" borderId="1" xfId="0" applyFont="1" applyBorder="1" applyAlignment="1">
      <alignment horizontal="right"/>
    </xf>
    <xf numFmtId="0" fontId="74" fillId="0" borderId="0" xfId="0" applyFont="1"/>
    <xf numFmtId="0" fontId="26" fillId="0" borderId="0" xfId="0" applyFont="1" applyAlignment="1">
      <alignment horizontal="left" vertical="center"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25" borderId="0" xfId="0" applyFont="1" applyFill="1" applyAlignment="1">
      <alignment vertical="center" wrapText="1"/>
    </xf>
    <xf numFmtId="9" fontId="26" fillId="0" borderId="0" xfId="0" applyNumberFormat="1" applyFont="1" applyAlignment="1">
      <alignment vertical="center" wrapText="1"/>
    </xf>
    <xf numFmtId="176" fontId="26" fillId="0" borderId="0" xfId="0" applyNumberFormat="1" applyFont="1" applyAlignment="1">
      <alignment vertical="center" wrapText="1"/>
    </xf>
    <xf numFmtId="0" fontId="13" fillId="0" borderId="0" xfId="0" applyFont="1" applyAlignment="1">
      <alignment vertical="center"/>
    </xf>
    <xf numFmtId="0" fontId="26" fillId="25" borderId="0" xfId="0" applyFont="1" applyFill="1"/>
    <xf numFmtId="176" fontId="75" fillId="0" borderId="0" xfId="0" applyNumberFormat="1" applyFont="1" applyAlignment="1">
      <alignment horizontal="right"/>
    </xf>
    <xf numFmtId="0" fontId="76" fillId="0" borderId="0" xfId="0" applyFont="1"/>
    <xf numFmtId="0" fontId="77" fillId="0" borderId="0" xfId="0" applyFont="1"/>
    <xf numFmtId="0" fontId="28" fillId="0" borderId="0" xfId="0" applyFont="1"/>
    <xf numFmtId="0" fontId="28" fillId="0" borderId="0" xfId="0" applyFont="1" applyAlignment="1">
      <alignment horizontal="center"/>
    </xf>
    <xf numFmtId="0" fontId="13" fillId="0" borderId="0" xfId="0" applyFont="1" applyAlignment="1">
      <alignment horizontal="left"/>
    </xf>
    <xf numFmtId="0" fontId="13" fillId="25" borderId="0" xfId="0" applyFont="1" applyFill="1"/>
    <xf numFmtId="0" fontId="13" fillId="0" borderId="13" xfId="0" applyFont="1" applyBorder="1" applyAlignment="1">
      <alignment horizontal="left"/>
    </xf>
    <xf numFmtId="0" fontId="12" fillId="0" borderId="14" xfId="0" applyFont="1" applyBorder="1"/>
    <xf numFmtId="0" fontId="12" fillId="0" borderId="14" xfId="0" applyFont="1" applyBorder="1" applyAlignment="1">
      <alignment horizontal="center"/>
    </xf>
    <xf numFmtId="0" fontId="12" fillId="25" borderId="14" xfId="0" applyFont="1" applyFill="1" applyBorder="1"/>
    <xf numFmtId="0" fontId="13" fillId="0" borderId="12" xfId="0" applyFont="1" applyBorder="1"/>
    <xf numFmtId="0" fontId="12" fillId="24" borderId="0" xfId="0" applyFont="1" applyFill="1" applyAlignment="1">
      <alignment horizontal="center"/>
    </xf>
    <xf numFmtId="0" fontId="12" fillId="0" borderId="0" xfId="0" applyFont="1" applyAlignment="1">
      <alignment horizontal="left"/>
    </xf>
    <xf numFmtId="0" fontId="13" fillId="24" borderId="0" xfId="0" applyFont="1" applyFill="1" applyAlignment="1">
      <alignment horizontal="center"/>
    </xf>
    <xf numFmtId="0" fontId="79" fillId="0" borderId="0" xfId="0" applyFont="1" applyAlignment="1">
      <alignment horizontal="center"/>
    </xf>
    <xf numFmtId="0" fontId="80" fillId="0" borderId="0" xfId="0" applyFont="1" applyAlignment="1">
      <alignment horizontal="left"/>
    </xf>
    <xf numFmtId="0" fontId="13" fillId="2" borderId="0" xfId="0" applyFont="1" applyFill="1" applyAlignment="1">
      <alignment horizontal="center"/>
    </xf>
    <xf numFmtId="0" fontId="13" fillId="26" borderId="0" xfId="0" applyFont="1" applyFill="1" applyAlignment="1">
      <alignment horizontal="center"/>
    </xf>
    <xf numFmtId="0" fontId="81" fillId="0" borderId="0" xfId="0" applyFont="1" applyAlignment="1">
      <alignment horizontal="left"/>
    </xf>
    <xf numFmtId="0" fontId="12" fillId="27" borderId="0" xfId="0" applyFont="1" applyFill="1"/>
    <xf numFmtId="0" fontId="13" fillId="27" borderId="0" xfId="0" applyFont="1" applyFill="1"/>
    <xf numFmtId="0" fontId="12" fillId="13" borderId="0" xfId="0" applyFont="1" applyFill="1"/>
    <xf numFmtId="0" fontId="82" fillId="0" borderId="0" xfId="0" applyFont="1" applyAlignment="1">
      <alignment horizontal="left"/>
    </xf>
    <xf numFmtId="0" fontId="13" fillId="12" borderId="0" xfId="0" applyFont="1" applyFill="1" applyAlignment="1">
      <alignment horizontal="center"/>
    </xf>
    <xf numFmtId="0" fontId="13" fillId="28" borderId="0" xfId="0" applyFont="1" applyFill="1" applyAlignment="1">
      <alignment horizontal="center"/>
    </xf>
    <xf numFmtId="0" fontId="47" fillId="9" borderId="0" xfId="0" applyFont="1" applyFill="1" applyAlignment="1">
      <alignment horizontal="center"/>
    </xf>
    <xf numFmtId="0" fontId="47" fillId="24" borderId="0" xfId="0" applyFont="1" applyFill="1" applyAlignment="1">
      <alignment horizontal="center"/>
    </xf>
    <xf numFmtId="0" fontId="83" fillId="0" borderId="0" xfId="0" applyFont="1" applyAlignment="1">
      <alignment horizontal="left"/>
    </xf>
    <xf numFmtId="0" fontId="83" fillId="24" borderId="0" xfId="0" applyFont="1" applyFill="1" applyAlignment="1">
      <alignment horizontal="center"/>
    </xf>
    <xf numFmtId="0" fontId="84" fillId="0" borderId="23" xfId="0" applyFont="1" applyBorder="1" applyAlignment="1">
      <alignment horizontal="left"/>
    </xf>
    <xf numFmtId="0" fontId="83" fillId="0" borderId="23" xfId="0" applyFont="1" applyBorder="1" applyAlignment="1">
      <alignment horizontal="left"/>
    </xf>
    <xf numFmtId="0" fontId="85" fillId="0" borderId="23" xfId="0" applyFont="1" applyBorder="1" applyAlignment="1">
      <alignment horizontal="left"/>
    </xf>
    <xf numFmtId="0" fontId="86" fillId="0" borderId="23" xfId="0" applyFont="1" applyBorder="1" applyAlignment="1">
      <alignment horizontal="center"/>
    </xf>
    <xf numFmtId="0" fontId="87" fillId="0" borderId="23" xfId="0" applyFont="1" applyBorder="1" applyAlignment="1">
      <alignment horizontal="center"/>
    </xf>
    <xf numFmtId="0" fontId="86" fillId="0" borderId="0" xfId="0" applyFont="1" applyAlignment="1">
      <alignment horizontal="center"/>
    </xf>
    <xf numFmtId="0" fontId="83" fillId="0" borderId="0" xfId="0" applyFont="1" applyAlignment="1">
      <alignment horizontal="center"/>
    </xf>
    <xf numFmtId="0" fontId="2" fillId="24" borderId="0" xfId="0" applyFont="1" applyFill="1" applyAlignment="1">
      <alignment horizontal="center"/>
    </xf>
    <xf numFmtId="0" fontId="13" fillId="0" borderId="1" xfId="0" applyFont="1" applyBorder="1" applyAlignment="1">
      <alignment horizontal="center"/>
    </xf>
    <xf numFmtId="0" fontId="2" fillId="29" borderId="1" xfId="0" applyFont="1" applyFill="1" applyBorder="1" applyAlignment="1">
      <alignment horizontal="center"/>
    </xf>
    <xf numFmtId="0" fontId="2" fillId="2" borderId="1" xfId="0" applyFont="1" applyFill="1" applyBorder="1" applyAlignment="1">
      <alignment horizontal="center"/>
    </xf>
    <xf numFmtId="0" fontId="2" fillId="24" borderId="1" xfId="0" applyFont="1" applyFill="1" applyBorder="1" applyAlignment="1">
      <alignment horizontal="center"/>
    </xf>
    <xf numFmtId="0" fontId="2" fillId="28" borderId="1" xfId="0" applyFont="1" applyFill="1" applyBorder="1" applyAlignment="1">
      <alignment horizontal="center"/>
    </xf>
    <xf numFmtId="0" fontId="2" fillId="13" borderId="0" xfId="0" applyFont="1" applyFill="1" applyAlignment="1">
      <alignment horizontal="right"/>
    </xf>
    <xf numFmtId="0" fontId="2" fillId="13" borderId="0" xfId="0" applyFont="1" applyFill="1" applyAlignment="1">
      <alignment horizontal="center"/>
    </xf>
    <xf numFmtId="0" fontId="2" fillId="0" borderId="1" xfId="0" applyFont="1" applyBorder="1"/>
    <xf numFmtId="0" fontId="88" fillId="0" borderId="0" xfId="0" applyFont="1" applyAlignment="1">
      <alignment horizontal="left"/>
    </xf>
    <xf numFmtId="49" fontId="33" fillId="0" borderId="0" xfId="0" applyNumberFormat="1" applyFont="1" applyAlignment="1">
      <alignment horizontal="center"/>
    </xf>
    <xf numFmtId="168" fontId="7" fillId="0" borderId="0" xfId="0" applyNumberFormat="1" applyFont="1" applyAlignment="1">
      <alignment horizontal="center"/>
    </xf>
    <xf numFmtId="0" fontId="34" fillId="24" borderId="0" xfId="0" applyFont="1" applyFill="1" applyAlignment="1">
      <alignment horizontal="center"/>
    </xf>
    <xf numFmtId="0" fontId="26" fillId="24" borderId="0" xfId="0" applyFont="1" applyFill="1" applyAlignment="1">
      <alignment horizontal="center"/>
    </xf>
    <xf numFmtId="0" fontId="28" fillId="2" borderId="0" xfId="0" applyFont="1" applyFill="1"/>
    <xf numFmtId="0" fontId="28" fillId="24" borderId="0" xfId="0" applyFont="1" applyFill="1" applyAlignment="1">
      <alignment horizontal="center"/>
    </xf>
    <xf numFmtId="0" fontId="2" fillId="24" borderId="0" xfId="0" applyFont="1" applyFill="1"/>
    <xf numFmtId="0" fontId="89" fillId="24" borderId="0" xfId="0" applyFont="1" applyFill="1" applyAlignment="1">
      <alignment horizontal="center"/>
    </xf>
    <xf numFmtId="0" fontId="89" fillId="0" borderId="0" xfId="0" applyFont="1" applyAlignment="1">
      <alignment horizontal="center"/>
    </xf>
    <xf numFmtId="0" fontId="90" fillId="0" borderId="0" xfId="0" applyFont="1"/>
    <xf numFmtId="0" fontId="26" fillId="30" borderId="0" xfId="0" applyFont="1" applyFill="1"/>
    <xf numFmtId="0" fontId="26" fillId="30" borderId="0" xfId="0" applyFont="1" applyFill="1" applyAlignment="1">
      <alignment horizontal="center"/>
    </xf>
    <xf numFmtId="0" fontId="91" fillId="30" borderId="0" xfId="0" applyFont="1" applyFill="1"/>
    <xf numFmtId="0" fontId="2" fillId="30" borderId="0" xfId="0" applyFont="1" applyFill="1"/>
    <xf numFmtId="0" fontId="92" fillId="0" borderId="0" xfId="0" applyFont="1" applyAlignment="1">
      <alignment horizontal="left"/>
    </xf>
    <xf numFmtId="0" fontId="93" fillId="0" borderId="0" xfId="0" applyFont="1" applyAlignment="1">
      <alignment horizontal="left"/>
    </xf>
    <xf numFmtId="0" fontId="93" fillId="0" borderId="0" xfId="0" applyFont="1" applyAlignment="1">
      <alignment horizontal="right"/>
    </xf>
    <xf numFmtId="178" fontId="93" fillId="0" borderId="0" xfId="0" applyNumberFormat="1" applyFont="1" applyAlignment="1">
      <alignment horizontal="left"/>
    </xf>
    <xf numFmtId="0" fontId="94" fillId="0" borderId="0" xfId="0" applyFont="1" applyAlignment="1">
      <alignment horizontal="left"/>
    </xf>
    <xf numFmtId="0" fontId="95" fillId="0" borderId="0" xfId="0" applyFont="1" applyAlignment="1">
      <alignment horizontal="left"/>
    </xf>
    <xf numFmtId="0" fontId="96" fillId="0" borderId="0" xfId="0" applyFont="1"/>
    <xf numFmtId="0" fontId="96" fillId="0" borderId="0" xfId="0" applyFont="1" applyAlignment="1">
      <alignment horizontal="right"/>
    </xf>
    <xf numFmtId="0" fontId="96" fillId="0" borderId="0" xfId="0" applyFont="1" applyAlignment="1">
      <alignment horizontal="left"/>
    </xf>
    <xf numFmtId="0" fontId="97" fillId="9" borderId="20" xfId="0" applyFont="1" applyFill="1" applyBorder="1"/>
    <xf numFmtId="0" fontId="2" fillId="0" borderId="21" xfId="0" applyFont="1" applyBorder="1"/>
    <xf numFmtId="0" fontId="92" fillId="9" borderId="21" xfId="0" applyFont="1" applyFill="1" applyBorder="1"/>
    <xf numFmtId="0" fontId="2" fillId="0" borderId="24" xfId="0" applyFont="1" applyBorder="1"/>
    <xf numFmtId="0" fontId="98" fillId="9" borderId="16" xfId="0" applyFont="1" applyFill="1" applyBorder="1"/>
    <xf numFmtId="0" fontId="99" fillId="9" borderId="0" xfId="0" applyFont="1" applyFill="1"/>
    <xf numFmtId="0" fontId="2" fillId="0" borderId="15" xfId="0" applyFont="1" applyBorder="1"/>
    <xf numFmtId="0" fontId="100" fillId="9" borderId="16" xfId="0" applyFont="1" applyFill="1" applyBorder="1"/>
    <xf numFmtId="0" fontId="101" fillId="9" borderId="0" xfId="0" applyFont="1" applyFill="1"/>
    <xf numFmtId="0" fontId="100" fillId="9" borderId="0" xfId="0" applyFont="1" applyFill="1"/>
    <xf numFmtId="0" fontId="102" fillId="9" borderId="0" xfId="0" applyFont="1" applyFill="1"/>
    <xf numFmtId="0" fontId="103" fillId="9" borderId="0" xfId="0" applyFont="1" applyFill="1"/>
    <xf numFmtId="0" fontId="104" fillId="9" borderId="16" xfId="0" applyFont="1" applyFill="1" applyBorder="1"/>
    <xf numFmtId="0" fontId="105" fillId="9" borderId="0" xfId="0" applyFont="1" applyFill="1"/>
    <xf numFmtId="0" fontId="98" fillId="0" borderId="16" xfId="0" applyFont="1" applyBorder="1"/>
    <xf numFmtId="0" fontId="106" fillId="0" borderId="16" xfId="0" applyFont="1" applyBorder="1"/>
    <xf numFmtId="0" fontId="100" fillId="0" borderId="16" xfId="0" applyFont="1" applyBorder="1"/>
    <xf numFmtId="0" fontId="2" fillId="0" borderId="16" xfId="0" applyFont="1" applyBorder="1"/>
    <xf numFmtId="0" fontId="2" fillId="0" borderId="18" xfId="0" applyFont="1" applyBorder="1"/>
    <xf numFmtId="0" fontId="2" fillId="0" borderId="17" xfId="0" applyFont="1" applyBorder="1"/>
    <xf numFmtId="0" fontId="102" fillId="9" borderId="17" xfId="0" applyFont="1" applyFill="1" applyBorder="1"/>
    <xf numFmtId="0" fontId="2" fillId="0" borderId="19" xfId="0" applyFont="1" applyBorder="1"/>
    <xf numFmtId="0" fontId="34" fillId="5" borderId="25" xfId="0" applyFont="1" applyFill="1" applyBorder="1" applyAlignment="1">
      <alignment wrapText="1"/>
    </xf>
    <xf numFmtId="0" fontId="34" fillId="5" borderId="9" xfId="0" applyFont="1" applyFill="1" applyBorder="1" applyAlignment="1">
      <alignment wrapText="1"/>
    </xf>
    <xf numFmtId="0" fontId="34" fillId="5" borderId="1" xfId="0" applyFont="1" applyFill="1" applyBorder="1"/>
    <xf numFmtId="0" fontId="34" fillId="5" borderId="1" xfId="0" applyFont="1" applyFill="1" applyBorder="1" applyAlignment="1">
      <alignment horizontal="center" wrapText="1"/>
    </xf>
    <xf numFmtId="179" fontId="34" fillId="5" borderId="1" xfId="0" applyNumberFormat="1" applyFont="1" applyFill="1" applyBorder="1" applyAlignment="1">
      <alignment horizontal="center" wrapText="1"/>
    </xf>
    <xf numFmtId="180" fontId="34" fillId="5" borderId="1" xfId="0" applyNumberFormat="1" applyFont="1" applyFill="1" applyBorder="1" applyAlignment="1">
      <alignment horizontal="center" wrapText="1"/>
    </xf>
    <xf numFmtId="181" fontId="34" fillId="5" borderId="1" xfId="0" applyNumberFormat="1" applyFont="1" applyFill="1" applyBorder="1" applyAlignment="1">
      <alignment horizontal="center" wrapText="1"/>
    </xf>
    <xf numFmtId="0" fontId="34" fillId="5" borderId="13" xfId="0" applyFont="1" applyFill="1" applyBorder="1" applyAlignment="1">
      <alignment horizontal="center" wrapText="1"/>
    </xf>
    <xf numFmtId="181" fontId="34" fillId="5" borderId="9" xfId="0" applyNumberFormat="1" applyFont="1" applyFill="1" applyBorder="1" applyAlignment="1">
      <alignment horizontal="center" wrapText="1"/>
    </xf>
    <xf numFmtId="181" fontId="34" fillId="31" borderId="9" xfId="0" applyNumberFormat="1" applyFont="1" applyFill="1" applyBorder="1" applyAlignment="1">
      <alignment horizontal="center" wrapText="1"/>
    </xf>
    <xf numFmtId="181" fontId="34" fillId="32" borderId="26" xfId="0" applyNumberFormat="1" applyFont="1" applyFill="1" applyBorder="1" applyAlignment="1">
      <alignment horizontal="center" wrapText="1"/>
    </xf>
    <xf numFmtId="0" fontId="34" fillId="5" borderId="26" xfId="0" applyFont="1" applyFill="1" applyBorder="1" applyAlignment="1">
      <alignment horizontal="center" wrapText="1"/>
    </xf>
    <xf numFmtId="0" fontId="107" fillId="3" borderId="26" xfId="0" applyFont="1" applyFill="1" applyBorder="1" applyAlignment="1">
      <alignment horizontal="center" wrapText="1"/>
    </xf>
    <xf numFmtId="0" fontId="34" fillId="4" borderId="26" xfId="0" applyFont="1" applyFill="1" applyBorder="1" applyAlignment="1">
      <alignment horizontal="center" wrapText="1"/>
    </xf>
    <xf numFmtId="0" fontId="34" fillId="5" borderId="12" xfId="0" applyFont="1" applyFill="1" applyBorder="1" applyAlignment="1">
      <alignment horizontal="center" wrapText="1"/>
    </xf>
    <xf numFmtId="0" fontId="34" fillId="5" borderId="25" xfId="0" applyFont="1" applyFill="1" applyBorder="1" applyAlignment="1">
      <alignment vertical="center" wrapText="1"/>
    </xf>
    <xf numFmtId="0" fontId="34" fillId="5" borderId="9" xfId="0" applyFont="1" applyFill="1" applyBorder="1" applyAlignment="1">
      <alignment vertical="center" wrapText="1"/>
    </xf>
    <xf numFmtId="0" fontId="34" fillId="5" borderId="1" xfId="0" applyFont="1" applyFill="1" applyBorder="1" applyAlignment="1">
      <alignment vertical="center"/>
    </xf>
    <xf numFmtId="0" fontId="34" fillId="5" borderId="1" xfId="0" applyFont="1" applyFill="1" applyBorder="1" applyAlignment="1">
      <alignment horizontal="center" vertical="center" wrapText="1"/>
    </xf>
    <xf numFmtId="179" fontId="34" fillId="5" borderId="1" xfId="0" applyNumberFormat="1" applyFont="1" applyFill="1" applyBorder="1" applyAlignment="1">
      <alignment horizontal="center" vertical="center" wrapText="1"/>
    </xf>
    <xf numFmtId="180" fontId="34" fillId="5" borderId="1" xfId="0" applyNumberFormat="1" applyFont="1" applyFill="1" applyBorder="1" applyAlignment="1">
      <alignment horizontal="center" vertical="center" wrapText="1"/>
    </xf>
    <xf numFmtId="181" fontId="34" fillId="5" borderId="1" xfId="0" applyNumberFormat="1" applyFont="1" applyFill="1" applyBorder="1" applyAlignment="1">
      <alignment horizontal="center" vertical="center" wrapText="1"/>
    </xf>
    <xf numFmtId="0" fontId="34" fillId="5" borderId="13" xfId="0" applyFont="1" applyFill="1" applyBorder="1" applyAlignment="1">
      <alignment horizontal="center" vertical="center" wrapText="1"/>
    </xf>
    <xf numFmtId="0" fontId="34" fillId="5" borderId="9" xfId="0" applyFont="1" applyFill="1" applyBorder="1" applyAlignment="1">
      <alignment horizontal="center" vertical="center" wrapText="1"/>
    </xf>
    <xf numFmtId="0" fontId="34" fillId="31" borderId="9" xfId="0" applyFont="1" applyFill="1" applyBorder="1" applyAlignment="1">
      <alignment horizontal="center" vertical="center" wrapText="1"/>
    </xf>
    <xf numFmtId="0" fontId="34" fillId="32" borderId="9" xfId="0" applyFont="1" applyFill="1" applyBorder="1" applyAlignment="1">
      <alignment horizontal="center" vertical="center" wrapText="1"/>
    </xf>
    <xf numFmtId="0" fontId="107" fillId="3" borderId="9" xfId="0" applyFont="1" applyFill="1" applyBorder="1" applyAlignment="1">
      <alignment horizontal="center" vertical="center" wrapText="1"/>
    </xf>
    <xf numFmtId="0" fontId="34" fillId="4" borderId="9" xfId="0" applyFont="1" applyFill="1" applyBorder="1" applyAlignment="1">
      <alignment horizontal="center" vertical="center" wrapText="1"/>
    </xf>
    <xf numFmtId="0" fontId="34" fillId="5" borderId="0" xfId="0" applyFont="1" applyFill="1" applyAlignment="1">
      <alignment horizontal="center" wrapText="1"/>
    </xf>
    <xf numFmtId="0" fontId="26" fillId="0" borderId="1" xfId="0" applyFont="1" applyBorder="1" applyAlignment="1">
      <alignment horizontal="left" vertical="center"/>
    </xf>
    <xf numFmtId="0" fontId="35" fillId="0" borderId="1" xfId="0" applyFont="1" applyBorder="1" applyAlignment="1">
      <alignment horizontal="left" vertical="center"/>
    </xf>
    <xf numFmtId="0" fontId="78" fillId="0" borderId="1" xfId="0" applyFont="1" applyBorder="1" applyAlignment="1">
      <alignment horizontal="left" vertical="center"/>
    </xf>
    <xf numFmtId="3" fontId="26" fillId="0" borderId="1" xfId="0" applyNumberFormat="1" applyFont="1" applyBorder="1" applyAlignment="1">
      <alignment horizontal="center" vertical="center"/>
    </xf>
    <xf numFmtId="3" fontId="73" fillId="13" borderId="1" xfId="0" applyNumberFormat="1" applyFont="1" applyFill="1" applyBorder="1" applyAlignment="1">
      <alignment horizontal="center" vertical="center"/>
    </xf>
    <xf numFmtId="3" fontId="108" fillId="0" borderId="1" xfId="0" applyNumberFormat="1" applyFont="1" applyBorder="1" applyAlignment="1">
      <alignment horizontal="center" vertical="center"/>
    </xf>
    <xf numFmtId="3" fontId="73" fillId="0" borderId="1" xfId="0" applyNumberFormat="1" applyFont="1" applyBorder="1" applyAlignment="1">
      <alignment horizontal="center" vertical="center"/>
    </xf>
    <xf numFmtId="179" fontId="73" fillId="0" borderId="1" xfId="0" applyNumberFormat="1" applyFont="1" applyBorder="1" applyAlignment="1">
      <alignment horizontal="center" vertical="center"/>
    </xf>
    <xf numFmtId="180" fontId="35" fillId="0" borderId="1" xfId="0" applyNumberFormat="1" applyFont="1" applyBorder="1" applyAlignment="1">
      <alignment horizontal="center" wrapText="1"/>
    </xf>
    <xf numFmtId="181" fontId="26" fillId="0" borderId="1" xfId="0" applyNumberFormat="1" applyFont="1" applyBorder="1" applyAlignment="1">
      <alignment horizontal="center" vertical="center"/>
    </xf>
    <xf numFmtId="182" fontId="26" fillId="0" borderId="1" xfId="0" applyNumberFormat="1" applyFont="1" applyBorder="1" applyAlignment="1">
      <alignment horizontal="center" vertical="center"/>
    </xf>
    <xf numFmtId="3" fontId="26" fillId="13" borderId="1" xfId="0" applyNumberFormat="1" applyFont="1" applyFill="1" applyBorder="1" applyAlignment="1">
      <alignment horizontal="center" vertical="center"/>
    </xf>
    <xf numFmtId="3" fontId="34" fillId="33" borderId="1" xfId="0" applyNumberFormat="1" applyFont="1" applyFill="1" applyBorder="1" applyAlignment="1">
      <alignment horizontal="center" vertical="center"/>
    </xf>
    <xf numFmtId="0" fontId="109" fillId="3" borderId="1" xfId="0" applyFont="1" applyFill="1" applyBorder="1" applyAlignment="1">
      <alignment horizontal="center" vertical="center"/>
    </xf>
    <xf numFmtId="0" fontId="35" fillId="0" borderId="1" xfId="0" applyFont="1" applyBorder="1" applyAlignment="1">
      <alignment horizontal="center" vertical="center"/>
    </xf>
    <xf numFmtId="0" fontId="35" fillId="4" borderId="1" xfId="0" applyFont="1" applyFill="1" applyBorder="1" applyAlignment="1">
      <alignment horizontal="center" vertical="center"/>
    </xf>
    <xf numFmtId="183" fontId="73" fillId="0" borderId="0" xfId="0" applyNumberFormat="1" applyFont="1" applyAlignment="1">
      <alignment horizontal="center" vertical="center"/>
    </xf>
    <xf numFmtId="4" fontId="26" fillId="0" borderId="0" xfId="0" applyNumberFormat="1" applyFont="1" applyAlignment="1">
      <alignment horizontal="center" vertical="center"/>
    </xf>
    <xf numFmtId="183" fontId="73" fillId="0" borderId="1" xfId="0" applyNumberFormat="1" applyFont="1" applyBorder="1" applyAlignment="1">
      <alignment horizontal="center" vertical="center"/>
    </xf>
    <xf numFmtId="0" fontId="35" fillId="0" borderId="0" xfId="0" applyFont="1" applyAlignment="1">
      <alignment horizontal="center" vertical="center"/>
    </xf>
    <xf numFmtId="3" fontId="35" fillId="0" borderId="0" xfId="0" applyNumberFormat="1" applyFont="1" applyAlignment="1">
      <alignment horizontal="center" vertical="center"/>
    </xf>
    <xf numFmtId="179" fontId="35" fillId="0" borderId="0" xfId="0" applyNumberFormat="1" applyFont="1" applyAlignment="1">
      <alignment horizontal="center" vertical="center"/>
    </xf>
    <xf numFmtId="182" fontId="35" fillId="0" borderId="0" xfId="0" applyNumberFormat="1" applyFont="1"/>
    <xf numFmtId="179" fontId="26" fillId="0" borderId="1" xfId="0" applyNumberFormat="1" applyFont="1" applyBorder="1" applyAlignment="1">
      <alignment horizontal="center" vertical="center"/>
    </xf>
    <xf numFmtId="0" fontId="110" fillId="3" borderId="1" xfId="0" applyFont="1" applyFill="1" applyBorder="1" applyAlignment="1">
      <alignment horizontal="center" vertical="center"/>
    </xf>
    <xf numFmtId="0" fontId="26" fillId="4" borderId="1" xfId="0" applyFont="1" applyFill="1" applyBorder="1" applyAlignment="1">
      <alignment horizontal="center" vertical="center"/>
    </xf>
    <xf numFmtId="3" fontId="26" fillId="33" borderId="1" xfId="0" applyNumberFormat="1" applyFont="1" applyFill="1" applyBorder="1" applyAlignment="1">
      <alignment horizontal="center" vertical="center"/>
    </xf>
    <xf numFmtId="0" fontId="111" fillId="3" borderId="1" xfId="0" applyFont="1" applyFill="1" applyBorder="1" applyAlignment="1">
      <alignment horizontal="center" vertical="center"/>
    </xf>
    <xf numFmtId="0" fontId="112" fillId="3" borderId="1" xfId="0" applyFont="1" applyFill="1" applyBorder="1" applyAlignment="1">
      <alignment horizontal="center" vertical="center"/>
    </xf>
    <xf numFmtId="0" fontId="113" fillId="0" borderId="1" xfId="0" applyFont="1" applyBorder="1" applyAlignment="1">
      <alignment horizontal="left" vertical="center"/>
    </xf>
    <xf numFmtId="3" fontId="114" fillId="13" borderId="1" xfId="0" applyNumberFormat="1" applyFont="1" applyFill="1" applyBorder="1" applyAlignment="1">
      <alignment horizontal="center" vertical="center"/>
    </xf>
    <xf numFmtId="3" fontId="35" fillId="33" borderId="1" xfId="0" applyNumberFormat="1" applyFont="1" applyFill="1" applyBorder="1" applyAlignment="1">
      <alignment horizontal="center" vertical="center"/>
    </xf>
    <xf numFmtId="3" fontId="35" fillId="13" borderId="1" xfId="0" applyNumberFormat="1" applyFont="1" applyFill="1" applyBorder="1" applyAlignment="1">
      <alignment horizontal="center" vertical="center"/>
    </xf>
    <xf numFmtId="3" fontId="35" fillId="0" borderId="1" xfId="0" applyNumberFormat="1" applyFont="1" applyBorder="1" applyAlignment="1">
      <alignment horizontal="center" vertical="center"/>
    </xf>
    <xf numFmtId="3" fontId="46" fillId="33" borderId="1" xfId="0" applyNumberFormat="1" applyFont="1" applyFill="1" applyBorder="1" applyAlignment="1">
      <alignment horizontal="center" vertical="center"/>
    </xf>
    <xf numFmtId="184" fontId="26" fillId="0" borderId="1" xfId="0" applyNumberFormat="1" applyFont="1" applyBorder="1" applyAlignment="1">
      <alignment horizontal="center" vertical="center"/>
    </xf>
    <xf numFmtId="0" fontId="26" fillId="0" borderId="1" xfId="0" applyFont="1" applyBorder="1" applyAlignment="1">
      <alignment horizontal="left"/>
    </xf>
    <xf numFmtId="0" fontId="26" fillId="0" borderId="1" xfId="0" applyFont="1" applyBorder="1" applyAlignment="1">
      <alignment horizontal="center" wrapText="1"/>
    </xf>
    <xf numFmtId="179" fontId="35" fillId="0" borderId="1" xfId="0" applyNumberFormat="1" applyFont="1" applyBorder="1" applyAlignment="1">
      <alignment horizontal="center" wrapText="1"/>
    </xf>
    <xf numFmtId="3" fontId="35" fillId="13" borderId="1" xfId="0" applyNumberFormat="1" applyFont="1" applyFill="1" applyBorder="1" applyAlignment="1">
      <alignment horizontal="center" vertical="center" wrapText="1"/>
    </xf>
    <xf numFmtId="0" fontId="115" fillId="3" borderId="1" xfId="0" applyFont="1" applyFill="1" applyBorder="1" applyAlignment="1">
      <alignment horizontal="left" vertical="center"/>
    </xf>
    <xf numFmtId="179" fontId="26" fillId="0" borderId="1" xfId="0" applyNumberFormat="1" applyFont="1" applyBorder="1" applyAlignment="1">
      <alignment horizontal="center" wrapText="1"/>
    </xf>
    <xf numFmtId="179" fontId="26" fillId="0" borderId="1" xfId="0" applyNumberFormat="1" applyFont="1" applyBorder="1" applyAlignment="1">
      <alignment horizontal="left" vertical="top" wrapText="1"/>
    </xf>
    <xf numFmtId="3" fontId="34" fillId="0" borderId="1" xfId="0" applyNumberFormat="1" applyFont="1" applyBorder="1" applyAlignment="1">
      <alignment horizontal="center"/>
    </xf>
    <xf numFmtId="180" fontId="108" fillId="0" borderId="1" xfId="0" applyNumberFormat="1" applyFont="1" applyBorder="1" applyAlignment="1">
      <alignment horizontal="center"/>
    </xf>
    <xf numFmtId="180" fontId="34" fillId="0" borderId="1" xfId="0" applyNumberFormat="1" applyFont="1" applyBorder="1" applyAlignment="1">
      <alignment horizontal="center"/>
    </xf>
    <xf numFmtId="179" fontId="34" fillId="0" borderId="1" xfId="0" applyNumberFormat="1" applyFont="1" applyBorder="1" applyAlignment="1">
      <alignment horizontal="center"/>
    </xf>
    <xf numFmtId="180" fontId="34" fillId="31" borderId="1" xfId="0" applyNumberFormat="1" applyFont="1" applyFill="1" applyBorder="1" applyAlignment="1">
      <alignment horizontal="center"/>
    </xf>
    <xf numFmtId="181" fontId="26" fillId="0" borderId="1" xfId="0" applyNumberFormat="1" applyFont="1" applyBorder="1" applyAlignment="1">
      <alignment horizontal="center"/>
    </xf>
    <xf numFmtId="181" fontId="34" fillId="0" borderId="1" xfId="0" applyNumberFormat="1" applyFont="1" applyBorder="1" applyAlignment="1">
      <alignment horizontal="center"/>
    </xf>
    <xf numFmtId="3" fontId="34" fillId="13" borderId="1" xfId="0" applyNumberFormat="1" applyFont="1" applyFill="1" applyBorder="1" applyAlignment="1">
      <alignment horizontal="center" vertical="center"/>
    </xf>
    <xf numFmtId="3" fontId="107" fillId="3" borderId="1" xfId="0" applyNumberFormat="1" applyFont="1" applyFill="1" applyBorder="1" applyAlignment="1">
      <alignment horizontal="center" vertical="center"/>
    </xf>
    <xf numFmtId="3" fontId="34" fillId="4" borderId="1" xfId="0" applyNumberFormat="1" applyFont="1" applyFill="1" applyBorder="1" applyAlignment="1">
      <alignment horizontal="center" vertical="center"/>
    </xf>
    <xf numFmtId="0" fontId="35" fillId="0" borderId="10" xfId="0" applyFont="1" applyBorder="1"/>
    <xf numFmtId="185" fontId="35" fillId="0" borderId="1" xfId="0" applyNumberFormat="1" applyFont="1" applyBorder="1"/>
    <xf numFmtId="4" fontId="35" fillId="0" borderId="1" xfId="0" applyNumberFormat="1" applyFont="1" applyBorder="1"/>
    <xf numFmtId="0" fontId="35" fillId="0" borderId="0" xfId="0" applyFont="1" applyAlignment="1">
      <alignment vertical="top"/>
    </xf>
    <xf numFmtId="179" fontId="35" fillId="0" borderId="0" xfId="0" applyNumberFormat="1" applyFont="1"/>
    <xf numFmtId="180" fontId="35" fillId="0" borderId="0" xfId="0" applyNumberFormat="1" applyFont="1"/>
    <xf numFmtId="181" fontId="35" fillId="0" borderId="0" xfId="0" applyNumberFormat="1" applyFont="1"/>
    <xf numFmtId="10" fontId="35" fillId="0" borderId="0" xfId="0" applyNumberFormat="1" applyFont="1"/>
    <xf numFmtId="181" fontId="35" fillId="13" borderId="0" xfId="0" applyNumberFormat="1" applyFont="1" applyFill="1"/>
    <xf numFmtId="185" fontId="35" fillId="0" borderId="0" xfId="0" applyNumberFormat="1" applyFont="1"/>
    <xf numFmtId="0" fontId="116" fillId="0" borderId="0" xfId="0" applyFont="1"/>
    <xf numFmtId="0" fontId="60" fillId="7" borderId="0" xfId="0" applyFont="1" applyFill="1"/>
    <xf numFmtId="0" fontId="117" fillId="13" borderId="0" xfId="0" applyFont="1" applyFill="1" applyAlignment="1">
      <alignment horizontal="right"/>
    </xf>
    <xf numFmtId="0" fontId="60" fillId="0" borderId="0" xfId="0" applyFont="1" applyAlignment="1">
      <alignment horizontal="right"/>
    </xf>
    <xf numFmtId="0" fontId="118" fillId="0" borderId="8" xfId="0" applyFont="1" applyBorder="1"/>
    <xf numFmtId="0" fontId="34" fillId="0" borderId="1" xfId="0" applyFont="1" applyBorder="1" applyAlignment="1">
      <alignment horizontal="right"/>
    </xf>
    <xf numFmtId="0" fontId="34" fillId="23" borderId="1" xfId="0" applyFont="1" applyFill="1" applyBorder="1" applyAlignment="1">
      <alignment horizontal="right"/>
    </xf>
    <xf numFmtId="0" fontId="12" fillId="0" borderId="1" xfId="0" applyFont="1" applyBorder="1"/>
    <xf numFmtId="0" fontId="26" fillId="9" borderId="1" xfId="0" applyFont="1" applyFill="1" applyBorder="1"/>
    <xf numFmtId="3" fontId="26" fillId="9" borderId="1" xfId="0" applyNumberFormat="1" applyFont="1" applyFill="1" applyBorder="1" applyAlignment="1">
      <alignment horizontal="right"/>
    </xf>
    <xf numFmtId="181" fontId="26" fillId="9" borderId="1" xfId="0" applyNumberFormat="1" applyFont="1" applyFill="1" applyBorder="1" applyAlignment="1">
      <alignment horizontal="right"/>
    </xf>
    <xf numFmtId="175" fontId="13" fillId="9" borderId="1" xfId="0" applyNumberFormat="1" applyFont="1" applyFill="1" applyBorder="1"/>
    <xf numFmtId="0" fontId="34" fillId="0" borderId="13" xfId="0" applyFont="1" applyBorder="1"/>
    <xf numFmtId="3" fontId="35" fillId="0" borderId="1" xfId="0" applyNumberFormat="1" applyFont="1" applyBorder="1"/>
    <xf numFmtId="0" fontId="46" fillId="0" borderId="0" xfId="0" applyFont="1"/>
    <xf numFmtId="169" fontId="35" fillId="34" borderId="0" xfId="0" applyNumberFormat="1" applyFont="1" applyFill="1" applyAlignment="1">
      <alignment horizontal="right"/>
    </xf>
    <xf numFmtId="0" fontId="35" fillId="0" borderId="0" xfId="0" applyFont="1" applyAlignment="1">
      <alignment horizontal="right"/>
    </xf>
    <xf numFmtId="169" fontId="35" fillId="7" borderId="0" xfId="0" applyNumberFormat="1" applyFont="1" applyFill="1" applyAlignment="1">
      <alignment horizontal="right"/>
    </xf>
    <xf numFmtId="168" fontId="2" fillId="34" borderId="0" xfId="0" applyNumberFormat="1" applyFont="1" applyFill="1"/>
    <xf numFmtId="0" fontId="2" fillId="34" borderId="0" xfId="0" applyFont="1" applyFill="1"/>
    <xf numFmtId="186" fontId="2" fillId="0" borderId="0" xfId="0" applyNumberFormat="1" applyFont="1"/>
    <xf numFmtId="168" fontId="2" fillId="14" borderId="0" xfId="0" applyNumberFormat="1" applyFont="1" applyFill="1"/>
    <xf numFmtId="0" fontId="2" fillId="14" borderId="0" xfId="0" applyFont="1" applyFill="1"/>
    <xf numFmtId="0" fontId="7" fillId="4" borderId="29" xfId="0" applyFont="1" applyFill="1" applyBorder="1"/>
    <xf numFmtId="0" fontId="119" fillId="3" borderId="30" xfId="0" applyFont="1" applyFill="1" applyBorder="1" applyAlignment="1">
      <alignment horizontal="center" vertical="center" wrapText="1"/>
    </xf>
    <xf numFmtId="0" fontId="119" fillId="3" borderId="30" xfId="0" applyFont="1" applyFill="1" applyBorder="1" applyAlignment="1">
      <alignment horizontal="left" vertical="center" wrapText="1"/>
    </xf>
    <xf numFmtId="0" fontId="7" fillId="0" borderId="7" xfId="0" applyFont="1" applyBorder="1" applyAlignment="1">
      <alignment horizontal="center"/>
    </xf>
    <xf numFmtId="0" fontId="7" fillId="0" borderId="7" xfId="0" applyFont="1" applyBorder="1" applyAlignment="1">
      <alignment horizontal="left"/>
    </xf>
    <xf numFmtId="0" fontId="7" fillId="0" borderId="31" xfId="0" applyFont="1" applyBorder="1" applyAlignment="1">
      <alignment horizontal="left"/>
    </xf>
    <xf numFmtId="0" fontId="3" fillId="0" borderId="0" xfId="0" applyFont="1"/>
    <xf numFmtId="0" fontId="0" fillId="0" borderId="0" xfId="0"/>
    <xf numFmtId="164" fontId="5" fillId="0" borderId="0" xfId="0" applyNumberFormat="1" applyFont="1" applyAlignment="1">
      <alignment horizontal="left"/>
    </xf>
    <xf numFmtId="0" fontId="6" fillId="0" borderId="5" xfId="0" applyFont="1" applyBorder="1"/>
    <xf numFmtId="0" fontId="26" fillId="0" borderId="0" xfId="0" applyFont="1"/>
    <xf numFmtId="0" fontId="38" fillId="0" borderId="0" xfId="0" applyFont="1" applyAlignment="1">
      <alignment horizontal="left"/>
    </xf>
    <xf numFmtId="0" fontId="5" fillId="0" borderId="0" xfId="0" applyFont="1" applyAlignment="1">
      <alignment horizontal="left"/>
    </xf>
    <xf numFmtId="0" fontId="34" fillId="0" borderId="0" xfId="0" applyFont="1"/>
    <xf numFmtId="0" fontId="36" fillId="0" borderId="0" xfId="0" applyFont="1"/>
    <xf numFmtId="0" fontId="57" fillId="0" borderId="0" xfId="0" applyFont="1"/>
    <xf numFmtId="0" fontId="56" fillId="0" borderId="0" xfId="0" applyFont="1"/>
    <xf numFmtId="0" fontId="93" fillId="0" borderId="0" xfId="0" applyFont="1" applyAlignment="1">
      <alignment horizontal="left"/>
    </xf>
    <xf numFmtId="0" fontId="35" fillId="0" borderId="27" xfId="0" applyFont="1" applyBorder="1" applyAlignment="1">
      <alignment horizontal="left" vertical="center"/>
    </xf>
    <xf numFmtId="0" fontId="6" fillId="0" borderId="11" xfId="0" applyFont="1" applyBorder="1"/>
    <xf numFmtId="0" fontId="6" fillId="0" borderId="28" xfId="0" applyFont="1" applyBorder="1"/>
    <xf numFmtId="0" fontId="26" fillId="35" borderId="0" xfId="0" applyFont="1" applyFill="1" applyAlignment="1">
      <alignment vertical="center" wrapText="1"/>
    </xf>
    <xf numFmtId="3" fontId="75" fillId="36" borderId="0" xfId="0" applyNumberFormat="1" applyFont="1" applyFill="1" applyAlignment="1">
      <alignment horizontal="right"/>
    </xf>
    <xf numFmtId="176" fontId="75" fillId="36" borderId="0" xfId="0" applyNumberFormat="1" applyFont="1" applyFill="1" applyAlignment="1">
      <alignment horizontal="right"/>
    </xf>
    <xf numFmtId="0" fontId="0" fillId="35" borderId="0" xfId="0" applyFill="1"/>
  </cellXfs>
  <cellStyles count="1">
    <cellStyle name="Normální" xfId="0" builtinId="0"/>
  </cellStyles>
  <dxfs count="40">
    <dxf>
      <fill>
        <patternFill patternType="solid">
          <fgColor rgb="FFF2F2F2"/>
          <bgColor rgb="FFF2F2F2"/>
        </patternFill>
      </fill>
      <border>
        <left style="thin">
          <color rgb="FFBFBFBF"/>
        </left>
        <right style="thin">
          <color rgb="FFBFBFBF"/>
        </right>
        <top style="thin">
          <color rgb="FFBFBFBF"/>
        </top>
        <bottom style="thin">
          <color rgb="FFBFBFBF"/>
        </bottom>
      </border>
    </dxf>
    <dxf>
      <fill>
        <patternFill patternType="none"/>
      </fill>
      <border>
        <left style="thin">
          <color rgb="FFBFBFBF"/>
        </left>
        <right style="thin">
          <color rgb="FFBFBFBF"/>
        </right>
        <top style="thin">
          <color rgb="FFBFBFBF"/>
        </top>
        <bottom style="thin">
          <color rgb="FFBFBFBF"/>
        </bottom>
      </border>
    </dxf>
    <dxf>
      <fill>
        <patternFill patternType="solid">
          <fgColor rgb="FFEEECE1"/>
          <bgColor rgb="FFEEECE1"/>
        </patternFill>
      </fill>
    </dxf>
    <dxf>
      <fill>
        <patternFill patternType="solid">
          <fgColor rgb="FFF2F2F2"/>
          <bgColor rgb="FFF2F2F2"/>
        </patternFill>
      </fill>
      <border>
        <left style="thin">
          <color rgb="FFBFBFBF"/>
        </left>
        <right style="thin">
          <color rgb="FFBFBFBF"/>
        </right>
        <top style="thin">
          <color rgb="FFBFBFBF"/>
        </top>
        <bottom style="thin">
          <color rgb="FFBFBFBF"/>
        </bottom>
      </border>
    </dxf>
    <dxf>
      <fill>
        <patternFill patternType="none"/>
      </fill>
      <border>
        <left style="thin">
          <color rgb="FFBFBFBF"/>
        </left>
        <right style="thin">
          <color rgb="FFBFBFBF"/>
        </right>
        <top style="thin">
          <color rgb="FFBFBFBF"/>
        </top>
        <bottom style="thin">
          <color rgb="FFBFBFBF"/>
        </bottom>
      </border>
    </dxf>
    <dxf>
      <fill>
        <patternFill patternType="solid">
          <fgColor rgb="FFEEECE1"/>
          <bgColor rgb="FFEEECE1"/>
        </patternFill>
      </fill>
    </dxf>
    <dxf>
      <fill>
        <patternFill patternType="solid">
          <fgColor rgb="FFF2F2F2"/>
          <bgColor rgb="FFF2F2F2"/>
        </patternFill>
      </fill>
      <border>
        <left style="thin">
          <color rgb="FFBFBFBF"/>
        </left>
        <right style="thin">
          <color rgb="FFBFBFBF"/>
        </right>
        <top style="thin">
          <color rgb="FFBFBFBF"/>
        </top>
        <bottom style="thin">
          <color rgb="FFBFBFBF"/>
        </bottom>
      </border>
    </dxf>
    <dxf>
      <fill>
        <patternFill patternType="none"/>
      </fill>
      <border>
        <left style="thin">
          <color rgb="FFBFBFBF"/>
        </left>
        <right style="thin">
          <color rgb="FFBFBFBF"/>
        </right>
        <top style="thin">
          <color rgb="FFBFBFBF"/>
        </top>
        <bottom style="thin">
          <color rgb="FFBFBFBF"/>
        </bottom>
      </border>
    </dxf>
    <dxf>
      <fill>
        <patternFill patternType="solid">
          <fgColor rgb="FFEEECE1"/>
          <bgColor rgb="FFEEECE1"/>
        </patternFill>
      </fill>
    </dxf>
    <dxf>
      <fill>
        <patternFill patternType="solid">
          <fgColor rgb="FFF2F2F2"/>
          <bgColor rgb="FFF2F2F2"/>
        </patternFill>
      </fill>
      <border>
        <left style="thin">
          <color rgb="FFBFBFBF"/>
        </left>
        <right style="thin">
          <color rgb="FFBFBFBF"/>
        </right>
        <top style="thin">
          <color rgb="FFBFBFBF"/>
        </top>
        <bottom style="thin">
          <color rgb="FFBFBFBF"/>
        </bottom>
      </border>
    </dxf>
    <dxf>
      <fill>
        <patternFill patternType="none"/>
      </fill>
      <border>
        <left style="thin">
          <color rgb="FFBFBFBF"/>
        </left>
        <right style="thin">
          <color rgb="FFBFBFBF"/>
        </right>
        <top style="thin">
          <color rgb="FFBFBFBF"/>
        </top>
        <bottom style="thin">
          <color rgb="FFBFBFBF"/>
        </bottom>
      </border>
    </dxf>
    <dxf>
      <fill>
        <patternFill patternType="solid">
          <fgColor rgb="FFEEECE1"/>
          <bgColor rgb="FFEEECE1"/>
        </patternFill>
      </fill>
    </dxf>
    <dxf>
      <fill>
        <patternFill patternType="solid">
          <fgColor rgb="FFF2F2F2"/>
          <bgColor rgb="FFF2F2F2"/>
        </patternFill>
      </fill>
      <border>
        <left style="thin">
          <color rgb="FFBFBFBF"/>
        </left>
        <right style="thin">
          <color rgb="FFBFBFBF"/>
        </right>
        <top style="thin">
          <color rgb="FFBFBFBF"/>
        </top>
        <bottom style="thin">
          <color rgb="FFBFBFBF"/>
        </bottom>
      </border>
    </dxf>
    <dxf>
      <fill>
        <patternFill patternType="none"/>
      </fill>
      <border>
        <left style="thin">
          <color rgb="FFBFBFBF"/>
        </left>
        <right style="thin">
          <color rgb="FFBFBFBF"/>
        </right>
        <top style="thin">
          <color rgb="FFBFBFBF"/>
        </top>
        <bottom style="thin">
          <color rgb="FFBFBFBF"/>
        </bottom>
      </border>
    </dxf>
    <dxf>
      <fill>
        <patternFill patternType="solid">
          <fgColor rgb="FFEEECE1"/>
          <bgColor rgb="FFEEECE1"/>
        </patternFill>
      </fill>
    </dxf>
    <dxf>
      <fill>
        <patternFill patternType="solid">
          <fgColor rgb="FFF2F2F2"/>
          <bgColor rgb="FFF2F2F2"/>
        </patternFill>
      </fill>
      <border>
        <left style="thin">
          <color rgb="FFBFBFBF"/>
        </left>
        <right style="thin">
          <color rgb="FFBFBFBF"/>
        </right>
        <top style="thin">
          <color rgb="FFBFBFBF"/>
        </top>
        <bottom style="thin">
          <color rgb="FFBFBFBF"/>
        </bottom>
      </border>
    </dxf>
    <dxf>
      <fill>
        <patternFill patternType="none"/>
      </fill>
      <border>
        <left style="thin">
          <color rgb="FFBFBFBF"/>
        </left>
        <right style="thin">
          <color rgb="FFBFBFBF"/>
        </right>
        <top style="thin">
          <color rgb="FFBFBFBF"/>
        </top>
        <bottom style="thin">
          <color rgb="FFBFBFBF"/>
        </bottom>
      </border>
    </dxf>
    <dxf>
      <fill>
        <patternFill patternType="solid">
          <fgColor rgb="FFEEECE1"/>
          <bgColor rgb="FFEEECE1"/>
        </patternFill>
      </fill>
    </dxf>
    <dxf>
      <fill>
        <patternFill patternType="solid">
          <fgColor rgb="FFF2F2F2"/>
          <bgColor rgb="FFF2F2F2"/>
        </patternFill>
      </fill>
      <border>
        <left style="thin">
          <color rgb="FFBFBFBF"/>
        </left>
        <right style="thin">
          <color rgb="FFBFBFBF"/>
        </right>
        <top style="thin">
          <color rgb="FFBFBFBF"/>
        </top>
        <bottom style="thin">
          <color rgb="FFBFBFBF"/>
        </bottom>
      </border>
    </dxf>
    <dxf>
      <fill>
        <patternFill patternType="none"/>
      </fill>
      <border>
        <left style="thin">
          <color rgb="FFBFBFBF"/>
        </left>
        <right style="thin">
          <color rgb="FFBFBFBF"/>
        </right>
        <top style="thin">
          <color rgb="FFBFBFBF"/>
        </top>
        <bottom style="thin">
          <color rgb="FFBFBFBF"/>
        </bottom>
      </border>
    </dxf>
    <dxf>
      <fill>
        <patternFill patternType="solid">
          <fgColor rgb="FFEEECE1"/>
          <bgColor rgb="FFEEECE1"/>
        </patternFill>
      </fill>
    </dxf>
    <dxf>
      <fill>
        <patternFill patternType="solid">
          <fgColor rgb="FFF2F2F2"/>
          <bgColor rgb="FFF2F2F2"/>
        </patternFill>
      </fill>
      <border>
        <left style="thin">
          <color rgb="FFBFBFBF"/>
        </left>
        <right style="thin">
          <color rgb="FFBFBFBF"/>
        </right>
        <top style="thin">
          <color rgb="FFBFBFBF"/>
        </top>
        <bottom style="thin">
          <color rgb="FFBFBFBF"/>
        </bottom>
      </border>
    </dxf>
    <dxf>
      <fill>
        <patternFill patternType="none"/>
      </fill>
      <border>
        <left style="thin">
          <color rgb="FFBFBFBF"/>
        </left>
        <right style="thin">
          <color rgb="FFBFBFBF"/>
        </right>
        <top style="thin">
          <color rgb="FFBFBFBF"/>
        </top>
        <bottom style="thin">
          <color rgb="FFBFBFBF"/>
        </bottom>
      </border>
    </dxf>
    <dxf>
      <fill>
        <patternFill patternType="solid">
          <fgColor rgb="FFEEECE1"/>
          <bgColor rgb="FFEEECE1"/>
        </patternFill>
      </fill>
    </dxf>
    <dxf>
      <fill>
        <patternFill patternType="solid">
          <fgColor rgb="FFF2F2F2"/>
          <bgColor rgb="FFF2F2F2"/>
        </patternFill>
      </fill>
      <border>
        <left style="thin">
          <color rgb="FFBFBFBF"/>
        </left>
        <right style="thin">
          <color rgb="FFBFBFBF"/>
        </right>
        <top style="thin">
          <color rgb="FFBFBFBF"/>
        </top>
        <bottom style="thin">
          <color rgb="FFBFBFBF"/>
        </bottom>
      </border>
    </dxf>
    <dxf>
      <fill>
        <patternFill patternType="none"/>
      </fill>
      <border>
        <left style="thin">
          <color rgb="FFBFBFBF"/>
        </left>
        <right style="thin">
          <color rgb="FFBFBFBF"/>
        </right>
        <top style="thin">
          <color rgb="FFBFBFBF"/>
        </top>
        <bottom style="thin">
          <color rgb="FFBFBFBF"/>
        </bottom>
      </border>
    </dxf>
    <dxf>
      <fill>
        <patternFill patternType="solid">
          <fgColor rgb="FFEEECE1"/>
          <bgColor rgb="FFEEECE1"/>
        </patternFill>
      </fill>
    </dxf>
    <dxf>
      <fill>
        <patternFill patternType="solid">
          <fgColor rgb="FFF2F2F2"/>
          <bgColor rgb="FFF2F2F2"/>
        </patternFill>
      </fill>
      <border>
        <left style="thin">
          <color rgb="FFBFBFBF"/>
        </left>
        <right style="thin">
          <color rgb="FFBFBFBF"/>
        </right>
        <top style="thin">
          <color rgb="FFBFBFBF"/>
        </top>
        <bottom style="thin">
          <color rgb="FFBFBFBF"/>
        </bottom>
      </border>
    </dxf>
    <dxf>
      <fill>
        <patternFill patternType="none"/>
      </fill>
      <border>
        <left style="thin">
          <color rgb="FFBFBFBF"/>
        </left>
        <right style="thin">
          <color rgb="FFBFBFBF"/>
        </right>
        <top style="thin">
          <color rgb="FFBFBFBF"/>
        </top>
        <bottom style="thin">
          <color rgb="FFBFBFBF"/>
        </bottom>
      </border>
    </dxf>
    <dxf>
      <fill>
        <patternFill patternType="solid">
          <fgColor rgb="FFEEECE1"/>
          <bgColor rgb="FFEEECE1"/>
        </patternFill>
      </fill>
    </dxf>
    <dxf>
      <fill>
        <patternFill patternType="solid">
          <fgColor rgb="FFF2F2F2"/>
          <bgColor rgb="FFF2F2F2"/>
        </patternFill>
      </fill>
      <border>
        <left style="thin">
          <color rgb="FFBFBFBF"/>
        </left>
        <right style="thin">
          <color rgb="FFBFBFBF"/>
        </right>
        <top style="thin">
          <color rgb="FFBFBFBF"/>
        </top>
        <bottom style="thin">
          <color rgb="FFBFBFBF"/>
        </bottom>
      </border>
    </dxf>
    <dxf>
      <fill>
        <patternFill patternType="none"/>
      </fill>
      <border>
        <left style="thin">
          <color rgb="FFBFBFBF"/>
        </left>
        <right style="thin">
          <color rgb="FFBFBFBF"/>
        </right>
        <top style="thin">
          <color rgb="FFBFBFBF"/>
        </top>
        <bottom style="thin">
          <color rgb="FFBFBFBF"/>
        </bottom>
      </border>
    </dxf>
    <dxf>
      <fill>
        <patternFill patternType="solid">
          <fgColor rgb="FFEEECE1"/>
          <bgColor rgb="FFEEECE1"/>
        </patternFill>
      </fill>
    </dxf>
    <dxf>
      <fill>
        <patternFill patternType="solid">
          <fgColor rgb="FFF2F2F2"/>
          <bgColor rgb="FFF2F2F2"/>
        </patternFill>
      </fill>
      <border>
        <left style="thin">
          <color rgb="FFBFBFBF"/>
        </left>
        <right style="thin">
          <color rgb="FFBFBFBF"/>
        </right>
        <top style="thin">
          <color rgb="FFBFBFBF"/>
        </top>
        <bottom style="thin">
          <color rgb="FFBFBFBF"/>
        </bottom>
      </border>
    </dxf>
    <dxf>
      <fill>
        <patternFill patternType="none"/>
      </fill>
      <border>
        <left style="thin">
          <color rgb="FFBFBFBF"/>
        </left>
        <right style="thin">
          <color rgb="FFBFBFBF"/>
        </right>
        <top style="thin">
          <color rgb="FFBFBFBF"/>
        </top>
        <bottom style="thin">
          <color rgb="FFBFBFBF"/>
        </bottom>
      </border>
    </dxf>
    <dxf>
      <fill>
        <patternFill patternType="solid">
          <fgColor rgb="FFEEECE1"/>
          <bgColor rgb="FFEEECE1"/>
        </patternFill>
      </fill>
    </dxf>
    <dxf>
      <fill>
        <patternFill patternType="solid">
          <fgColor rgb="FFB7E1CD"/>
          <bgColor rgb="FFB7E1CD"/>
        </patternFill>
      </fill>
    </dxf>
    <dxf>
      <fill>
        <patternFill patternType="solid">
          <fgColor rgb="FFF2F2F2"/>
          <bgColor rgb="FFF2F2F2"/>
        </patternFill>
      </fill>
      <border>
        <left style="thin">
          <color rgb="FFBFBFBF"/>
        </left>
        <right style="thin">
          <color rgb="FFBFBFBF"/>
        </right>
        <top style="thin">
          <color rgb="FFBFBFBF"/>
        </top>
        <bottom style="thin">
          <color rgb="FFBFBFBF"/>
        </bottom>
      </border>
    </dxf>
    <dxf>
      <fill>
        <patternFill patternType="none"/>
      </fill>
      <border>
        <left style="thin">
          <color rgb="FFBFBFBF"/>
        </left>
        <right style="thin">
          <color rgb="FFBFBFBF"/>
        </right>
        <top style="thin">
          <color rgb="FFBFBFBF"/>
        </top>
        <bottom style="thin">
          <color rgb="FFBFBFBF"/>
        </bottom>
      </border>
    </dxf>
    <dxf>
      <fill>
        <patternFill patternType="solid">
          <fgColor rgb="FFEEECE1"/>
          <bgColor rgb="FFEEECE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19050</xdr:colOff>
      <xdr:row>2</xdr:row>
      <xdr:rowOff>19050</xdr:rowOff>
    </xdr:from>
    <xdr:ext cx="628650" cy="18335625"/>
    <xdr:pic>
      <xdr:nvPicPr>
        <xdr:cNvPr id="2" name="image1.png" title="Obrázek">
          <a:extLst>
            <a:ext uri="{FF2B5EF4-FFF2-40B4-BE49-F238E27FC236}">
              <a16:creationId xmlns:a16="http://schemas.microsoft.com/office/drawing/2014/main" id="{00000000-0008-0000-2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1</xdr:row>
      <xdr:rowOff>0</xdr:rowOff>
    </xdr:from>
    <xdr:ext cx="428625" cy="43033950"/>
    <xdr:pic>
      <xdr:nvPicPr>
        <xdr:cNvPr id="2" name="image2.png" title="Obrázek">
          <a:extLst>
            <a:ext uri="{FF2B5EF4-FFF2-40B4-BE49-F238E27FC236}">
              <a16:creationId xmlns:a16="http://schemas.microsoft.com/office/drawing/2014/main" id="{00000000-0008-0000-2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paletovezbozi.cz/admin/objednavky-detail/?id=23283" TargetMode="External"/><Relationship Id="rId2" Type="http://schemas.openxmlformats.org/officeDocument/2006/relationships/hyperlink" Target="https://www.paletovezbozi.cz/admin/objednavky-detail/?id=22824" TargetMode="External"/><Relationship Id="rId1" Type="http://schemas.openxmlformats.org/officeDocument/2006/relationships/hyperlink" Target="https://www.paletovezbozi.cz/admin/objednavky-detail/?id=22773" TargetMode="External"/><Relationship Id="rId4" Type="http://schemas.openxmlformats.org/officeDocument/2006/relationships/hyperlink" Target="https://www.paletovezbozi.cz/admin/objednavky-detail/?id=23115"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paletovezbozi.cz/admin/objednavky-detail/?id=21819" TargetMode="External"/><Relationship Id="rId2" Type="http://schemas.openxmlformats.org/officeDocument/2006/relationships/hyperlink" Target="https://www.paletovezbozi.cz/admin/objednavky-detail/?id=21804" TargetMode="External"/><Relationship Id="rId1" Type="http://schemas.openxmlformats.org/officeDocument/2006/relationships/hyperlink" Target="https://www.paletovezbozi.cz/admin/objednavky-detail/?id=21774" TargetMode="External"/><Relationship Id="rId6" Type="http://schemas.openxmlformats.org/officeDocument/2006/relationships/hyperlink" Target="https://www.paletovezbozi.cz/admin/objednavky-detail/?id=22788" TargetMode="External"/><Relationship Id="rId5" Type="http://schemas.openxmlformats.org/officeDocument/2006/relationships/hyperlink" Target="https://www.paletovezbozi.cz/admin/objednavky-detail/?id=21942" TargetMode="External"/><Relationship Id="rId4" Type="http://schemas.openxmlformats.org/officeDocument/2006/relationships/hyperlink" Target="https://www.paletovezbozi.cz/admin/objednavky-detail/?id=21801"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salego.nwbest.xyz/index.php?main_page=product_info&amp;products_id=199623" TargetMode="External"/><Relationship Id="rId21" Type="http://schemas.openxmlformats.org/officeDocument/2006/relationships/hyperlink" Target="https://jeelabs.com/p/motorola-hk1874-ap7181-dc-2-4-5-x-ghz-intl/" TargetMode="External"/><Relationship Id="rId42" Type="http://schemas.openxmlformats.org/officeDocument/2006/relationships/hyperlink" Target="https://getitnew.com/products/41532" TargetMode="External"/><Relationship Id="rId63" Type="http://schemas.openxmlformats.org/officeDocument/2006/relationships/hyperlink" Target="https://shop.netz-komponenten.net/Extreme-Switching-Stackable/C-Series/C5-Series/C5K125-24P2.html" TargetMode="External"/><Relationship Id="rId84" Type="http://schemas.openxmlformats.org/officeDocument/2006/relationships/hyperlink" Target="https://www.preis.de/produkte/Avaya-WLAN-Access-Point-8120/2138482.html?preis_aff_id=0000-remarketing-1111&amp;utm_source=google&amp;utm_medium=cpc&amp;utm_campaign=17858055762&amp;pde_id=7628978811&amp;gclid=EAIaIQobChMI4JO11tDK-QIVTfBRCh0qWQroEAMYASAAEgLlVfD_BwE" TargetMode="External"/><Relationship Id="rId138" Type="http://schemas.openxmlformats.org/officeDocument/2006/relationships/hyperlink" Target="https://www.amazon.com/EXTREME-NETWORKS-17112-Summit-Module/dp/B01LXAJWCR" TargetMode="External"/><Relationship Id="rId159" Type="http://schemas.openxmlformats.org/officeDocument/2006/relationships/hyperlink" Target="https://www.playthek.com/avaya-power-injector-nordamerika-wpr9100a3-avaya-hardware-electronic-pZZa1-2099367218.html" TargetMode="External"/><Relationship Id="rId170" Type="http://schemas.openxmlformats.org/officeDocument/2006/relationships/vmlDrawing" Target="../drawings/vmlDrawing5.vml"/><Relationship Id="rId107" Type="http://schemas.openxmlformats.org/officeDocument/2006/relationships/hyperlink" Target="https://versatile.com/product/motorola-ap-6511e-60010-wr/" TargetMode="External"/><Relationship Id="rId11" Type="http://schemas.openxmlformats.org/officeDocument/2006/relationships/hyperlink" Target="https://computerowiec.com.pl/sprzet-sieciowy/9145-access-point-avaya-9103-80211ac-wap9113306-e6-wap913306-e6.html" TargetMode="External"/><Relationship Id="rId32" Type="http://schemas.openxmlformats.org/officeDocument/2006/relationships/hyperlink" Target="https://ct-company.ru/catalog/network/extreme-networks/e4g-interface-modules/16442.html" TargetMode="External"/><Relationship Id="rId53" Type="http://schemas.openxmlformats.org/officeDocument/2006/relationships/hyperlink" Target="https://www.ebay.com/p/1711783244" TargetMode="External"/><Relationship Id="rId74" Type="http://schemas.openxmlformats.org/officeDocument/2006/relationships/hyperlink" Target="http://www.transource.com/store/product_detail.asp?part_num=10878105" TargetMode="External"/><Relationship Id="rId128" Type="http://schemas.openxmlformats.org/officeDocument/2006/relationships/hyperlink" Target="https://www.m4l.com/7g4270-10-Enterasys-Networks-Switch" TargetMode="External"/><Relationship Id="rId149" Type="http://schemas.openxmlformats.org/officeDocument/2006/relationships/hyperlink" Target="https://eztradingco.com/products/ds1404092-avaya-nortel-passport-8648gtr-routing-switch-module" TargetMode="External"/><Relationship Id="rId5" Type="http://schemas.openxmlformats.org/officeDocument/2006/relationships/hyperlink" Target="https://digitalsquare.ru/katalog/setevoe-oborudovanie/aktivnoe-setevoe-oborudovanie/e4g-b16t1e1-module.html" TargetMode="External"/><Relationship Id="rId95" Type="http://schemas.openxmlformats.org/officeDocument/2006/relationships/hyperlink" Target="https://www.newegg.com/p/0ED-002J-000E0" TargetMode="External"/><Relationship Id="rId160" Type="http://schemas.openxmlformats.org/officeDocument/2006/relationships/hyperlink" Target="https://www.ebay.com/p/4035978261" TargetMode="External"/><Relationship Id="rId22" Type="http://schemas.openxmlformats.org/officeDocument/2006/relationships/hyperlink" Target="https://it-market.com/de/komponenten/neuzugaenge/extreme/e4g-400-dc/router" TargetMode="External"/><Relationship Id="rId43" Type="http://schemas.openxmlformats.org/officeDocument/2006/relationships/hyperlink" Target="https://www.ebay.de/itm/203965107183?hash=item2f7d448bef:g:R98AAOSwnbFijNRg" TargetMode="External"/><Relationship Id="rId64" Type="http://schemas.openxmlformats.org/officeDocument/2006/relationships/hyperlink" Target="https://www.m4l.com/08h20g4-48-Enterasys-Networks-Switch" TargetMode="External"/><Relationship Id="rId118" Type="http://schemas.openxmlformats.org/officeDocument/2006/relationships/hyperlink" Target="https://www.jacob.de/produkte/Avaya-Ethernet-Routing-Switch-5632FD-AL1001A15-E5-artnr-1294866.html" TargetMode="External"/><Relationship Id="rId139" Type="http://schemas.openxmlformats.org/officeDocument/2006/relationships/hyperlink" Target="http://www.transource.com/store/product_detail.asp?part_num=10188829" TargetMode="External"/><Relationship Id="rId85" Type="http://schemas.openxmlformats.org/officeDocument/2006/relationships/hyperlink" Target="https://archiwum.allegro.pl/oferta/avaya-al1905a3b-e6-ers5900-b2f-1400w-psu-no-pc-i8156652881.html" TargetMode="External"/><Relationship Id="rId150" Type="http://schemas.openxmlformats.org/officeDocument/2006/relationships/hyperlink" Target="https://store.immediasys.com/ap-7161-outdoor-dual-radio-802-11n-access-point-ap-7161-66040-wr/" TargetMode="External"/><Relationship Id="rId171" Type="http://schemas.openxmlformats.org/officeDocument/2006/relationships/comments" Target="../comments5.xml"/><Relationship Id="rId12" Type="http://schemas.openxmlformats.org/officeDocument/2006/relationships/hyperlink" Target="https://www.nriparts.com/products/avaya-wap9102-wireless-access-point-ethernet-and-communication-module/621576?option_ids=" TargetMode="External"/><Relationship Id="rId33" Type="http://schemas.openxmlformats.org/officeDocument/2006/relationships/hyperlink" Target="https://shop.netz-komponenten.net/Enterasys/Extreme-Wireless/WS-AP3715e.html" TargetMode="External"/><Relationship Id="rId108" Type="http://schemas.openxmlformats.org/officeDocument/2006/relationships/hyperlink" Target="https://versatile.com/product/motorola-mod-8132-6001s-ww/" TargetMode="External"/><Relationship Id="rId129" Type="http://schemas.openxmlformats.org/officeDocument/2006/relationships/hyperlink" Target="https://retailtechoutlet.com/products/motorola-ex-3524-0000-00-wr-24ge-4sfp-wired-poe-poe" TargetMode="External"/><Relationship Id="rId54" Type="http://schemas.openxmlformats.org/officeDocument/2006/relationships/hyperlink" Target="https://4startech.com/products/16112" TargetMode="External"/><Relationship Id="rId70" Type="http://schemas.openxmlformats.org/officeDocument/2006/relationships/hyperlink" Target="https://www.ebay.co.uk/itm/Extreme-Networks-41211-MSM-G8X-with-ADV-CORE-MPLS-LICENSE-/202826396880" TargetMode="External"/><Relationship Id="rId75" Type="http://schemas.openxmlformats.org/officeDocument/2006/relationships/hyperlink" Target="https://shop.netz-komponenten.net/Enterasys/Extreme-Wireless/WS-AP3715e.html" TargetMode="External"/><Relationship Id="rId91" Type="http://schemas.openxmlformats.org/officeDocument/2006/relationships/hyperlink" Target="https://it-market.com/en/components/newcomers/nortel/al7000s2x-e6" TargetMode="External"/><Relationship Id="rId96" Type="http://schemas.openxmlformats.org/officeDocument/2006/relationships/hyperlink" Target="https://www.ipoffice.nl/product/5642/switch-4500-serie-ssc-kabel-(1-5-mtr)" TargetMode="External"/><Relationship Id="rId140" Type="http://schemas.openxmlformats.org/officeDocument/2006/relationships/hyperlink" Target="https://nwrusa.com/products/2037?variant=31556867489874" TargetMode="External"/><Relationship Id="rId145" Type="http://schemas.openxmlformats.org/officeDocument/2006/relationships/hyperlink" Target="https://thinclientpros.com/motorola-ap-650-wireless-access-point/" TargetMode="External"/><Relationship Id="rId161" Type="http://schemas.openxmlformats.org/officeDocument/2006/relationships/hyperlink" Target="https://www.router-switch.com/ap-psbias-1p2-afr.html" TargetMode="External"/><Relationship Id="rId166" Type="http://schemas.openxmlformats.org/officeDocument/2006/relationships/hyperlink" Target="https://dell-shop.pl/en/memory/6642-dell-memory-1gb-pc2-5300f-ddr2-snp9f030ck2-2g.html" TargetMode="External"/><Relationship Id="rId1" Type="http://schemas.openxmlformats.org/officeDocument/2006/relationships/hyperlink" Target="https://bciimage.com/product/12x12x6-heated-poe-enclosure-for-4-element-n-style-ext-antenna/" TargetMode="External"/><Relationship Id="rId6" Type="http://schemas.openxmlformats.org/officeDocument/2006/relationships/hyperlink" Target="https://www.alternetivo.cz/extreme-ap650-dvouradiovy-4x4-4-802-11ac-ax-mu-mimo-indoor-ap-1x2-5-1gbe-lacp-a-2x-802-3at-usb-ble-bez-dc-adapteru_d68766.html" TargetMode="External"/><Relationship Id="rId23" Type="http://schemas.openxmlformats.org/officeDocument/2006/relationships/hyperlink" Target="https://aiwa.kz/p87987090-marshrutizator-extreme-networks.html" TargetMode="External"/><Relationship Id="rId28" Type="http://schemas.openxmlformats.org/officeDocument/2006/relationships/hyperlink" Target="https://it-market.com/de/switches/managed/nortel/ec1404009-e6" TargetMode="External"/><Relationship Id="rId49" Type="http://schemas.openxmlformats.org/officeDocument/2006/relationships/hyperlink" Target="https://www.memory4less.com/enterasys-networks-network-switch-c3k172-24" TargetMode="External"/><Relationship Id="rId114" Type="http://schemas.openxmlformats.org/officeDocument/2006/relationships/hyperlink" Target="https://www.memory4less.com/enterasys-networks-network-switch-c3k172-24" TargetMode="External"/><Relationship Id="rId119" Type="http://schemas.openxmlformats.org/officeDocument/2006/relationships/hyperlink" Target="http://www.transource.com/store/product_detail.asp?part_num=10190856" TargetMode="External"/><Relationship Id="rId44" Type="http://schemas.openxmlformats.org/officeDocument/2006/relationships/hyperlink" Target="https://www.edv-werksverkauf.de/extreme-network-enterasys-switch-7gr4202-30-netzwerk-30-ports_1651478158_15194" TargetMode="External"/><Relationship Id="rId60" Type="http://schemas.openxmlformats.org/officeDocument/2006/relationships/hyperlink" Target="https://shopotam.ru/catalog/Computers_Tablets_And_Networking/Home_Networking_And_Connectivity/Wireless_Access_Points/avaya/353627546057-item.html" TargetMode="External"/><Relationship Id="rId65" Type="http://schemas.openxmlformats.org/officeDocument/2006/relationships/hyperlink" Target="https://www.m4l.com/DS1404122E6-Avaya-Network-Component" TargetMode="External"/><Relationship Id="rId81" Type="http://schemas.openxmlformats.org/officeDocument/2006/relationships/hyperlink" Target="https://www.technetworksupply.com/products/a4h124-24p-extreme-networks-a-series-stackable-edge-switch" TargetMode="External"/><Relationship Id="rId86" Type="http://schemas.openxmlformats.org/officeDocument/2006/relationships/hyperlink" Target="https://www.ebay.com/itm/153645101114" TargetMode="External"/><Relationship Id="rId130" Type="http://schemas.openxmlformats.org/officeDocument/2006/relationships/hyperlink" Target="https://www.vibrant.com/OEM-RFS-7010-1000-WR.html" TargetMode="External"/><Relationship Id="rId135" Type="http://schemas.openxmlformats.org/officeDocument/2006/relationships/hyperlink" Target="https://www.radwell.co.uk/en-GB/Buy/ZEBRA/MOTOROLA%20SOLUTIONS/TW-0511-60010-WR/?redirect=true" TargetMode="External"/><Relationship Id="rId151" Type="http://schemas.openxmlformats.org/officeDocument/2006/relationships/hyperlink" Target="http://www.transource.com/store/product_detail.asp?part_num=11296168" TargetMode="External"/><Relationship Id="rId156" Type="http://schemas.openxmlformats.org/officeDocument/2006/relationships/hyperlink" Target="https://mountainnetworks.net/extreme-networks-intelligent-edge-switch-summit-x440-8t-new/" TargetMode="External"/><Relationship Id="rId13" Type="http://schemas.openxmlformats.org/officeDocument/2006/relationships/hyperlink" Target="https://aidc-online.com/puntos-de-acceso/124-punto-de-acceso-wing-ap-8533-68sb40.html" TargetMode="External"/><Relationship Id="rId18" Type="http://schemas.openxmlformats.org/officeDocument/2006/relationships/hyperlink" Target="https://www.priceblaze.com/g3g170-24-Enterasys-Networks-Network-Switches" TargetMode="External"/><Relationship Id="rId39" Type="http://schemas.openxmlformats.org/officeDocument/2006/relationships/hyperlink" Target="https://www.newegg.com/extreme-networks-16419-expansion-module/p/N82E16816384016" TargetMode="External"/><Relationship Id="rId109" Type="http://schemas.openxmlformats.org/officeDocument/2006/relationships/hyperlink" Target="https://www.logiscenter.eu/ml-2499-fhpa5-01r-zebra-antenna-indoor-outdoor" TargetMode="External"/><Relationship Id="rId34" Type="http://schemas.openxmlformats.org/officeDocument/2006/relationships/hyperlink" Target="https://www.amazon.co.uk/Avaya-AL3500B04-E6-ERS-3510GT/dp/B0195F1MF2" TargetMode="External"/><Relationship Id="rId50" Type="http://schemas.openxmlformats.org/officeDocument/2006/relationships/hyperlink" Target="https://it-planet.com/en/p/enterasys-b2h124-48p-212453.html" TargetMode="External"/><Relationship Id="rId55" Type="http://schemas.openxmlformats.org/officeDocument/2006/relationships/hyperlink" Target="https://4startech.com/products/16115" TargetMode="External"/><Relationship Id="rId76" Type="http://schemas.openxmlformats.org/officeDocument/2006/relationships/hyperlink" Target="https://mountainnetworks.net/extreme-networks-interface-module-xgm3s-2xf-module-new/" TargetMode="External"/><Relationship Id="rId97" Type="http://schemas.openxmlformats.org/officeDocument/2006/relationships/hyperlink" Target="https://it-planet.com/en/p/nortel-avaya-al700001b-e6-440.html" TargetMode="External"/><Relationship Id="rId104" Type="http://schemas.openxmlformats.org/officeDocument/2006/relationships/hyperlink" Target="https://esaitech.com/products/motorola-ap-650-300mbps-dual-band-thin-multi-purpose-access-point" TargetMode="External"/><Relationship Id="rId120" Type="http://schemas.openxmlformats.org/officeDocument/2006/relationships/hyperlink" Target="https://it-market.com/en/switches/10/100-mbit/s/enterasys/b2h124-48p?gclid=EAIaIQobChMIyP_vsOi7-QIVBJzVCh1KFAzCEAAYASAAEgL_4fD_BwE" TargetMode="External"/><Relationship Id="rId125" Type="http://schemas.openxmlformats.org/officeDocument/2006/relationships/hyperlink" Target="https://computingworlds.com/enterasys-networks-4h4282-49-switches.html" TargetMode="External"/><Relationship Id="rId141" Type="http://schemas.openxmlformats.org/officeDocument/2006/relationships/hyperlink" Target="https://www.ebay.com/itm/303560653622" TargetMode="External"/><Relationship Id="rId146" Type="http://schemas.openxmlformats.org/officeDocument/2006/relationships/hyperlink" Target="https://www.amazon.com/Extreme-Network-WS-AP3715I-Enterasys-identiFi/dp/B00KLXZ50Q" TargetMode="External"/><Relationship Id="rId167" Type="http://schemas.openxmlformats.org/officeDocument/2006/relationships/hyperlink" Target="https://ct-company.ru/catalog/network/extreme-networks/e4g-interface-modules/16442.html" TargetMode="External"/><Relationship Id="rId7" Type="http://schemas.openxmlformats.org/officeDocument/2006/relationships/hyperlink" Target="https://archiwum.allegro.pl/oferta/avaya-wap9114-wireless-access-point-802-11ac-i6620746970.html" TargetMode="External"/><Relationship Id="rId71" Type="http://schemas.openxmlformats.org/officeDocument/2006/relationships/hyperlink" Target="https://www.ebay.com/itm/Motorola-RFS-7010-1000-WR-RFS7000-Series-Wireless-Controller-Network-Switch-2/153645100974" TargetMode="External"/><Relationship Id="rId92" Type="http://schemas.openxmlformats.org/officeDocument/2006/relationships/hyperlink" Target="https://produto.mercadolivre.com.br/MLB-1516630735-switch-enterasys-matrix-e1-1h582-25-24-portas-console-_JM" TargetMode="External"/><Relationship Id="rId162" Type="http://schemas.openxmlformats.org/officeDocument/2006/relationships/hyperlink" Target="https://treolink.ru/katalog/besprovodnoe-oborudovanie/antennas/brands/acceltex-ats-ohdp-245-1011-4nj-ic/" TargetMode="External"/><Relationship Id="rId2" Type="http://schemas.openxmlformats.org/officeDocument/2006/relationships/hyperlink" Target="https://it-market.com/de/komponenten/neuzugaenge/extreme/ec8404006-e6" TargetMode="External"/><Relationship Id="rId29" Type="http://schemas.openxmlformats.org/officeDocument/2006/relationships/hyperlink" Target="http://www.transource.com/store/product_detail.asp?part_num=11161548" TargetMode="External"/><Relationship Id="rId24" Type="http://schemas.openxmlformats.org/officeDocument/2006/relationships/hyperlink" Target="https://it-planet.com/fr/p/nortel-avaya-al4800b88-e6-436.html" TargetMode="External"/><Relationship Id="rId40" Type="http://schemas.openxmlformats.org/officeDocument/2006/relationships/hyperlink" Target="https://www.barcode-uk.com/group/wireless-networking/wireless-access-points/extreme-networks/extreme-networks-zebra-ap8122" TargetMode="External"/><Relationship Id="rId45" Type="http://schemas.openxmlformats.org/officeDocument/2006/relationships/hyperlink" Target="http://www.transource.com/store/product_detail.asp?part_num=10190856" TargetMode="External"/><Relationship Id="rId66" Type="http://schemas.openxmlformats.org/officeDocument/2006/relationships/hyperlink" Target="https://it-market.com/de/switches/gigabit/extreme/sk8009-1224-f8?number=157374" TargetMode="External"/><Relationship Id="rId87" Type="http://schemas.openxmlformats.org/officeDocument/2006/relationships/hyperlink" Target="https://www.priceblaze.com/ssr-serc-04-aa-Cabletron-Server-Motherboards" TargetMode="External"/><Relationship Id="rId110" Type="http://schemas.openxmlformats.org/officeDocument/2006/relationships/hyperlink" Target="https://www.newegg.com/extreme-networks-16117-fiber-module/p/N82E16816384017" TargetMode="External"/><Relationship Id="rId115" Type="http://schemas.openxmlformats.org/officeDocument/2006/relationships/hyperlink" Target="https://www.itbargaincenter.com/products/ec7205a1b-e6" TargetMode="External"/><Relationship Id="rId131" Type="http://schemas.openxmlformats.org/officeDocument/2006/relationships/hyperlink" Target="https://nwrusa.com/products/3824" TargetMode="External"/><Relationship Id="rId136" Type="http://schemas.openxmlformats.org/officeDocument/2006/relationships/hyperlink" Target="https://it-market.com/de/switches/gigabit/extreme/ssa-t1068-0652a?number=157226" TargetMode="External"/><Relationship Id="rId157" Type="http://schemas.openxmlformats.org/officeDocument/2006/relationships/hyperlink" Target="https://nur-sultan.satu.kz/p45661551-antenna-avaya-wat911090.html" TargetMode="External"/><Relationship Id="rId61" Type="http://schemas.openxmlformats.org/officeDocument/2006/relationships/hyperlink" Target="https://www.m4l.com/ws-ps3x48-mr-Enterasys-Networks-Power-accessory" TargetMode="External"/><Relationship Id="rId82" Type="http://schemas.openxmlformats.org/officeDocument/2006/relationships/hyperlink" Target="https://www.networktigers.com/products/48062-extreme-bdxb-100g4x-xl-module" TargetMode="External"/><Relationship Id="rId152" Type="http://schemas.openxmlformats.org/officeDocument/2006/relationships/hyperlink" Target="https://www.walmart.com/ip/Extreme-Networks-RoamAbout-antenna/524944719" TargetMode="External"/><Relationship Id="rId19" Type="http://schemas.openxmlformats.org/officeDocument/2006/relationships/hyperlink" Target="https://www.tonitrus.com/de/netzwerk/zubehoer/sonstiges/10124914-014-avaya-al4518004-e6-nortel-4500-ssc-histack-stacking-cable-5m-5m-grau-netzwerkkabel/" TargetMode="External"/><Relationship Id="rId14" Type="http://schemas.openxmlformats.org/officeDocument/2006/relationships/hyperlink" Target="https://it-market.com/en/communication/wireless/access-points/extreme/ap-6522e-66030-eu?number=149874&amp;gclid=Cj0KCQjwrs2XBhDjARIsAHVymmQij-A_KCTon7y1S2L6XqnXcBb976W-HOjy2O2XkminQUCs9nHMImYaAo3EEALw_wcB" TargetMode="External"/><Relationship Id="rId30" Type="http://schemas.openxmlformats.org/officeDocument/2006/relationships/hyperlink" Target="https://www.amazon.com/Extreme-Network-WS-AP3715I-Enterasys-identiFi/dp/B00KLXZ50Q" TargetMode="External"/><Relationship Id="rId35" Type="http://schemas.openxmlformats.org/officeDocument/2006/relationships/hyperlink" Target="https://esaitech.com/products/extreme-networks-08g20g4-24-800-series-24-port-managed-rack-mount-switch" TargetMode="External"/><Relationship Id="rId56" Type="http://schemas.openxmlformats.org/officeDocument/2006/relationships/hyperlink" Target="https://www.ebay.com/itm/283617387100" TargetMode="External"/><Relationship Id="rId77" Type="http://schemas.openxmlformats.org/officeDocument/2006/relationships/hyperlink" Target="https://it-market.com/en/switches/gigabit/enterasys/4g4282-49?c=510" TargetMode="External"/><Relationship Id="rId100" Type="http://schemas.openxmlformats.org/officeDocument/2006/relationships/hyperlink" Target="https://www.priceblaze.com/I3H2528FXM-EnterasysNetworks-Network-Accessory" TargetMode="External"/><Relationship Id="rId105" Type="http://schemas.openxmlformats.org/officeDocument/2006/relationships/hyperlink" Target="https://teamequip.com/symbol-ap-0622-ap-6522-66040-us-access-point-t141173/" TargetMode="External"/><Relationship Id="rId126" Type="http://schemas.openxmlformats.org/officeDocument/2006/relationships/hyperlink" Target="https://servermark.net/catalog/network/network_21349.html" TargetMode="External"/><Relationship Id="rId147" Type="http://schemas.openxmlformats.org/officeDocument/2006/relationships/hyperlink" Target="https://www.radwell.co.uk/en-GB/Buy/ZEBRA/MOTOROLA%20SOLUTIONS/ML-2452-PTA2M3X3-1/?redirect=true" TargetMode="External"/><Relationship Id="rId168" Type="http://schemas.openxmlformats.org/officeDocument/2006/relationships/hyperlink" Target="https://alianza.kz/p45662905-shassi-avaya-ec1402003.html?utm_source=KZ.Ekatalog&amp;utm_medium=cpc" TargetMode="External"/><Relationship Id="rId8" Type="http://schemas.openxmlformats.org/officeDocument/2006/relationships/hyperlink" Target="https://www.amazon.com/Extreme-Networks-10960-Power-Supply/dp/B074T167ZZ" TargetMode="External"/><Relationship Id="rId51" Type="http://schemas.openxmlformats.org/officeDocument/2006/relationships/hyperlink" Target="https://www.m4l.com/7g4270-10-Enterasys-Networks-Switch" TargetMode="External"/><Relationship Id="rId72" Type="http://schemas.openxmlformats.org/officeDocument/2006/relationships/hyperlink" Target="https://archiwum.allegro.pl/oferta/avaya-wap9114-wireless-access-point-802-11ac-i6620746970.html" TargetMode="External"/><Relationship Id="rId93" Type="http://schemas.openxmlformats.org/officeDocument/2006/relationships/hyperlink" Target="https://tehseller.ru/products/38824929" TargetMode="External"/><Relationship Id="rId98" Type="http://schemas.openxmlformats.org/officeDocument/2006/relationships/hyperlink" Target="https://www.walmart.com/ip/Extreme-Networks-A-Series-A4-A4H124-48-switch-48-ports-managed/38398679" TargetMode="External"/><Relationship Id="rId121" Type="http://schemas.openxmlformats.org/officeDocument/2006/relationships/hyperlink" Target="https://it-market.com/en/switches/gigabit/enterasys/b3g124-48?gclid=EAIaIQobChMIiuiry-a7-QIVW49oCR1hvg4hEAAYASAAEgLOVvD_BwE" TargetMode="External"/><Relationship Id="rId142" Type="http://schemas.openxmlformats.org/officeDocument/2006/relationships/hyperlink" Target="https://www.thebarcodewarehouse.co.uk/shop/motorola/motorola-discontinued-products/AP-0622-66040-EU/" TargetMode="External"/><Relationship Id="rId163" Type="http://schemas.openxmlformats.org/officeDocument/2006/relationships/hyperlink" Target="https://www.hardwarejet.com/extreme-networks-12804.html" TargetMode="External"/><Relationship Id="rId3" Type="http://schemas.openxmlformats.org/officeDocument/2006/relationships/hyperlink" Target="https://www.priceblaze.com/wat912090-e6-Avaya-Network-Network-Accessories" TargetMode="External"/><Relationship Id="rId25" Type="http://schemas.openxmlformats.org/officeDocument/2006/relationships/hyperlink" Target="https://picclick.com/Avaya-9024XL-EC1404001-E6-24-Port-SFP-10-GbE-203993822354.html?refresh=1" TargetMode="External"/><Relationship Id="rId46" Type="http://schemas.openxmlformats.org/officeDocument/2006/relationships/hyperlink" Target="https://www.morele.net/access-point-extreme-networks-ap8232-ap-8232-67040-eu-1221640/" TargetMode="External"/><Relationship Id="rId67" Type="http://schemas.openxmlformats.org/officeDocument/2006/relationships/hyperlink" Target="https://it-market.com/de/komponenten/neuzugaenge/extreme/8900-10g8x-xl" TargetMode="External"/><Relationship Id="rId116" Type="http://schemas.openxmlformats.org/officeDocument/2006/relationships/hyperlink" Target="https://www.ebay.com/itm/EXTREME-NETWORKS-ENTERASYS-7C103-/283617390079?_ul=IL" TargetMode="External"/><Relationship Id="rId137" Type="http://schemas.openxmlformats.org/officeDocument/2006/relationships/hyperlink" Target="https://www.amazon.com/Avaya-7024XLS-Front-Cooling-AL700001F-E6/dp/B00BKDAXB2" TargetMode="External"/><Relationship Id="rId158" Type="http://schemas.openxmlformats.org/officeDocument/2006/relationships/hyperlink" Target="https://www.router-switch.com/ap-6522-66030-wr.html" TargetMode="External"/><Relationship Id="rId20" Type="http://schemas.openxmlformats.org/officeDocument/2006/relationships/hyperlink" Target="https://www.ebay.com/itm/114829160418" TargetMode="External"/><Relationship Id="rId41" Type="http://schemas.openxmlformats.org/officeDocument/2006/relationships/hyperlink" Target="https://www.ebay.com/itm/174141068072?chn=ps&amp;mkevt=1&amp;mkcid=28" TargetMode="External"/><Relationship Id="rId62" Type="http://schemas.openxmlformats.org/officeDocument/2006/relationships/hyperlink" Target="https://www.terabitsystems.com/brocade/routers/ni-xmr-16-s" TargetMode="External"/><Relationship Id="rId83" Type="http://schemas.openxmlformats.org/officeDocument/2006/relationships/hyperlink" Target="https://www.priceblaze.com/wat911035-e6-Avaya-Network-Network-Accessories" TargetMode="External"/><Relationship Id="rId88" Type="http://schemas.openxmlformats.org/officeDocument/2006/relationships/hyperlink" Target="https://bciimage.com/product/14x12x6-polycarbonate-enclosure-with-solid-door-key-lock-4-n-style-holes/" TargetMode="External"/><Relationship Id="rId111" Type="http://schemas.openxmlformats.org/officeDocument/2006/relationships/hyperlink" Target="https://it-market.com/de/switches/gigabit/extreme/sk8009-1224-f8?number=157374" TargetMode="External"/><Relationship Id="rId132" Type="http://schemas.openxmlformats.org/officeDocument/2006/relationships/hyperlink" Target="https://www.partschase.com/Extreme%20Networks?product_id=95036&amp;page=4" TargetMode="External"/><Relationship Id="rId153" Type="http://schemas.openxmlformats.org/officeDocument/2006/relationships/hyperlink" Target="https://www.aztekcomputers.com/xsrncc2504xx-enterasys-1azteknioec.html" TargetMode="External"/><Relationship Id="rId15" Type="http://schemas.openxmlformats.org/officeDocument/2006/relationships/hyperlink" Target="https://ct-company.ru/catalog/wifi/extreme-networks/wing-outdoor/AP-6562-66040-WR.html" TargetMode="External"/><Relationship Id="rId36" Type="http://schemas.openxmlformats.org/officeDocument/2006/relationships/hyperlink" Target="https://www.ebay.com/itm/185281417467" TargetMode="External"/><Relationship Id="rId57" Type="http://schemas.openxmlformats.org/officeDocument/2006/relationships/hyperlink" Target="https://www.ebay.com/p/5023791689" TargetMode="External"/><Relationship Id="rId106" Type="http://schemas.openxmlformats.org/officeDocument/2006/relationships/hyperlink" Target="https://www.morele.net/antena-extreme-networks-patch-6-dual-band-ml-2452-pta6m6-1-1110639/" TargetMode="External"/><Relationship Id="rId127" Type="http://schemas.openxmlformats.org/officeDocument/2006/relationships/hyperlink" Target="https://www.itfortrade.com/switches/enterasys/a2h124-24p-generalueberholt.html" TargetMode="External"/><Relationship Id="rId10" Type="http://schemas.openxmlformats.org/officeDocument/2006/relationships/hyperlink" Target="http://www.schmidtasia.com/sg/avaya-wireless-lan-outdoor-access-point-9122/" TargetMode="External"/><Relationship Id="rId31" Type="http://schemas.openxmlformats.org/officeDocument/2006/relationships/hyperlink" Target="https://www.priceblaze.com/wap917300-e6-Avaya-Network-Wireless-Network" TargetMode="External"/><Relationship Id="rId52" Type="http://schemas.openxmlformats.org/officeDocument/2006/relationships/hyperlink" Target="https://www.radwell.co.uk/en-GB/Buy/ZEBRA/MOTOROLA%20SOLUTIONS/TW-0511-60010-WR/?redirect=true" TargetMode="External"/><Relationship Id="rId73" Type="http://schemas.openxmlformats.org/officeDocument/2006/relationships/hyperlink" Target="https://getitnew.com/products/48047" TargetMode="External"/><Relationship Id="rId78" Type="http://schemas.openxmlformats.org/officeDocument/2006/relationships/hyperlink" Target="http://www.transource.com/store/product_detail.asp?part_num=10188223" TargetMode="External"/><Relationship Id="rId94" Type="http://schemas.openxmlformats.org/officeDocument/2006/relationships/hyperlink" Target="https://it-market.com/de/switches/managed/nortel/ec1404009-e6" TargetMode="External"/><Relationship Id="rId99" Type="http://schemas.openxmlformats.org/officeDocument/2006/relationships/hyperlink" Target="https://mountainnetworks.net/extreme-networks-gigabit-switch-summit-x460-48xdc-new/" TargetMode="External"/><Relationship Id="rId101" Type="http://schemas.openxmlformats.org/officeDocument/2006/relationships/hyperlink" Target="https://shopotam.ru/catalog/Computers_Tablets_And_Networking/Home_Networking_And_Connectivity/Wireless_Access_Points/extreme-networks/272517227765-item.html" TargetMode="External"/><Relationship Id="rId122" Type="http://schemas.openxmlformats.org/officeDocument/2006/relationships/hyperlink" Target="https://shop.netz-komponenten.net/Extreme-Switching-Chassis/S-Series/S-SERIES-I-O-S180/ST8206-0848-F8.html" TargetMode="External"/><Relationship Id="rId143" Type="http://schemas.openxmlformats.org/officeDocument/2006/relationships/hyperlink" Target="https://fccid.io/NEI-AE3200i" TargetMode="External"/><Relationship Id="rId148" Type="http://schemas.openxmlformats.org/officeDocument/2006/relationships/hyperlink" Target="https://www.priceblaze.com/ws-ap3710e-Enterasys-Networks-Network-Wireless-Network" TargetMode="External"/><Relationship Id="rId164" Type="http://schemas.openxmlformats.org/officeDocument/2006/relationships/hyperlink" Target="https://esaitech.com/products/extreme-networks-08g20g4-24-800-series-24-port-managed-rack-mount-switch" TargetMode="External"/><Relationship Id="rId169" Type="http://schemas.openxmlformats.org/officeDocument/2006/relationships/hyperlink" Target="https://www.priceblaze.com/7c105-p-Enterasys-Networks-Network-Switches" TargetMode="External"/><Relationship Id="rId4" Type="http://schemas.openxmlformats.org/officeDocument/2006/relationships/hyperlink" Target="https://wirelessunits.com/motorola-solutions-ap7161-outdoor-mimo-dual-radio-802-11n-us/" TargetMode="External"/><Relationship Id="rId9" Type="http://schemas.openxmlformats.org/officeDocument/2006/relationships/hyperlink" Target="https://www.hardwarejet.com/extreme-networks-12102.html" TargetMode="External"/><Relationship Id="rId26" Type="http://schemas.openxmlformats.org/officeDocument/2006/relationships/hyperlink" Target="https://www.walmart.com/ip/Extreme-Networks-BlackDiamond-BDXA-G48T-expansion-module/530069445?wmlspartner=wlpa&amp;selectedSellerId=9286" TargetMode="External"/><Relationship Id="rId47" Type="http://schemas.openxmlformats.org/officeDocument/2006/relationships/hyperlink" Target="https://nur-sultan.satu.kz/p45661623-antenna-avaya-wat912035.html" TargetMode="External"/><Relationship Id="rId68" Type="http://schemas.openxmlformats.org/officeDocument/2006/relationships/hyperlink" Target="https://www.ebay.com/itm/163651436915" TargetMode="External"/><Relationship Id="rId89" Type="http://schemas.openxmlformats.org/officeDocument/2006/relationships/hyperlink" Target="https://www.amazon.de/enterasys-B5G124-48-Enterasys-48-Switch-Netzwerk/dp/B003X36R4O" TargetMode="External"/><Relationship Id="rId112" Type="http://schemas.openxmlformats.org/officeDocument/2006/relationships/hyperlink" Target="https://www.m4l.com/4H428549-Enterasys-Networks-Switch" TargetMode="External"/><Relationship Id="rId133" Type="http://schemas.openxmlformats.org/officeDocument/2006/relationships/hyperlink" Target="http://www.transource.com/store/product_detail.asp?part_num=10188830" TargetMode="External"/><Relationship Id="rId154" Type="http://schemas.openxmlformats.org/officeDocument/2006/relationships/hyperlink" Target="https://www.servers4less.com/networking/wireless/avaya-wat912360-e6" TargetMode="External"/><Relationship Id="rId16" Type="http://schemas.openxmlformats.org/officeDocument/2006/relationships/hyperlink" Target="https://www.newegg.com/p/0E6-007N-00086?item=9SIAJZYJ9P9126&amp;source=region" TargetMode="External"/><Relationship Id="rId37" Type="http://schemas.openxmlformats.org/officeDocument/2006/relationships/hyperlink" Target="https://www.ebay.com/itm/324529549888" TargetMode="External"/><Relationship Id="rId58" Type="http://schemas.openxmlformats.org/officeDocument/2006/relationships/hyperlink" Target="http://www.transource.com/store/product_detail.asp?part_num=10921409" TargetMode="External"/><Relationship Id="rId79" Type="http://schemas.openxmlformats.org/officeDocument/2006/relationships/hyperlink" Target="https://it-market.com/en/switches/managed/extreme/41251" TargetMode="External"/><Relationship Id="rId102" Type="http://schemas.openxmlformats.org/officeDocument/2006/relationships/hyperlink" Target="https://netcomputadores.com.br/p/appsbias1p2afr-motorola-symbol-power-injector/38161" TargetMode="External"/><Relationship Id="rId123" Type="http://schemas.openxmlformats.org/officeDocument/2006/relationships/hyperlink" Target="https://it-market.com/en/components/newcomers/extreme/c5g124-24p2-g" TargetMode="External"/><Relationship Id="rId144" Type="http://schemas.openxmlformats.org/officeDocument/2006/relationships/hyperlink" Target="https://www.rsbarcode.it/switching-routing-wireless-extreme-networks/18223-ml-2452-hpa6m6-072.html" TargetMode="External"/><Relationship Id="rId90" Type="http://schemas.openxmlformats.org/officeDocument/2006/relationships/hyperlink" Target="https://www.priceblaze.com/ssr-glx29-02-aa-Enterasys-Networks-Network-Accessory" TargetMode="External"/><Relationship Id="rId165" Type="http://schemas.openxmlformats.org/officeDocument/2006/relationships/hyperlink" Target="https://www.logiscenter.eu/rfs-4000-6adp-lic-wlan-infrastructure-zebra-rfs4000" TargetMode="External"/><Relationship Id="rId27" Type="http://schemas.openxmlformats.org/officeDocument/2006/relationships/hyperlink" Target="https://www.ebay.com/itm/202817161946" TargetMode="External"/><Relationship Id="rId48" Type="http://schemas.openxmlformats.org/officeDocument/2006/relationships/hyperlink" Target="https://it-market.com/de/switches/managed/nortel/ec1404009-e6" TargetMode="External"/><Relationship Id="rId69" Type="http://schemas.openxmlformats.org/officeDocument/2006/relationships/hyperlink" Target="https://www.directdial.com/ca/item/avaya-7002qq-2-port-40gbase-qsfp-media-dependent-adapter/al7000mv2-e6" TargetMode="External"/><Relationship Id="rId113" Type="http://schemas.openxmlformats.org/officeDocument/2006/relationships/hyperlink" Target="https://www.provantage.com/extreme-networks-16535~7ETNT1N1.htm" TargetMode="External"/><Relationship Id="rId134" Type="http://schemas.openxmlformats.org/officeDocument/2006/relationships/hyperlink" Target="https://www.optcore.net/product/aa1404028-e6-ava/" TargetMode="External"/><Relationship Id="rId80" Type="http://schemas.openxmlformats.org/officeDocument/2006/relationships/hyperlink" Target="https://it-market.com/en/components/newcomers/extreme/b5k125-24p2?number=157306" TargetMode="External"/><Relationship Id="rId155" Type="http://schemas.openxmlformats.org/officeDocument/2006/relationships/hyperlink" Target="https://www.esnsolutions.com/product-page/extreme-68021" TargetMode="External"/><Relationship Id="rId17" Type="http://schemas.openxmlformats.org/officeDocument/2006/relationships/hyperlink" Target="https://magento.avantidp.com/catalog/product/view/id/2132/s/new-avaya-ec1404002-e6-9048gb-48-sfp-module/" TargetMode="External"/><Relationship Id="rId38" Type="http://schemas.openxmlformats.org/officeDocument/2006/relationships/hyperlink" Target="https://wifi-anteny.heureka.sk/acceltex-solutions-ats-oo-245-46-4np-36/" TargetMode="External"/><Relationship Id="rId59" Type="http://schemas.openxmlformats.org/officeDocument/2006/relationships/hyperlink" Target="https://www.thebarcodewarehouse.co.uk/shop/motorola/accessories/miscellaneous/AP-PSBIAS-1P3-AFR/" TargetMode="External"/><Relationship Id="rId103" Type="http://schemas.openxmlformats.org/officeDocument/2006/relationships/hyperlink" Target="https://www.tonitrus.com/se/naetverk/tillbehoer/others/10124916-014-avaya-al4518003-e6-nortel-4500-ssc-histack-stacking-cable-3m-3m-grau-netzwerkkabel/" TargetMode="External"/><Relationship Id="rId124" Type="http://schemas.openxmlformats.org/officeDocument/2006/relationships/hyperlink" Target="http://salestores.com/extremenetwo237.html"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amazon.com/Peradix-Machine-Automatic-Batteries-Parties%EF%BC%88Purple%EF%BC%89/dp/B09QSSLSC7" TargetMode="External"/><Relationship Id="rId13" Type="http://schemas.openxmlformats.org/officeDocument/2006/relationships/hyperlink" Target="https://www.pecute.net/products/pecute-dog-cooling-mat-extra-for-summer-outdoor-garden-l" TargetMode="External"/><Relationship Id="rId18" Type="http://schemas.openxmlformats.org/officeDocument/2006/relationships/hyperlink" Target="https://allegro.pl/oferta/kamera-bezprzewodowa-obrotowa-360-wifi-podglad-10641712820" TargetMode="External"/><Relationship Id="rId26" Type="http://schemas.openxmlformats.org/officeDocument/2006/relationships/hyperlink" Target="https://www.amazon.co.uk/ZOSI-Systems-1920x1080P-Outdoor-Surveillance/dp/B06WV9WPWW?th=1" TargetMode="External"/><Relationship Id="rId3" Type="http://schemas.openxmlformats.org/officeDocument/2006/relationships/hyperlink" Target="https://www.pecute.net/products/pecute-dog-cooling-mat-extra-for-summer-outdoor-garden-l" TargetMode="External"/><Relationship Id="rId21" Type="http://schemas.openxmlformats.org/officeDocument/2006/relationships/hyperlink" Target="https://remote.waterproof-case.org/nexgadget-wifi-action.html?product_id=9DafLrjddam8uA" TargetMode="External"/><Relationship Id="rId7" Type="http://schemas.openxmlformats.org/officeDocument/2006/relationships/hyperlink" Target="https://www.pecute.net/products/pecute-dog-cooling-mat-extra-for-summer-outdoor-garden-l" TargetMode="External"/><Relationship Id="rId12" Type="http://schemas.openxmlformats.org/officeDocument/2006/relationships/hyperlink" Target="https://www.pecute.net/products/pecute-dog-cooling-mat-extra-for-summer-outdoor-garden-l" TargetMode="External"/><Relationship Id="rId17" Type="http://schemas.openxmlformats.org/officeDocument/2006/relationships/hyperlink" Target="https://www.nejstore.cz/kamery/41946-bezpecnostni-ip-kamera-ctronics-ctipc-90c1080p-full-hd-1080p.html?utm_campaign=g_nakupy_04-2020&amp;utm_source=google&amp;utm_medium=nakupy" TargetMode="External"/><Relationship Id="rId25" Type="http://schemas.openxmlformats.org/officeDocument/2006/relationships/hyperlink" Target="https://www.amazon.com/ZOSI-Channel-Surveillance-Security-Weatherproof/dp/B07G3T6X3Q?th=1" TargetMode="External"/><Relationship Id="rId2" Type="http://schemas.openxmlformats.org/officeDocument/2006/relationships/hyperlink" Target="https://www.pecute.net/products/pecute-dog-cooling-mat-extra-for-summer-outdoor-garden-l" TargetMode="External"/><Relationship Id="rId16" Type="http://schemas.openxmlformats.org/officeDocument/2006/relationships/hyperlink" Target="https://www.alza.cz/foscam-nvr-kit-without-hdd-d6632363.htm?kampan=adw4_smart_pla_all_obecna-css_smart-home_c_1003833___FOS2c111_413605341827_~94081209529~&amp;gclid=CjwKCAjw4ayUBhA4EiwATWyBrje0zxh9ao_FMj_zOjsx2PDLGVJXa2T0Z6IIkE5i9d4YZGdp5uj0oBoCzO8QAvD_BwE" TargetMode="External"/><Relationship Id="rId20" Type="http://schemas.openxmlformats.org/officeDocument/2006/relationships/hyperlink" Target="https://www.amazon.in/IPC-HDBW4433R-ZS-HDBW4431R-ZS-Motorized-Varifocal-Surveillance/dp/B078GHML37" TargetMode="External"/><Relationship Id="rId29" Type="http://schemas.openxmlformats.org/officeDocument/2006/relationships/hyperlink" Target="https://www.pecute.net/products/pecute-dog-cooling-mat-extra-for-summer-outdoor-garden-l" TargetMode="External"/><Relationship Id="rId1" Type="http://schemas.openxmlformats.org/officeDocument/2006/relationships/hyperlink" Target="https://www.pecute.net/products/pecute-dog-cooling-mat-extra-for-summer-outdoor-garden-l" TargetMode="External"/><Relationship Id="rId6" Type="http://schemas.openxmlformats.org/officeDocument/2006/relationships/hyperlink" Target="https://www.pecute.net/products/pecute-dog-cooling-mat-extra-for-summer-outdoor-garden-l" TargetMode="External"/><Relationship Id="rId11" Type="http://schemas.openxmlformats.org/officeDocument/2006/relationships/hyperlink" Target="https://www.pecute.net/products/pecute-dog-cooling-mat-extra-for-summer-outdoor-garden-l" TargetMode="External"/><Relationship Id="rId24" Type="http://schemas.openxmlformats.org/officeDocument/2006/relationships/hyperlink" Target="https://www.amazon.com/ZOSI-8-Channel-Security-Surveillance-Weatherproof/dp/B01M5AK4QX" TargetMode="External"/><Relationship Id="rId32" Type="http://schemas.openxmlformats.org/officeDocument/2006/relationships/hyperlink" Target="https://www.fruugo.cz/disposable-party-dinnerware-black-golden-dot-party-tableware-cutlery-set-black-paper-salad-plates-napkins-cups-gold-plastic-forks-knives-spoons/p-80825884-166937863?language=en&amp;ac=croud&amp;gclid=Cj0KCQjwhLKUBhDiARIsAMaTLnH9q-TV6M1lhdIU0PK53Bon-847N5oMqAKoMbr10nuU_eQvoBk1EfEaAgqwEALw_wcB" TargetMode="External"/><Relationship Id="rId5" Type="http://schemas.openxmlformats.org/officeDocument/2006/relationships/hyperlink" Target="https://www.pecute.net/products/pecute-dog-cooling-mat-extra-for-summer-outdoor-garden-l" TargetMode="External"/><Relationship Id="rId15" Type="http://schemas.openxmlformats.org/officeDocument/2006/relationships/hyperlink" Target="https://www.amazon.com/Peradix-Machine-Automatic-Batteries-Parties%EF%BC%88Purple%EF%BC%89/dp/B09QSSLSC7" TargetMode="External"/><Relationship Id="rId23" Type="http://schemas.openxmlformats.org/officeDocument/2006/relationships/hyperlink" Target="https://www.electroworld.cz/feelworld-fw450" TargetMode="External"/><Relationship Id="rId28" Type="http://schemas.openxmlformats.org/officeDocument/2006/relationships/hyperlink" Target="https://www.pecute.net/products/pecute-dog-cooling-mat-extra-for-summer-outdoor-garden-l" TargetMode="External"/><Relationship Id="rId10" Type="http://schemas.openxmlformats.org/officeDocument/2006/relationships/hyperlink" Target="https://www.pecute.net/products/pecute-dog-cooling-mat-extra-for-summer-outdoor-garden-l" TargetMode="External"/><Relationship Id="rId19" Type="http://schemas.openxmlformats.org/officeDocument/2006/relationships/hyperlink" Target="https://www.ebay.com/itm/334445446474" TargetMode="External"/><Relationship Id="rId31" Type="http://schemas.openxmlformats.org/officeDocument/2006/relationships/hyperlink" Target="https://www.pecute.net/products/pecute-dog-cooling-mat-extra-for-summer-outdoor-garden-l" TargetMode="External"/><Relationship Id="rId4" Type="http://schemas.openxmlformats.org/officeDocument/2006/relationships/hyperlink" Target="https://www.pecute.net/products/pecute-dog-cooling-mat-extra-for-summer-outdoor-garden-l" TargetMode="External"/><Relationship Id="rId9" Type="http://schemas.openxmlformats.org/officeDocument/2006/relationships/hyperlink" Target="https://www.amazon.com/Peradix-Machine-Automatic-Batteries-Parties%EF%BC%88Purple%EF%BC%89/dp/B09QSSLSC7" TargetMode="External"/><Relationship Id="rId14" Type="http://schemas.openxmlformats.org/officeDocument/2006/relationships/hyperlink" Target="https://www.amazon.com/Peradix-Machine-Automatic-Batteries-Parties%EF%BC%88Purple%EF%BC%89/dp/B09QSSLSC7" TargetMode="External"/><Relationship Id="rId22" Type="http://schemas.openxmlformats.org/officeDocument/2006/relationships/hyperlink" Target="https://monitory.heureka.cz/feelworld-f5-pro/" TargetMode="External"/><Relationship Id="rId27" Type="http://schemas.openxmlformats.org/officeDocument/2006/relationships/hyperlink" Target="https://www.amazon.com/ZOSI-Channel-Surveillance-Security-Weatherproof/dp/B07G3T6X3Q?th=1" TargetMode="External"/><Relationship Id="rId30" Type="http://schemas.openxmlformats.org/officeDocument/2006/relationships/hyperlink" Target="https://www.pecute.net/products/pecute-dog-cooling-mat-extra-for-summer-outdoor-garden-l"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paletovezbozi.cz/admin/objednavky-detail/?id=17091" TargetMode="External"/><Relationship Id="rId2" Type="http://schemas.openxmlformats.org/officeDocument/2006/relationships/hyperlink" Target="https://www.paletovezbozi.cz/admin/objednavky-detail/?id=16557" TargetMode="External"/><Relationship Id="rId1" Type="http://schemas.openxmlformats.org/officeDocument/2006/relationships/hyperlink" Target="https://www.paletovezbozi.cz/admin/objednavky-detail/?id=16494" TargetMode="External"/><Relationship Id="rId5" Type="http://schemas.openxmlformats.org/officeDocument/2006/relationships/hyperlink" Target="https://www.paletovezbozi.cz/admin/objednavky-detail/?id=17235" TargetMode="External"/><Relationship Id="rId4" Type="http://schemas.openxmlformats.org/officeDocument/2006/relationships/hyperlink" Target="https://www.paletovezbozi.cz/admin/objednavky-detail/?id=16827"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s://www.avente-moda.cz/products/nove-rainbow-krajkove-saty-vel-40-42/imgurl=https%3A%2F%2Fi.pinimg.com%2Foriginals%2F3a%2Ff6%2Fd5%2F3af6d53c162159e08f4d9b422db3259e.jpg&amp;imgrefurl=https%3A%2F%2Fwww.pinterest.dk%2Fpin%2F245094404704168667%2F&amp;tbnid=KQ3hmNYV3r_BPM&amp;vet=12ahUKEwiE0ZGT5Mz1AhXTuqQKHXbRCssQMyg3egQIARBM..i&amp;docid=PJFKGYnbQAe-VM&amp;w=313&amp;h=500&amp;itg=1&amp;q=dkbaya&amp;ved=2ahUKEwiE0ZGT5Mz1AhXTuqQKHXbRCssQMyg3egQIARBM" TargetMode="External"/><Relationship Id="rId21" Type="http://schemas.openxmlformats.org/officeDocument/2006/relationships/hyperlink" Target="https://www.alza.cz/hobby/satni-skrin-se-4-prihradkami-seda-175-45-170-cm-d6717475.htm?kampan=adwho_hobby-a-zahrada_pla_all_hobby-a-zahrada-css_nabytek_c_1003783___535072816219_~128972053670~&amp;gclid=CjwKCAiA3L6PBhBvEiwAINlJ9GOIEbkhgwybCP8ci7G12_qTLGFJevytVNoDHjRwGy-uWmb4uW3quRoCYPUQAvD_BwE" TargetMode="External"/><Relationship Id="rId42" Type="http://schemas.openxmlformats.org/officeDocument/2006/relationships/hyperlink" Target="https://www.mall.cz/autozarovky/autolamp-hid-h7-sada-12v-6000k-35w-100036292017?gclid=Cj0KCQiA_8OPBhDtARIsAKQu0gb-66uHA4Ieu0hXHc1zS9f6qo-jqeOuMzOWGGBtz2wJk6JoANNvu1YaArd7EALw_wcB" TargetMode="External"/><Relationship Id="rId47" Type="http://schemas.openxmlformats.org/officeDocument/2006/relationships/hyperlink" Target="https://www.tomtop.com/p-rm569.html" TargetMode="External"/><Relationship Id="rId63" Type="http://schemas.openxmlformats.org/officeDocument/2006/relationships/hyperlink" Target="https://zachranne-vesty.heureka.cz/blue-dolphin-lifeguard/" TargetMode="External"/><Relationship Id="rId68" Type="http://schemas.openxmlformats.org/officeDocument/2006/relationships/hyperlink" Target="https://www.carousell.sg/p/z1116-bn-miric-disco-light-party-lights-with-remote-control-dj-lights-disco-ripple-effect-lights-sound-activated-led-rbg-strobe-light-mini-for-party-home-birthday-karaoke-wedding-dancing-1026584475/" TargetMode="External"/><Relationship Id="rId7" Type="http://schemas.openxmlformats.org/officeDocument/2006/relationships/hyperlink" Target="https://agriman.es/herramientas-y-utiles/34350-riego-por-goteo-kit-orework-n-2-15-15-m-99-pz-8423966079385.html" TargetMode="External"/><Relationship Id="rId2" Type="http://schemas.openxmlformats.org/officeDocument/2006/relationships/hyperlink" Target="https://agriman.es/herramientas-y-utiles/34350-riego-por-goteo-kit-orework-n-2-15-15-m-99-pz-8423966079385.html" TargetMode="External"/><Relationship Id="rId16" Type="http://schemas.openxmlformats.org/officeDocument/2006/relationships/hyperlink" Target="https://jysk.com.mt/product/pleated-blind-bokn-60x130cm-white/" TargetMode="External"/><Relationship Id="rId29" Type="http://schemas.openxmlformats.org/officeDocument/2006/relationships/hyperlink" Target="https://www.bukalapak.com/p/rumah-tangga/tempat-penyimpanan-organizer/b5xd4q-jual-gy-02d-rak-baju-serbaguna-lemari-baju" TargetMode="External"/><Relationship Id="rId11" Type="http://schemas.openxmlformats.org/officeDocument/2006/relationships/hyperlink" Target="https://allegro.pl/oferta/folia-kinlo-okleina-meblowa-pearl-61cm-x-5m-9327406399" TargetMode="External"/><Relationship Id="rId24" Type="http://schemas.openxmlformats.org/officeDocument/2006/relationships/hyperlink" Target="https://www.svetla24.cz/led-stropni-svetlo-zapata-tri-lampy.html?gclid=CjwKCAiA3L6PBhBvEiwAINlJ9P79uoSxT1ShkBesRSIwWv5t5sxO_sJb6gqrffdyyBEQEAo_DyHxnBoCDCsQAvD_BwE&amp;gclsrc=aw.ds" TargetMode="External"/><Relationship Id="rId32" Type="http://schemas.openxmlformats.org/officeDocument/2006/relationships/hyperlink" Target="https://www.nejlevnejsinabytek.cz/satni-organizer-peruviana-cerny-p-212844.html" TargetMode="External"/><Relationship Id="rId37" Type="http://schemas.openxmlformats.org/officeDocument/2006/relationships/hyperlink" Target="https://www.vemzu.cz/botnik-songmics-72867/?gclid=CjwKCAiA3L6PBhBvEiwAINlJ9MR-Ax-G7Z02nOcpUEylUilnYKCuratkwPyngrHRpeONK49jOeKVkBoCCBoQAvD_BwE" TargetMode="External"/><Relationship Id="rId40" Type="http://schemas.openxmlformats.org/officeDocument/2006/relationships/hyperlink" Target="https://www.joom.com/cs/products/5f7eb16776455301068e1d15" TargetMode="External"/><Relationship Id="rId45" Type="http://schemas.openxmlformats.org/officeDocument/2006/relationships/hyperlink" Target="https://www.3d-wandpaneel.com/wandpaneele-deckenpaneele/aryl/" TargetMode="External"/><Relationship Id="rId53" Type="http://schemas.openxmlformats.org/officeDocument/2006/relationships/hyperlink" Target="https://www.laptop-parts.com/sp229030" TargetMode="External"/><Relationship Id="rId58" Type="http://schemas.openxmlformats.org/officeDocument/2006/relationships/hyperlink" Target="https://www.aliexpress.com/item/1005001464405650.html" TargetMode="External"/><Relationship Id="rId66" Type="http://schemas.openxmlformats.org/officeDocument/2006/relationships/hyperlink" Target="https://www.sbazar.cz/Divis.milan.82/detail/146404590-akcni-cena-elektricky-brousek-na-tvrdou-kuzi" TargetMode="External"/><Relationship Id="rId5" Type="http://schemas.openxmlformats.org/officeDocument/2006/relationships/hyperlink" Target="https://www.ebay.com/itm/384634173893" TargetMode="External"/><Relationship Id="rId61" Type="http://schemas.openxmlformats.org/officeDocument/2006/relationships/hyperlink" Target="https://www.sbazar.cz/kivana2/detail/152523261-novy-vodni-ponton-18x6-m" TargetMode="External"/><Relationship Id="rId19" Type="http://schemas.openxmlformats.org/officeDocument/2006/relationships/hyperlink" Target="https://www.amazon.co.uk/Lichtblick-PS-065-130-06-Adhesive-Drilling-Polyester/dp/B07BFWM89W?th=1" TargetMode="External"/><Relationship Id="rId14" Type="http://schemas.openxmlformats.org/officeDocument/2006/relationships/hyperlink" Target="https://www.amazon.co.uk/DEBEL-Pleated-Blind-Flex-White/dp/B00XLEBET8?th=1" TargetMode="External"/><Relationship Id="rId22" Type="http://schemas.openxmlformats.org/officeDocument/2006/relationships/hyperlink" Target="https://ultrahome.cz/products/transparentni-podlozka?variant=37225587703957" TargetMode="External"/><Relationship Id="rId27" Type="http://schemas.openxmlformats.org/officeDocument/2006/relationships/hyperlink" Target="https://www.bukalapak.com/p/rumah-tangga/tempat-penyimpanan-organizer/b5xd4q-jual-gy-02d-rak-baju-serbaguna-lemari-baju" TargetMode="External"/><Relationship Id="rId30" Type="http://schemas.openxmlformats.org/officeDocument/2006/relationships/hyperlink" Target="https://www.bukalapak.com/p/rumah-tangga/tempat-penyimpanan-organizer/b5xd4q-jual-gy-02d-rak-baju-serbaguna-lemari-baju" TargetMode="External"/><Relationship Id="rId35" Type="http://schemas.openxmlformats.org/officeDocument/2006/relationships/hyperlink" Target="https://www.mall.cz/loznice-nabytek/nejlevnejsinabytek-satni-organizer-duncan-hnedy-100002561883?gclid=CjwKCAiA3L6PBhBvEiwAINlJ9Fx2NBIvgUBJNBTCxdWIVtcT1cfT-oG4UC3timl73BPZBSArJEvaSBoCYVEQAvD_BwE" TargetMode="External"/><Relationship Id="rId43" Type="http://schemas.openxmlformats.org/officeDocument/2006/relationships/hyperlink" Target="https://www.aliexpress.com/item/4000324501423.html" TargetMode="External"/><Relationship Id="rId48" Type="http://schemas.openxmlformats.org/officeDocument/2006/relationships/hyperlink" Target="https://www.amazon.de/-/en/Gearmax%C2%AE-Artificial-Jellyfish-Aquarium-Lighting/dp/B01BY6BTDU" TargetMode="External"/><Relationship Id="rId56" Type="http://schemas.openxmlformats.org/officeDocument/2006/relationships/hyperlink" Target="https://hammock.cz/obchod/hamaka-camping-olive-green/?gclid=Cj0KCQiAosmPBhCPARIsAHOen-NETjxRr9IznIvQCGEU6UxZnyJ6jav8ZFg_4fv5wFCocg5AZ5JS6FMaAvlLEALw_wcB" TargetMode="External"/><Relationship Id="rId64" Type="http://schemas.openxmlformats.org/officeDocument/2006/relationships/hyperlink" Target="https://www.insleva.cz/p/8366824-multifunkcni-krajec-na-ovoce-a-zeleninu-7-dilna-sada?gclid=CjwKCAiAhreNBhAYEiwAFGGKPHSXpaXplQmcFNHNW-Zxt2xEKv50bF9fITZ12-18JcuUNMp2_2uBexoCfGcQAvD_BwE" TargetMode="External"/><Relationship Id="rId69" Type="http://schemas.openxmlformats.org/officeDocument/2006/relationships/vmlDrawing" Target="../drawings/vmlDrawing6.vml"/><Relationship Id="rId8" Type="http://schemas.openxmlformats.org/officeDocument/2006/relationships/hyperlink" Target="https://agriman.es/herramientas-y-utiles/34350-riego-por-goteo-kit-orework-n-2-15-15-m-99-pz-8423966079385.html" TargetMode="External"/><Relationship Id="rId51" Type="http://schemas.openxmlformats.org/officeDocument/2006/relationships/hyperlink" Target="https://www.ebay.co.uk/p/3026661840" TargetMode="External"/><Relationship Id="rId3" Type="http://schemas.openxmlformats.org/officeDocument/2006/relationships/hyperlink" Target="https://agriman.es/herramientas-y-utiles/34350-riego-por-goteo-kit-orework-n-2-15-15-m-99-pz-8423966079385.html" TargetMode="External"/><Relationship Id="rId12" Type="http://schemas.openxmlformats.org/officeDocument/2006/relationships/hyperlink" Target="https://www.amazon.co.uk/DEBEL-Pleated-Blind-Flex-White/dp/B00XLEBEZW?th=1" TargetMode="External"/><Relationship Id="rId17" Type="http://schemas.openxmlformats.org/officeDocument/2006/relationships/hyperlink" Target="https://www.amazon.co.uk/DEBEL-Pleated-Blind-Flex-White/dp/B00XLEBFAG?th=1" TargetMode="External"/><Relationship Id="rId25" Type="http://schemas.openxmlformats.org/officeDocument/2006/relationships/hyperlink" Target="https://www.ceskazahrada.cz/pripojky-na-vodovodni-kohoutek/gardena-adapter-pro-vnitrni-vodovodni-kohoutky2.html?gclid=CjwKCAiA3L6PBhBvEiwAINlJ9Ns8KfVJAZE2JwbZSC5DxRdF_wqgMOZSqrWKkGBrsVvzzMq2na-HCBoCzFgQAvD_BwE" TargetMode="External"/><Relationship Id="rId33" Type="http://schemas.openxmlformats.org/officeDocument/2006/relationships/hyperlink" Target="https://www.hezkynabytek.cz/satni-organizer-menore-hneda-808166?gclid=CjwKCAiA3L6PBhBvEiwAINlJ9CZ0NDvf3RKu66te6DTsrjkKx2H9tPCTf_2bzR-Jc_AP3XE6cNUb1RoC84YQAvD_BwE" TargetMode="External"/><Relationship Id="rId38" Type="http://schemas.openxmlformats.org/officeDocument/2006/relationships/hyperlink" Target="https://m.made-in-china.com/product/H1-H3-H4-H7-Canbus-Xenon-HID-Kit-HID-Xenon-6000K-HID-Lamp-12V-35W-55W-804023595.html" TargetMode="External"/><Relationship Id="rId46" Type="http://schemas.openxmlformats.org/officeDocument/2006/relationships/hyperlink" Target="https://www.wish.com/cz/product/tacklife-outdoor-propane-fire-pit-table-with-lid-28-inch-etl-certification-table-in-summer-stove-in-winter---gfp02-60f55661344453f0a25346a0?hide_login_modal=true&amp;share=web" TargetMode="External"/><Relationship Id="rId59" Type="http://schemas.openxmlformats.org/officeDocument/2006/relationships/hyperlink" Target="https://www.mismasshop.cz/chladici-box-batoh-amzdeal-12l/" TargetMode="External"/><Relationship Id="rId67" Type="http://schemas.openxmlformats.org/officeDocument/2006/relationships/hyperlink" Target="https://www.kupsito.sk/i/10018388048/Ortopedick%C3%A9_vank%C3%BA%C5%A1e/Cestovn%C3%BD_vank%C3%BA%C5%A1_Rogal_pod_krkom_hlavy" TargetMode="External"/><Relationship Id="rId20" Type="http://schemas.openxmlformats.org/officeDocument/2006/relationships/hyperlink" Target="https://www.woltu.eu/en/p/cordless-pleated-blind-klemmfix-without-drilling-with-white-accessories?number=PS5689ws" TargetMode="External"/><Relationship Id="rId41" Type="http://schemas.openxmlformats.org/officeDocument/2006/relationships/hyperlink" Target="https://www.aliexpress.com/i/4000324501423.html" TargetMode="External"/><Relationship Id="rId54" Type="http://schemas.openxmlformats.org/officeDocument/2006/relationships/hyperlink" Target="https://www.lapert.cz/helmy-a-bryle-na-motorku/moto-bryle-s-maskou/?variantId=3386438&amp;gclid=Cj0KCQiAosmPBhCPARIsAHOen-MTNVcl-UXJfgC7I-2FA6brnKbz95RizseHNpbUt4QcKAeJZoWXn84aAmqdEALw_wcB" TargetMode="External"/><Relationship Id="rId62" Type="http://schemas.openxmlformats.org/officeDocument/2006/relationships/hyperlink" Target="https://www.obchodiste.cz/produkt/obrovsky-bambusovy-lustr-v-japonskem-stylu/" TargetMode="External"/><Relationship Id="rId70" Type="http://schemas.openxmlformats.org/officeDocument/2006/relationships/comments" Target="../comments6.xml"/><Relationship Id="rId1" Type="http://schemas.openxmlformats.org/officeDocument/2006/relationships/hyperlink" Target="https://fairviewshop.com/index.php?route=product/product&amp;product_id=70" TargetMode="External"/><Relationship Id="rId6" Type="http://schemas.openxmlformats.org/officeDocument/2006/relationships/hyperlink" Target="https://agriman.es/herramientas-y-utiles/34350-riego-por-goteo-kit-orework-n-2-15-15-m-99-pz-8423966079385.html" TargetMode="External"/><Relationship Id="rId15" Type="http://schemas.openxmlformats.org/officeDocument/2006/relationships/hyperlink" Target="https://jysk.com.mt/product/blackout-pleated-blind-fur-100x130cm/" TargetMode="External"/><Relationship Id="rId23" Type="http://schemas.openxmlformats.org/officeDocument/2006/relationships/hyperlink" Target="https://www.tuning-tec.cz/spoiler-zadni-kapoty-bmw-e90-05-11-m4-style-carbon/" TargetMode="External"/><Relationship Id="rId28" Type="http://schemas.openxmlformats.org/officeDocument/2006/relationships/hyperlink" Target="https://www.bukalapak.com/p/rumah-tangga/tempat-penyimpanan-organizer/b5xd4q-jual-gy-02d-rak-baju-serbaguna-lemari-baju" TargetMode="External"/><Relationship Id="rId36" Type="http://schemas.openxmlformats.org/officeDocument/2006/relationships/hyperlink" Target="https://www.mall.cz/loznice-nabytek/nejlevnejsinabytek-satni-organizer-duncan-hnedy-100002561883?gclid=CjwKCAiA3L6PBhBvEiwAINlJ9Fx2NBIvgUBJNBTCxdWIVtcT1cfT-oG4UC3timl73BPZBSArJEvaSBoCYVEQAvD_BwE" TargetMode="External"/><Relationship Id="rId49" Type="http://schemas.openxmlformats.org/officeDocument/2006/relationships/hyperlink" Target="https://www.alibaba.com/product-detail/CH-802-High-quality-aluminum-key_60744897418.html" TargetMode="External"/><Relationship Id="rId57" Type="http://schemas.openxmlformats.org/officeDocument/2006/relationships/hyperlink" Target="https://www.svetshopaholiku.cz/modni-doplnky/kufry/damsky-sedy-kabinovy-kufr-trip-1773-47152.html" TargetMode="External"/><Relationship Id="rId10" Type="http://schemas.openxmlformats.org/officeDocument/2006/relationships/hyperlink" Target="https://www.mismasshop.cz/prenosna-sperkovnice/" TargetMode="External"/><Relationship Id="rId31" Type="http://schemas.openxmlformats.org/officeDocument/2006/relationships/hyperlink" Target="https://www.livero.cz/policovy/latkovy-botnik-seda--58x28x160-cm/?gclid=CjwKCAiA3L6PBhBvEiwAINlJ9AkPFeixnQ7GzItliYPiWMjP3wsi0uSWGbze1gbRuXa_V3trsKnqahoCrZMQAvD_BwE" TargetMode="External"/><Relationship Id="rId44" Type="http://schemas.openxmlformats.org/officeDocument/2006/relationships/hyperlink" Target="https://www.amazon.co.uk/AOMEES-Garment-Washable-Clothes-Costumes/dp/B085NV7VVV" TargetMode="External"/><Relationship Id="rId52" Type="http://schemas.openxmlformats.org/officeDocument/2006/relationships/hyperlink" Target="https://www.syntex.cz/smallrig-multi-function-double-ballhead-with-clamp-1-4-screw-1138" TargetMode="External"/><Relationship Id="rId60" Type="http://schemas.openxmlformats.org/officeDocument/2006/relationships/hyperlink" Target="https://www.mismasshop.cz/chladici-taska-intey-25l/" TargetMode="External"/><Relationship Id="rId65" Type="http://schemas.openxmlformats.org/officeDocument/2006/relationships/hyperlink" Target="https://www.mismasshop.cz/vyrobnik-mlhy-s-led-osvetlenim--1500-w/" TargetMode="External"/><Relationship Id="rId4" Type="http://schemas.openxmlformats.org/officeDocument/2006/relationships/hyperlink" Target="https://agriman.es/herramientas-y-utiles/34350-riego-por-goteo-kit-orework-n-2-15-15-m-99-pz-8423966079385.html" TargetMode="External"/><Relationship Id="rId9" Type="http://schemas.openxmlformats.org/officeDocument/2006/relationships/hyperlink" Target="https://agriman.es/herramientas-y-utiles/34350-riego-por-goteo-kit-orework-n-2-15-15-m-99-pz-8423966079385.html" TargetMode="External"/><Relationship Id="rId13" Type="http://schemas.openxmlformats.org/officeDocument/2006/relationships/hyperlink" Target="https://www.amazon.co.uk/DEBEL-Pleated-Blind-Flex-White/dp/B00XLEBFAG?th=1" TargetMode="External"/><Relationship Id="rId18" Type="http://schemas.openxmlformats.org/officeDocument/2006/relationships/hyperlink" Target="https://jysk.com.mt/product/pleated-blind-bokn-60x130cm-white/" TargetMode="External"/><Relationship Id="rId39" Type="http://schemas.openxmlformats.org/officeDocument/2006/relationships/hyperlink" Target="https://m.made-in-china.com/product/H1-H3-H4-H7-Canbus-Xenon-HID-Kit-HID-Xenon-6000K-HID-Lamp-12V-35W-55W-804023595.html" TargetMode="External"/><Relationship Id="rId34" Type="http://schemas.openxmlformats.org/officeDocument/2006/relationships/hyperlink" Target="https://www.carousell.sg/p/new-washing-machine-rack-toilet-bathroom-rack-storage-shelves-organizer-c003702-c003703-1004147922/" TargetMode="External"/><Relationship Id="rId50" Type="http://schemas.openxmlformats.org/officeDocument/2006/relationships/hyperlink" Target="https://www.bonami.cz/p/transparentni-led-svetelny-retez-decoking-lights-100-svetylek-delka-8-43-m?gclid=Cj0KCQiAosmPBhCPARIsAHOen-PXSLO14mNK4OkZUULaKqchEGG29zAloivalrvanQZv1Uwv3yPc3PUaAm0BEALw_wcB" TargetMode="External"/><Relationship Id="rId55" Type="http://schemas.openxmlformats.org/officeDocument/2006/relationships/hyperlink" Target="https://www.applemix.cz/pouzdro-kryt-pro-apple-ipad-air-4-2020-funkce-chytreho-uspani-umela-kuze-cerne-p49812/?gclid=Cj0KCQiAosmPBhCPARIsAHOen-PxCBdortuueA_suLh9_0n-vY9QJVt3oOfgPMDltW3VOgFrzJSbRN0aAieREALw_wcB" TargetMode="External"/></Relationships>
</file>

<file path=xl/worksheets/_rels/sheet18.xml.rels><?xml version="1.0" encoding="UTF-8" standalone="yes"?>
<Relationships xmlns="http://schemas.openxmlformats.org/package/2006/relationships"><Relationship Id="rId8" Type="http://schemas.openxmlformats.org/officeDocument/2006/relationships/hyperlink" Target="https://www.sbazar.cz/Divis.milan.82/detail/146404590-akcni-cena-elektricky-brousek-na-tvrdou-kuzi" TargetMode="External"/><Relationship Id="rId3" Type="http://schemas.openxmlformats.org/officeDocument/2006/relationships/hyperlink" Target="https://www.sbazar.cz/kivana2/detail/152523261-novy-vodni-ponton-18x6-m" TargetMode="External"/><Relationship Id="rId7" Type="http://schemas.openxmlformats.org/officeDocument/2006/relationships/hyperlink" Target="https://www.mismasshop.cz/vyrobnik-mlhy-s-led-osvetlenim--1500-w/" TargetMode="External"/><Relationship Id="rId2" Type="http://schemas.openxmlformats.org/officeDocument/2006/relationships/hyperlink" Target="https://www.mismasshop.cz/chladici-taska-intey-25l/" TargetMode="External"/><Relationship Id="rId1" Type="http://schemas.openxmlformats.org/officeDocument/2006/relationships/hyperlink" Target="https://www.mismasshop.cz/chladici-box-batoh-amzdeal-12l/" TargetMode="External"/><Relationship Id="rId6" Type="http://schemas.openxmlformats.org/officeDocument/2006/relationships/hyperlink" Target="https://www.insleva.cz/p/8366824-multifunkcni-krajec-na-ovoce-a-zeleninu-7-dilna-sada?gclid=CjwKCAiAhreNBhAYEiwAFGGKPHSXpaXplQmcFNHNW-Zxt2xEKv50bF9fITZ12-18JcuUNMp2_2uBexoCfGcQAvD_BwE" TargetMode="External"/><Relationship Id="rId5" Type="http://schemas.openxmlformats.org/officeDocument/2006/relationships/hyperlink" Target="https://zachranne-vesty.heureka.cz/blue-dolphin-lifeguard/" TargetMode="External"/><Relationship Id="rId10" Type="http://schemas.openxmlformats.org/officeDocument/2006/relationships/hyperlink" Target="https://www.carousell.sg/p/z1116-bn-miric-disco-light-party-lights-with-remote-control-dj-lights-disco-ripple-effect-lights-sound-activated-led-rbg-strobe-light-mini-for-party-home-birthday-karaoke-wedding-dancing-1026584475/" TargetMode="External"/><Relationship Id="rId4" Type="http://schemas.openxmlformats.org/officeDocument/2006/relationships/hyperlink" Target="https://www.obchodiste.cz/produkt/obrovsky-bambusovy-lustr-v-japonskem-stylu/" TargetMode="External"/><Relationship Id="rId9" Type="http://schemas.openxmlformats.org/officeDocument/2006/relationships/hyperlink" Target="https://www.kupsito.sk/i/10018388048/Ortopedick%C3%A9_vank%C3%BA%C5%A1e/Cestovn%C3%BD_vank%C3%BA%C5%A1_Rogal_pod_krkom_hlavy"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www.zbozi.cz/vyrobek/ubiquiti-unifi-ac-mesh-uap-ac-m/?utm_campaign=ppcbee-prod-pocitace-pocitacove-prislusenstvi-sitove-prvky-mesh&amp;utm_medium=cpc&amp;utm_source=google&amp;utm_content=f6a2d73493-ubiquiti-unifi-ac-mesh-uap-ac-m&amp;ppcbee-adtext-variant=prod-6&amp;gclid=CjwKCAjw8sCRBhA6EiwA6_IF4WetemyO0kfvAeZBaP99u2sbAvpcxCa7Y_LZTb-2cz5O1078642FoBoC91EQAvD_BwE" TargetMode="External"/><Relationship Id="rId21" Type="http://schemas.openxmlformats.org/officeDocument/2006/relationships/hyperlink" Target="https://www.i4wifi.cz/cs/227329-zalozni-zdroj-ubnt-edgepower-24v" TargetMode="External"/><Relationship Id="rId42" Type="http://schemas.openxmlformats.org/officeDocument/2006/relationships/hyperlink" Target="https://www.abctech.cz/ubiquiti-unifi-switch-usw-24_d38009.html" TargetMode="External"/><Relationship Id="rId63" Type="http://schemas.openxmlformats.org/officeDocument/2006/relationships/hyperlink" Target="https://www.abctech.cz/ubiquiti-er-8-xg-edgerouter-infinity_d37427.html" TargetMode="External"/><Relationship Id="rId84" Type="http://schemas.openxmlformats.org/officeDocument/2006/relationships/hyperlink" Target="https://store.ui.com/products/unifi-talk-phone-touch" TargetMode="External"/><Relationship Id="rId138" Type="http://schemas.openxmlformats.org/officeDocument/2006/relationships/hyperlink" Target="https://www.abctech.cz/?cls=stoitem&amp;stiid=37767&amp;gclid=CjwKCAjwlcaRBhBYEiwAK341jREiRVPhdbcN-RxVttCdgWlYsSdMDEE3g2Mby0rNWdBQzltW8bLWJhoCaRsQAvD_BwE" TargetMode="External"/><Relationship Id="rId159" Type="http://schemas.openxmlformats.org/officeDocument/2006/relationships/hyperlink" Target="https://www.abctech.cz/ubiquiti-ep-r6-edgepoint-wisp-router-6-port_d34011.html" TargetMode="External"/><Relationship Id="rId170" Type="http://schemas.openxmlformats.org/officeDocument/2006/relationships/hyperlink" Target="https://access-pointy.heureka.cz/ubiquiti-u-installer/" TargetMode="External"/><Relationship Id="rId191" Type="http://schemas.openxmlformats.org/officeDocument/2006/relationships/hyperlink" Target="https://www.zornepole.cz/venkovni-bulletm2-hp-ubnt-2-4-ghz-aimax?gclid=Cj0KCQjwuMuRBhCJARIsAHXdnqPUdk9ItFzZpi8EJKmYf4G26wjScx143X79oVt5q5cUn61PDdj3DdQaAijSEALw_wcB" TargetMode="External"/><Relationship Id="rId107" Type="http://schemas.openxmlformats.org/officeDocument/2006/relationships/hyperlink" Target="https://access-pointy.heureka.cz/ubiquiti-nbe-5ac-gen2/?gclid=CjwKCAjw8sCRBhA6EiwA6_IF4VN87Qr43JbdObrw63XoDvHeqeJTOFopdLQLGb0p-cQhxRePHtMT7BoCa4IQAvD_BwE" TargetMode="External"/><Relationship Id="rId11" Type="http://schemas.openxmlformats.org/officeDocument/2006/relationships/hyperlink" Target="https://switche.heureka.cz/ubiquiti-es-5xp/?gclid=Cj0KCQiAybaRBhDtARIsAIEG3kn-RA9JD8_KJ73Jnz5y-kRcqb-EGYtcHdL9HfDk5EyRQqgOHg_482saAoqCEALw_wcB" TargetMode="External"/><Relationship Id="rId32" Type="http://schemas.openxmlformats.org/officeDocument/2006/relationships/hyperlink" Target="https://www.i4wifi.cz/cs/211272-ubiquiti-ns-bullet-orig-prislusenstvi-rackova-sada-ckg2-rm-pro-unifi-cloud-key-gen2-a-gen2-plus-html" TargetMode="External"/><Relationship Id="rId53" Type="http://schemas.openxmlformats.org/officeDocument/2006/relationships/hyperlink" Target="https://www.alza.cz/ubiquiti-unifi-dream-machine-d5771350.htm?kampan=adw1_sitove-prvky-a-nas_pla_all_obecna-css_wifi_c_1003783___PW099b1_456126216709_~106853288855~&amp;gclid=CjwKCAjw8sCRBhA6EiwA6_IF4TvR5yLGUDJFhjlcuwps1abgUpmbcd3uW7rqEDDhZdIag3D_YHfyDhoCKuQQAvD_BwE" TargetMode="External"/><Relationship Id="rId74" Type="http://schemas.openxmlformats.org/officeDocument/2006/relationships/hyperlink" Target="https://www.i4wifi.cz/cs/210617-bezpecnostni-brana-ubnt-unifi-security-gateway" TargetMode="External"/><Relationship Id="rId128" Type="http://schemas.openxmlformats.org/officeDocument/2006/relationships/hyperlink" Target="https://ip-kamery.heureka.cz/ubiquiti-uvc-g3-pro/" TargetMode="External"/><Relationship Id="rId149" Type="http://schemas.openxmlformats.org/officeDocument/2006/relationships/hyperlink" Target="https://www.i4wifi.cz/cs/210652-access-point-ubnt-unifi-ac-pro" TargetMode="External"/><Relationship Id="rId5" Type="http://schemas.openxmlformats.org/officeDocument/2006/relationships/hyperlink" Target="https://www.i4wifi.cz/cs/210682-switch-ubnt-unifi-switch-us-16-150w" TargetMode="External"/><Relationship Id="rId95" Type="http://schemas.openxmlformats.org/officeDocument/2006/relationships/hyperlink" Target="https://www.abctech.cz/?cls=stoitem&amp;stiid=36716&amp;gclid=CjwKCAjw8sCRBhA6EiwA6_IF4bjUfdfAYstsrYF8B570vM8wzyRKII6piW0WI0I3FL1u6J-T6xyi2xoCBJUQAvD_BwE" TargetMode="External"/><Relationship Id="rId160" Type="http://schemas.openxmlformats.org/officeDocument/2006/relationships/hyperlink" Target="https://www.ebay.com/itm/353872326030" TargetMode="External"/><Relationship Id="rId181" Type="http://schemas.openxmlformats.org/officeDocument/2006/relationships/hyperlink" Target="https://www.senetic.cz/product/R5AC-LITE" TargetMode="External"/><Relationship Id="rId22" Type="http://schemas.openxmlformats.org/officeDocument/2006/relationships/hyperlink" Target="https://www.i4wifi.cz/cs/227971-zalozni-zdroj-ubnt-edgepower-54v" TargetMode="External"/><Relationship Id="rId43" Type="http://schemas.openxmlformats.org/officeDocument/2006/relationships/hyperlink" Target="https://switche.heureka.cz/ubiquiti-usw-24-poe/" TargetMode="External"/><Relationship Id="rId64" Type="http://schemas.openxmlformats.org/officeDocument/2006/relationships/hyperlink" Target="https://www.czc.cz/ubiquiti-usw-48/324630/produkt?gclid=Cj0KCQjwz7uRBhDRARIsAFqjulkGVCjl-c8q0AFf9Eb_tLNsM5lvzxJ1xSRo8S6Df5-vU2vEkqKkWssaArlQEALw_wcB" TargetMode="External"/><Relationship Id="rId118" Type="http://schemas.openxmlformats.org/officeDocument/2006/relationships/hyperlink" Target="https://www.i4wifi.cz/cs/211044-ip-kamera-ubnt-unifi-g3-af" TargetMode="External"/><Relationship Id="rId139" Type="http://schemas.openxmlformats.org/officeDocument/2006/relationships/hyperlink" Target="https://www.czc.cz/ubiquiti-unifi-video-g3-flex/237917/produkt?gclid=CjwKCAjw8sCRBhA6EiwA6_IF4d_U7FrhuvMwHiLQQm74DQN_lPhWcHuhviqD9Okb_aKG4-BmFNesaBoCFewQAvD_BwE" TargetMode="External"/><Relationship Id="rId85" Type="http://schemas.openxmlformats.org/officeDocument/2006/relationships/hyperlink" Target="https://www.czc.cz/ubiquiti-uvc-g4-doorbell/303938/produkt?gclid=CjwKCAjw8sCRBhA6EiwA6_IF4bxl-mQIxaF3-W--99cwlne-0SveQiL-9E3dmCb0lkqcWXczsgQ1bhoCEJoQAvD_BwE" TargetMode="External"/><Relationship Id="rId150" Type="http://schemas.openxmlformats.org/officeDocument/2006/relationships/hyperlink" Target="https://www.abctech.cz/?cls=stoitem&amp;stiid=34012&amp;gclid=CjwKCAjw8sCRBhA6EiwA6_IF4TqnuAf3iqJovdt8I8_PvhtHfvZvzVc_t0HTsMPzerJCLMEqRKVuVxoCcmEQAvD_BwE" TargetMode="External"/><Relationship Id="rId171" Type="http://schemas.openxmlformats.org/officeDocument/2006/relationships/hyperlink" Target="https://www.i4wifi.cz/cs/210994-access-point-ubnt-nanostation-5-ac-loco" TargetMode="External"/><Relationship Id="rId192" Type="http://schemas.openxmlformats.org/officeDocument/2006/relationships/hyperlink" Target="https://www.i4wifi.cz/cs/242077-ubnt-unifi-protect-viewport" TargetMode="External"/><Relationship Id="rId12" Type="http://schemas.openxmlformats.org/officeDocument/2006/relationships/hyperlink" Target="https://www.i4wifi.cz/cs/211025-router-ubnt-edgerouter-4" TargetMode="External"/><Relationship Id="rId33" Type="http://schemas.openxmlformats.org/officeDocument/2006/relationships/hyperlink" Target="https://www.i4wifi.cz/cs/252506-ubnt-unifi-switch-aggregation" TargetMode="External"/><Relationship Id="rId108" Type="http://schemas.openxmlformats.org/officeDocument/2006/relationships/hyperlink" Target="https://www.czc.cz/ubiquiti-unifi-video-g3_2/197241/produkt?gclid=CjwKCAjw8sCRBhA6EiwA6_IF4c2lZu_f6W5OkMOhADeuvrGBXNEYG5UWZJWiTrAj-5OygqVanBK_hRoCUHcQAvD_BwE" TargetMode="External"/><Relationship Id="rId129" Type="http://schemas.openxmlformats.org/officeDocument/2006/relationships/hyperlink" Target="https://ip-kamery.heureka.cz/ubiquiti-uvc-g4-bullet/" TargetMode="External"/><Relationship Id="rId54" Type="http://schemas.openxmlformats.org/officeDocument/2006/relationships/hyperlink" Target="https://www.memark.cz/ubiquiti-unifi-switch-usw-pro-48-poe-gen2-p1372407.html?gclid=Cj0KCQjwz7uRBhDRARIsAFqjulmgeeIx_xUl0DNUsnyH5hXxb4hcEyb1HL3kGX01VMsa4-nFp1Sqw2gaAogsEALw_wcB" TargetMode="External"/><Relationship Id="rId75" Type="http://schemas.openxmlformats.org/officeDocument/2006/relationships/hyperlink" Target="https://www.zbozi.cz/vyrobek/ubiquiti-networks-usw-flex-mini/" TargetMode="External"/><Relationship Id="rId96" Type="http://schemas.openxmlformats.org/officeDocument/2006/relationships/hyperlink" Target="https://www.abctech.cz/?cls=stoitem&amp;stiid=25957&amp;gclid=CjwKCAjw8sCRBhA6EiwA6_IF4W_sWmEjn6HKd4VFCB7Uo2L6thPowadorh6aJhNliHjweubMJKMcmRoC4icQAvD_BwE" TargetMode="External"/><Relationship Id="rId140" Type="http://schemas.openxmlformats.org/officeDocument/2006/relationships/hyperlink" Target="https://access-pointy.heureka.cz/ubiquiti-uc-ck/" TargetMode="External"/><Relationship Id="rId161" Type="http://schemas.openxmlformats.org/officeDocument/2006/relationships/hyperlink" Target="https://www.i4wifi.cz/cs/210744-ubnt-unifi-ac-mesh-pro" TargetMode="External"/><Relationship Id="rId182" Type="http://schemas.openxmlformats.org/officeDocument/2006/relationships/hyperlink" Target="https://www.batna24.com/cz/p/ubiquiti-af4x-radiova-linka-rmngm?gclid=Cj0KCQjwuMuRBhCJARIsAHXdnqOVm6efKmxQ_Y1fEebMpQNz7vUm4cUgcH2i17TN88SaTeG09Q59FrsaAnbgEALw_wcB" TargetMode="External"/><Relationship Id="rId6" Type="http://schemas.openxmlformats.org/officeDocument/2006/relationships/hyperlink" Target="https://www.i4wifi.cz/cs/210608-switch-ubnt-unifi-switch-us-24-250w" TargetMode="External"/><Relationship Id="rId23" Type="http://schemas.openxmlformats.org/officeDocument/2006/relationships/hyperlink" Target="https://www.i4wifi.cz/cs/247989-ubnt-unifi-switch-lite-16-poe" TargetMode="External"/><Relationship Id="rId119" Type="http://schemas.openxmlformats.org/officeDocument/2006/relationships/hyperlink" Target="https://ip-kamery.heureka.cz/ubiquiti-uvc-g3-pro/" TargetMode="External"/><Relationship Id="rId44" Type="http://schemas.openxmlformats.org/officeDocument/2006/relationships/hyperlink" Target="https://www.i4wifi.cz/cs/210635-ubnt-edgeswitch-es-24-lite" TargetMode="External"/><Relationship Id="rId65" Type="http://schemas.openxmlformats.org/officeDocument/2006/relationships/hyperlink" Target="https://switche.heureka.cz/ubiquiti-usw-pro-24/" TargetMode="External"/><Relationship Id="rId86" Type="http://schemas.openxmlformats.org/officeDocument/2006/relationships/hyperlink" Target="https://www.i4wifi.cz/cs/250995-ubnt-unifi-access-starter-kit-sada-1x-rozbocovac-2x-pristupova-ctecka-20x-pristupova-karta?gclid=CjwKCAjw8sCRBhA6EiwA6_IF4duR72XjyTmPuqqplhCA1C5rEYc0-qJDAM2N8JtTmxedM1ztIXD_5xoClgUQAvD_BwE" TargetMode="External"/><Relationship Id="rId130" Type="http://schemas.openxmlformats.org/officeDocument/2006/relationships/hyperlink" Target="https://ip-kamery.heureka.cz/ubiquiti-uvc-g3-bullet/" TargetMode="External"/><Relationship Id="rId151" Type="http://schemas.openxmlformats.org/officeDocument/2006/relationships/hyperlink" Target="https://access-pointy.heureka.cz/ubiquiti-uap-ac-lr/" TargetMode="External"/><Relationship Id="rId172" Type="http://schemas.openxmlformats.org/officeDocument/2006/relationships/hyperlink" Target="https://www.zbozi.cz/vyrobek/ubiquiti-networks-ltu-lite/?project=Zbozi_MKT&amp;utm_source=google&amp;utm_medium=cpc&amp;utm_campaign=DSA_Pocitace&amp;gclid=CjwKCAjwlcaRBhBYEiwAK341jdtq2r8LAZX3leqOSluke8klBodeI2Gop0DG_zC9A4SseKTpM7ZTXhoCfLsQAvD_BwE" TargetMode="External"/><Relationship Id="rId193" Type="http://schemas.openxmlformats.org/officeDocument/2006/relationships/hyperlink" Target="https://www.tsbohemia.cz/ubiquiti-ua-pro-unifi-access-reader-pro_d372589.html?utm_source=google&amp;utm_medium=srovnavac&amp;gclid=Cj0KCQjwuMuRBhCJARIsAHXdnqNmOHSmoKdAl6m5rZJK3gg-HejEDhlqQRTzkphRFXjYtxkKKmud98oaArkiEALw_wcB" TargetMode="External"/><Relationship Id="rId13" Type="http://schemas.openxmlformats.org/officeDocument/2006/relationships/hyperlink" Target="https://access-pointy.heureka.cz/ubiquiti-er-12/" TargetMode="External"/><Relationship Id="rId109" Type="http://schemas.openxmlformats.org/officeDocument/2006/relationships/hyperlink" Target="https://www.i4wifi.cz/cs/210760-access-point-ubnt-unifi-ap-hd" TargetMode="External"/><Relationship Id="rId34" Type="http://schemas.openxmlformats.org/officeDocument/2006/relationships/hyperlink" Target="https://switche.heureka.cz/ubiquiti-usw-24-poe/" TargetMode="External"/><Relationship Id="rId55" Type="http://schemas.openxmlformats.org/officeDocument/2006/relationships/hyperlink" Target="https://switche.heureka.cz/ubiquiti-us-48-750w/" TargetMode="External"/><Relationship Id="rId76" Type="http://schemas.openxmlformats.org/officeDocument/2006/relationships/hyperlink" Target="https://www.i4wifi.cz/cs/210628-router-ubnt-edgerouter-x-sfp" TargetMode="External"/><Relationship Id="rId97" Type="http://schemas.openxmlformats.org/officeDocument/2006/relationships/hyperlink" Target="https://access-pointy.heureka.cz/ubiquiti-nanobeam-m5-19/?gclid=CjwKCAjw8sCRBhA6EiwA6_IF4TXsnfzHHkCg8IlKPvSr_RnOhMXAIvATJcjjTUQf_ihSTm-apCkHcBoCHZEQAvD_BwE" TargetMode="External"/><Relationship Id="rId120" Type="http://schemas.openxmlformats.org/officeDocument/2006/relationships/hyperlink" Target="https://www.i4wifi.cz/cs/211032-ubnt-nanoswitch-n-sw" TargetMode="External"/><Relationship Id="rId141" Type="http://schemas.openxmlformats.org/officeDocument/2006/relationships/hyperlink" Target="https://www.i4wifi.cz/cs/210949-access-point-ubnt-nanobeam-5-ac-gen2" TargetMode="External"/><Relationship Id="rId7" Type="http://schemas.openxmlformats.org/officeDocument/2006/relationships/hyperlink" Target="https://www.i4wifi.cz/cs/227942-switch-ubnt-unifi-switch-pro-48-poe?queueControl-StoId=0&amp;queueControl-Qty=1&amp;queueControl-StiId=210733&amp;do=queueControl-queue" TargetMode="External"/><Relationship Id="rId71" Type="http://schemas.openxmlformats.org/officeDocument/2006/relationships/hyperlink" Target="https://www.senetic.cz/product/UNVR?gclid=Cj0KCQjwz7uRBhDRARIsAFqjullfdt3YxPXGnO43aee4XT6C9j0Vg83Jp6ljCAm8nV6oYUwjY7-ryZkaAojCEALw_wcB" TargetMode="External"/><Relationship Id="rId92" Type="http://schemas.openxmlformats.org/officeDocument/2006/relationships/hyperlink" Target="https://www.senetic.cz/product/UVC-G4-PTZ?gclid=CjwKCAjw8sCRBhA6EiwA6_IF4S_gGMwqauM-Iav5hz4KArDcQscNaI9huGP_qglrz68pDf_TsXTlkBoCwUgQAvD_BwE" TargetMode="External"/><Relationship Id="rId162" Type="http://schemas.openxmlformats.org/officeDocument/2006/relationships/hyperlink" Target="https://www.zbozi.cz/vyrobek/ubiquiti-networks-nanostation-locom5/" TargetMode="External"/><Relationship Id="rId183" Type="http://schemas.openxmlformats.org/officeDocument/2006/relationships/hyperlink" Target="https://www.tsbohemia.cz/ubnt-rocket-m5_d112497.html?utm_source=google&amp;utm_medium=srovnavac&amp;gclid=Cj0KCQjwuMuRBhCJARIsAHXdnqMMPWasart0ZHs_sFRMRXZJn1Oqs4rN0eCBg2L6TobP4x5aPZCc19MaAkkXEALw_wcB" TargetMode="External"/><Relationship Id="rId2" Type="http://schemas.openxmlformats.org/officeDocument/2006/relationships/hyperlink" Target="https://www.czc.cz/ubiquiti-amplifi-high-density/208482/produkt?gclid=Cj0KCQiAybaRBhDtARIsAIEG3kmu1e51gKNCRAux8_pkydm5a9Ce2noVB3lgYHsJJeTMBhdd0Ca7aPQaAg1YEALw_wcB" TargetMode="External"/><Relationship Id="rId29" Type="http://schemas.openxmlformats.org/officeDocument/2006/relationships/hyperlink" Target="https://switche.heureka.cz/ubiquiti-es-48-750w/" TargetMode="External"/><Relationship Id="rId24" Type="http://schemas.openxmlformats.org/officeDocument/2006/relationships/hyperlink" Target="https://www.czc.cz/ubiquiti-unifi-nvr-controller-2tb/224556/produkt" TargetMode="External"/><Relationship Id="rId40" Type="http://schemas.openxmlformats.org/officeDocument/2006/relationships/hyperlink" Target="https://www.zbozi.cz/vyrobek/ubiquiti-es-48-lite/?utm_campaign=ppcbee-prod-pocitace-pocitacove-prislusenstvi-sitove-prvky-switche&amp;utm_medium=cpc&amp;utm_source=google&amp;utm_content=53211ef47d-ubiquiti-es-48-lite&amp;ppcbee-adtext-variant=prod-6&amp;gclid=Cj0KCQjwz7uRBhDRARIsAFqjulmM-lM2ZHIUNf7VRhlkEOsA67_-raN_WGXfnkJbu29D6PkUksJTZ8waAstaEALw_wcB" TargetMode="External"/><Relationship Id="rId45" Type="http://schemas.openxmlformats.org/officeDocument/2006/relationships/hyperlink" Target="https://www.i4wifi.cz/cs/210653-switch-ubnt-edgeswitch-es-16-150w" TargetMode="External"/><Relationship Id="rId66" Type="http://schemas.openxmlformats.org/officeDocument/2006/relationships/hyperlink" Target="https://switche.heureka.cz/ubiquiti-usw-24-poe/" TargetMode="External"/><Relationship Id="rId87" Type="http://schemas.openxmlformats.org/officeDocument/2006/relationships/hyperlink" Target="https://www.abctech.cz/ubiquiti-uwb-xg-ubiquiti-unifi-basestation-xg-802-11ac-wave2_d36321.html" TargetMode="External"/><Relationship Id="rId110" Type="http://schemas.openxmlformats.org/officeDocument/2006/relationships/hyperlink" Target="https://www.czc.cz/ubiquiti-nanostation-loco-m2/91998/produkt?gclid=CjwKCAjw8sCRBhA6EiwA6_IF4cEAIzKpjde1AObDq1zKpkLn585Ahv0VcjbpP9YIjfdHzGtrYk15MRoCkLwQAvD_BwE" TargetMode="External"/><Relationship Id="rId115" Type="http://schemas.openxmlformats.org/officeDocument/2006/relationships/hyperlink" Target="https://access-pointy.heureka.cz/ubiquiti-uc-ck/" TargetMode="External"/><Relationship Id="rId131" Type="http://schemas.openxmlformats.org/officeDocument/2006/relationships/hyperlink" Target="https://ip-kamery.heureka.cz/ubiquiti-uvc-g3-af/" TargetMode="External"/><Relationship Id="rId136" Type="http://schemas.openxmlformats.org/officeDocument/2006/relationships/hyperlink" Target="https://www.i4wifi.cz/cs/210521-access-point-ubnt-unifi-ap-long-range" TargetMode="External"/><Relationship Id="rId157" Type="http://schemas.openxmlformats.org/officeDocument/2006/relationships/hyperlink" Target="https://access-pointy.heureka.cz/ubiquiti-uap-ac-pro/" TargetMode="External"/><Relationship Id="rId178" Type="http://schemas.openxmlformats.org/officeDocument/2006/relationships/hyperlink" Target="https://www.abctech.cz/?cls=stoitem&amp;stiid=35677&amp;gclid=Cj0KCQjwuMuRBhCJARIsAHXdnqMvuxFurN-rly-hO_AScgUIDCPLILmaLHj__ePpIEaCH1jn3Lv7-zkaAvXCEALw_wcB" TargetMode="External"/><Relationship Id="rId61" Type="http://schemas.openxmlformats.org/officeDocument/2006/relationships/hyperlink" Target="https://www.senetic.cz/product/USW-PRO-AGGREGATION" TargetMode="External"/><Relationship Id="rId82" Type="http://schemas.openxmlformats.org/officeDocument/2006/relationships/hyperlink" Target="https://www.abctech.cz/?cls=stoitem&amp;stiid=36860&amp;gclid=CjwKCAjw8sCRBhA6EiwA6_IF4RFqb-lllxBddYYctdRyRfRT22vHobQG93fdU4jIVd24eugbSP0xaBoCDKYQAvD_BwE" TargetMode="External"/><Relationship Id="rId152" Type="http://schemas.openxmlformats.org/officeDocument/2006/relationships/hyperlink" Target="https://www.alza.cz/ubiquiti-unifi-uap-nanohd-d5450299.htm?kampan=adw1_sitove-prvky-a-nas_bee_pro_sitove-prvky_sitove-prvky-a-nas-ubiquiti-unifi-uap-nanohd-pw085o5&amp;ppcbee-adtext-variant=inz_genericky_bee_pro-live&amp;gclid=CjwKCAjw8sCRBhA6EiwA6_IF4SOZG_rMNG4C4s9s-pkZfIikmQvwQFpNDA4BTtveFLdi4PLmk8STVBoC8poQAvD_BwE" TargetMode="External"/><Relationship Id="rId173" Type="http://schemas.openxmlformats.org/officeDocument/2006/relationships/hyperlink" Target="https://www.abctech.cz/?cls=stoitem&amp;stiid=35530&amp;gclid=CjwKCAjw8sCRBhA6EiwA6_IF4dw3EBh9BcjoxTWAZ-JjWVN4wPbRGFv0urs960syF8iZXTV1qEDX8hoCrDsQAvD_BwE" TargetMode="External"/><Relationship Id="rId194" Type="http://schemas.openxmlformats.org/officeDocument/2006/relationships/hyperlink" Target="https://www.abctech.cz/?cls=stoitem&amp;stiid=34023&amp;gclid=Cj0KCQjwuMuRBhCJARIsAHXdnqO5-_9Hyqdrmas0tFfZOqnnRt9zEFIsp5l3eaHpSdP9M77YHW_6_gcaAsLvEALw_wcB" TargetMode="External"/><Relationship Id="rId199" Type="http://schemas.openxmlformats.org/officeDocument/2006/relationships/vmlDrawing" Target="../drawings/vmlDrawing1.vml"/><Relationship Id="rId19" Type="http://schemas.openxmlformats.org/officeDocument/2006/relationships/hyperlink" Target="https://www.wifihw.cz/default.asp?cls=stoitem&amp;stiid=3147" TargetMode="External"/><Relationship Id="rId14" Type="http://schemas.openxmlformats.org/officeDocument/2006/relationships/hyperlink" Target="https://access-pointy.heureka.cz/ubiquiti-er-12p/?gclid=Cj0KCQiAybaRBhDtARIsAIEG3klKiMSd4iKKrYGHvwJiwALohmcgjRsFw-20suwJU9IVVBDiyqQQg8EaAlsVEALw_wcB" TargetMode="External"/><Relationship Id="rId30" Type="http://schemas.openxmlformats.org/officeDocument/2006/relationships/hyperlink" Target="https://www.i4wifi.cz/cs/210720-switch-ubnt-unifi-switch-48" TargetMode="External"/><Relationship Id="rId35" Type="http://schemas.openxmlformats.org/officeDocument/2006/relationships/hyperlink" Target="https://www.i4wifi.cz/cs/211285-ubnt-unifi-us-xg-6poe" TargetMode="External"/><Relationship Id="rId56" Type="http://schemas.openxmlformats.org/officeDocument/2006/relationships/hyperlink" Target="https://access-pointy.heureka.cz/ubiquiti-usp-rps-usp-rps/" TargetMode="External"/><Relationship Id="rId77" Type="http://schemas.openxmlformats.org/officeDocument/2006/relationships/hyperlink" Target="https://www.i4wifi.cz/cs/210627-router-ubnt-edgerouter-x" TargetMode="External"/><Relationship Id="rId100" Type="http://schemas.openxmlformats.org/officeDocument/2006/relationships/hyperlink" Target="https://www.i4wifi.cz/cs/210652-access-point-ubnt-unifi-ac-pro" TargetMode="External"/><Relationship Id="rId105" Type="http://schemas.openxmlformats.org/officeDocument/2006/relationships/hyperlink" Target="https://www.i4wifi.cz/cs/253552-ubnt-unifi-6-long-range" TargetMode="External"/><Relationship Id="rId126" Type="http://schemas.openxmlformats.org/officeDocument/2006/relationships/hyperlink" Target="https://www.wifihw.cz/default.asp?cls=stoitem&amp;stiid=3170" TargetMode="External"/><Relationship Id="rId147" Type="http://schemas.openxmlformats.org/officeDocument/2006/relationships/hyperlink" Target="https://access-pointy.heureka.cz/ubiquiti-uap-ac-lite/" TargetMode="External"/><Relationship Id="rId168" Type="http://schemas.openxmlformats.org/officeDocument/2006/relationships/hyperlink" Target="https://www.discomp.cz/ubiquiti-poe-48-24w-g-wh-bulk-gigabitovy-poe-injektor-48v-0-5a-24w-bulk-baleni_d96266.html" TargetMode="External"/><Relationship Id="rId8" Type="http://schemas.openxmlformats.org/officeDocument/2006/relationships/hyperlink" Target="https://www.senetic.cz/product/UDM-PRO?gclid=Cj0KCQiAybaRBhDtARIsAIEG3kksSqkBPCJTvgiCd-3k6XSCDYWgRvmrjOmClvM_rcyZed77bLv2I24aAmBEEALw_wcB" TargetMode="External"/><Relationship Id="rId51" Type="http://schemas.openxmlformats.org/officeDocument/2006/relationships/hyperlink" Target="https://www.i4wifi.cz/cs/210670-switch-ubnt-edgeswitch-es-12f" TargetMode="External"/><Relationship Id="rId72" Type="http://schemas.openxmlformats.org/officeDocument/2006/relationships/hyperlink" Target="https://www.i4wifi.cz/cs/210746-switch-ubnt-unifi-switch-8?queueControl-StoId=667&amp;queueControl-Qty=1&amp;queueControl-StiId=210747&amp;do=queueControl-queue" TargetMode="External"/><Relationship Id="rId93" Type="http://schemas.openxmlformats.org/officeDocument/2006/relationships/hyperlink" Target="https://access-pointy.heureka.cz/ubiquiti-is-5ac/" TargetMode="External"/><Relationship Id="rId98" Type="http://schemas.openxmlformats.org/officeDocument/2006/relationships/hyperlink" Target="https://www.alza.cz/ubiquiti-unifi-uap-nanohd-d5450299.htm?kampan=adw1_sitove-prvky-a-nas_bee_pro_sitove-prvky_sitove-prvky-a-nas-ubiquiti-unifi-uap-nanohd-pw085o5&amp;ppcbee-adtext-variant=inz_genericky_bee_pro-live&amp;gclid=CjwKCAjw8sCRBhA6EiwA6_IF4SOZG_rMNG4C4s9s-pkZfIikmQvwQFpNDA4BTtveFLdi4PLmk8STVBoC8poQAvD_BwE" TargetMode="External"/><Relationship Id="rId121" Type="http://schemas.openxmlformats.org/officeDocument/2006/relationships/hyperlink" Target="https://www.abctech.cz/?cls=stoitem&amp;stiid=35530&amp;gclid=CjwKCAjw8sCRBhA6EiwA6_IF4dw3EBh9BcjoxTWAZ-JjWVN4wPbRGFv0urs960syF8iZXTV1qEDX8hoCrDsQAvD_BwE" TargetMode="External"/><Relationship Id="rId142" Type="http://schemas.openxmlformats.org/officeDocument/2006/relationships/hyperlink" Target="https://www.czc.cz/ubiquiti-unifi-video-g3_2/197241/produkt?gclid=CjwKCAjw8sCRBhA6EiwA6_IF4c2lZu_f6W5OkMOhADeuvrGBXNEYG5UWZJWiTrAj-5OygqVanBK_hRoCUHcQAvD_BwE" TargetMode="External"/><Relationship Id="rId163" Type="http://schemas.openxmlformats.org/officeDocument/2006/relationships/hyperlink" Target="https://www.czc.cz/ubiquiti-nanostation-loco-m2/91998/produkt?gclid=CjwKCAjwlcaRBhBYEiwAK341jWJ_k-buk2mpy8E1bjtmMbWYPA71cQbrN8SV6YgLGvKCKv8alBnKGhoC69MQAvD_BwE" TargetMode="External"/><Relationship Id="rId184" Type="http://schemas.openxmlformats.org/officeDocument/2006/relationships/hyperlink" Target="https://www.suntech.cz/produkt/334102-venkovni-jednotka-ubiquiti-networks-rocket-m5-ac-ptp-lite-airmax-ac-5ghz/?gclid=Cj0KCQjwuMuRBhCJARIsAHXdnqNIawWUrycywDJnrCnW4pl70RM9sa2z1wJxCwUH2_xt0D1nzNcDYH4aApNlEALw_wcB" TargetMode="External"/><Relationship Id="rId189" Type="http://schemas.openxmlformats.org/officeDocument/2006/relationships/hyperlink" Target="https://www.abctech.cz/?cls=stoitem&amp;stiid=14115&amp;gclid=Cj0KCQjwuMuRBhCJARIsAHXdnqO3nD8AYYgA4ihCQtrrno5dpZKRw5thsSpmmhBZnVFvoZfDCYPhyOMaAjXPEALw_wcB" TargetMode="External"/><Relationship Id="rId3" Type="http://schemas.openxmlformats.org/officeDocument/2006/relationships/hyperlink" Target="https://www.czc.cz/ubiquiti-amplifi-gamer-s-edition/255346/produkt" TargetMode="External"/><Relationship Id="rId25" Type="http://schemas.openxmlformats.org/officeDocument/2006/relationships/hyperlink" Target="https://www.i4wifi.cz/cs/211127-ubnt-edge-switch-8xp-8-port-gigabit-ethernet-8x-poe-out-24v-48v" TargetMode="External"/><Relationship Id="rId46" Type="http://schemas.openxmlformats.org/officeDocument/2006/relationships/hyperlink" Target="https://www.i4wifi.cz/cs/231129-router-ubnt-unifi-dream-machine-pro" TargetMode="External"/><Relationship Id="rId67" Type="http://schemas.openxmlformats.org/officeDocument/2006/relationships/hyperlink" Target="https://www.zbozi.cz/vyrobek/ubiquiti-networks-ep-54v-150w/?utm_campaign=ppcbee-prod-elektronika-baterie-a-nabijeni-nabijecky-a-adaptery-ostatni-napajeci-adaptery&amp;utm_medium=cpc&amp;utm_source=google&amp;utm_content=e748460641-ubiquiti-networks-ep-54v-150w&amp;ppcbee-adtext-variant=responzivni-reklamni-text-01&amp;project=Zbozi_MKT&amp;gclid=Cj0KCQjwz7uRBhDRARIsAFqjulkEf5eoNdh8d9jVEVCxXydwLQWeM3I2RoYkVBMZy7ieJsrzdPLyik8aAoBWEALw_wcB" TargetMode="External"/><Relationship Id="rId116" Type="http://schemas.openxmlformats.org/officeDocument/2006/relationships/hyperlink" Target="https://www.i4wifi.cz/cs/79850-access-point-ubnt-nanostation-m2" TargetMode="External"/><Relationship Id="rId137" Type="http://schemas.openxmlformats.org/officeDocument/2006/relationships/hyperlink" Target="https://www.penta.cz/ubiquiti-networks-ubiquiti-ubb-unifi-building-bridge_d186704.html?gclid=CjwKCAjwlcaRBhBYEiwAK341jS8UJv29uqxpObPl5q0ja8_BhKd9KpQ4j711TLgvRWNAS_vzKROb9RoCHX0QAvD_BwE" TargetMode="External"/><Relationship Id="rId158" Type="http://schemas.openxmlformats.org/officeDocument/2006/relationships/hyperlink" Target="https://access-pointy.heureka.cz/ubiquiti-uap-ac-edu/" TargetMode="External"/><Relationship Id="rId20" Type="http://schemas.openxmlformats.org/officeDocument/2006/relationships/hyperlink" Target="https://www.zbozi.cz/vyrobek/ubiquiti-edgerouter-poe/?project=Zbozi_MKT&amp;utm_source=google&amp;utm_medium=cpc&amp;utm_campaign=DSA_Pocitace&amp;gclid=Cj0KCQjwz7uRBhDRARIsAFqjulkqoWGKDRbBcYs2bFNL9tsqvzhWt7G9aqyFc3xO4GLFz2NQtQXROn4aAgr8EALw_wcB" TargetMode="External"/><Relationship Id="rId41" Type="http://schemas.openxmlformats.org/officeDocument/2006/relationships/hyperlink" Target="https://www.i4wifi.cz/cs/210661-ubnt-unifi-security-gateway-pro" TargetMode="External"/><Relationship Id="rId62" Type="http://schemas.openxmlformats.org/officeDocument/2006/relationships/hyperlink" Target="https://www.czc.cz/ubiquiti-unvr/291192/produkt?gclid=Cj0KCQjwz7uRBhDRARIsAFqjulnz9aam9K3Xu4U5vxPWpes8vfrS6oN0jM8rIzLp3dq8gT9E8LSTEkoaAowWEALw_wcB" TargetMode="External"/><Relationship Id="rId83" Type="http://schemas.openxmlformats.org/officeDocument/2006/relationships/hyperlink" Target="https://www.abctech.cz/?cls=stoitem&amp;stiid=34012&amp;gclid=CjwKCAjw8sCRBhA6EiwA6_IF4TqnuAf3iqJovdt8I8_PvhtHfvZvzVc_t0HTsMPzerJCLMEqRKVuVxoCcmEQAvD_BwE" TargetMode="External"/><Relationship Id="rId88" Type="http://schemas.openxmlformats.org/officeDocument/2006/relationships/hyperlink" Target="https://www.abctech.cz/?cls=stoitem&amp;stiid=34443&amp;gclid=CjwKCAjw8sCRBhA6EiwA6_IF4YTgzBhy5_R_NEO9tgM0obdq1NYYs4BP2mmmw6ro8koQAoYdLNnkFRoCuHEQAvD_BwE" TargetMode="External"/><Relationship Id="rId111" Type="http://schemas.openxmlformats.org/officeDocument/2006/relationships/hyperlink" Target="https://www.i4wifi.cz/cs/210994-access-point-ubnt-nanostation-5-ac-loco" TargetMode="External"/><Relationship Id="rId132" Type="http://schemas.openxmlformats.org/officeDocument/2006/relationships/hyperlink" Target="https://www.wifihw.cz/default.asp?cls=stoitem&amp;stiid=3521" TargetMode="External"/><Relationship Id="rId153" Type="http://schemas.openxmlformats.org/officeDocument/2006/relationships/hyperlink" Target="https://www.i4wifi.cz/cs/253552-ubnt-unifi-6-long-range" TargetMode="External"/><Relationship Id="rId174" Type="http://schemas.openxmlformats.org/officeDocument/2006/relationships/hyperlink" Target="https://www.abctech.cz/?cls=stoitem&amp;stiid=36305&amp;gclid=CjwKCAjwlcaRBhBYEiwAK341jYJN5qxBU1oFSac3JvHTwOY5VqvsWeBJo9E6CwUQFPtzgUeZijiPqRoCEPUQAvD_BwE" TargetMode="External"/><Relationship Id="rId179" Type="http://schemas.openxmlformats.org/officeDocument/2006/relationships/hyperlink" Target="https://vmshop.cz/UBN000137-25/ubiquiti-airfiber-af?gclid=Cj0KCQjwuMuRBhCJARIsAHXdnqPP4ToAXyfJLugMVExTrmQLdM_j_8dtpgBs2eFpSOPKl_9EGDo0K4EaAvi-EALw_wcB" TargetMode="External"/><Relationship Id="rId195" Type="http://schemas.openxmlformats.org/officeDocument/2006/relationships/hyperlink" Target="https://www.abctech.cz/?cls=stoitem&amp;stiid=34283&amp;gclid=Cj0KCQjwuMuRBhCJARIsAHXdnqNTVoDUQfoERpXKNXxLq0Su0mTsHHan0AO7enVmsk7lqrEEKO8AvNkaAnGTEALw_wcB" TargetMode="External"/><Relationship Id="rId190" Type="http://schemas.openxmlformats.org/officeDocument/2006/relationships/hyperlink" Target="https://www.abctech.cz/?cls=stoitem&amp;stiid=36221&amp;gclid=Cj0KCQjwuMuRBhCJARIsAHXdnqNJ8zuXnNkcqirUNofQf4AWvTjlOpzA_DQK0K3hI6MIiNU6km7zV-caAhHZEALw_wcB" TargetMode="External"/><Relationship Id="rId15" Type="http://schemas.openxmlformats.org/officeDocument/2006/relationships/hyperlink" Target="https://www.i4wifi.cz/cs/211220-ubnt-edgeswitch-es-10xp" TargetMode="External"/><Relationship Id="rId36" Type="http://schemas.openxmlformats.org/officeDocument/2006/relationships/hyperlink" Target="https://www.zbozi.cz/vyrobek/ubiquiti-networks-edgeswitch-es-24-250w/?project=Zbozi_MKT&amp;gclid=Cj0KCQjwz7uRBhDRARIsAFqjull6G25czmQRrgGH8vMLdKo5SjL63Z195LshRmwXOSgH9_Ez05QgSxYaAjtvEALw_wcB" TargetMode="External"/><Relationship Id="rId57" Type="http://schemas.openxmlformats.org/officeDocument/2006/relationships/hyperlink" Target="https://switche.heureka.cz/ubiquiti-usw-pro-24/?gclid=Cj0KCQjwz7uRBhDRARIsAFqjullj3pyUofDQM1BoEiFcF5B_ET2F4watv80tdu92jzbX3VD7lhCei70aAhgEEALw_wcB" TargetMode="External"/><Relationship Id="rId106" Type="http://schemas.openxmlformats.org/officeDocument/2006/relationships/hyperlink" Target="https://access-pointy.heureka.cz/ubiquiti-afi-p-hd/" TargetMode="External"/><Relationship Id="rId127" Type="http://schemas.openxmlformats.org/officeDocument/2006/relationships/hyperlink" Target="https://www.czc.cz/ubiquiti-unifi-video-uvc-g4-pro/262623/produkt?gclid=CjwKCAjwlcaRBhBYEiwAK341jcBh1T11JLUlyAkajNUn0M7lgRnLZMa__2ctXBj7j9cSTUyp5uXZYRoC6YUQAvD_BwE" TargetMode="External"/><Relationship Id="rId10" Type="http://schemas.openxmlformats.org/officeDocument/2006/relationships/hyperlink" Target="https://www.senetic.cz/product/USW-FLEX" TargetMode="External"/><Relationship Id="rId31" Type="http://schemas.openxmlformats.org/officeDocument/2006/relationships/hyperlink" Target="https://www.zbozi.cz/vyrobek/ubiquiti-usw-pro-24-poe/?utm_campaign=ppcbee-prod-pocitace-pocitacove-prislusenstvi-sitove-prvky-switche&amp;utm_medium=cpc&amp;utm_source=google&amp;utm_content=70893f0820-ubiquiti-usw-pro-24-poe&amp;ppcbee-adtext-variant=responzivni-reklamni-text-2&amp;gclid=Cj0KCQjwz7uRBhDRARIsAFqjulklYNjTq7nXze9MlvnZrud9sFAiERsZQAOCYWsFHc2IKqRLKcEFR8YaAk9eEALw_wcB" TargetMode="External"/><Relationship Id="rId52" Type="http://schemas.openxmlformats.org/officeDocument/2006/relationships/hyperlink" Target="https://www.czc.cz/ubiquiti-unifi-dream-machine/276150/produkt?gclid=Cj0KCQjwz7uRBhDRARIsAFqjulkueQpJX_SoT96iALeNCnLMk3aOdorD6eH8Uim0x40Xo9nupfV9pG4aAsqYEALw_wcB" TargetMode="External"/><Relationship Id="rId73" Type="http://schemas.openxmlformats.org/officeDocument/2006/relationships/hyperlink" Target="https://www.i4wifi.cz/cs/210747-switch-ubnt-unifi-switch-8-60w" TargetMode="External"/><Relationship Id="rId78" Type="http://schemas.openxmlformats.org/officeDocument/2006/relationships/hyperlink" Target="https://www.czc.cz/ubiquiti-amplifi-instant-kit/255344/produkt?gclid=Cj0KCQjwz7uRBhDRARIsAFqjulnFnlKRjvYPsdsjb6jAs2JlAER7nPhaIMfONWogyEdPsdZWFIzO6pEaAorMEALw_wcB" TargetMode="External"/><Relationship Id="rId94" Type="http://schemas.openxmlformats.org/officeDocument/2006/relationships/hyperlink" Target="https://www.czc.cz/ubiquiti-unifi-protect-g4/308254/produkt?gclid=CjwKCAjw8sCRBhA6EiwA6_IF4bbGYPDhVr6Wd-dBqb6IRtcJ1HdB1Lq3pIPCtRJ31POTTxgrjUG9bBoCA2IQAvD_BwE" TargetMode="External"/><Relationship Id="rId99" Type="http://schemas.openxmlformats.org/officeDocument/2006/relationships/hyperlink" Target="https://access-pointy.heureka.cz/ubiquiti-uap-ac-lr/" TargetMode="External"/><Relationship Id="rId101" Type="http://schemas.openxmlformats.org/officeDocument/2006/relationships/hyperlink" Target="https://access-pointy.heureka.cz/ubiquiti-uap-ac-lite/" TargetMode="External"/><Relationship Id="rId122" Type="http://schemas.openxmlformats.org/officeDocument/2006/relationships/hyperlink" Target="https://www.abctech.cz/ubiquiti-ep-r6-edgepoint-wisp-router-6-port_d34011.html" TargetMode="External"/><Relationship Id="rId143" Type="http://schemas.openxmlformats.org/officeDocument/2006/relationships/hyperlink" Target="https://access-pointy.heureka.cz/ubiquiti-afi-p-hd/" TargetMode="External"/><Relationship Id="rId148" Type="http://schemas.openxmlformats.org/officeDocument/2006/relationships/hyperlink" Target="https://www.i4wifi.cz/cs/210652-access-point-ubnt-unifi-ac-pro" TargetMode="External"/><Relationship Id="rId164" Type="http://schemas.openxmlformats.org/officeDocument/2006/relationships/hyperlink" Target="https://www.i4wifi.cz/cs/79850-access-point-ubnt-nanostation-m2" TargetMode="External"/><Relationship Id="rId169" Type="http://schemas.openxmlformats.org/officeDocument/2006/relationships/hyperlink" Target="https://www.zbozi.cz/vyrobek/ubiquiti-networks-u-poe-at/?project=Zbozi_MKT&amp;utm_source=google&amp;utm_medium=cpc&amp;utm_campaign=DSA_Zbozi&amp;utm_content=Vyrobek_all&amp;gclid=CjwKCAjwlcaRBhBYEiwAK341jXg9rGdR3xGRvNlwJKEIs1gvXB8nKgDA2CvZrbhfZYEbwdAeoqwaShoCr14QAvD_BwE" TargetMode="External"/><Relationship Id="rId185" Type="http://schemas.openxmlformats.org/officeDocument/2006/relationships/hyperlink" Target="https://www.abctech.cz/?cls=stoitem&amp;stiid=14165&amp;gclid=Cj0KCQjwuMuRBhCJARIsAHXdnqPF7o0viawxGImxNVzEqKyKyJ8hKtisuXawf0XDI_A8K5fJJ75DPe4aAkecEALw_wcB" TargetMode="External"/><Relationship Id="rId4" Type="http://schemas.openxmlformats.org/officeDocument/2006/relationships/hyperlink" Target="https://www.senetic.cz/product/ACB-AC?gclid=Cj0KCQiAybaRBhDtARIsAIEG3kmy3Jgqp_GmUP_IUERkJorXdA6TIDmXwSV54ksI_1Do6w56o-GsQZsaAtSWEALw_wcB" TargetMode="External"/><Relationship Id="rId9" Type="http://schemas.openxmlformats.org/officeDocument/2006/relationships/hyperlink" Target="https://www.i4wifi.cz/cs/210669-switch-ubnt-unifi-switch-8-150w" TargetMode="External"/><Relationship Id="rId180" Type="http://schemas.openxmlformats.org/officeDocument/2006/relationships/hyperlink" Target="https://www.senetic.cz/product/R2AC?gclid=Cj0KCQjwuMuRBhCJARIsAHXdnqPyiCZ4O_0T1QKSRR12jrmnq6YydAM5BNxQJCcZIJDj3yq-PYR4LbgaAta0EALw_wcB" TargetMode="External"/><Relationship Id="rId26" Type="http://schemas.openxmlformats.org/officeDocument/2006/relationships/hyperlink" Target="https://www.i4wifi.cz/cs/227962-switch-ubnt-usw-industrial" TargetMode="External"/><Relationship Id="rId47" Type="http://schemas.openxmlformats.org/officeDocument/2006/relationships/hyperlink" Target="https://www.discomp.cz/ubiquiti-uas-xg-unifi-application-server_d83420.html" TargetMode="External"/><Relationship Id="rId68" Type="http://schemas.openxmlformats.org/officeDocument/2006/relationships/hyperlink" Target="https://www.exasoft.cz/ubiquiti-unifi-switch-us-24-500w_d226824.html" TargetMode="External"/><Relationship Id="rId89" Type="http://schemas.openxmlformats.org/officeDocument/2006/relationships/hyperlink" Target="https://www.abctech.cz/?cls=stoitem&amp;stiid=14693&amp;gclid=CjwKCAjw8sCRBhA6EiwA6_IF4XL6ydIe8Decd91QkVoWC3YV28UcioZrk-3f4jJ4PpEx6n0_yu9lqBoCrsUQAvD_BwE" TargetMode="External"/><Relationship Id="rId112" Type="http://schemas.openxmlformats.org/officeDocument/2006/relationships/hyperlink" Target="https://access-pointy.heureka.cz/ubiquiti-nanostation-m5-nsm5/" TargetMode="External"/><Relationship Id="rId133" Type="http://schemas.openxmlformats.org/officeDocument/2006/relationships/hyperlink" Target="https://www.mironet.cz/ubiquiti-amplifi-mesh-wifi-system-gamers-edition+dp424754/" TargetMode="External"/><Relationship Id="rId154" Type="http://schemas.openxmlformats.org/officeDocument/2006/relationships/hyperlink" Target="https://www.zbozi.cz/vyrobek/ubiquiti-networks-uap-xg/?project=Zbozi_MKT&amp;utm_source=google&amp;utm_medium=cpc&amp;utm_campaign=DSA_Pocitace&amp;gclid=CjwKCAjwlcaRBhBYEiwAK341jZeYvYZrUvKJ9j4AXUoslRxoH3fKnTTBfgPvF737wpDKbYl7bbmADRoCdAwQAvD_BwE" TargetMode="External"/><Relationship Id="rId175" Type="http://schemas.openxmlformats.org/officeDocument/2006/relationships/hyperlink" Target="https://www.abctech.cz/?cls=stoitem&amp;stiid=37541&amp;gclid=CjwKCAjwlcaRBhBYEiwAK341jZyCogrB3tHnMmWxxGi6FT7RgvYzhrpw7UsVqK2BFrGR9ZdIZR-TGBoC1lUQAvD_BwE" TargetMode="External"/><Relationship Id="rId196" Type="http://schemas.openxmlformats.org/officeDocument/2006/relationships/hyperlink" Target="https://www.abctech.cz/?cls=stoitem&amp;stiid=36435&amp;gclid=Cj0KCQjwuMuRBhCJARIsAHXdnqMOdVftJAOfzvLW64i18RPTGokew7d91EtsRjOhOkhx2muyFbL8OqkaAlVREALw_wcB" TargetMode="External"/><Relationship Id="rId200" Type="http://schemas.openxmlformats.org/officeDocument/2006/relationships/comments" Target="../comments1.xml"/><Relationship Id="rId16" Type="http://schemas.openxmlformats.org/officeDocument/2006/relationships/hyperlink" Target="https://www.i4wifi.cz/cs/211026-router-ubnt-edgerouter-6p" TargetMode="External"/><Relationship Id="rId37" Type="http://schemas.openxmlformats.org/officeDocument/2006/relationships/hyperlink" Target="https://www.i4wifi.cz/cs/210600-switch-ubnt-edgeswitch-es-24-500w" TargetMode="External"/><Relationship Id="rId58" Type="http://schemas.openxmlformats.org/officeDocument/2006/relationships/hyperlink" Target="https://www.i4wifi.cz/cs/246105-ubnt-unifi-switch-48-poe" TargetMode="External"/><Relationship Id="rId79" Type="http://schemas.openxmlformats.org/officeDocument/2006/relationships/hyperlink" Target="https://www.zbozi.cz/vyrobek/ubiquiti-amplifi-alien-afi-aln-r/?project=Zbozi_MKT&amp;utm_source=google&amp;utm_medium=cpc&amp;utm_campaign=DSA_Pocitace&amp;gclid=CjwKCAjw8sCRBhA6EiwA6_IF4QwyyZXOx7ZmkUdngg-JOFRigapZB4HQyKSzyeKjQHRbcfnj73bcBxoCDnMQAvD_BwE" TargetMode="External"/><Relationship Id="rId102" Type="http://schemas.openxmlformats.org/officeDocument/2006/relationships/hyperlink" Target="https://www.czc.cz/ubiquiti-unifi-video-g3-flex/237917/produkt?gclid=CjwKCAjw8sCRBhA6EiwA6_IF4d_U7FrhuvMwHiLQQm74DQN_lPhWcHuhviqD9Okb_aKG4-BmFNesaBoCFewQAvD_BwE" TargetMode="External"/><Relationship Id="rId123" Type="http://schemas.openxmlformats.org/officeDocument/2006/relationships/hyperlink" Target="https://www.i4wifi.cz/cs/210744-ubnt-unifi-ac-mesh-pro" TargetMode="External"/><Relationship Id="rId144" Type="http://schemas.openxmlformats.org/officeDocument/2006/relationships/hyperlink" Target="https://www.i4wifi.cz/cs/210760-access-point-ubnt-unifi-ap-hd" TargetMode="External"/><Relationship Id="rId90" Type="http://schemas.openxmlformats.org/officeDocument/2006/relationships/hyperlink" Target="https://www.penta.cz/ubiquiti-networks-airfiber_d124819.html?gclid=CjwKCAjw8sCRBhA6EiwA6_IF4RWBY1b9j_amCUdS0tYSvw0edY3WfAtNVlJlBqyTs7z40BhjjhTkfxoCJnMQAvD_BwE" TargetMode="External"/><Relationship Id="rId165" Type="http://schemas.openxmlformats.org/officeDocument/2006/relationships/hyperlink" Target="https://access-pointy.heureka.cz/ubiquiti-nanostation-m5-nsm5/" TargetMode="External"/><Relationship Id="rId186" Type="http://schemas.openxmlformats.org/officeDocument/2006/relationships/hyperlink" Target="https://www.i4wifi.cz/cs/211032-ubnt-nanoswitch-n-sw" TargetMode="External"/><Relationship Id="rId27" Type="http://schemas.openxmlformats.org/officeDocument/2006/relationships/hyperlink" Target="https://www.senetic.cz/product/US-48-500W?gclid=Cj0KCQiAybaRBhDtARIsAIEG3kkjsTBLqH9ugNBCvgIXa9oESWgWHuEyHKJLqAN5wottc94eqNhVvlwaAv6REALw_wcB" TargetMode="External"/><Relationship Id="rId48" Type="http://schemas.openxmlformats.org/officeDocument/2006/relationships/hyperlink" Target="https://www.zbozi.cz/vyrobek/ubiquiti-usw-16-poe/" TargetMode="External"/><Relationship Id="rId69" Type="http://schemas.openxmlformats.org/officeDocument/2006/relationships/hyperlink" Target="https://www.zbozi.cz/vyrobek/ubiquiti-us-24/?utm_campaign=ppcbee-prod-pocitace-pocitacove-prislusenstvi-sitove-prvky-switche&amp;utm_medium=cpc&amp;utm_source=google&amp;utm_content=4f4643410c-ubiquiti-us-24&amp;ppcbee-adtext-variant=responzivni-reklamni-text-2&amp;gclid=Cj0KCQjwz7uRBhDRARIsAFqjulm10-viCvt7SMd39cXByHlfavukdp7i70SrW-xau-wkpOoSl66JzMcaAhGOEALw_wcB" TargetMode="External"/><Relationship Id="rId113" Type="http://schemas.openxmlformats.org/officeDocument/2006/relationships/hyperlink" Target="https://www.zbozi.cz/vyrobek/ubiquiti-ns-5ac/?project=Zbozi_MKT&amp;utm_source=google&amp;utm_medium=cpc&amp;utm_campaign=DSA_Pocitace&amp;gclid=CjwKCAjw8sCRBhA6EiwA6_IF4SghC7KiaTBasRshFbVigAobeTCGQktJOWnDwPRgNWut68Cg2HIjaBoCNE0QAvD_BwE" TargetMode="External"/><Relationship Id="rId134" Type="http://schemas.openxmlformats.org/officeDocument/2006/relationships/hyperlink" Target="https://www.zbozi.cz/vyrobek/ubiquiti-ns-5ac/?project=Zbozi_MKT&amp;utm_source=google&amp;utm_medium=cpc&amp;utm_campaign=DSA_Pocitace&amp;gclid=CjwKCAjw8sCRBhA6EiwA6_IF4SghC7KiaTBasRshFbVigAobeTCGQktJOWnDwPRgNWut68Cg2HIjaBoCNE0QAvD_BwE" TargetMode="External"/><Relationship Id="rId80" Type="http://schemas.openxmlformats.org/officeDocument/2006/relationships/hyperlink" Target="https://store.ui.com/collections/unifi-protect-cameras/products/unifi-protect-g3-instant-camera" TargetMode="External"/><Relationship Id="rId155" Type="http://schemas.openxmlformats.org/officeDocument/2006/relationships/hyperlink" Target="https://www.i4wifi.cz/cs/210761-ubnt-unifi-ac-shd" TargetMode="External"/><Relationship Id="rId176" Type="http://schemas.openxmlformats.org/officeDocument/2006/relationships/hyperlink" Target="https://www.abctech.cz/?cls=stoitem&amp;stiid=36227&amp;gclid=Cj0KCQjwuMuRBhCJARIsAHXdnqMzcPyB3npcubxzV_RwOpzuWZbViQnCJUsEH3ZjFhZM8LHvUVvgF9kaArSCEALw_wcB" TargetMode="External"/><Relationship Id="rId197" Type="http://schemas.openxmlformats.org/officeDocument/2006/relationships/hyperlink" Target="https://www.exkalibr.cz/ubnt-unifi-usw-flex-utility-adapter-pro-instalaci-na-sloup-_d76931.html?gclid=Cj0KCQjwuMuRBhCJARIsAHXdnqODnfeLd9zOd5VKK7zwYaYLEBOdaZtVK1t-tRs7LakHnD5rikGzEIwaAl0mEALw_wcB" TargetMode="External"/><Relationship Id="rId17" Type="http://schemas.openxmlformats.org/officeDocument/2006/relationships/hyperlink" Target="https://www.i4wifi.cz/cs/233684-router-ubnt-edgerouter-10x" TargetMode="External"/><Relationship Id="rId38" Type="http://schemas.openxmlformats.org/officeDocument/2006/relationships/hyperlink" Target="https://www.zbozi.cz/vyrobek/ubiquiti-es-16-xg/?utm_campaign=ppcbee-prod-pocitace-pocitacove-prislusenstvi-sitove-prvky-switche&amp;utm_medium=cpc&amp;utm_source=google&amp;utm_content=d353ed90a7-ubiquiti-es-16-xg&amp;ppcbee-adtext-variant=prod-6&amp;gclid=Cj0KCQjwz7uRBhDRARIsAFqjulkTlPDd-TnjMJWXZI3I9kwJAYni1H9GBVHNq9DXvA-KZRVhPz0pEOIaAmsnEALw_wcB" TargetMode="External"/><Relationship Id="rId59" Type="http://schemas.openxmlformats.org/officeDocument/2006/relationships/hyperlink" Target="https://www.i4wifi.cz/cs/211049-bezpecnostni-brana-ubnt-unifi-xg-gateway" TargetMode="External"/><Relationship Id="rId103" Type="http://schemas.openxmlformats.org/officeDocument/2006/relationships/hyperlink" Target="https://www.i4wifi.cz/cs/227972-access-point-ubnt-unifi-ubb" TargetMode="External"/><Relationship Id="rId124" Type="http://schemas.openxmlformats.org/officeDocument/2006/relationships/hyperlink" Target="https://www.zbozi.cz/vyrobek/ubiquiti-nbe-m5-16/?utm_campaign=ppcbee-prod-pocitace-pocitacove-prislusenstvi-sitove-prvky-routery-a-pristupove-body&amp;utm_medium=cpc&amp;utm_source=google&amp;utm_content=98ce97904a-ubiquiti-nbe-m5-16&amp;ppcbee-adtext-variant=prod-6&amp;gclid=CjwKCAjw8sCRBhA6EiwA6_IF4XFr6uhsdSr46DKrdNfNbTwNBQOoKDobFwChiW8n0a-JpIXHJYa8rhoCf-AQAvD_BwE" TargetMode="External"/><Relationship Id="rId70" Type="http://schemas.openxmlformats.org/officeDocument/2006/relationships/hyperlink" Target="https://www.i4wifi.cz/cs/237560-ubnt-unifi-protect-nvr" TargetMode="External"/><Relationship Id="rId91" Type="http://schemas.openxmlformats.org/officeDocument/2006/relationships/hyperlink" Target="https://access-pointy.heureka.cz/ubiquiti-uap-ac-edu/" TargetMode="External"/><Relationship Id="rId145" Type="http://schemas.openxmlformats.org/officeDocument/2006/relationships/hyperlink" Target="https://www.tsbohemia.cz/ubiquiti-u6-lite_d372554.html?utm_source=google&amp;utm_medium=srovnavac&amp;gclid=CjwKCAjwlcaRBhBYEiwAK341jV8D3Q0VMoDxwLziObe7GH6e8thfuQ4a-VHmjPF7FGZ9KTzzSowEoxoCHokQAvD_BwE" TargetMode="External"/><Relationship Id="rId166" Type="http://schemas.openxmlformats.org/officeDocument/2006/relationships/hyperlink" Target="https://www.tsbohemia.cz/ubiquiti-u-poe-af_d367771.html?gclid=CjwKCAjwlcaRBhBYEiwAK341jdhNFYcwUK0ap8TnG7okCQso2O9WzELuMAj6QySGe4kB3Tn835MaGBoCQyoQAvD_BwE" TargetMode="External"/><Relationship Id="rId187" Type="http://schemas.openxmlformats.org/officeDocument/2006/relationships/hyperlink" Target="https://access-pointy.heureka.cz/ubiquiti-uap-ac-iw/" TargetMode="External"/><Relationship Id="rId1" Type="http://schemas.openxmlformats.org/officeDocument/2006/relationships/hyperlink" Target="https://www.czc.cz/ubiquiti-unifi-dream-machine-pro/281796/produkt?gclid=Cj0KCQiAybaRBhDtARIsAIEG3kmb73AdDMT14rWL5SKsofRWM8pSwkdA7f43FlxuWeoiEq9n56DJW6MaAs5aEALw_wcB" TargetMode="External"/><Relationship Id="rId28" Type="http://schemas.openxmlformats.org/officeDocument/2006/relationships/hyperlink" Target="https://www.zbozi.cz/vyrobek/ubiquiti-unifi-switch-16-xg/?project=Zbozi_MKT&amp;utm_source=google&amp;utm_medium=cpc&amp;utm_campaign=DSA_Pocitace&amp;gclid=Cj0KCQiAybaRBhDtARIsAIEG3kmfUfcqALHJ7ywaPiE3uVNmdHrjKjVS3X3Gn64cjluYM6kfENT5tuAaAn4oEALw_wcB" TargetMode="External"/><Relationship Id="rId49" Type="http://schemas.openxmlformats.org/officeDocument/2006/relationships/hyperlink" Target="https://switche.heureka.cz/ubiquiti-usw-lite-8-poe/" TargetMode="External"/><Relationship Id="rId114" Type="http://schemas.openxmlformats.org/officeDocument/2006/relationships/hyperlink" Target="https://www.czc.cz/ubiquiti-nanostation-loco-m2/91998/produkt?gclid=CjwKCAjw8sCRBhA6EiwA6_IF4RB3RQpd_gkdFgyV-nh0av3BaY25osTKlR3t8zf83QZ-jGm3h1OfcBoCtOQQAvD_BwE" TargetMode="External"/><Relationship Id="rId60" Type="http://schemas.openxmlformats.org/officeDocument/2006/relationships/hyperlink" Target="https://www.i4wifi.cz/cs/211020-centralni-jednotka-ubnt-ufiber-olt" TargetMode="External"/><Relationship Id="rId81" Type="http://schemas.openxmlformats.org/officeDocument/2006/relationships/hyperlink" Target="https://www.i4wifi.cz/cs/211083-klientska-jednotka-ubnt-ufiber-loco" TargetMode="External"/><Relationship Id="rId135" Type="http://schemas.openxmlformats.org/officeDocument/2006/relationships/hyperlink" Target="https://www.i4wifi.cz/cs/210583-ubnt-nanobeam-m5-16dbi" TargetMode="External"/><Relationship Id="rId156" Type="http://schemas.openxmlformats.org/officeDocument/2006/relationships/hyperlink" Target="https://www.czc.cz/ubiquiti-unifi/91920/produkt" TargetMode="External"/><Relationship Id="rId177" Type="http://schemas.openxmlformats.org/officeDocument/2006/relationships/hyperlink" Target="https://www.abctech.cz/?cls=stoitem&amp;stiid=37220&amp;gclid=Cj0KCQjwuMuRBhCJARIsAHXdnqNQ5uBIpX0rEybjVL3HrcsZOnWri8eucwnLmq4o8L8nS1j8j8qG1LUaAtXYEALw_wcB" TargetMode="External"/><Relationship Id="rId198" Type="http://schemas.openxmlformats.org/officeDocument/2006/relationships/hyperlink" Target="https://www.i4wifi.cz/cs/224421-ubnt-stropni-drzak-pro-kameru-unifi-video-g3-flex?gclid=Cj0KCQjwuMuRBhCJARIsAHXdnqO4ucLCiL-7y3P7v4n9-Zktqj4Dias4Vevz_XXpul0RZqlm0mF9OxwaAlZfEALw_wcB" TargetMode="External"/><Relationship Id="rId18" Type="http://schemas.openxmlformats.org/officeDocument/2006/relationships/hyperlink" Target="https://www.czc.cz/ubiquiti-edgeswitch-10x/250129/produkt" TargetMode="External"/><Relationship Id="rId39" Type="http://schemas.openxmlformats.org/officeDocument/2006/relationships/hyperlink" Target="https://www.i4wifi.cz/cs/210601-switch-ubnt-edgeswitch-es-48-500w" TargetMode="External"/><Relationship Id="rId50" Type="http://schemas.openxmlformats.org/officeDocument/2006/relationships/hyperlink" Target="https://www.zbozi.cz/vyrobek/ubiquiti-usw-pro-24-poe/" TargetMode="External"/><Relationship Id="rId104" Type="http://schemas.openxmlformats.org/officeDocument/2006/relationships/hyperlink" Target="https://www.alza.cz/ubiquiti-uap-ac-iw-5-d6983569.htm?kampan=adw1_sitove-prvky-a-nas_pla_all_obecna-css_wifi_c_1003783___PW085r5_456126216709_~106853288855~&amp;gclid=CjwKCAjw8sCRBhA6EiwA6_IF4XprfPjiLOFMvbBhwY2_N9t8a1OMPaTACBEU2aNfsw_sAMfb1lTOSRoC32wQAvD_BwE" TargetMode="External"/><Relationship Id="rId125" Type="http://schemas.openxmlformats.org/officeDocument/2006/relationships/hyperlink" Target="https://store.ui.com/collections/operator-airfiber/products/af-11" TargetMode="External"/><Relationship Id="rId146" Type="http://schemas.openxmlformats.org/officeDocument/2006/relationships/hyperlink" Target="https://www.zbozi.cz/vyrobek/ubiquiti-unifi-ac-mesh-uap-ac-m/?utm_campaign=ppcbee-prod-pocitace-pocitacove-prislusenstvi-sitove-prvky-mesh&amp;utm_medium=cpc&amp;utm_source=google&amp;utm_content=f6a2d73493-ubiquiti-unifi-ac-mesh-uap-ac-m&amp;ppcbee-adtext-variant=prod-6&amp;gclid=CjwKCAjw8sCRBhA6EiwA6_IF4WetemyO0kfvAeZBaP99u2sbAvpcxCa7Y_LZTb-2cz5O1078642FoBoC91EQAvD_BwE" TargetMode="External"/><Relationship Id="rId167" Type="http://schemas.openxmlformats.org/officeDocument/2006/relationships/hyperlink" Target="https://www.czc.cz/ubiquiti-poe-injektor-poe-24-24w-g-wh-24v-1a-24w-vc-napajeciho-kabelu-1gb-lan-bila/313471/produkt?gclid=CjwKCAjwlcaRBhBYEiwAK341jV_s8WT_6V_nZVEv_6Q8J3Oar8x5wnZAtZMW52K1lmQSn_zdswVbFBoCg6IQAvD_BwE" TargetMode="External"/><Relationship Id="rId188" Type="http://schemas.openxmlformats.org/officeDocument/2006/relationships/hyperlink" Target="https://www.i4wifi.cz/cs/210591-poe-injektor-ubnt-poe-24-12w-g" TargetMode="External"/></Relationships>
</file>

<file path=xl/worksheets/_rels/sheet20.xml.rels><?xml version="1.0" encoding="UTF-8" standalone="yes"?>
<Relationships xmlns="http://schemas.openxmlformats.org/package/2006/relationships"><Relationship Id="rId117" Type="http://schemas.openxmlformats.org/officeDocument/2006/relationships/hyperlink" Target="https://www.broadvapes.co.uk/product-page/innokin-coolfire-ultra-tc150-150w-4000mah-battery" TargetMode="External"/><Relationship Id="rId671" Type="http://schemas.openxmlformats.org/officeDocument/2006/relationships/hyperlink" Target="https://www.vapewholesaleatlanta.com/products/smok-trinity-battery?variant=32230517407827" TargetMode="External"/><Relationship Id="rId769" Type="http://schemas.openxmlformats.org/officeDocument/2006/relationships/hyperlink" Target="https://www.e-liquid.eu/vaporesso-luxe-80-se-kit" TargetMode="External"/><Relationship Id="rId21" Type="http://schemas.openxmlformats.org/officeDocument/2006/relationships/hyperlink" Target="https://www.vapoo.cz/pody-se-spinacim-tlacitkem/aspire-nautilus-aio-pod/" TargetMode="External"/><Relationship Id="rId324" Type="http://schemas.openxmlformats.org/officeDocument/2006/relationships/hyperlink" Target="https://www.novacig.cz/tesla-stealth-100w" TargetMode="External"/><Relationship Id="rId531" Type="http://schemas.openxmlformats.org/officeDocument/2006/relationships/hyperlink" Target="https://www.vaprio.cz/produkt-2174-joyetech-evic-basic-sada-s-cubis-pro-mini-1500mah.html" TargetMode="External"/><Relationship Id="rId629" Type="http://schemas.openxmlformats.org/officeDocument/2006/relationships/hyperlink" Target="https://www.vapemania.cz/cs/smok-morph-219w-tc-sada-s-tf-tank-cerno-cervena" TargetMode="External"/><Relationship Id="rId170" Type="http://schemas.openxmlformats.org/officeDocument/2006/relationships/hyperlink" Target="https://nu-xnutra.com/products/nutraenergy" TargetMode="External"/><Relationship Id="rId836" Type="http://schemas.openxmlformats.org/officeDocument/2006/relationships/hyperlink" Target="https://vaping.com/voopoo-vinci-pod-mod-kit" TargetMode="External"/><Relationship Id="rId268" Type="http://schemas.openxmlformats.org/officeDocument/2006/relationships/hyperlink" Target="https://www.elementvape.com/smok-stick-80w" TargetMode="External"/><Relationship Id="rId475" Type="http://schemas.openxmlformats.org/officeDocument/2006/relationships/hyperlink" Target="https://www.ave40.com/freecool-n800-vape-pod-system-kit-800mah.html" TargetMode="External"/><Relationship Id="rId682" Type="http://schemas.openxmlformats.org/officeDocument/2006/relationships/hyperlink" Target="https://www.vapewholesaleatlanta.com/products/smok-trinity-battery?variant=32230517407827" TargetMode="External"/><Relationship Id="rId32" Type="http://schemas.openxmlformats.org/officeDocument/2006/relationships/hyperlink" Target="https://www.vapecig.cz/geekvape-aegis-mini-sada-s-tankem-cerberus/" TargetMode="External"/><Relationship Id="rId128" Type="http://schemas.openxmlformats.org/officeDocument/2006/relationships/hyperlink" Target="http://battery.nabizi.cz/innokin-pocketmod-starter-kit_p86296/" TargetMode="External"/><Relationship Id="rId335" Type="http://schemas.openxmlformats.org/officeDocument/2006/relationships/hyperlink" Target="https://www.eliquidshop.cz/vandy-vape-swell-188w-mod/" TargetMode="External"/><Relationship Id="rId542" Type="http://schemas.openxmlformats.org/officeDocument/2006/relationships/hyperlink" Target="https://www.vaprio.cz/produkt-justfog-c601-startovaci-sada-4778.html" TargetMode="External"/><Relationship Id="rId181" Type="http://schemas.openxmlformats.org/officeDocument/2006/relationships/hyperlink" Target="https://hoodvapes.com/products/rokin-nitro-oil-concentrate-vaporizer-pen?variant=8214268346456" TargetMode="External"/><Relationship Id="rId402" Type="http://schemas.openxmlformats.org/officeDocument/2006/relationships/hyperlink" Target="https://www.ejuice.cz/elektronicka-cigareta-voopoo-drag-s-pod-kit-2500ma-23128" TargetMode="External"/><Relationship Id="rId847" Type="http://schemas.openxmlformats.org/officeDocument/2006/relationships/hyperlink" Target="https://cheapvaping.deals/wismec-cb-80-80w-box-mod" TargetMode="External"/><Relationship Id="rId279" Type="http://schemas.openxmlformats.org/officeDocument/2006/relationships/hyperlink" Target="https://www.kurakuvsen.cz/elektronicky-grip-smok-stick-x8-3000-mah/" TargetMode="External"/><Relationship Id="rId486" Type="http://schemas.openxmlformats.org/officeDocument/2006/relationships/hyperlink" Target="https://e-zigstore.rs/gb/starter-kits/7415-geekvape-aegis-legend-zeus-kit-200w-5ml-black-blue-6972866501783.html" TargetMode="External"/><Relationship Id="rId693" Type="http://schemas.openxmlformats.org/officeDocument/2006/relationships/hyperlink" Target="https://vapingdaily.com/all-in-one-vapes/smok-x-force-review/" TargetMode="External"/><Relationship Id="rId707" Type="http://schemas.openxmlformats.org/officeDocument/2006/relationships/hyperlink" Target="https://www.vaprio.cz/produkt-suorin-drop-startovaci-sada-3637.html" TargetMode="External"/><Relationship Id="rId43" Type="http://schemas.openxmlformats.org/officeDocument/2006/relationships/hyperlink" Target="http://www.purecigs.com/pod-devices/997-bo-one-kit.html" TargetMode="External"/><Relationship Id="rId139" Type="http://schemas.openxmlformats.org/officeDocument/2006/relationships/hyperlink" Target="https://www.vapemania.cz/cs/joyetech-teros-aio-pod-startovaci-set-bila" TargetMode="External"/><Relationship Id="rId346" Type="http://schemas.openxmlformats.org/officeDocument/2006/relationships/hyperlink" Target="https://www.e-liquid.eu/vaporesso-luxe-80-se-kit" TargetMode="External"/><Relationship Id="rId553" Type="http://schemas.openxmlformats.org/officeDocument/2006/relationships/hyperlink" Target="https://bongsmart.com.au/product/kangertech-nebox-starter-kit-white/" TargetMode="External"/><Relationship Id="rId760" Type="http://schemas.openxmlformats.org/officeDocument/2006/relationships/hyperlink" Target="https://www.vaporauthority.com/products/genuine-vapor-shark-switchbox-dna-75-box-mod" TargetMode="External"/><Relationship Id="rId192" Type="http://schemas.openxmlformats.org/officeDocument/2006/relationships/hyperlink" Target="https://www.elementvape.com/sigelei-kaos-z-200w-tc-box-mod" TargetMode="External"/><Relationship Id="rId206" Type="http://schemas.openxmlformats.org/officeDocument/2006/relationships/hyperlink" Target="https://www.urvapin.com/smok-fit-kit-with-250mah-built-in-battery-and-2ml-e-liquid-capacity.html" TargetMode="External"/><Relationship Id="rId413" Type="http://schemas.openxmlformats.org/officeDocument/2006/relationships/hyperlink" Target="https://e-zigstore.rs/gb/starter-kits/6465-voopoo-drag-mini-kit-117w-b-lava-4400mah-6970810462562.html" TargetMode="External"/><Relationship Id="rId858" Type="http://schemas.openxmlformats.org/officeDocument/2006/relationships/hyperlink" Target="https://cheapvaping.deals/wismec-reuleaux-rx300-mod" TargetMode="External"/><Relationship Id="rId497" Type="http://schemas.openxmlformats.org/officeDocument/2006/relationships/hyperlink" Target="https://www.ejuice.cz/elektronicka-cigareta-geekvape-frenzy-pod-kit-950m-20394" TargetMode="External"/><Relationship Id="rId620" Type="http://schemas.openxmlformats.org/officeDocument/2006/relationships/hyperlink" Target="https://in2vape.com/shop/kits/smok-kits/smok-mag-grip/" TargetMode="External"/><Relationship Id="rId718" Type="http://schemas.openxmlformats.org/officeDocument/2006/relationships/hyperlink" Target="https://www.rajecigaret.cz/Suorin-Vagon-POD-elektronicka-cigareta-430mAh-d449.htm" TargetMode="External"/><Relationship Id="rId357" Type="http://schemas.openxmlformats.org/officeDocument/2006/relationships/hyperlink" Target="https://www.vapezone.cz/vaporesso-revenger-x-kit" TargetMode="External"/><Relationship Id="rId54" Type="http://schemas.openxmlformats.org/officeDocument/2006/relationships/hyperlink" Target="https://www.vaprio.cz/produkt-2959-eleaf-ijust-x-aio-set.html" TargetMode="External"/><Relationship Id="rId217" Type="http://schemas.openxmlformats.org/officeDocument/2006/relationships/hyperlink" Target="https://vapesourcing.com/smok-infinix-kit.html" TargetMode="External"/><Relationship Id="rId564" Type="http://schemas.openxmlformats.org/officeDocument/2006/relationships/hyperlink" Target="https://www.heavengifts.com/product/SV-Mi-pod-Device.html" TargetMode="External"/><Relationship Id="rId771" Type="http://schemas.openxmlformats.org/officeDocument/2006/relationships/hyperlink" Target="https://www.vaporesso.com/vape-kits/luxe-2" TargetMode="External"/><Relationship Id="rId869" Type="http://schemas.openxmlformats.org/officeDocument/2006/relationships/hyperlink" Target="https://dropsofvapor.com/products/zig-zag-liquid-vaporizer-kit" TargetMode="External"/><Relationship Id="rId424" Type="http://schemas.openxmlformats.org/officeDocument/2006/relationships/hyperlink" Target="https://cartly.shop/original-wismec-active-kit-with-active-box-mod-vape-80w-and-amor-ns-plus-atomizer-e-cigarette-vaper-kit-with-bluetooth-speaker/" TargetMode="External"/><Relationship Id="rId631" Type="http://schemas.openxmlformats.org/officeDocument/2006/relationships/hyperlink" Target="https://www.elementvape.com/smok-ofrf-nexmesh" TargetMode="External"/><Relationship Id="rId729" Type="http://schemas.openxmlformats.org/officeDocument/2006/relationships/hyperlink" Target="https://www.ebay.co.uk/itm/133440385655" TargetMode="External"/><Relationship Id="rId270" Type="http://schemas.openxmlformats.org/officeDocument/2006/relationships/hyperlink" Target="https://www.eliquidshop.cz/smok-stick-prince/" TargetMode="External"/><Relationship Id="rId65" Type="http://schemas.openxmlformats.org/officeDocument/2006/relationships/hyperlink" Target="https://www.freemaxvape.com/product/marvos-s-80w-kit/" TargetMode="External"/><Relationship Id="rId130" Type="http://schemas.openxmlformats.org/officeDocument/2006/relationships/hyperlink" Target="https://www.innokin.cz/innokin-endura-t20-s-sada/innokin-endura-t20-s-sada/" TargetMode="External"/><Relationship Id="rId368" Type="http://schemas.openxmlformats.org/officeDocument/2006/relationships/hyperlink" Target="https://ejuicedirect.com/products/vaporesso-pm80-kit" TargetMode="External"/><Relationship Id="rId575" Type="http://schemas.openxmlformats.org/officeDocument/2006/relationships/hyperlink" Target="https://www.konoteka.cz/p/nitecore-i2-nabijecka-s-displejem-na-dve-baterie?utm_source=tanganica&amp;utm_medium=cpc&amp;utm_campaign=tgh225c7dab6912e3ed3cdd5ac07fe8dd20&amp;utm_term=CjwKCAjw1YCkBhAOEiwA5aN4Afrw_qoCyTsZ0ikpdrzKeS9n0V08fG6VV-8DZeN4J2cxW2yYdG7lgxoCdXcQAvD_BwE&amp;gclid=CjwKCAjw1YCkBhAOEiwA5aN4Afrw_qoCyTsZ0ikpdrzKeS9n0V08fG6VV-8DZeN4J2cxW2yYdG7lgxoCdXcQAvD_BwE" TargetMode="External"/><Relationship Id="rId782" Type="http://schemas.openxmlformats.org/officeDocument/2006/relationships/hyperlink" Target="https://www.vaporesso.com/vape-kits/target-mini" TargetMode="External"/><Relationship Id="rId228" Type="http://schemas.openxmlformats.org/officeDocument/2006/relationships/hyperlink" Target="https://www.zhavitko.cz/produkt/smok-morph-219w-tc-sada-s-tf-tank/" TargetMode="External"/><Relationship Id="rId435" Type="http://schemas.openxmlformats.org/officeDocument/2006/relationships/hyperlink" Target="https://www.vaporism.cz/wizvapor-mini-beeper-pod-P/" TargetMode="External"/><Relationship Id="rId642" Type="http://schemas.openxmlformats.org/officeDocument/2006/relationships/hyperlink" Target="https://smokofficial.com/product/novo-2-kit/" TargetMode="External"/><Relationship Id="rId281" Type="http://schemas.openxmlformats.org/officeDocument/2006/relationships/hyperlink" Target="https://www.vaprio.cz/produkt-tfv12-prince-clearomizer-smok-3924.html" TargetMode="External"/><Relationship Id="rId502" Type="http://schemas.openxmlformats.org/officeDocument/2006/relationships/hyperlink" Target="https://vapesourcing.com/hellvape-grimm-kit.html" TargetMode="External"/><Relationship Id="rId76" Type="http://schemas.openxmlformats.org/officeDocument/2006/relationships/hyperlink" Target="http://www.ejuice.cz/elektronicka-cigareta-geekvape-aegis-boost-pod-kit-1500mah-almighty-blue-21704" TargetMode="External"/><Relationship Id="rId141" Type="http://schemas.openxmlformats.org/officeDocument/2006/relationships/hyperlink" Target="https://www.eliquidshop.cz/joyetech-ego-aio-eco-friendly-startovaci-sada-1700mah/" TargetMode="External"/><Relationship Id="rId379" Type="http://schemas.openxmlformats.org/officeDocument/2006/relationships/hyperlink" Target="https://www.whichecigarette.com/vaporfi-vaio-go/" TargetMode="External"/><Relationship Id="rId586" Type="http://schemas.openxmlformats.org/officeDocument/2006/relationships/hyperlink" Target="https://vapejuicedepot.com/products/ovns-duo-dual-vaping-pod-system" TargetMode="External"/><Relationship Id="rId793" Type="http://schemas.openxmlformats.org/officeDocument/2006/relationships/hyperlink" Target="https://vapingdaily.com/best-vape-pens/vaporfi-orbit-review/" TargetMode="External"/><Relationship Id="rId807" Type="http://schemas.openxmlformats.org/officeDocument/2006/relationships/hyperlink" Target="https://www.vapoo.cz/pody-se-spinacim-tlacitkem/voopoo-doric-60-pod-2500mah/" TargetMode="External"/><Relationship Id="rId7" Type="http://schemas.openxmlformats.org/officeDocument/2006/relationships/hyperlink" Target="https://kingdomvapor.com/artery-x-tony-b-pal-2-pod-system-pods-sold-separately/" TargetMode="External"/><Relationship Id="rId239" Type="http://schemas.openxmlformats.org/officeDocument/2006/relationships/hyperlink" Target="https://cheapvaping.deals/smok-nord-x" TargetMode="External"/><Relationship Id="rId446" Type="http://schemas.openxmlformats.org/officeDocument/2006/relationships/hyperlink" Target="https://bovaping.com/product/bo-one-black-soft-touch/" TargetMode="External"/><Relationship Id="rId653" Type="http://schemas.openxmlformats.org/officeDocument/2006/relationships/hyperlink" Target="https://www.vaprio.cz/produkt-smok-rolo-badge-4232.html" TargetMode="External"/><Relationship Id="rId292" Type="http://schemas.openxmlformats.org/officeDocument/2006/relationships/hyperlink" Target="https://maxim-ecigareta.cz/smok-species-tc230w-full-kit-duha" TargetMode="External"/><Relationship Id="rId306" Type="http://schemas.openxmlformats.org/officeDocument/2006/relationships/hyperlink" Target="https://www.e-cigo.cz/gripy-smok/smok-x-priv-tc225w-grip-full-kit/" TargetMode="External"/><Relationship Id="rId860" Type="http://schemas.openxmlformats.org/officeDocument/2006/relationships/hyperlink" Target="https://www.fajncigarety.cz/gripy-a-mody-wismec-sinuous-p80/elektronicky-grip--wismec-sinuous-p80-mod--bronzovy-2/" TargetMode="External"/><Relationship Id="rId87" Type="http://schemas.openxmlformats.org/officeDocument/2006/relationships/hyperlink" Target="https://terravape.com.ua/geekvape-aegis-boost-pro-100w-pod-mod-kit-ru" TargetMode="External"/><Relationship Id="rId513" Type="http://schemas.openxmlformats.org/officeDocument/2006/relationships/hyperlink" Target="https://www.innokin.cz/innokin-coolfire-mini-sada/innokin-coolfire-mini-sada-4/" TargetMode="External"/><Relationship Id="rId597" Type="http://schemas.openxmlformats.org/officeDocument/2006/relationships/hyperlink" Target="https://www.elementvape.com/rincoe-neso-pod-system" TargetMode="External"/><Relationship Id="rId720" Type="http://schemas.openxmlformats.org/officeDocument/2006/relationships/hyperlink" Target="https://www.ec-original.cz/sxmini/elektronicka-cigareta-sxmini-mk-pro-air-700mah-pod-nove-barvy/" TargetMode="External"/><Relationship Id="rId818" Type="http://schemas.openxmlformats.org/officeDocument/2006/relationships/hyperlink" Target="https://www.ejuice.cz/elektronicka-cigareta-voopoo-drag-s-pod-kit-2500ma-23128" TargetMode="External"/><Relationship Id="rId152" Type="http://schemas.openxmlformats.org/officeDocument/2006/relationships/hyperlink" Target="http://www.kanger.info/topbox-mini-starter-kit.html" TargetMode="External"/><Relationship Id="rId457" Type="http://schemas.openxmlformats.org/officeDocument/2006/relationships/hyperlink" Target="https://www.silver-smok.com/fr/kits/1448-kit-i-nano-eleaf.html" TargetMode="External"/><Relationship Id="rId664" Type="http://schemas.openxmlformats.org/officeDocument/2006/relationships/hyperlink" Target="https://www.vaping.cz/SMOK-clearomizer-TFV12-Baby-Prince-4-5ml-Cervena-d7260.htm" TargetMode="External"/><Relationship Id="rId871" Type="http://schemas.openxmlformats.org/officeDocument/2006/relationships/hyperlink" Target="https://dropsofvapor.com/products/zig-zag-vaporizers-clearomizers" TargetMode="External"/><Relationship Id="rId14" Type="http://schemas.openxmlformats.org/officeDocument/2006/relationships/hyperlink" Target="https://www.vapecig.cz/aspire-cobble-aio-kit/?zletilost=ano" TargetMode="External"/><Relationship Id="rId317" Type="http://schemas.openxmlformats.org/officeDocument/2006/relationships/hyperlink" Target="https://www.vaprio.cz/produkt-suorin-ishare-kompletni-set-1400mah-4296.html" TargetMode="External"/><Relationship Id="rId524" Type="http://schemas.openxmlformats.org/officeDocument/2006/relationships/hyperlink" Target="https://www.elementvape.com/ipv-v3-mini-auto-squonk-pod-system" TargetMode="External"/><Relationship Id="rId731" Type="http://schemas.openxmlformats.org/officeDocument/2006/relationships/hyperlink" Target="https://www.elementvape.com/teslacigs-tpod-ultra-portable-pod-kit" TargetMode="External"/><Relationship Id="rId98" Type="http://schemas.openxmlformats.org/officeDocument/2006/relationships/hyperlink" Target="https://www.smokepipe.cz/geekvape-l200-aegis-legend-2-200w-mod-black" TargetMode="External"/><Relationship Id="rId163" Type="http://schemas.openxmlformats.org/officeDocument/2006/relationships/hyperlink" Target="https://www.vaporfi.com/mig-vapor-khan-dry-herb-vaporizer/" TargetMode="External"/><Relationship Id="rId370" Type="http://schemas.openxmlformats.org/officeDocument/2006/relationships/hyperlink" Target="https://www.vaping.cz/E-cigareta-Vaporesso-XROS-cerna-800mAh-d10069.htm" TargetMode="External"/><Relationship Id="rId829" Type="http://schemas.openxmlformats.org/officeDocument/2006/relationships/hyperlink" Target="https://e-zigstore.rs/gb/starter-kits/6465-voopoo-drag-mini-kit-117w-b-lava-4400mah-6970810462562.html" TargetMode="External"/><Relationship Id="rId230" Type="http://schemas.openxmlformats.org/officeDocument/2006/relationships/hyperlink" Target="https://www.vapestyle.cz/elektronicke-cigarety/smoktech-nord-2-pod-kit-40w-1500mah-black-stabilizing-wood/" TargetMode="External"/><Relationship Id="rId468" Type="http://schemas.openxmlformats.org/officeDocument/2006/relationships/hyperlink" Target="https://www.vapehoneystick.com/products/elf-auto-draw-conceal-oil-vaporizer" TargetMode="External"/><Relationship Id="rId675" Type="http://schemas.openxmlformats.org/officeDocument/2006/relationships/hyperlink" Target="https://www.vapewholesaleatlanta.com/products/smok-trinity-battery?variant=32230517407827" TargetMode="External"/><Relationship Id="rId25" Type="http://schemas.openxmlformats.org/officeDocument/2006/relationships/hyperlink" Target="https://www.kurakuvsen.cz/elektronicky-box-mod-aspire-speeder-200w-tc/" TargetMode="External"/><Relationship Id="rId328" Type="http://schemas.openxmlformats.org/officeDocument/2006/relationships/hyperlink" Target="https://www.eliquidshop.cz/elektronicka-cigareta-uwell-caliburn-ak2-pod/" TargetMode="External"/><Relationship Id="rId535" Type="http://schemas.openxmlformats.org/officeDocument/2006/relationships/hyperlink" Target="https://www.vaprio.cz/produkt-joyetech-runabout-pod-sada-5044.html" TargetMode="External"/><Relationship Id="rId742" Type="http://schemas.openxmlformats.org/officeDocument/2006/relationships/hyperlink" Target="https://gripy-e-cigaret.heureka.cz/uwell-hypercar-80w-tc-box-mod-stribrna/" TargetMode="External"/><Relationship Id="rId174" Type="http://schemas.openxmlformats.org/officeDocument/2006/relationships/hyperlink" Target="https://www.elementvape.com/perkey-manta-pod-system" TargetMode="External"/><Relationship Id="rId381" Type="http://schemas.openxmlformats.org/officeDocument/2006/relationships/hyperlink" Target="https://www.vaporfi.com/blog/a-down-n-dirty-deal-of-the-week-with-the-vox-40-mod/" TargetMode="External"/><Relationship Id="rId602" Type="http://schemas.openxmlformats.org/officeDocument/2006/relationships/hyperlink" Target="https://vapechinhhang.com/san-pham/sense-orbit-pod-kit/" TargetMode="External"/><Relationship Id="rId241" Type="http://schemas.openxmlformats.org/officeDocument/2006/relationships/hyperlink" Target="https://www.e-liquid.eu/variant/smok-novo-2---pod-800mah/19543/6000" TargetMode="External"/><Relationship Id="rId479" Type="http://schemas.openxmlformats.org/officeDocument/2006/relationships/hyperlink" Target="https://www.elementvape.com/freemax-maxus-max" TargetMode="External"/><Relationship Id="rId686" Type="http://schemas.openxmlformats.org/officeDocument/2006/relationships/hyperlink" Target="https://www.smokevap.cz/product/smoktech/vape-pen-22/smok-vape-pen-22-elektronicka-cigareta-1/1598" TargetMode="External"/><Relationship Id="rId36" Type="http://schemas.openxmlformats.org/officeDocument/2006/relationships/hyperlink" Target="https://www.theelectroniccigarette.co.uk/aspire-avp-pro" TargetMode="External"/><Relationship Id="rId339" Type="http://schemas.openxmlformats.org/officeDocument/2006/relationships/hyperlink" Target="https://www.vaprio.cz/produkt-vaporesso-gen-200-mod.html" TargetMode="External"/><Relationship Id="rId546" Type="http://schemas.openxmlformats.org/officeDocument/2006/relationships/hyperlink" Target="https://vapesourcing.com/justfog-minifit-starter-kit.html" TargetMode="External"/><Relationship Id="rId753" Type="http://schemas.openxmlformats.org/officeDocument/2006/relationships/hyperlink" Target="https://e-zigstore.rs/hr/selbstwickler/7140-vandyvape-pulse-bf-red-6970834001549.html" TargetMode="External"/><Relationship Id="rId101" Type="http://schemas.openxmlformats.org/officeDocument/2006/relationships/hyperlink" Target="https://www.cigareta-elektronicka.sk/elektronickecigarety/eshop/4-1-Cartomizer-clearomizer-RDA/0/5/6056-Gunmetal-Geekvape-P-Subohm-Tank-5ml" TargetMode="External"/><Relationship Id="rId185" Type="http://schemas.openxmlformats.org/officeDocument/2006/relationships/hyperlink" Target="https://www.3fvape.com/new-arrivals/37552-authentic-sense-orbit-1100mah-pod-system-starter-kit-wine-red-25ml-06-11-ohm.html" TargetMode="External"/><Relationship Id="rId406" Type="http://schemas.openxmlformats.org/officeDocument/2006/relationships/hyperlink" Target="https://www.vapoo.cz/pody-se-spinacim-tlacitkem/voopoo-drag-x-pod/" TargetMode="External"/><Relationship Id="rId392" Type="http://schemas.openxmlformats.org/officeDocument/2006/relationships/hyperlink" Target="https://www.kurakuvsen.cz/elektronicky-box-mod-voopoo-drag-177w-uforce-t2/" TargetMode="External"/><Relationship Id="rId613" Type="http://schemas.openxmlformats.org/officeDocument/2006/relationships/hyperlink" Target="https://cheapvaping.deals/smok-e-priv-230w-box-mod-kit" TargetMode="External"/><Relationship Id="rId697" Type="http://schemas.openxmlformats.org/officeDocument/2006/relationships/hyperlink" Target="https://www.bigdvapor.net/products/smpo-pod-complete-starter-kit" TargetMode="External"/><Relationship Id="rId820" Type="http://schemas.openxmlformats.org/officeDocument/2006/relationships/hyperlink" Target="https://www.fajncigarety.cz/elektronicke-cigarety-voopoo-drag-x/voopoo-drag-x-vmate-pod-retro-gray/" TargetMode="External"/><Relationship Id="rId252" Type="http://schemas.openxmlformats.org/officeDocument/2006/relationships/hyperlink" Target="https://www.elementvape.com/smok-rpm-2" TargetMode="External"/><Relationship Id="rId47" Type="http://schemas.openxmlformats.org/officeDocument/2006/relationships/hyperlink" Target="https://www.ecigareta-shop.cz/e-gripy/1949-istick-30-watt-2200mah.html" TargetMode="External"/><Relationship Id="rId112" Type="http://schemas.openxmlformats.org/officeDocument/2006/relationships/hyperlink" Target="https://www.elementvape.com/ijoy-avenger-270-234w-tc-starter-kit" TargetMode="External"/><Relationship Id="rId557" Type="http://schemas.openxmlformats.org/officeDocument/2006/relationships/hyperlink" Target="https://vape-street.com/products/limitless-marquee-mod-system" TargetMode="External"/><Relationship Id="rId764" Type="http://schemas.openxmlformats.org/officeDocument/2006/relationships/hyperlink" Target="https://www.vaporesso.com/vape-kits/gen-s" TargetMode="External"/><Relationship Id="rId196" Type="http://schemas.openxmlformats.org/officeDocument/2006/relationships/hyperlink" Target="https://www.elegomall.com/product/sigelei-vcigo-k3-mod.html" TargetMode="External"/><Relationship Id="rId417" Type="http://schemas.openxmlformats.org/officeDocument/2006/relationships/hyperlink" Target="https://www.vaprio.cz/produkt-voopoo-vmate-e-sada.html" TargetMode="External"/><Relationship Id="rId624" Type="http://schemas.openxmlformats.org/officeDocument/2006/relationships/hyperlink" Target="https://vapordna.com/products/smok-alternative-series-micare-cartridge-device" TargetMode="External"/><Relationship Id="rId831" Type="http://schemas.openxmlformats.org/officeDocument/2006/relationships/hyperlink" Target="https://www.ebay.co.uk/itm/233427421177" TargetMode="External"/><Relationship Id="rId263" Type="http://schemas.openxmlformats.org/officeDocument/2006/relationships/hyperlink" Target="https://www.vaprio.cz/produkt-smok-scar-18-sada.html" TargetMode="External"/><Relationship Id="rId470" Type="http://schemas.openxmlformats.org/officeDocument/2006/relationships/hyperlink" Target="https://mojeelektronickacigareta.cz/elektronicka-cigareta-joyetech-exceed-d19/elektronicka-cigareta-joyetech-exceed-d19-1500mah-3805.html" TargetMode="External"/><Relationship Id="rId58" Type="http://schemas.openxmlformats.org/officeDocument/2006/relationships/hyperlink" Target="https://www.vapezone.cz/ismoka-eleaf-istick-nowos-grip-full-kit-4400mah-" TargetMode="External"/><Relationship Id="rId123" Type="http://schemas.openxmlformats.org/officeDocument/2006/relationships/hyperlink" Target="http://battery.nabizi.cz/innokin-endura-t20-s_p86295/" TargetMode="External"/><Relationship Id="rId330" Type="http://schemas.openxmlformats.org/officeDocument/2006/relationships/hyperlink" Target="https://www.vaprio.cz/produkt-uwell-crown-pod-sada.html" TargetMode="External"/><Relationship Id="rId568" Type="http://schemas.openxmlformats.org/officeDocument/2006/relationships/hyperlink" Target="https://www.vaporfi.com/mig-vapor-khan-dry-herb-vaporizer/" TargetMode="External"/><Relationship Id="rId775" Type="http://schemas.openxmlformats.org/officeDocument/2006/relationships/hyperlink" Target="https://www.enico.cz/Vaporesso-Renova-Zero-Mesh-Pod-Kit-d1357.htm" TargetMode="External"/><Relationship Id="rId428" Type="http://schemas.openxmlformats.org/officeDocument/2006/relationships/hyperlink" Target="https://ukvapekings.com/product/wismec-reuleaux-rx-gen3-300w-kit-with-gnome-tank/" TargetMode="External"/><Relationship Id="rId635" Type="http://schemas.openxmlformats.org/officeDocument/2006/relationships/hyperlink" Target="https://www.elementvape.com/smok-nfix-pro" TargetMode="External"/><Relationship Id="rId842" Type="http://schemas.openxmlformats.org/officeDocument/2006/relationships/hyperlink" Target="https://www.joyetech.eu/vapes/mods/mod-sets/wismec-active-mod" TargetMode="External"/><Relationship Id="rId274" Type="http://schemas.openxmlformats.org/officeDocument/2006/relationships/hyperlink" Target="https://www.vaporauthority.com/products/genuine-smok-stick-v8-baby-starter-kit" TargetMode="External"/><Relationship Id="rId481" Type="http://schemas.openxmlformats.org/officeDocument/2006/relationships/hyperlink" Target="https://spinfuel.com/sigelei-fuchai-duo-3-175w-tc-mod-preview/" TargetMode="External"/><Relationship Id="rId702" Type="http://schemas.openxmlformats.org/officeDocument/2006/relationships/hyperlink" Target="https://www.vaperistas.com/products/suorin-air" TargetMode="External"/><Relationship Id="rId69" Type="http://schemas.openxmlformats.org/officeDocument/2006/relationships/hyperlink" Target="https://www.freemaxvape.com/onnix-2-15w-kit/" TargetMode="External"/><Relationship Id="rId134" Type="http://schemas.openxmlformats.org/officeDocument/2006/relationships/hyperlink" Target="https://mojeelektronickacigareta.cz/ego-aio-joyetech/joyetech-ego-aio-elektronicka-cigareta-1500mah-1ks-3812.html" TargetMode="External"/><Relationship Id="rId579" Type="http://schemas.openxmlformats.org/officeDocument/2006/relationships/hyperlink" Target="https://www.vapezone.cz/variant/one---lambo-serie-pod/52088/171886" TargetMode="External"/><Relationship Id="rId786" Type="http://schemas.openxmlformats.org/officeDocument/2006/relationships/hyperlink" Target="https://store.vaporesso.com/en-at/products/xros-mini" TargetMode="External"/><Relationship Id="rId341" Type="http://schemas.openxmlformats.org/officeDocument/2006/relationships/hyperlink" Target="https://www.vaporesso.com/vape-kits/gen-nano" TargetMode="External"/><Relationship Id="rId439" Type="http://schemas.openxmlformats.org/officeDocument/2006/relationships/hyperlink" Target="https://www.yocanusa.com/products/yocan-2020-version-evolve-plus-2-in-1-wax-and-dry-herb-kit" TargetMode="External"/><Relationship Id="rId646" Type="http://schemas.openxmlformats.org/officeDocument/2006/relationships/hyperlink" Target="https://store.smoktech.com/product/details/novo-x-kit" TargetMode="External"/><Relationship Id="rId201" Type="http://schemas.openxmlformats.org/officeDocument/2006/relationships/hyperlink" Target="https://smokvape.com/products/smok-arcfox-230w-pod-mod-kit" TargetMode="External"/><Relationship Id="rId285" Type="http://schemas.openxmlformats.org/officeDocument/2006/relationships/hyperlink" Target="https://www.gallagher.cz/clearomizery/clearomizery-smok/smok-tfv8-cloud-beast/" TargetMode="External"/><Relationship Id="rId506" Type="http://schemas.openxmlformats.org/officeDocument/2006/relationships/hyperlink" Target="https://eciggity.com/horizon-magico-pod-kit/" TargetMode="External"/><Relationship Id="rId853" Type="http://schemas.openxmlformats.org/officeDocument/2006/relationships/hyperlink" Target="https://www.novacig.cz/wismec-motiv-2-pod" TargetMode="External"/><Relationship Id="rId492" Type="http://schemas.openxmlformats.org/officeDocument/2006/relationships/hyperlink" Target="https://www.ejuice.cz/elektronicky-grip-geekvape-aegis-x-mod-classic-sil-21372" TargetMode="External"/><Relationship Id="rId713" Type="http://schemas.openxmlformats.org/officeDocument/2006/relationships/hyperlink" Target="https://www.flawlessvapeshop.com/products/suorin-edge-pod-device-pods-not-included" TargetMode="External"/><Relationship Id="rId797" Type="http://schemas.openxmlformats.org/officeDocument/2006/relationships/hyperlink" Target="https://vaperanger.com/products/vaporfi-volt-2-hybrid-tank" TargetMode="External"/><Relationship Id="rId145" Type="http://schemas.openxmlformats.org/officeDocument/2006/relationships/hyperlink" Target="https://sanair.cz/gripy/gil-kit-stribrna" TargetMode="External"/><Relationship Id="rId352" Type="http://schemas.openxmlformats.org/officeDocument/2006/relationships/hyperlink" Target="https://www.vapeclub.co.uk/vape-kits/vaporesso/vaporesso-nexus-aio-vape-starter-kit" TargetMode="External"/><Relationship Id="rId212" Type="http://schemas.openxmlformats.org/officeDocument/2006/relationships/hyperlink" Target="https://vapingcheap.com/smok-g-priv-3-kit/" TargetMode="External"/><Relationship Id="rId657" Type="http://schemas.openxmlformats.org/officeDocument/2006/relationships/hyperlink" Target="https://www.directvapor.com/smok-rpm-40-vape-pod-starter-kit/" TargetMode="External"/><Relationship Id="rId864" Type="http://schemas.openxmlformats.org/officeDocument/2006/relationships/hyperlink" Target="https://www.yocanvaporizer.com/products/yocan-uni-box-mod" TargetMode="External"/><Relationship Id="rId296" Type="http://schemas.openxmlformats.org/officeDocument/2006/relationships/hyperlink" Target="https://www.smokevap.cz/product/smoktech/vape-pen-22/smok-vape-pen-22-elektronicka-cigareta-1/1598" TargetMode="External"/><Relationship Id="rId517" Type="http://schemas.openxmlformats.org/officeDocument/2006/relationships/hyperlink" Target="https://www.amazon.de/dp/B07VN236VW/ref=olp-opf-redir?aod=1" TargetMode="External"/><Relationship Id="rId724" Type="http://schemas.openxmlformats.org/officeDocument/2006/relationships/hyperlink" Target="https://www.vaprio.cz/produkt-tesla-biturbo-mech-dual-rda-set-3538.html" TargetMode="External"/><Relationship Id="rId60" Type="http://schemas.openxmlformats.org/officeDocument/2006/relationships/hyperlink" Target="https://www.ejuice.cz/eleaf-istick-mini2" TargetMode="External"/><Relationship Id="rId156" Type="http://schemas.openxmlformats.org/officeDocument/2006/relationships/hyperlink" Target="https://www.kidneypuncher.com/lostvape-orion-dna-go-pod-system/" TargetMode="External"/><Relationship Id="rId363" Type="http://schemas.openxmlformats.org/officeDocument/2006/relationships/hyperlink" Target="https://www.ejuice.cz/vaporesso-target100/?stylVypisu=kat" TargetMode="External"/><Relationship Id="rId570" Type="http://schemas.openxmlformats.org/officeDocument/2006/relationships/hyperlink" Target="https://www.groupon.com/deals/gg-mistic-20-pod" TargetMode="External"/><Relationship Id="rId223" Type="http://schemas.openxmlformats.org/officeDocument/2006/relationships/hyperlink" Target="https://www.fajncigarety.cz/gripy-a-mody-smok-mag/elektronicky-grip--smok-mag-mod--pink-black-2/" TargetMode="External"/><Relationship Id="rId430" Type="http://schemas.openxmlformats.org/officeDocument/2006/relationships/hyperlink" Target="https://www.vaporizarte.com/Wismec-Reuleaux-RX200S-TC-200W/en" TargetMode="External"/><Relationship Id="rId668" Type="http://schemas.openxmlformats.org/officeDocument/2006/relationships/hyperlink" Target="https://eu.smoktech.com/product/tank/tfv16" TargetMode="External"/><Relationship Id="rId18" Type="http://schemas.openxmlformats.org/officeDocument/2006/relationships/hyperlink" Target="https://www.gosmokefree.co.uk/aspire-pegasus-box-mod-charging-dock/" TargetMode="External"/><Relationship Id="rId528" Type="http://schemas.openxmlformats.org/officeDocument/2006/relationships/hyperlink" Target="https://www.ejuice.cz/elektronicka-cigareta-joyetech-batpack-kit-s-eco-d-18309" TargetMode="External"/><Relationship Id="rId735" Type="http://schemas.openxmlformats.org/officeDocument/2006/relationships/hyperlink" Target="https://www.vapor4all.com/products/teslacigs-tpod-kit" TargetMode="External"/><Relationship Id="rId167" Type="http://schemas.openxmlformats.org/officeDocument/2006/relationships/hyperlink" Target="https://www.elementvape.com/next-mind-ct1-pod-system" TargetMode="External"/><Relationship Id="rId374" Type="http://schemas.openxmlformats.org/officeDocument/2006/relationships/hyperlink" Target="https://www.vaprio.cz/produkt-vaporesso-xros-nano.html" TargetMode="External"/><Relationship Id="rId581" Type="http://schemas.openxmlformats.org/officeDocument/2006/relationships/hyperlink" Target="https://www.vaporesso.com/vape-kits/orca-solo" TargetMode="External"/><Relationship Id="rId71" Type="http://schemas.openxmlformats.org/officeDocument/2006/relationships/hyperlink" Target="https://redjuice.co.uk/vape-kits/geekvape-aegis-x-zeus-kit.html" TargetMode="External"/><Relationship Id="rId234" Type="http://schemas.openxmlformats.org/officeDocument/2006/relationships/hyperlink" Target="https://www.smokepipe.cz/smok-nord-50w-pod-kit-1800mah-fluid-7color" TargetMode="External"/><Relationship Id="rId679" Type="http://schemas.openxmlformats.org/officeDocument/2006/relationships/hyperlink" Target="https://www.vapewholesaleatlanta.com/products/smok-trinity-battery?variant=32230517407827" TargetMode="External"/><Relationship Id="rId802" Type="http://schemas.openxmlformats.org/officeDocument/2006/relationships/hyperlink" Target="https://www.vaporizarte.com/Vapor-Shark-Wireless-Charger" TargetMode="External"/><Relationship Id="rId2" Type="http://schemas.openxmlformats.org/officeDocument/2006/relationships/hyperlink" Target="https://vape.deals/ald-amaze-lemon-pod-system-4-99/" TargetMode="External"/><Relationship Id="rId29" Type="http://schemas.openxmlformats.org/officeDocument/2006/relationships/hyperlink" Target="https://www.e-cigoutlet.co.uk/index.php?route=product/product&amp;path=59&amp;product_id=276" TargetMode="External"/><Relationship Id="rId441" Type="http://schemas.openxmlformats.org/officeDocument/2006/relationships/hyperlink" Target="https://www.yocanvaporizer.com/products/yocan-evolve-plus" TargetMode="External"/><Relationship Id="rId539" Type="http://schemas.openxmlformats.org/officeDocument/2006/relationships/hyperlink" Target="https://www.vaprio.cz/produkt-joyetech-runabout-pod-sada-5044.html" TargetMode="External"/><Relationship Id="rId746" Type="http://schemas.openxmlformats.org/officeDocument/2006/relationships/hyperlink" Target="https://www.theeciggy.com/product/v2-pro-series-7-vaporizer-kit/" TargetMode="External"/><Relationship Id="rId178" Type="http://schemas.openxmlformats.org/officeDocument/2006/relationships/hyperlink" Target="https://www.pricepointny.com/products/puff-bar-disposable-device?variant=31545198936109" TargetMode="External"/><Relationship Id="rId301" Type="http://schemas.openxmlformats.org/officeDocument/2006/relationships/hyperlink" Target="https://www.vaprio.cz/produkt-3020-vape-pen-22-smok-duhova.html" TargetMode="External"/><Relationship Id="rId82" Type="http://schemas.openxmlformats.org/officeDocument/2006/relationships/hyperlink" Target="https://maxim-ecigareta.cz/geekvape-aegis-legend-200w-tc-box-mod-azure-trim" TargetMode="External"/><Relationship Id="rId385" Type="http://schemas.openxmlformats.org/officeDocument/2006/relationships/hyperlink" Target="https://www.e-cigarety.cz/voopoo-argus-air/voopoo-argus-air-pod-900mah-deep-sea/" TargetMode="External"/><Relationship Id="rId592" Type="http://schemas.openxmlformats.org/officeDocument/2006/relationships/hyperlink" Target="https://www.vaporesso.com/vape-kits/zero" TargetMode="External"/><Relationship Id="rId606" Type="http://schemas.openxmlformats.org/officeDocument/2006/relationships/hyperlink" Target="https://www.elementvape.com/sigelei-compak-m-class-pod-system" TargetMode="External"/><Relationship Id="rId813" Type="http://schemas.openxmlformats.org/officeDocument/2006/relationships/hyperlink" Target="https://mojeelektronickacigareta.cz/gripy-a-mody-voopoo-drag-mini/voopoo-drag-mini-177w-4400mah-box-mod-3838.html" TargetMode="External"/><Relationship Id="rId245" Type="http://schemas.openxmlformats.org/officeDocument/2006/relationships/hyperlink" Target="https://www.ec-original.cz/smok/elektronicka-cigareta--smok-novo-4/" TargetMode="External"/><Relationship Id="rId452" Type="http://schemas.openxmlformats.org/officeDocument/2006/relationships/hyperlink" Target="https://www.akkuteile.de/en/efest-luc-v4-charger-for-3-6v-3-7v-li-ion-batteries-latest-version-2-0_500405_1548" TargetMode="External"/><Relationship Id="rId105" Type="http://schemas.openxmlformats.org/officeDocument/2006/relationships/hyperlink" Target="https://www.smokecartel.com/products/honeystick-vpod-kit-with-breakdown-set" TargetMode="External"/><Relationship Id="rId312" Type="http://schemas.openxmlformats.org/officeDocument/2006/relationships/hyperlink" Target="https://www.myvaporstore.com/Snowwolf-VFENG-Squonk-Kit-p/snw-vsq10.htm" TargetMode="External"/><Relationship Id="rId757" Type="http://schemas.openxmlformats.org/officeDocument/2006/relationships/hyperlink" Target="https://www.eliquidshop.cz/vandy-vape-swell-188w-mod/" TargetMode="External"/><Relationship Id="rId93" Type="http://schemas.openxmlformats.org/officeDocument/2006/relationships/hyperlink" Target="https://www.vaprio.cz/produkt-geekvape-aegis-x-200w-tc-mod.html" TargetMode="External"/><Relationship Id="rId189" Type="http://schemas.openxmlformats.org/officeDocument/2006/relationships/hyperlink" Target="https://www.elementvape.com/sigelei-fuchai-squonk-213-150w-starter-kit" TargetMode="External"/><Relationship Id="rId396" Type="http://schemas.openxmlformats.org/officeDocument/2006/relationships/hyperlink" Target="https://www.vapoo.cz/box-mod-sady/voopoo-drag-3-tpp-x-kompletni-sada-barva--cerna/" TargetMode="External"/><Relationship Id="rId617" Type="http://schemas.openxmlformats.org/officeDocument/2006/relationships/hyperlink" Target="https://www.amazon.de/-/en/Smok-I-Priv-230W-Battery-Carrier/dp/B07HRH6C1C" TargetMode="External"/><Relationship Id="rId824" Type="http://schemas.openxmlformats.org/officeDocument/2006/relationships/hyperlink" Target="https://www.ejuice.cz/elektronicka-cigareta-voopoo-finic-fish-pod-kit-35-20233" TargetMode="External"/><Relationship Id="rId256" Type="http://schemas.openxmlformats.org/officeDocument/2006/relationships/hyperlink" Target="https://www.vaprio.cz/produkt-smok-rpm40-sada.html" TargetMode="External"/><Relationship Id="rId463" Type="http://schemas.openxmlformats.org/officeDocument/2006/relationships/hyperlink" Target="https://www.okprodej.cz/eleaf-inano-elektronicka-cigareta-650mah-seda-1-ks/" TargetMode="External"/><Relationship Id="rId670" Type="http://schemas.openxmlformats.org/officeDocument/2006/relationships/hyperlink" Target="https://www.vapewholesaleatlanta.com/products/smok-trinity-battery?variant=32230517407827" TargetMode="External"/><Relationship Id="rId116" Type="http://schemas.openxmlformats.org/officeDocument/2006/relationships/hyperlink" Target="https://www.innokin.cz/innokin-coolfire-mini-sada/innokin-coolfire-mini-sada-4/" TargetMode="External"/><Relationship Id="rId323" Type="http://schemas.openxmlformats.org/officeDocument/2006/relationships/hyperlink" Target="https://www.elektrocigara.cz/Teslacigs-Punk-220W-Box-Mod-d1555.htm" TargetMode="External"/><Relationship Id="rId530" Type="http://schemas.openxmlformats.org/officeDocument/2006/relationships/hyperlink" Target="https://www.vaprio.cz/produkt-1015-joyetech-ego-one-mini-sada-850mah.html" TargetMode="External"/><Relationship Id="rId768" Type="http://schemas.openxmlformats.org/officeDocument/2006/relationships/hyperlink" Target="https://www.elkram.cz/kategorie/elektronicke-cigarety/gripy/elektronicky-grip-vaporesso-luxe-ii-mod-bronze-coral/" TargetMode="External"/><Relationship Id="rId20" Type="http://schemas.openxmlformats.org/officeDocument/2006/relationships/hyperlink" Target="https://www.vaprio.cz/produkt-aspire-nautilus-aio-5023.html" TargetMode="External"/><Relationship Id="rId628" Type="http://schemas.openxmlformats.org/officeDocument/2006/relationships/hyperlink" Target="https://ger.vapevandal.com/products/smok-mico-pod-starter-kit-free-shipping" TargetMode="External"/><Relationship Id="rId835" Type="http://schemas.openxmlformats.org/officeDocument/2006/relationships/hyperlink" Target="https://www.fajncigarety.cz/elektronicke-cigarety-voopoo-vinci-mod/elektronicka-cigareta--voopoo-vinci-mod-pod-kit--1500mah-carbon-fiber-2/" TargetMode="External"/><Relationship Id="rId267" Type="http://schemas.openxmlformats.org/officeDocument/2006/relationships/hyperlink" Target="https://www.gosmokefree.co.uk/smok-stick-80w-starter-kit-free-e-liquids-free-delivery/" TargetMode="External"/><Relationship Id="rId474" Type="http://schemas.openxmlformats.org/officeDocument/2006/relationships/hyperlink" Target="https://www.sourcemore.com/freecool-n800-kit-standard-edition-ice-black-carbon-fiber.html" TargetMode="External"/><Relationship Id="rId127" Type="http://schemas.openxmlformats.org/officeDocument/2006/relationships/hyperlink" Target="https://vapebargains.co.uk/innokin-mvp5-120w-box-mod-44-20/" TargetMode="External"/><Relationship Id="rId681" Type="http://schemas.openxmlformats.org/officeDocument/2006/relationships/hyperlink" Target="https://www.vapewholesaleatlanta.com/products/smok-trinity-battery?variant=32230517407827" TargetMode="External"/><Relationship Id="rId779" Type="http://schemas.openxmlformats.org/officeDocument/2006/relationships/hyperlink" Target="https://www.ejuice.cz/elektronicka-cigareta-vaporesso-swag-px80-pod-kit--23710" TargetMode="External"/><Relationship Id="rId31" Type="http://schemas.openxmlformats.org/officeDocument/2006/relationships/hyperlink" Target="https://www.vapecig.cz/geekvape-aegis-mini-sada-s-tankem-cerberus/" TargetMode="External"/><Relationship Id="rId334" Type="http://schemas.openxmlformats.org/officeDocument/2006/relationships/hyperlink" Target="https://www.vapezone.cz/vandy-vape-trident-kit" TargetMode="External"/><Relationship Id="rId541" Type="http://schemas.openxmlformats.org/officeDocument/2006/relationships/hyperlink" Target="https://www.vaprio.cz/produkt-justfog-c601-startovaci-sada-4778.html" TargetMode="External"/><Relationship Id="rId639" Type="http://schemas.openxmlformats.org/officeDocument/2006/relationships/hyperlink" Target="https://www.vaporism.cz/pod-a-aio-systemy-2/smok-novo-2/" TargetMode="External"/><Relationship Id="rId180" Type="http://schemas.openxmlformats.org/officeDocument/2006/relationships/hyperlink" Target="https://nepa2wholesale.com/riptide-ripstick-device-kit-5pk-840439165068/" TargetMode="External"/><Relationship Id="rId278" Type="http://schemas.openxmlformats.org/officeDocument/2006/relationships/hyperlink" Target="https://www.fajncigarety.cz/elektronicke-cigarety-smok-stick-v9-max/elektronicka-cigareta--smok-stick-v9-max-kit--4000mah-duhova/" TargetMode="External"/><Relationship Id="rId401" Type="http://schemas.openxmlformats.org/officeDocument/2006/relationships/hyperlink" Target="https://www.vaprio.cz/produkt-voopoo-drag-q-sada.html" TargetMode="External"/><Relationship Id="rId846" Type="http://schemas.openxmlformats.org/officeDocument/2006/relationships/hyperlink" Target="https://www.vaporauthority.com/products/wismec-active-80w-box-mod-bluetooth-speaker" TargetMode="External"/><Relationship Id="rId485" Type="http://schemas.openxmlformats.org/officeDocument/2006/relationships/hyperlink" Target="https://www.fajncigarety.cz/elektronicke-cigarety-geekvape-aegis-boost-plus/elektronicka-cigareta--geekvape-aegis-boost-plus-pod-kit--almighty-blue/" TargetMode="External"/><Relationship Id="rId692" Type="http://schemas.openxmlformats.org/officeDocument/2006/relationships/hyperlink" Target="https://vapingdaily.com/all-in-one-vapes/smok-x-force-review/" TargetMode="External"/><Relationship Id="rId706" Type="http://schemas.openxmlformats.org/officeDocument/2006/relationships/hyperlink" Target="https://www.suorin.com/product/suorin-air-pro.html" TargetMode="External"/><Relationship Id="rId42" Type="http://schemas.openxmlformats.org/officeDocument/2006/relationships/hyperlink" Target="https://www.space-stoners.cz/vaporizer-atmos-vicod-5g-2nd-gen/" TargetMode="External"/><Relationship Id="rId138" Type="http://schemas.openxmlformats.org/officeDocument/2006/relationships/hyperlink" Target="https://www.joyetech.cz/joyetech-teros/" TargetMode="External"/><Relationship Id="rId345" Type="http://schemas.openxmlformats.org/officeDocument/2006/relationships/hyperlink" Target="https://www.vaprio.cz/produkt-vaporesso-luxe-ii-sada.html" TargetMode="External"/><Relationship Id="rId552" Type="http://schemas.openxmlformats.org/officeDocument/2006/relationships/hyperlink" Target="http://battery.nabizi.cz/kangertech-kone-starter-kit-3000mah_p86800/" TargetMode="External"/><Relationship Id="rId191" Type="http://schemas.openxmlformats.org/officeDocument/2006/relationships/hyperlink" Target="https://www.vapeclub.co.uk/vape-pods/sigelei/humvee-80-kit" TargetMode="External"/><Relationship Id="rId205" Type="http://schemas.openxmlformats.org/officeDocument/2006/relationships/hyperlink" Target="https://www.eliquidshop.cz/smok-fetch-pro-kit/" TargetMode="External"/><Relationship Id="rId412" Type="http://schemas.openxmlformats.org/officeDocument/2006/relationships/hyperlink" Target="https://leafhouse.com.au/product/voopoo-mojo-kit/" TargetMode="External"/><Relationship Id="rId857" Type="http://schemas.openxmlformats.org/officeDocument/2006/relationships/hyperlink" Target="https://www.wolfstreetvape.cz/mod-grip-e-cigaret/wismec-reuleaux-rx-300w-tc-box-mod/" TargetMode="External"/><Relationship Id="rId289" Type="http://schemas.openxmlformats.org/officeDocument/2006/relationships/hyperlink" Target="https://www.worldsfinestejuice.com/shop/hardware/pods/smok-trinity-alpha-kit-replacement-atomizer/" TargetMode="External"/><Relationship Id="rId496" Type="http://schemas.openxmlformats.org/officeDocument/2006/relationships/hyperlink" Target="https://www.thevapeshop.co.uk/geekvape-alpha-tank" TargetMode="External"/><Relationship Id="rId717" Type="http://schemas.openxmlformats.org/officeDocument/2006/relationships/hyperlink" Target="https://www.rajecigaret.cz/Suorin-Vagon-POD-elektronicka-cigareta-430mAh-d449.htm" TargetMode="External"/><Relationship Id="rId53" Type="http://schemas.openxmlformats.org/officeDocument/2006/relationships/hyperlink" Target="https://www.vapoo.cz/klasicke-e-cigarety/eleaf-ijust-3-3000mah-kit/" TargetMode="External"/><Relationship Id="rId149" Type="http://schemas.openxmlformats.org/officeDocument/2006/relationships/hyperlink" Target="http://battery.nabizi.cz/kangertech-subvod-mega-2300mah-tc-starter-kit-4-ml_p86801/" TargetMode="External"/><Relationship Id="rId356" Type="http://schemas.openxmlformats.org/officeDocument/2006/relationships/hyperlink" Target="https://maxim-ecigareta.cz/vaporesso-revenger-mini-kit-s-nrg-se-stribrna" TargetMode="External"/><Relationship Id="rId563" Type="http://schemas.openxmlformats.org/officeDocument/2006/relationships/hyperlink" Target="https://www.vapoo.cz/automaticka-baterie/smoking-vapor-mi-pod/" TargetMode="External"/><Relationship Id="rId770" Type="http://schemas.openxmlformats.org/officeDocument/2006/relationships/hyperlink" Target="https://www.vaporesso.com/vape-kits/luxe-80s" TargetMode="External"/><Relationship Id="rId216" Type="http://schemas.openxmlformats.org/officeDocument/2006/relationships/hyperlink" Target="https://www.vapezone.cz/smok-h-priv-2-kit" TargetMode="External"/><Relationship Id="rId423" Type="http://schemas.openxmlformats.org/officeDocument/2006/relationships/hyperlink" Target="https://mipod.com/products/wi-pod-device-only" TargetMode="External"/><Relationship Id="rId868" Type="http://schemas.openxmlformats.org/officeDocument/2006/relationships/hyperlink" Target="https://deliventura.com/zig-zag-vaporizer-classic-pen-vaporizer-review/" TargetMode="External"/><Relationship Id="rId630" Type="http://schemas.openxmlformats.org/officeDocument/2006/relationships/hyperlink" Target="https://www.elementvape.com/smok-ofrf-nexmesh" TargetMode="External"/><Relationship Id="rId728" Type="http://schemas.openxmlformats.org/officeDocument/2006/relationships/hyperlink" Target="https://www.fajncigarety.cz/gripy-a-mody-tesla-stealth-tc/elektronicky-grip--tesla-stealth-tc-40w--modry/" TargetMode="External"/><Relationship Id="rId64" Type="http://schemas.openxmlformats.org/officeDocument/2006/relationships/hyperlink" Target="https://e-liquids.com/products/freemax-autopod-50-vape-kit" TargetMode="External"/><Relationship Id="rId367" Type="http://schemas.openxmlformats.org/officeDocument/2006/relationships/hyperlink" Target="https://www.vaporesso.com/vape-kits/target-pm80" TargetMode="External"/><Relationship Id="rId574" Type="http://schemas.openxmlformats.org/officeDocument/2006/relationships/hyperlink" Target="https://www.elementvape.com/next-mind-ct1-pod-system" TargetMode="External"/><Relationship Id="rId227" Type="http://schemas.openxmlformats.org/officeDocument/2006/relationships/hyperlink" Target="https://www.vapemania.cz/cs/smok-morph-219w-tc-sada-s-tf-tank-cerno-cervena" TargetMode="External"/><Relationship Id="rId781" Type="http://schemas.openxmlformats.org/officeDocument/2006/relationships/hyperlink" Target="https://www.gosmokefree.co.uk/vaporesso-switcher-tc-nrg-starter-kit-free-e-liquids-free-delivery/" TargetMode="External"/><Relationship Id="rId434" Type="http://schemas.openxmlformats.org/officeDocument/2006/relationships/hyperlink" Target="https://www.fajncigarety.cz/gripy-a-mody-wismec-sinuous-p80/elektronicky-grip--wismec-sinuous-p80-mod--bronzovy-2/" TargetMode="External"/><Relationship Id="rId641" Type="http://schemas.openxmlformats.org/officeDocument/2006/relationships/hyperlink" Target="https://www.worldsfinestejuice.com/shop/hardware/pod-kits/smoktech-novo-kit/" TargetMode="External"/><Relationship Id="rId739" Type="http://schemas.openxmlformats.org/officeDocument/2006/relationships/hyperlink" Target="https://www.ejuice.cz/elektronicka-cigareta-uwell-caliburn-koko-pod-kit-520mah-cerna-21527" TargetMode="External"/><Relationship Id="rId280" Type="http://schemas.openxmlformats.org/officeDocument/2006/relationships/hyperlink" Target="https://www.vapezone.cz/smoktech-t-priv-3-kit" TargetMode="External"/><Relationship Id="rId501" Type="http://schemas.openxmlformats.org/officeDocument/2006/relationships/hyperlink" Target="https://glas.com/products/glas-device" TargetMode="External"/><Relationship Id="rId75" Type="http://schemas.openxmlformats.org/officeDocument/2006/relationships/hyperlink" Target="https://www.fajncigarety.cz/elektronicke-cigarety-geekvape-aegis-boost-plus/elektronicka-cigareta--geekvape-aegis-boost-plus-pod-kit--aura-glow/" TargetMode="External"/><Relationship Id="rId140" Type="http://schemas.openxmlformats.org/officeDocument/2006/relationships/hyperlink" Target="https://www.elektronicke-cigarety-naplne-liquid-brno-ostrava-opava.cz/elektronicke-cigarety-gripy-joyetech-atopack-penguin/joyetech-atopack-penguin-2000-mah--8-8-ml/" TargetMode="External"/><Relationship Id="rId378" Type="http://schemas.openxmlformats.org/officeDocument/2006/relationships/hyperlink" Target="https://www.whichecigarette.com/vaporfi-vaio-go/" TargetMode="External"/><Relationship Id="rId585" Type="http://schemas.openxmlformats.org/officeDocument/2006/relationships/hyperlink" Target="https://www.elementvape.com/oukitel-bison-30w-pod-syst%C3%A9m" TargetMode="External"/><Relationship Id="rId792" Type="http://schemas.openxmlformats.org/officeDocument/2006/relationships/hyperlink" Target="https://www.vaporfi.com/vaporfi-express-starter-kit/" TargetMode="External"/><Relationship Id="rId806" Type="http://schemas.openxmlformats.org/officeDocument/2006/relationships/hyperlink" Target="https://maxim-ecigareta.cz/voopoo-argus-x-18650-80w-pod-sada-litchi-leatherblue" TargetMode="External"/><Relationship Id="rId6" Type="http://schemas.openxmlformats.org/officeDocument/2006/relationships/hyperlink" Target="https://www.vaprio.cz/produkt-artery-pal-ii-pod-startovaci-sada.html" TargetMode="External"/><Relationship Id="rId238" Type="http://schemas.openxmlformats.org/officeDocument/2006/relationships/hyperlink" Target="https://www.vaporauthority.com/products/smok-nord-kit" TargetMode="External"/><Relationship Id="rId445" Type="http://schemas.openxmlformats.org/officeDocument/2006/relationships/hyperlink" Target="https://vapeworldaustralia.com.au/products/geek-vape-bident-pod-kit" TargetMode="External"/><Relationship Id="rId652" Type="http://schemas.openxmlformats.org/officeDocument/2006/relationships/hyperlink" Target="https://www.vaprio.cz/produkt-smok-rolo-badge-4232.html" TargetMode="External"/><Relationship Id="rId291" Type="http://schemas.openxmlformats.org/officeDocument/2006/relationships/hyperlink" Target="https://www.vaprio.cz/produkt-smok-v-fin-sada-4532.html" TargetMode="External"/><Relationship Id="rId305" Type="http://schemas.openxmlformats.org/officeDocument/2006/relationships/hyperlink" Target="https://www.e-cigo.cz/gripy-smok/smok-x-priv-tc225w-grip-full-kit/" TargetMode="External"/><Relationship Id="rId512" Type="http://schemas.openxmlformats.org/officeDocument/2006/relationships/hyperlink" Target="https://www.novacig.cz/cartridge-innokin-eqs-pod" TargetMode="External"/><Relationship Id="rId86" Type="http://schemas.openxmlformats.org/officeDocument/2006/relationships/hyperlink" Target="https://www.elkram.cz/kategorie/elektronicke-cigarety/e-cigarety/elektronicka-cigareta-geekvape-aegis-pod-kit-800mah-tamamushi/" TargetMode="External"/><Relationship Id="rId151" Type="http://schemas.openxmlformats.org/officeDocument/2006/relationships/hyperlink" Target="https://www.vaprio.cz/produkt-2552-kangertech-togo-mini-2-0-1600mah-kompletni-set.html" TargetMode="External"/><Relationship Id="rId389" Type="http://schemas.openxmlformats.org/officeDocument/2006/relationships/hyperlink" Target="https://www.kvalitnikoureni.cz/cz/katalog/grip-voopoo-argus-pro-80-w.html" TargetMode="External"/><Relationship Id="rId596" Type="http://schemas.openxmlformats.org/officeDocument/2006/relationships/hyperlink" Target="https://www.urvapin.com/rincoe-neso-vape-pod-kit-2ml-370mah.html" TargetMode="External"/><Relationship Id="rId817" Type="http://schemas.openxmlformats.org/officeDocument/2006/relationships/hyperlink" Target="https://www.vapemania.cz/cs/voopoo-drag-nano-elektronicka-cigareta-750mah-ink" TargetMode="External"/><Relationship Id="rId249" Type="http://schemas.openxmlformats.org/officeDocument/2006/relationships/hyperlink" Target="https://vaping.com/smok-priv-v8-kit" TargetMode="External"/><Relationship Id="rId456" Type="http://schemas.openxmlformats.org/officeDocument/2006/relationships/hyperlink" Target="https://www.flavordust.it/shop/en/eleaf/8-inano-kit-eleaf-ismoka.html" TargetMode="External"/><Relationship Id="rId663" Type="http://schemas.openxmlformats.org/officeDocument/2006/relationships/hyperlink" Target="https://www.e-liquid.eu/product/el-cigarety-pro-pokrocile/smok-t-priv-tc-220w-kit/16943" TargetMode="External"/><Relationship Id="rId870" Type="http://schemas.openxmlformats.org/officeDocument/2006/relationships/hyperlink" Target="https://www.theeciggy.com/product/v2-pro-series-3-cartridges/" TargetMode="External"/><Relationship Id="rId13" Type="http://schemas.openxmlformats.org/officeDocument/2006/relationships/hyperlink" Target="https://www.elementvape.com/aspire-cobble-aio-pod-kit" TargetMode="External"/><Relationship Id="rId109" Type="http://schemas.openxmlformats.org/officeDocument/2006/relationships/hyperlink" Target="https://www.vaprio.cz/produkt-2797-eleaf-icare-solo-elektronicka-cigareta-320mah.html" TargetMode="External"/><Relationship Id="rId316" Type="http://schemas.openxmlformats.org/officeDocument/2006/relationships/hyperlink" Target="https://www.vaprio.cz/produkt-suorin-ishare-kompletni-set-1400mah-4296.html" TargetMode="External"/><Relationship Id="rId523" Type="http://schemas.openxmlformats.org/officeDocument/2006/relationships/hyperlink" Target="https://www.heavengifts.com/product/IPV-V3-Mini-Auto-Squonk-TC-Kit.html" TargetMode="External"/><Relationship Id="rId97" Type="http://schemas.openxmlformats.org/officeDocument/2006/relationships/hyperlink" Target="https://cz.vawoo.com/cs/geekvape-cerberus-tank-atomizer-5.5ml" TargetMode="External"/><Relationship Id="rId730" Type="http://schemas.openxmlformats.org/officeDocument/2006/relationships/hyperlink" Target="https://www.vapekituk.co.uk/products/kit-teslacigs-tesla-stealth-mini-starter-kit" TargetMode="External"/><Relationship Id="rId828" Type="http://schemas.openxmlformats.org/officeDocument/2006/relationships/hyperlink" Target="https://www.vaprio.cz/produkt-voopoo-panda-aio-pod-startovaci-sada-4777.html" TargetMode="External"/><Relationship Id="rId162" Type="http://schemas.openxmlformats.org/officeDocument/2006/relationships/hyperlink" Target="https://www.vaporlounge.com/SnowWolf-MFENG-200W-Kit-p/snowwolf-mfeng-200w-kit.htm" TargetMode="External"/><Relationship Id="rId467" Type="http://schemas.openxmlformats.org/officeDocument/2006/relationships/hyperlink" Target="https://www.vapehoneystick.com/products/elf-auto-draw-conceal-oil-vaporizer" TargetMode="External"/><Relationship Id="rId674" Type="http://schemas.openxmlformats.org/officeDocument/2006/relationships/hyperlink" Target="https://www.vapewholesaleatlanta.com/products/smok-trinity-battery?variant=32230517407827" TargetMode="External"/><Relationship Id="rId24" Type="http://schemas.openxmlformats.org/officeDocument/2006/relationships/hyperlink" Target="https://www.vaprio.cz/produkt-2326-aspire-pockex-pocket-zakladni-sada-1500mah.html" TargetMode="External"/><Relationship Id="rId327" Type="http://schemas.openxmlformats.org/officeDocument/2006/relationships/hyperlink" Target="https://gripy-e-cigaret.heureka.cz/teslacigs-tesla-wye-ii-215w-mod-modro-zlata/" TargetMode="External"/><Relationship Id="rId534" Type="http://schemas.openxmlformats.org/officeDocument/2006/relationships/hyperlink" Target="https://www.vaprio.cz/produkt-2365-joyetech-ornate-clearomizer.html" TargetMode="External"/><Relationship Id="rId741" Type="http://schemas.openxmlformats.org/officeDocument/2006/relationships/hyperlink" Target="https://www.smokstore.com/Uwell-Crown-Pod-Kit" TargetMode="External"/><Relationship Id="rId839" Type="http://schemas.openxmlformats.org/officeDocument/2006/relationships/hyperlink" Target="https://vapinusa.com/products/vuse-alto-power-unit-kit" TargetMode="External"/><Relationship Id="rId173" Type="http://schemas.openxmlformats.org/officeDocument/2006/relationships/hyperlink" Target="https://www.gosmokefree.co.uk/perkey-lov-pod-starter-kit-inc-free-e-liquids/" TargetMode="External"/><Relationship Id="rId380" Type="http://schemas.openxmlformats.org/officeDocument/2006/relationships/hyperlink" Target="https://vapormunky.wixsite.com/vaporviper/product-page/vaporfi-vex-75-tc-starter-kit-bundle" TargetMode="External"/><Relationship Id="rId601" Type="http://schemas.openxmlformats.org/officeDocument/2006/relationships/hyperlink" Target="https://mistervapor.ca/products/sense-herakles-plus-coils" TargetMode="External"/><Relationship Id="rId240" Type="http://schemas.openxmlformats.org/officeDocument/2006/relationships/hyperlink" Target="https://cheapvaping.deals/smok-nord-x" TargetMode="External"/><Relationship Id="rId478" Type="http://schemas.openxmlformats.org/officeDocument/2006/relationships/hyperlink" Target="https://www.eliquid-brno.cz/eliquid-brno/eshop/164-1-E-CIGARETY/0/5/12392-Freemax-Marvos-T80-80W-3000-mAh-Pod-Kit-4-5ml-Black" TargetMode="External"/><Relationship Id="rId685" Type="http://schemas.openxmlformats.org/officeDocument/2006/relationships/hyperlink" Target="https://www.ecigarko.cz/p/smoktech-v-fin-160w-set-8000mah-full-kit-cerna" TargetMode="External"/><Relationship Id="rId35" Type="http://schemas.openxmlformats.org/officeDocument/2006/relationships/hyperlink" Target="https://www.ejuice.cz/elektronicky-grip-geekvape-aegis-x-mod-stealth-bla-21377" TargetMode="External"/><Relationship Id="rId100" Type="http://schemas.openxmlformats.org/officeDocument/2006/relationships/hyperlink" Target="https://www.ejuice.cz/elektronicka-cigareta-geekvape-aegis-one-pod-kit-7-24841" TargetMode="External"/><Relationship Id="rId338" Type="http://schemas.openxmlformats.org/officeDocument/2006/relationships/hyperlink" Target="https://www.vaprio.cz/produkt-vaporesso-gen-200-sada.html" TargetMode="External"/><Relationship Id="rId545" Type="http://schemas.openxmlformats.org/officeDocument/2006/relationships/hyperlink" Target="https://vapesourcing.com/justfog-minifit-starter-kit.html" TargetMode="External"/><Relationship Id="rId752" Type="http://schemas.openxmlformats.org/officeDocument/2006/relationships/hyperlink" Target="https://vapesourcing.com/vapmod-dragoo-mod.html" TargetMode="External"/><Relationship Id="rId184" Type="http://schemas.openxmlformats.org/officeDocument/2006/relationships/hyperlink" Target="https://www.vapecentric.com/ryse-disposable-vape-device-400-puffs-5-50mg/" TargetMode="External"/><Relationship Id="rId391" Type="http://schemas.openxmlformats.org/officeDocument/2006/relationships/hyperlink" Target="https://www.kurakuvsen.cz/elektronicky-box-mod-voopoo-drag-157w/" TargetMode="External"/><Relationship Id="rId405" Type="http://schemas.openxmlformats.org/officeDocument/2006/relationships/hyperlink" Target="https://www.vaporism.cz/box-mod-sady/voopoo-drag-x-pod/" TargetMode="External"/><Relationship Id="rId612" Type="http://schemas.openxmlformats.org/officeDocument/2006/relationships/hyperlink" Target="https://gripy-e-cigaret.heureka.cz/smoktech-al85-tc85w-grip-easy-kit-stribrna/" TargetMode="External"/><Relationship Id="rId251" Type="http://schemas.openxmlformats.org/officeDocument/2006/relationships/hyperlink" Target="https://www.ecigarko.cz/p/smok-resa-stick-sada-2000mah-7-5ml" TargetMode="External"/><Relationship Id="rId489" Type="http://schemas.openxmlformats.org/officeDocument/2006/relationships/hyperlink" Target="https://www.puffstore.it/it/geekvape-aegis-mini-80w-2200-mah-black-red" TargetMode="External"/><Relationship Id="rId696" Type="http://schemas.openxmlformats.org/officeDocument/2006/relationships/hyperlink" Target="https://www.bigdvapor.net/products/smpo-pod-complete-starter-kit" TargetMode="External"/><Relationship Id="rId46" Type="http://schemas.openxmlformats.org/officeDocument/2006/relationships/hyperlink" Target="https://www.directvapor.com/kanger-dripbox-2-80w-tc-all-in-one-starter-kit/" TargetMode="External"/><Relationship Id="rId349" Type="http://schemas.openxmlformats.org/officeDocument/2006/relationships/hyperlink" Target="https://www.vaporesso.com/vape-kits/luxe-nano" TargetMode="External"/><Relationship Id="rId556" Type="http://schemas.openxmlformats.org/officeDocument/2006/relationships/hyperlink" Target="https://worldstarvape.com/kilo-1k-pod-system-device-all-colors-wholesale/" TargetMode="External"/><Relationship Id="rId763" Type="http://schemas.openxmlformats.org/officeDocument/2006/relationships/hyperlink" Target="https://www.vaporesso.com/vape-kits/gen-nano" TargetMode="External"/><Relationship Id="rId88" Type="http://schemas.openxmlformats.org/officeDocument/2006/relationships/hyperlink" Target="https://www.eliquidshop.cz/geekvape-aegis-solo-100w-mod-oranzovem-p9178/" TargetMode="External"/><Relationship Id="rId111" Type="http://schemas.openxmlformats.org/officeDocument/2006/relationships/hyperlink" Target="https://www.elementvape.com/ijoy-avenger-270-234w-tc-starter-kit" TargetMode="External"/><Relationship Id="rId153" Type="http://schemas.openxmlformats.org/officeDocument/2006/relationships/hyperlink" Target="https://worldstarvape.com/kilo-1k-pod-system-device-all-colors-wholesale/" TargetMode="External"/><Relationship Id="rId195" Type="http://schemas.openxmlformats.org/officeDocument/2006/relationships/hyperlink" Target="https://www.vapefeel.com/sigelei-vcigo-k3-150w-tc-box-mod" TargetMode="External"/><Relationship Id="rId209" Type="http://schemas.openxmlformats.org/officeDocument/2006/relationships/hyperlink" Target="https://www.vaprio.cz/produkt-4200-smok-g-priv-2-luxe-edition-samotny-mod.html" TargetMode="External"/><Relationship Id="rId360" Type="http://schemas.openxmlformats.org/officeDocument/2006/relationships/hyperlink" Target="https://www.vaporesso.com/vape-kits/swag-2" TargetMode="External"/><Relationship Id="rId416" Type="http://schemas.openxmlformats.org/officeDocument/2006/relationships/hyperlink" Target="https://mojeelektronickacigareta.cz/elektronicke-cigarety-voopoo-vinci-pod/voopoo-vinci-pod-elektronicka-cigareta-800mah-4865.html" TargetMode="External"/><Relationship Id="rId598" Type="http://schemas.openxmlformats.org/officeDocument/2006/relationships/hyperlink" Target="https://www.websterspringsiga.com/shop/pantry/household/tobacco/cigarettes/riptide_ripstick_black_frui_vita/p/1564405684704743249" TargetMode="External"/><Relationship Id="rId819" Type="http://schemas.openxmlformats.org/officeDocument/2006/relationships/hyperlink" Target="https://www.vapoo.cz/pody-se-spinacim-tlacitkem/voopoo-drag-x-pod/" TargetMode="External"/><Relationship Id="rId220" Type="http://schemas.openxmlformats.org/officeDocument/2006/relationships/hyperlink" Target="https://www.ecigarko.cz/p/smok-mag-baby-sada-1600mah-4-5ml" TargetMode="External"/><Relationship Id="rId458" Type="http://schemas.openxmlformats.org/officeDocument/2006/relationships/hyperlink" Target="https://www.elementvape.com/eleaf-istick-pico-75w" TargetMode="External"/><Relationship Id="rId623" Type="http://schemas.openxmlformats.org/officeDocument/2006/relationships/hyperlink" Target="https://www.vapezone.cz/smok-mag-pod-40w-1300mah-kit" TargetMode="External"/><Relationship Id="rId665" Type="http://schemas.openxmlformats.org/officeDocument/2006/relationships/hyperlink" Target="https://www.vaping.cz/SMOK-clearomizer-TFV12-Baby-Prince-4-5ml-Cervena-d7260.htm" TargetMode="External"/><Relationship Id="rId830" Type="http://schemas.openxmlformats.org/officeDocument/2006/relationships/hyperlink" Target="https://www.elektronicka-cigareta-vapeman.cz/elektronicke-cigarety-voopoo/elektronicka-cigareta--voopoo-vfl-pod-kit--650mah-cerna/" TargetMode="External"/><Relationship Id="rId872" Type="http://schemas.openxmlformats.org/officeDocument/2006/relationships/hyperlink" Target="https://tvape.com/loose-leaf-cartridge-v2-pro-series-7.html" TargetMode="External"/><Relationship Id="rId15" Type="http://schemas.openxmlformats.org/officeDocument/2006/relationships/hyperlink" Target="https://www.elementvape.com/aspire-cobble-aio-pod-kit" TargetMode="External"/><Relationship Id="rId57" Type="http://schemas.openxmlformats.org/officeDocument/2006/relationships/hyperlink" Target="https://www.kurakuvsen.cz/elektronicky-box-mod-eleaf-istick-mix-160w-tc/" TargetMode="External"/><Relationship Id="rId262" Type="http://schemas.openxmlformats.org/officeDocument/2006/relationships/hyperlink" Target="https://www.vaprio.cz/produkt-3932-smok-s-priv-kompletni-sada-s-tfv8-big-baby-light-edition.html" TargetMode="External"/><Relationship Id="rId318" Type="http://schemas.openxmlformats.org/officeDocument/2006/relationships/hyperlink" Target="https://www.elementvape.com/suorin-shine" TargetMode="External"/><Relationship Id="rId525" Type="http://schemas.openxmlformats.org/officeDocument/2006/relationships/hyperlink" Target="https://cheapvaping.deals/joyetech-atopack-penguin-kit" TargetMode="External"/><Relationship Id="rId567" Type="http://schemas.openxmlformats.org/officeDocument/2006/relationships/hyperlink" Target="https://westlandweed.com/cs/shop/buy-vape-pens-online/atmos-micro-pal-kit-online/" TargetMode="External"/><Relationship Id="rId732" Type="http://schemas.openxmlformats.org/officeDocument/2006/relationships/hyperlink" Target="https://www.elementvape.com/teslacigs-tpod-ultra-portable-pod-kit" TargetMode="External"/><Relationship Id="rId99" Type="http://schemas.openxmlformats.org/officeDocument/2006/relationships/hyperlink" Target="https://www.vapezone.cz/geek-vape-nova-200w" TargetMode="External"/><Relationship Id="rId122" Type="http://schemas.openxmlformats.org/officeDocument/2006/relationships/hyperlink" Target="https://www.innokin.cz/innokin-endura-t20-s-sada/innokin-endura-t20-s-sada/" TargetMode="External"/><Relationship Id="rId164" Type="http://schemas.openxmlformats.org/officeDocument/2006/relationships/hyperlink" Target="https://www.vaporshark.com/mig-vapor-oil-650mah-vape-battery" TargetMode="External"/><Relationship Id="rId371" Type="http://schemas.openxmlformats.org/officeDocument/2006/relationships/hyperlink" Target="https://www.vaping.cz/E-cigareta-Vaporesso-XROS-cerna-800mAh-d10069.htm" TargetMode="External"/><Relationship Id="rId774" Type="http://schemas.openxmlformats.org/officeDocument/2006/relationships/hyperlink" Target="https://www.cigabuy.com/authentic-vaporesso-polar-220w-65ml-starter-kit-metallic-gary-p-12556.html" TargetMode="External"/><Relationship Id="rId427" Type="http://schemas.openxmlformats.org/officeDocument/2006/relationships/hyperlink" Target="https://ukvapekings.com/product/wismec-reuleaux-rx-gen3-300w-kit-with-gnome-tank/" TargetMode="External"/><Relationship Id="rId469" Type="http://schemas.openxmlformats.org/officeDocument/2006/relationships/hyperlink" Target="https://www.hydroponics.eu/joyetech-evic-basic-with-cubis-pro-mini-black~33556.html" TargetMode="External"/><Relationship Id="rId634" Type="http://schemas.openxmlformats.org/officeDocument/2006/relationships/hyperlink" Target="https://smokofficial.com/product/nfix-kit/" TargetMode="External"/><Relationship Id="rId676" Type="http://schemas.openxmlformats.org/officeDocument/2006/relationships/hyperlink" Target="https://www.vapewholesaleatlanta.com/products/smok-trinity-battery?variant=32230517407827" TargetMode="External"/><Relationship Id="rId841" Type="http://schemas.openxmlformats.org/officeDocument/2006/relationships/hyperlink" Target="https://mipod.com/products/wi-pod-kit" TargetMode="External"/><Relationship Id="rId26" Type="http://schemas.openxmlformats.org/officeDocument/2006/relationships/hyperlink" Target="https://www.vaprio.cz/produkt-aspire-zelos-2-0-sada-s-nautilus-2s.html" TargetMode="External"/><Relationship Id="rId231" Type="http://schemas.openxmlformats.org/officeDocument/2006/relationships/hyperlink" Target="https://www.vapestyle.cz/elektronicke-cigarety/smoktech-nord-2-pod-kit-40w-1500mah-black-stabilizing-wood/" TargetMode="External"/><Relationship Id="rId273" Type="http://schemas.openxmlformats.org/officeDocument/2006/relationships/hyperlink" Target="https://vaping.com/smok-stick-prince-baby-kit" TargetMode="External"/><Relationship Id="rId329" Type="http://schemas.openxmlformats.org/officeDocument/2006/relationships/hyperlink" Target="https://www.ejuice.cz/elektronicka-cigareta-uwell-caliburn-pod-kit-520ma-20921" TargetMode="External"/><Relationship Id="rId480" Type="http://schemas.openxmlformats.org/officeDocument/2006/relationships/hyperlink" Target="https://www.elementvape.com/freemax-twister" TargetMode="External"/><Relationship Id="rId536" Type="http://schemas.openxmlformats.org/officeDocument/2006/relationships/hyperlink" Target="https://aukro.cz/lektronicka-cigareta-joyetech-batpack-kit-s-eco-d16-gold-6974870892" TargetMode="External"/><Relationship Id="rId701" Type="http://schemas.openxmlformats.org/officeDocument/2006/relationships/hyperlink" Target="https://stigpods.com/vgod-cubano.html" TargetMode="External"/><Relationship Id="rId68" Type="http://schemas.openxmlformats.org/officeDocument/2006/relationships/hyperlink" Target="https://www.gosmokefree.co.uk/freemax-maxpod-kit-free-e-liquids/" TargetMode="External"/><Relationship Id="rId133" Type="http://schemas.openxmlformats.org/officeDocument/2006/relationships/hyperlink" Target="https://mojeelektronickacigareta.cz/ego-aio-joyetech/joyetech-ego-aio-elektronicka-cigareta-1500mah-1ks-3812.html" TargetMode="External"/><Relationship Id="rId175" Type="http://schemas.openxmlformats.org/officeDocument/2006/relationships/hyperlink" Target="https://www.vapeshack.com/phix-vape-device-kit" TargetMode="External"/><Relationship Id="rId340" Type="http://schemas.openxmlformats.org/officeDocument/2006/relationships/hyperlink" Target="https://www.ejuice.cz/elektronicka-cigareta-vaporesso-gen-air-40-pod-kit-25420" TargetMode="External"/><Relationship Id="rId578" Type="http://schemas.openxmlformats.org/officeDocument/2006/relationships/hyperlink" Target="http://www.henruitech.com/oilax-cito-x-wax-cbd-2in1-p00051p1.html" TargetMode="External"/><Relationship Id="rId743" Type="http://schemas.openxmlformats.org/officeDocument/2006/relationships/hyperlink" Target="http://farehaven.com/product/v2-disposable-menthol-1-8-pre-priced-5-99/" TargetMode="External"/><Relationship Id="rId785" Type="http://schemas.openxmlformats.org/officeDocument/2006/relationships/hyperlink" Target="https://www.vaporesso.com/vape-kits/vm-stick-18" TargetMode="External"/><Relationship Id="rId200" Type="http://schemas.openxmlformats.org/officeDocument/2006/relationships/hyperlink" Target="https://www.smokstore.com/Smok-Alike-40W-Pod-Mod-Kit" TargetMode="External"/><Relationship Id="rId382" Type="http://schemas.openxmlformats.org/officeDocument/2006/relationships/hyperlink" Target="https://www.vaporfi.com/blog/a-down-n-dirty-deal-of-the-week-with-the-vox-40-mod/" TargetMode="External"/><Relationship Id="rId438" Type="http://schemas.openxmlformats.org/officeDocument/2006/relationships/hyperlink" Target="https://www.vaporism.cz/yihi-sxmini-g-class-v2-sx750j-box-mod-P/" TargetMode="External"/><Relationship Id="rId603" Type="http://schemas.openxmlformats.org/officeDocument/2006/relationships/hyperlink" Target="https://www.vapecentric.com/orbit-tf-mesh-coils-5-pack-sense-1-1ohm/" TargetMode="External"/><Relationship Id="rId645" Type="http://schemas.openxmlformats.org/officeDocument/2006/relationships/hyperlink" Target="https://www.elementvape.com/smok-novo-x" TargetMode="External"/><Relationship Id="rId687" Type="http://schemas.openxmlformats.org/officeDocument/2006/relationships/hyperlink" Target="https://www.vapoo.cz/zacatecnicke-sady/smoktech-smok-vape-pen-v2/" TargetMode="External"/><Relationship Id="rId810" Type="http://schemas.openxmlformats.org/officeDocument/2006/relationships/hyperlink" Target="https://www.fajncigarety.cz/gripy-a-mody-voopoo-drag-2-refresh/voopoo-drag-2-refresh-177w-grip-full-kit-b-aurora/" TargetMode="External"/><Relationship Id="rId852" Type="http://schemas.openxmlformats.org/officeDocument/2006/relationships/hyperlink" Target="https://mojeelektronickacigareta.cz/elektronicke-cigarety-wismec-motiv/wismec-motiv-elektronicka-cigareta-2200mah-cerna-1804.html" TargetMode="External"/><Relationship Id="rId242" Type="http://schemas.openxmlformats.org/officeDocument/2006/relationships/hyperlink" Target="https://smokofficial.com/product/novo-2-kit/" TargetMode="External"/><Relationship Id="rId284" Type="http://schemas.openxmlformats.org/officeDocument/2006/relationships/hyperlink" Target="https://www.vaprio.cz/produkt-1264-smok-tfv4-mini-subohm-tank-3-5ml-kompletni-set.html" TargetMode="External"/><Relationship Id="rId491" Type="http://schemas.openxmlformats.org/officeDocument/2006/relationships/hyperlink" Target="https://www.elkram.cz/kategorie/elektronicke-cigarety/e-cigarety/elektronicka-cigareta-geekvape-aegis-pod-kit-800mah-tamamushi/" TargetMode="External"/><Relationship Id="rId505" Type="http://schemas.openxmlformats.org/officeDocument/2006/relationships/hyperlink" Target="https://www.hemmfy.com/products/honey-stick-plasma-gq-wax-vape-pen" TargetMode="External"/><Relationship Id="rId712" Type="http://schemas.openxmlformats.org/officeDocument/2006/relationships/hyperlink" Target="https://www.flawlessvapeshop.com/products/suorin-edge-pod-device-pods-not-included" TargetMode="External"/><Relationship Id="rId37" Type="http://schemas.openxmlformats.org/officeDocument/2006/relationships/hyperlink" Target="https://www.vapeclub.co.uk/vape-pods/aspire/avp-pro-kit" TargetMode="External"/><Relationship Id="rId79" Type="http://schemas.openxmlformats.org/officeDocument/2006/relationships/hyperlink" Target="https://www.smokepipe.cz/geekvape-l200-aegis-legend-2-200w-starter-kit-red" TargetMode="External"/><Relationship Id="rId102" Type="http://schemas.openxmlformats.org/officeDocument/2006/relationships/hyperlink" Target="https://www.ejuice.cz/geekvape-s100" TargetMode="External"/><Relationship Id="rId144" Type="http://schemas.openxmlformats.org/officeDocument/2006/relationships/hyperlink" Target="https://www.wildpredator.com/products/kangertech-evod-vv-power-supply" TargetMode="External"/><Relationship Id="rId547" Type="http://schemas.openxmlformats.org/officeDocument/2006/relationships/hyperlink" Target="https://www.myvaporstore.com/KandyPens-Feather-Kit-p/kny-fea10.htm" TargetMode="External"/><Relationship Id="rId589" Type="http://schemas.openxmlformats.org/officeDocument/2006/relationships/hyperlink" Target="https://www.elegomall.com/product/perkey-manta-pod-system-kit.html" TargetMode="External"/><Relationship Id="rId754" Type="http://schemas.openxmlformats.org/officeDocument/2006/relationships/hyperlink" Target="https://www.vapezone.cz/vandy-vape-trident-kit" TargetMode="External"/><Relationship Id="rId796" Type="http://schemas.openxmlformats.org/officeDocument/2006/relationships/hyperlink" Target="https://ecigarettereviewed.com/vaporfi-vex-150-tc-review/" TargetMode="External"/><Relationship Id="rId90" Type="http://schemas.openxmlformats.org/officeDocument/2006/relationships/hyperlink" Target="https://codevape.co.uk/products/aegis-solo-kit-by-geek-vape" TargetMode="External"/><Relationship Id="rId186" Type="http://schemas.openxmlformats.org/officeDocument/2006/relationships/hyperlink" Target="https://www.e-liquid.eu/sense-sidekik-pod-starter-kit-460mah" TargetMode="External"/><Relationship Id="rId351" Type="http://schemas.openxmlformats.org/officeDocument/2006/relationships/hyperlink" Target="https://www.vaporism.cz/vaporesso-luxe-pm40-pod-sada-P/" TargetMode="External"/><Relationship Id="rId393" Type="http://schemas.openxmlformats.org/officeDocument/2006/relationships/hyperlink" Target="https://www.fajncigarety.cz/gripy-a-mody-voopoo-drag-2-refresh/voopoo-drag-2-refresh-177w-grip-full-kit-b-aurora/" TargetMode="External"/><Relationship Id="rId407" Type="http://schemas.openxmlformats.org/officeDocument/2006/relationships/hyperlink" Target="https://www.kurakuvsen.cz/elektronicky-box-mod-voopoo-drag-x-plus-100w-baterie/" TargetMode="External"/><Relationship Id="rId449" Type="http://schemas.openxmlformats.org/officeDocument/2006/relationships/hyperlink" Target="https://dropsofvapor.com/products/cue-vapor-system-starter-kit" TargetMode="External"/><Relationship Id="rId614" Type="http://schemas.openxmlformats.org/officeDocument/2006/relationships/hyperlink" Target="https://www.rajecigaret.cz/SMOKTECH-FETCH-MINI-40W-GRIP-1200MAH-ORANGE-d1524.htm" TargetMode="External"/><Relationship Id="rId656" Type="http://schemas.openxmlformats.org/officeDocument/2006/relationships/hyperlink" Target="https://smokvape.com/products/smok-rpm40-pod-mod-kit" TargetMode="External"/><Relationship Id="rId821" Type="http://schemas.openxmlformats.org/officeDocument/2006/relationships/hyperlink" Target="https://www.vaprio.cz/produkt-voopoo-drag-x-plus-professional-edition-sada.html" TargetMode="External"/><Relationship Id="rId863" Type="http://schemas.openxmlformats.org/officeDocument/2006/relationships/hyperlink" Target="https://www.megaknihy.cz/baterie-nimh/590578-nabijecka-xtar-pb2s-bat1147.html?utm_si=RFlidjRTZUc2TlRrd05UYzROVGt3TlRjNA==&amp;matchtype=&amp;network=x&amp;device=c&amp;creative=&amp;keyword=&amp;placement=&amp;param1=&amp;param2=&amp;adposition=&amp;campaignid=19454105652&amp;adgroupid=&amp;feeditemid=&amp;targetid=&amp;loc_physical_ms=1003783&amp;loc_interest_ms=&amp;searchtype=&amp;gclid=CjwKCAjw1YCkBhAOEiwA5aN4AeCk6_3wUWHqFHHtIjUO1CnihDlye835zM7nNTSAr8kJcllV-3WfJhoC8lYQAvD_BwE" TargetMode="External"/><Relationship Id="rId211" Type="http://schemas.openxmlformats.org/officeDocument/2006/relationships/hyperlink" Target="https://vapingcheap.com/smok-g-priv-3-kit/" TargetMode="External"/><Relationship Id="rId253" Type="http://schemas.openxmlformats.org/officeDocument/2006/relationships/hyperlink" Target="https://www.elementvape.com/smok-rpm-2" TargetMode="External"/><Relationship Id="rId295" Type="http://schemas.openxmlformats.org/officeDocument/2006/relationships/hyperlink" Target="https://www.vapoo.cz/klasicke-e-cigarety/smok-stick-v9-max-sada/" TargetMode="External"/><Relationship Id="rId309" Type="http://schemas.openxmlformats.org/officeDocument/2006/relationships/hyperlink" Target="https://thebestvape.com/product/snowwolf-wocket-pod-system/" TargetMode="External"/><Relationship Id="rId460" Type="http://schemas.openxmlformats.org/officeDocument/2006/relationships/hyperlink" Target="https://www.vapeoutlet.cz/eleaf-icare-2-650mah-cerna-1279/detail" TargetMode="External"/><Relationship Id="rId516" Type="http://schemas.openxmlformats.org/officeDocument/2006/relationships/hyperlink" Target="https://www.cremedevape.com/Innokin-EQ-Refillable-Pod-Kit" TargetMode="External"/><Relationship Id="rId698" Type="http://schemas.openxmlformats.org/officeDocument/2006/relationships/hyperlink" Target="https://eciggity.com/smpo-starter-kit/" TargetMode="External"/><Relationship Id="rId48" Type="http://schemas.openxmlformats.org/officeDocument/2006/relationships/hyperlink" Target="https://www.elementvape.com/eleaf-istick-pico-75w" TargetMode="External"/><Relationship Id="rId113" Type="http://schemas.openxmlformats.org/officeDocument/2006/relationships/hyperlink" Target="https://www.ejuiceconnect.com/IJOY-Diamond-Mini-225W-Dual-18650-Mod-Starter-Kit-p/ijoy-diamond-mini-kit.htm" TargetMode="External"/><Relationship Id="rId320" Type="http://schemas.openxmlformats.org/officeDocument/2006/relationships/hyperlink" Target="https://www.vapedance.com/switch-mods-disposable-device-bogo" TargetMode="External"/><Relationship Id="rId558" Type="http://schemas.openxmlformats.org/officeDocument/2006/relationships/hyperlink" Target="https://www.vaprio.cz/produkt-lost-vape-orion-dna-pod-sada.html" TargetMode="External"/><Relationship Id="rId723" Type="http://schemas.openxmlformats.org/officeDocument/2006/relationships/hyperlink" Target="https://gripy-e-cigaret.heureka.cz/tesla-nano-tc-60w-mod-3600mah-modra/" TargetMode="External"/><Relationship Id="rId765" Type="http://schemas.openxmlformats.org/officeDocument/2006/relationships/hyperlink" Target="https://www.vaprio.cz/produkt-vaporesso-gtx-go-40.html" TargetMode="External"/><Relationship Id="rId155" Type="http://schemas.openxmlformats.org/officeDocument/2006/relationships/hyperlink" Target="https://www.kidneypuncher.com/lostvape-orion-dna-go-pod-system/" TargetMode="External"/><Relationship Id="rId197" Type="http://schemas.openxmlformats.org/officeDocument/2006/relationships/hyperlink" Target="https://www.smokepipe.cz/smok-acro-pod-kit-1000mah-seda" TargetMode="External"/><Relationship Id="rId362" Type="http://schemas.openxmlformats.org/officeDocument/2006/relationships/hyperlink" Target="https://www.fajncigarety.cz/en/gripy-a-mody-vaporesso-swag/elektronicky-grip--vaporesso-swag-kit-s-nrg-se--oranzovy-2/" TargetMode="External"/><Relationship Id="rId418" Type="http://schemas.openxmlformats.org/officeDocument/2006/relationships/hyperlink" Target="https://www.elementvape.com/voopoo-x217" TargetMode="External"/><Relationship Id="rId625" Type="http://schemas.openxmlformats.org/officeDocument/2006/relationships/hyperlink" Target="https://www.elementvape.com/smok-micare-pod-system" TargetMode="External"/><Relationship Id="rId832" Type="http://schemas.openxmlformats.org/officeDocument/2006/relationships/hyperlink" Target="https://www.ejuice.cz/elektronicka-cigareta-voopoo-vfl-pod-kit-650mah-ce-19522" TargetMode="External"/><Relationship Id="rId222" Type="http://schemas.openxmlformats.org/officeDocument/2006/relationships/hyperlink" Target="https://vapebargains.co.uk/smok-mag-grip-full-kit-29-99/" TargetMode="External"/><Relationship Id="rId264" Type="http://schemas.openxmlformats.org/officeDocument/2006/relationships/hyperlink" Target="https://www.vaprio.cz/produkt-smok-slm-startovaci-pod-sada.html" TargetMode="External"/><Relationship Id="rId471" Type="http://schemas.openxmlformats.org/officeDocument/2006/relationships/hyperlink" Target="https://www.buyecigkits.com/e-cig-kits/e-cig-pod-kit/e-cig-refillable-pod-kit/original-tesla-falcons-pod-one-starter-kit-2000mah-free-shipping/" TargetMode="External"/><Relationship Id="rId667" Type="http://schemas.openxmlformats.org/officeDocument/2006/relationships/hyperlink" Target="https://www.gallagher.cz/clearomizery/clearomizery-smok/smok-tfv8-baby/" TargetMode="External"/><Relationship Id="rId17" Type="http://schemas.openxmlformats.org/officeDocument/2006/relationships/hyperlink" Target="https://www.mr-joy.de/en/aspire-evo75-kit.html" TargetMode="External"/><Relationship Id="rId59" Type="http://schemas.openxmlformats.org/officeDocument/2006/relationships/hyperlink" Target="https://www.flavordust.it/shop/fr/eleaf-battery/421-eleaf-pico-resin-box-mod-75w.html" TargetMode="External"/><Relationship Id="rId124" Type="http://schemas.openxmlformats.org/officeDocument/2006/relationships/hyperlink" Target="https://www.iclope.com/kit-gozee-innokin" TargetMode="External"/><Relationship Id="rId527" Type="http://schemas.openxmlformats.org/officeDocument/2006/relationships/hyperlink" Target="https://www.ejuice.cz/elektronicka-cigareta-joyetech-batpack-kit-s-eco-d-18309" TargetMode="External"/><Relationship Id="rId569" Type="http://schemas.openxmlformats.org/officeDocument/2006/relationships/hyperlink" Target="https://www.smokecartel.com/products/mig-vapor-ovp-simple-single-temperature-oil-vape-pen-for-pre-filled-510-cartridges" TargetMode="External"/><Relationship Id="rId734" Type="http://schemas.openxmlformats.org/officeDocument/2006/relationships/hyperlink" Target="https://www.vapovor.com/en/teslacigs-wye-200w" TargetMode="External"/><Relationship Id="rId776" Type="http://schemas.openxmlformats.org/officeDocument/2006/relationships/hyperlink" Target="https://www.vaprio.cz/produkt-3680-vaporesso-revenger-x-220w-sada-nrg-clearomizerem.html" TargetMode="External"/><Relationship Id="rId70" Type="http://schemas.openxmlformats.org/officeDocument/2006/relationships/hyperlink" Target="https://www.elementvape.com/freemax-twister" TargetMode="External"/><Relationship Id="rId166" Type="http://schemas.openxmlformats.org/officeDocument/2006/relationships/hyperlink" Target="https://www.newvaping.com/products/mojo-disposable-nic-salt-pod-kit" TargetMode="External"/><Relationship Id="rId331" Type="http://schemas.openxmlformats.org/officeDocument/2006/relationships/hyperlink" Target="https://www.cigabuy.com/authentic-uwell-soulkeeper-110w-tube-mod-flourescent-p-14889.html" TargetMode="External"/><Relationship Id="rId373" Type="http://schemas.openxmlformats.org/officeDocument/2006/relationships/hyperlink" Target="https://store.vaporesso.com/en-at/products/xros-mini" TargetMode="External"/><Relationship Id="rId429" Type="http://schemas.openxmlformats.org/officeDocument/2006/relationships/hyperlink" Target="https://www.ejuice.cz/elektronicky-grip-wismec-reuleaux-rxmini-80w-kit-s-12625" TargetMode="External"/><Relationship Id="rId580" Type="http://schemas.openxmlformats.org/officeDocument/2006/relationships/hyperlink" Target="https://www.vapezone.cz/one---lambo-serie-pod" TargetMode="External"/><Relationship Id="rId636" Type="http://schemas.openxmlformats.org/officeDocument/2006/relationships/hyperlink" Target="https://www.eightvape.com/products/smok-nord-aio-19-kit" TargetMode="External"/><Relationship Id="rId801" Type="http://schemas.openxmlformats.org/officeDocument/2006/relationships/hyperlink" Target="https://cheapvaping.deals/vapor-shark-minnow" TargetMode="External"/><Relationship Id="rId1" Type="http://schemas.openxmlformats.org/officeDocument/2006/relationships/hyperlink" Target="https://www.3fvape.com/vv-vw-mod/18126-authentic-kangertech-akd-iken-230w-5100mah-tc-vw-variable-wattage-mod-iken-tank-kit-green-1230w-4ml-24mm-diameter.html?search_query=top+cap&amp;results=8346" TargetMode="External"/><Relationship Id="rId233" Type="http://schemas.openxmlformats.org/officeDocument/2006/relationships/hyperlink" Target="https://www.smokstore.com/smok-nord-4-pod-kit" TargetMode="External"/><Relationship Id="rId440" Type="http://schemas.openxmlformats.org/officeDocument/2006/relationships/hyperlink" Target="https://www.yocanvaporizer.com/products/yocan-evolve-2-0-vaporizer" TargetMode="External"/><Relationship Id="rId678" Type="http://schemas.openxmlformats.org/officeDocument/2006/relationships/hyperlink" Target="https://www.vapewholesaleatlanta.com/products/smok-trinity-battery?variant=32230517407827" TargetMode="External"/><Relationship Id="rId843" Type="http://schemas.openxmlformats.org/officeDocument/2006/relationships/hyperlink" Target="https://www.lepsicigareta.cz/wismec-c193/wismec-active-bluetooth-music-tc-s-amorns-plus-cerny-i3085/?favorite=3085" TargetMode="External"/><Relationship Id="rId28" Type="http://schemas.openxmlformats.org/officeDocument/2006/relationships/hyperlink" Target="https://www.vaporism.cz/mody-geekvape/geekvape-aegis-legend-200w-tc-box-mod/" TargetMode="External"/><Relationship Id="rId275" Type="http://schemas.openxmlformats.org/officeDocument/2006/relationships/hyperlink" Target="https://www.e-liquid.eu/product/el-cigarety-pro-zacatecniky/smok-stick-v8-kit/15679" TargetMode="External"/><Relationship Id="rId300" Type="http://schemas.openxmlformats.org/officeDocument/2006/relationships/hyperlink" Target="https://www.vapoo.cz/zacatecnicke-sady/smoktech-smok-vape-pen-v2/" TargetMode="External"/><Relationship Id="rId482" Type="http://schemas.openxmlformats.org/officeDocument/2006/relationships/hyperlink" Target="https://www.vaprio.cz/produkt-geekvape-frenzy-pod.html" TargetMode="External"/><Relationship Id="rId538" Type="http://schemas.openxmlformats.org/officeDocument/2006/relationships/hyperlink" Target="https://www.gallagher.cz/elektronicke-cigarety/elektronicke-cigarety-joyetech/joyetech-exceed-edge/" TargetMode="External"/><Relationship Id="rId703" Type="http://schemas.openxmlformats.org/officeDocument/2006/relationships/hyperlink" Target="https://www.vapoo.cz/automaticka-baterie/suorin-air-plus-pod/" TargetMode="External"/><Relationship Id="rId745" Type="http://schemas.openxmlformats.org/officeDocument/2006/relationships/hyperlink" Target="https://www.theeciggy.com/product/v2-pro-series-3-vaporizer-kit/" TargetMode="External"/><Relationship Id="rId81" Type="http://schemas.openxmlformats.org/officeDocument/2006/relationships/hyperlink" Target="https://ecigone.co.uk/products/geekvape-aegis-legend-200w-tc-kit-with-zeus-tank-limited-edition" TargetMode="External"/><Relationship Id="rId135" Type="http://schemas.openxmlformats.org/officeDocument/2006/relationships/hyperlink" Target="https://mojeelektronickacigareta.cz/ego-aio-joyetech/joyetech-ego-aio-elektronicka-cigareta-1500mah-1ks-3812.html" TargetMode="External"/><Relationship Id="rId177" Type="http://schemas.openxmlformats.org/officeDocument/2006/relationships/hyperlink" Target="https://hoodvapes.com/products/ply-rock-pulse-refillable-draw-activated-pod-kit-limitless" TargetMode="External"/><Relationship Id="rId342" Type="http://schemas.openxmlformats.org/officeDocument/2006/relationships/hyperlink" Target="https://www.vaporesso.com/vape-kits/gen-s" TargetMode="External"/><Relationship Id="rId384" Type="http://schemas.openxmlformats.org/officeDocument/2006/relationships/hyperlink" Target="https://www.novacig.cz/wismec-motiv-2-pod" TargetMode="External"/><Relationship Id="rId591" Type="http://schemas.openxmlformats.org/officeDocument/2006/relationships/hyperlink" Target="https://vape.deals/pownergy-battery-charger/" TargetMode="External"/><Relationship Id="rId605" Type="http://schemas.openxmlformats.org/officeDocument/2006/relationships/hyperlink" Target="https://gripy-e-cigaret.heureka.cz/sigelei-fog-213-200w-vw-grafitove-seda/" TargetMode="External"/><Relationship Id="rId787" Type="http://schemas.openxmlformats.org/officeDocument/2006/relationships/hyperlink" Target="https://www.vaporesso.com/vape-kits/zero" TargetMode="External"/><Relationship Id="rId812" Type="http://schemas.openxmlformats.org/officeDocument/2006/relationships/hyperlink" Target="https://www.elektrocigara.cz/VOOPOO-DRAG-Mini-Refresh-Edition-sada-Barva-Rhodonite-d1807.htm" TargetMode="External"/><Relationship Id="rId202" Type="http://schemas.openxmlformats.org/officeDocument/2006/relationships/hyperlink" Target="https://www.fajncigarety.cz/elektronicke-cigarety-smok-fetch-mini/smoktech-fetch-mini-40w-1200mah-cerny/" TargetMode="External"/><Relationship Id="rId244" Type="http://schemas.openxmlformats.org/officeDocument/2006/relationships/hyperlink" Target="https://vaping.com/smok-novo-3-kit" TargetMode="External"/><Relationship Id="rId647" Type="http://schemas.openxmlformats.org/officeDocument/2006/relationships/hyperlink" Target="https://www.myvapesite.de/cs/product/smok-osub-king-220-kit-with-tfv8-big-baby/" TargetMode="External"/><Relationship Id="rId689" Type="http://schemas.openxmlformats.org/officeDocument/2006/relationships/hyperlink" Target="https://vapingdaily.com/all-in-one-vapes/smok-x-force-review/" TargetMode="External"/><Relationship Id="rId854" Type="http://schemas.openxmlformats.org/officeDocument/2006/relationships/hyperlink" Target="https://vapesourcing.com/wismec-motiv-2-kit.html" TargetMode="External"/><Relationship Id="rId39" Type="http://schemas.openxmlformats.org/officeDocument/2006/relationships/hyperlink" Target="https://www.xsmok.cz/aspire-nautilus-aio-p44903/?vid=44895" TargetMode="External"/><Relationship Id="rId286" Type="http://schemas.openxmlformats.org/officeDocument/2006/relationships/hyperlink" Target="https://www.okprodej.cz/smok-tfv8-baby-v2-clearomizer" TargetMode="External"/><Relationship Id="rId451" Type="http://schemas.openxmlformats.org/officeDocument/2006/relationships/hyperlink" Target="https://www.vaporfi.com/e-fog-asteroid-vape-pod-starter-kit/" TargetMode="External"/><Relationship Id="rId493" Type="http://schemas.openxmlformats.org/officeDocument/2006/relationships/hyperlink" Target="https://www.vaprio.cz/produkt-geekvape-aegis-x-200w-tc-mod.html" TargetMode="External"/><Relationship Id="rId507" Type="http://schemas.openxmlformats.org/officeDocument/2006/relationships/hyperlink" Target="https://www.ecigarka.cz/gripy-mody/grip-ijoy-capo-squonker-100w/" TargetMode="External"/><Relationship Id="rId549" Type="http://schemas.openxmlformats.org/officeDocument/2006/relationships/hyperlink" Target="https://www.myvaporstore.com/Kanger-GEM-Kit-p/kan-gem10.htm" TargetMode="External"/><Relationship Id="rId714" Type="http://schemas.openxmlformats.org/officeDocument/2006/relationships/hyperlink" Target="https://www.flawlessvapeshop.com/products/suorin-edge-pod-device-pods-not-included" TargetMode="External"/><Relationship Id="rId756" Type="http://schemas.openxmlformats.org/officeDocument/2006/relationships/hyperlink" Target="https://www.vaprio.cz/produkt-vandy-vape-kylin-m-rta.html" TargetMode="External"/><Relationship Id="rId50" Type="http://schemas.openxmlformats.org/officeDocument/2006/relationships/hyperlink" Target="https://www.okprodej.cz/kompletni-sada-eleaf-icare-mini-s-nabijeckou" TargetMode="External"/><Relationship Id="rId104" Type="http://schemas.openxmlformats.org/officeDocument/2006/relationships/hyperlink" Target="https://torogrow.com/growshop/semena-konopli/super-strains-seeds/Honey-Stick-Sport-Sub-Ohm-Vape-Kit-p122033336" TargetMode="External"/><Relationship Id="rId146" Type="http://schemas.openxmlformats.org/officeDocument/2006/relationships/hyperlink" Target="https://maxim-ecigareta.cz/kangertech-pangu-zakladni-sada-cerna-2500mah" TargetMode="External"/><Relationship Id="rId188" Type="http://schemas.openxmlformats.org/officeDocument/2006/relationships/hyperlink" Target="https://www.mr-joy.co.uk/es/products/sigelei-fog-stick-vape-kit" TargetMode="External"/><Relationship Id="rId311" Type="http://schemas.openxmlformats.org/officeDocument/2006/relationships/hyperlink" Target="https://www.vaporstoredirect.com/the-phantom-squeeze-box-vaporizer.html" TargetMode="External"/><Relationship Id="rId353" Type="http://schemas.openxmlformats.org/officeDocument/2006/relationships/hyperlink" Target="https://www.vaping.cz/Vaporesso-OSMALL-Pod-zluta-350mAh-d10047.htm" TargetMode="External"/><Relationship Id="rId395" Type="http://schemas.openxmlformats.org/officeDocument/2006/relationships/hyperlink" Target="https://www.vapoo.cz/box-mod-sady/voopoo-drag-3-kompletni-sada/" TargetMode="External"/><Relationship Id="rId409" Type="http://schemas.openxmlformats.org/officeDocument/2006/relationships/hyperlink" Target="https://www.vaprio.cz/produkt-voopoo-drag-x-pro-sada.html" TargetMode="External"/><Relationship Id="rId560" Type="http://schemas.openxmlformats.org/officeDocument/2006/relationships/hyperlink" Target="https://www.vaporism.cz/pod-a-aio-systemy-2/elektronicka-cigareta-lost-vape-orion-q-nove-barvy/" TargetMode="External"/><Relationship Id="rId798" Type="http://schemas.openxmlformats.org/officeDocument/2006/relationships/hyperlink" Target="https://www.space-stoners.cz/zbozi/vaporizer-vie-3-in-1-red-edition/" TargetMode="External"/><Relationship Id="rId92" Type="http://schemas.openxmlformats.org/officeDocument/2006/relationships/hyperlink" Target="https://vapeklub.sk/produkt/geekvape-aegis-solo-100w-kit/" TargetMode="External"/><Relationship Id="rId213" Type="http://schemas.openxmlformats.org/officeDocument/2006/relationships/hyperlink" Target="https://maxim-ecigareta.cz/smok-g-priv-2-tc-230w-kit-s-tfv8-x-baby-stribrno-cerna" TargetMode="External"/><Relationship Id="rId420" Type="http://schemas.openxmlformats.org/officeDocument/2006/relationships/hyperlink" Target="https://dropsofvapor.com/products/vuse-alto-vapor-pod-mod-original-starter-kit" TargetMode="External"/><Relationship Id="rId616" Type="http://schemas.openxmlformats.org/officeDocument/2006/relationships/hyperlink" Target="https://www.vaprio.cz/produkt-4200-smok-g-priv-2-luxe-edition-samotny-mod.html" TargetMode="External"/><Relationship Id="rId658" Type="http://schemas.openxmlformats.org/officeDocument/2006/relationships/hyperlink" Target="https://vaperstar.co.uk/product/smok-rpm-80-pro-kit/" TargetMode="External"/><Relationship Id="rId823" Type="http://schemas.openxmlformats.org/officeDocument/2006/relationships/hyperlink" Target="https://www.okprodej.cz/voopoo-finic-fish-elektronicka-cigareta-350mah" TargetMode="External"/><Relationship Id="rId865" Type="http://schemas.openxmlformats.org/officeDocument/2006/relationships/hyperlink" Target="http://www.ryosupply.com/zivawiusbchr1.html" TargetMode="External"/><Relationship Id="rId255" Type="http://schemas.openxmlformats.org/officeDocument/2006/relationships/hyperlink" Target="https://www.vapestore.co.uk/smok-rpm-4-pod-kit.html" TargetMode="External"/><Relationship Id="rId297" Type="http://schemas.openxmlformats.org/officeDocument/2006/relationships/hyperlink" Target="https://www.e-liquid.eu/product/el-cigarety-pro-zacatecniky/smok-vape-pen-22---kit---1650mah/16087" TargetMode="External"/><Relationship Id="rId462" Type="http://schemas.openxmlformats.org/officeDocument/2006/relationships/hyperlink" Target="https://www.xsmok.cz/eleaf-ijust-nexgen-set-p41376/?vid=40190" TargetMode="External"/><Relationship Id="rId518" Type="http://schemas.openxmlformats.org/officeDocument/2006/relationships/hyperlink" Target="https://www.amazon.de/dp/B07VN236VW/ref=olp-opf-redir?aod=1" TargetMode="External"/><Relationship Id="rId725" Type="http://schemas.openxmlformats.org/officeDocument/2006/relationships/hyperlink" Target="https://www.elegomall.com/product/tesla-aio-70w-tc-kit.html" TargetMode="External"/><Relationship Id="rId115" Type="http://schemas.openxmlformats.org/officeDocument/2006/relationships/hyperlink" Target="https://www.elementvape.com/ijoy-katana-81w-tc-starter-kit" TargetMode="External"/><Relationship Id="rId157" Type="http://schemas.openxmlformats.org/officeDocument/2006/relationships/hyperlink" Target="https://thevapesite.com/products/lost-vape-orion-q-17w-aio-pod-system" TargetMode="External"/><Relationship Id="rId322" Type="http://schemas.openxmlformats.org/officeDocument/2006/relationships/hyperlink" Target="https://www.vaprio.cz/produkt-sxmini-sl-class-stable-wood-varianta-4782.html" TargetMode="External"/><Relationship Id="rId364" Type="http://schemas.openxmlformats.org/officeDocument/2006/relationships/hyperlink" Target="https://www.vapeclub.co.uk/vape-kits/vaporesso/vaporesso-target-80-kit-tank-edition-vape-kit" TargetMode="External"/><Relationship Id="rId767" Type="http://schemas.openxmlformats.org/officeDocument/2006/relationships/hyperlink" Target="https://www.vaprio.cz/produkt-vaporesso-gtx-go-80.html" TargetMode="External"/><Relationship Id="rId61" Type="http://schemas.openxmlformats.org/officeDocument/2006/relationships/hyperlink" Target="https://vapesourcing.com/envii-fitt-kit.html" TargetMode="External"/><Relationship Id="rId199" Type="http://schemas.openxmlformats.org/officeDocument/2006/relationships/hyperlink" Target="https://www.smokstore.com/Smok-Alike-40W-Pod-Mod-Kit" TargetMode="External"/><Relationship Id="rId571" Type="http://schemas.openxmlformats.org/officeDocument/2006/relationships/hyperlink" Target="https://geardiary.com/2017/04/08/mistic2-0-pod-mod-pre-filled-vape/" TargetMode="External"/><Relationship Id="rId627" Type="http://schemas.openxmlformats.org/officeDocument/2006/relationships/hyperlink" Target="https://www.smokedaletobacco.com/smok-mico-kit-sleek-design.html" TargetMode="External"/><Relationship Id="rId669" Type="http://schemas.openxmlformats.org/officeDocument/2006/relationships/hyperlink" Target="https://www.vapestore.co.uk/smok-thiner-pod-vape-kit.html" TargetMode="External"/><Relationship Id="rId834" Type="http://schemas.openxmlformats.org/officeDocument/2006/relationships/hyperlink" Target="https://vapesourcing.com/voopoo-vinci-air-kit.html" TargetMode="External"/><Relationship Id="rId19" Type="http://schemas.openxmlformats.org/officeDocument/2006/relationships/hyperlink" Target="https://www.vaprio.cz/produkt-aspire-nautilus-aio-5023.html" TargetMode="External"/><Relationship Id="rId224" Type="http://schemas.openxmlformats.org/officeDocument/2006/relationships/hyperlink" Target="https://www.elementvape.com/smok-mag-p3" TargetMode="External"/><Relationship Id="rId266" Type="http://schemas.openxmlformats.org/officeDocument/2006/relationships/hyperlink" Target="https://www.vaping.cz/Smok-e-cigareta-SOLUS-Kit-cerna-700mAh-d11154.htm" TargetMode="External"/><Relationship Id="rId431" Type="http://schemas.openxmlformats.org/officeDocument/2006/relationships/hyperlink" Target="https://www.smok-it.com/en/mods-batteries/5381-16435-box-reuleaux-tinker-2-200w-wismec.html" TargetMode="External"/><Relationship Id="rId473" Type="http://schemas.openxmlformats.org/officeDocument/2006/relationships/hyperlink" Target="https://www.vaprio.cz/produkt-freemax-twister-80w.html" TargetMode="External"/><Relationship Id="rId529" Type="http://schemas.openxmlformats.org/officeDocument/2006/relationships/hyperlink" Target="https://www.vaprio.cz/produkt-2004-joyetech-ego-aio-d16-1500mah.html" TargetMode="External"/><Relationship Id="rId680" Type="http://schemas.openxmlformats.org/officeDocument/2006/relationships/hyperlink" Target="https://www.vapewholesaleatlanta.com/products/smok-trinity-battery?variant=32230517407827" TargetMode="External"/><Relationship Id="rId736" Type="http://schemas.openxmlformats.org/officeDocument/2006/relationships/hyperlink" Target="https://mojeelektronickacigareta.cz/elektronicke-cigarety-kangertech-uboat/kangertech-uboat-elektronicka-cigareta-550mah-cerna-2532.html" TargetMode="External"/><Relationship Id="rId30" Type="http://schemas.openxmlformats.org/officeDocument/2006/relationships/hyperlink" Target="https://www.xsmok.cz/geekvape-aegis-mini-80w-2200mah-camouflage-p45607/" TargetMode="External"/><Relationship Id="rId126" Type="http://schemas.openxmlformats.org/officeDocument/2006/relationships/hyperlink" Target="https://www.vaprio.cz/produkt-innokin-jem-pen.html" TargetMode="External"/><Relationship Id="rId168" Type="http://schemas.openxmlformats.org/officeDocument/2006/relationships/hyperlink" Target="https://www.elementvape.com/next-mind-ct1-pod-system" TargetMode="External"/><Relationship Id="rId333" Type="http://schemas.openxmlformats.org/officeDocument/2006/relationships/hyperlink" Target="https://www.vaprio.cz/produkt-vandy-vape-jackaroo-100w-box-mod.html" TargetMode="External"/><Relationship Id="rId540" Type="http://schemas.openxmlformats.org/officeDocument/2006/relationships/hyperlink" Target="https://www.vaprio.cz/produkt-joyetech-runabout-pod-sada-5044.html" TargetMode="External"/><Relationship Id="rId778" Type="http://schemas.openxmlformats.org/officeDocument/2006/relationships/hyperlink" Target="https://www.ejuice.cz/elektronicka-cigareta-vaporesso-sky-solo-plus-kit--20063" TargetMode="External"/><Relationship Id="rId72" Type="http://schemas.openxmlformats.org/officeDocument/2006/relationships/hyperlink" Target="https://www.elkram.cz/kategorie/elektronicke-cigarety/e-cigarety/elektronicka-cigareta-geekvape-aegis-hero-mod-pod-kit-1200mah-modra/" TargetMode="External"/><Relationship Id="rId375" Type="http://schemas.openxmlformats.org/officeDocument/2006/relationships/hyperlink" Target="https://www.vaping.cz/Vaporesso-XTRA-Pod-Silver-900mAh-d9521.htm" TargetMode="External"/><Relationship Id="rId582" Type="http://schemas.openxmlformats.org/officeDocument/2006/relationships/hyperlink" Target="https://www.vaporesso.com/vape-kits/orca-solo" TargetMode="External"/><Relationship Id="rId638" Type="http://schemas.openxmlformats.org/officeDocument/2006/relationships/hyperlink" Target="https://www.vaporauthority.com/products/smok-nord-kit" TargetMode="External"/><Relationship Id="rId803" Type="http://schemas.openxmlformats.org/officeDocument/2006/relationships/hyperlink" Target="https://www.bukalapak.com/p/hobi-koleksi/koleksi/aksesoris-vape-pod/sdsm0n-jual-envii-fitt-pods-system" TargetMode="External"/><Relationship Id="rId845" Type="http://schemas.openxmlformats.org/officeDocument/2006/relationships/hyperlink" Target="https://www.joyetech.eu/vapes/mods/mod-sets/wismec-active-mod" TargetMode="External"/><Relationship Id="rId3" Type="http://schemas.openxmlformats.org/officeDocument/2006/relationships/hyperlink" Target="https://www.myvapery.com/lemon-pod-device-by-ald-amaze-black.html" TargetMode="External"/><Relationship Id="rId235" Type="http://schemas.openxmlformats.org/officeDocument/2006/relationships/hyperlink" Target="https://www.smokepipe.cz/smok-nord-50w-pod-kit-1800mah-fluid-7color" TargetMode="External"/><Relationship Id="rId277" Type="http://schemas.openxmlformats.org/officeDocument/2006/relationships/hyperlink" Target="https://www.elementvape.com/smok-stick-v8" TargetMode="External"/><Relationship Id="rId400" Type="http://schemas.openxmlformats.org/officeDocument/2006/relationships/hyperlink" Target="https://www.vaprio.cz/produkt-voopoo-drag-nano-pod-sada.html" TargetMode="External"/><Relationship Id="rId442" Type="http://schemas.openxmlformats.org/officeDocument/2006/relationships/hyperlink" Target="https://www.yocanvaporizer.com/products/yocan-uni-box-mod" TargetMode="External"/><Relationship Id="rId484" Type="http://schemas.openxmlformats.org/officeDocument/2006/relationships/hyperlink" Target="https://www.vaprio.cz/produkt-geekvape-nova-200w-tc-sada-s-cerberus-clearomizerem-4856.html" TargetMode="External"/><Relationship Id="rId705" Type="http://schemas.openxmlformats.org/officeDocument/2006/relationships/hyperlink" Target="https://www.elementvape.com/suorin-air-plus" TargetMode="External"/><Relationship Id="rId137" Type="http://schemas.openxmlformats.org/officeDocument/2006/relationships/hyperlink" Target="https://www.joyetech.cz/joyetech-teros/" TargetMode="External"/><Relationship Id="rId302" Type="http://schemas.openxmlformats.org/officeDocument/2006/relationships/hyperlink" Target="https://www.vaprio.cz/produkt-3934-smok-veneno-225w-tc-box-mod.html" TargetMode="External"/><Relationship Id="rId344" Type="http://schemas.openxmlformats.org/officeDocument/2006/relationships/hyperlink" Target="https://www.vaprio.cz/produkt-vaporesso-gtx-go-80.html" TargetMode="External"/><Relationship Id="rId691" Type="http://schemas.openxmlformats.org/officeDocument/2006/relationships/hyperlink" Target="https://vapingdaily.com/all-in-one-vapes/smok-x-force-review/" TargetMode="External"/><Relationship Id="rId747" Type="http://schemas.openxmlformats.org/officeDocument/2006/relationships/hyperlink" Target="https://electriccigarettereviewer.com/v2-cigs-disposable-e-cig/" TargetMode="External"/><Relationship Id="rId789" Type="http://schemas.openxmlformats.org/officeDocument/2006/relationships/hyperlink" Target="https://vapingdaily.com/vaporizers/vaporfi-atom-vaporizer-review/" TargetMode="External"/><Relationship Id="rId41" Type="http://schemas.openxmlformats.org/officeDocument/2006/relationships/hyperlink" Target="https://aspirevapeco.com/aspire-kits/aspire-puxos-kit/" TargetMode="External"/><Relationship Id="rId83" Type="http://schemas.openxmlformats.org/officeDocument/2006/relationships/hyperlink" Target="https://maxim-ecigareta.cz/geekvape-aegis-legend-200w-tc-box-mod-azure-trim" TargetMode="External"/><Relationship Id="rId179" Type="http://schemas.openxmlformats.org/officeDocument/2006/relationships/hyperlink" Target="https://relxnow.com/products/starter-kit" TargetMode="External"/><Relationship Id="rId386" Type="http://schemas.openxmlformats.org/officeDocument/2006/relationships/hyperlink" Target="https://www.vapoo.cz/box-mod-sady/voopoo-argus-gt-kit/" TargetMode="External"/><Relationship Id="rId551" Type="http://schemas.openxmlformats.org/officeDocument/2006/relationships/hyperlink" Target="https://www.heavengifts.com/product/80W-Kangertech-DRIPEZ-Starter-Kit.html" TargetMode="External"/><Relationship Id="rId593" Type="http://schemas.openxmlformats.org/officeDocument/2006/relationships/hyperlink" Target="https://www.sourcemore.com/rincoe-ceto-pod-vape-kit.html" TargetMode="External"/><Relationship Id="rId607" Type="http://schemas.openxmlformats.org/officeDocument/2006/relationships/hyperlink" Target="https://e-kalyan.com/product/sigelei-snowwolf-85w/" TargetMode="External"/><Relationship Id="rId649" Type="http://schemas.openxmlformats.org/officeDocument/2006/relationships/hyperlink" Target="https://vaping.com/smok-priv-v8-kit" TargetMode="External"/><Relationship Id="rId814" Type="http://schemas.openxmlformats.org/officeDocument/2006/relationships/hyperlink" Target="https://www.vaprio.cz/produkt-voopoo-drag-mini-sada-s-uforce-t2-tank-5043.html" TargetMode="External"/><Relationship Id="rId856" Type="http://schemas.openxmlformats.org/officeDocument/2006/relationships/hyperlink" Target="https://www.e-liquid.eu/wismec-reuleaux-rx2-20700" TargetMode="External"/><Relationship Id="rId190" Type="http://schemas.openxmlformats.org/officeDocument/2006/relationships/hyperlink" Target="https://www.vapeclub.co.uk/vape-pods/sigelei/humvee-80-kit" TargetMode="External"/><Relationship Id="rId204" Type="http://schemas.openxmlformats.org/officeDocument/2006/relationships/hyperlink" Target="https://www.eliquidshop.cz/smok-fetch-pro-kit/" TargetMode="External"/><Relationship Id="rId246" Type="http://schemas.openxmlformats.org/officeDocument/2006/relationships/hyperlink" Target="https://vapevine.ca/buy/smok-pozz-x-canada/" TargetMode="External"/><Relationship Id="rId288" Type="http://schemas.openxmlformats.org/officeDocument/2006/relationships/hyperlink" Target="https://www.smokstore.com/Smok-Thallo-S-100W-Pod-Mod-Kit" TargetMode="External"/><Relationship Id="rId411" Type="http://schemas.openxmlformats.org/officeDocument/2006/relationships/hyperlink" Target="https://www.elementvape.com/voopoo-find-s-trio-23w-pod-system" TargetMode="External"/><Relationship Id="rId453" Type="http://schemas.openxmlformats.org/officeDocument/2006/relationships/hyperlink" Target="https://prislusenstvi-e-cigarety.heureka.cz/efest-pro-c2-nabijecka/" TargetMode="External"/><Relationship Id="rId509" Type="http://schemas.openxmlformats.org/officeDocument/2006/relationships/hyperlink" Target="https://www.mujvape.cz/IJOY-Diamond-VPC-Pod-Kit-1400mAh-Cerveny-d5477.htm" TargetMode="External"/><Relationship Id="rId660" Type="http://schemas.openxmlformats.org/officeDocument/2006/relationships/hyperlink" Target="https://www.vaprio.cz/produkt-2471-smok-skyhook-rdta-box-kompletni-sada.html" TargetMode="External"/><Relationship Id="rId106" Type="http://schemas.openxmlformats.org/officeDocument/2006/relationships/hyperlink" Target="https://www.vaporstoredirect.com/the-phantom-squeeze-box-vaporizer.html" TargetMode="External"/><Relationship Id="rId313" Type="http://schemas.openxmlformats.org/officeDocument/2006/relationships/hyperlink" Target="https://www.dhgate.com/product/suorin-air-kit-2ml-refillable-suorin-air/511629673.html" TargetMode="External"/><Relationship Id="rId495" Type="http://schemas.openxmlformats.org/officeDocument/2006/relationships/hyperlink" Target="https://redjuice.co.uk/vape-kits/geekvape-aegis-x-zeus-kit.html" TargetMode="External"/><Relationship Id="rId716" Type="http://schemas.openxmlformats.org/officeDocument/2006/relationships/hyperlink" Target="https://www.elementvape.com/suorin-reno" TargetMode="External"/><Relationship Id="rId758" Type="http://schemas.openxmlformats.org/officeDocument/2006/relationships/hyperlink" Target="https://www.sourcemore.com/vapmod-dragoo-vaporizer.html" TargetMode="External"/><Relationship Id="rId10" Type="http://schemas.openxmlformats.org/officeDocument/2006/relationships/hyperlink" Target="https://www.e-cigclouds.co.uk/product/aspire-avp-aio-pod-kit-700mah/" TargetMode="External"/><Relationship Id="rId52" Type="http://schemas.openxmlformats.org/officeDocument/2006/relationships/hyperlink" Target="https://www.vaprio.cz/produkt-2797-eleaf-icare-solo-elektronicka-cigareta-320mah.html" TargetMode="External"/><Relationship Id="rId94" Type="http://schemas.openxmlformats.org/officeDocument/2006/relationships/hyperlink" Target="https://store.geekvape.com/products/geekvape-aegis-x-kit?variant=37740643287236" TargetMode="External"/><Relationship Id="rId148" Type="http://schemas.openxmlformats.org/officeDocument/2006/relationships/hyperlink" Target="https://maxim-ecigareta.cz/kangertech-subox-mini-v2-sada-seda" TargetMode="External"/><Relationship Id="rId355" Type="http://schemas.openxmlformats.org/officeDocument/2006/relationships/hyperlink" Target="https://geneticsvape.com/vaporesso-polar-220w-tc-kit-with-cascade-baby-se" TargetMode="External"/><Relationship Id="rId397" Type="http://schemas.openxmlformats.org/officeDocument/2006/relationships/hyperlink" Target="https://maxim-ecigareta.cz/voopoo-drag-mini-sada-s-uforce-t2-4400mah-b-rhodonite" TargetMode="External"/><Relationship Id="rId520" Type="http://schemas.openxmlformats.org/officeDocument/2006/relationships/hyperlink" Target="https://www.gosmokefree.co.uk/innokin-liftbox-bastion-box-mod-free-delivery/" TargetMode="External"/><Relationship Id="rId562" Type="http://schemas.openxmlformats.org/officeDocument/2006/relationships/hyperlink" Target="https://www.vapoo.cz/automaticka-baterie/smoking-vapor-mi-pod/" TargetMode="External"/><Relationship Id="rId618" Type="http://schemas.openxmlformats.org/officeDocument/2006/relationships/hyperlink" Target="https://www.vaprio.cz/produkt-smok-ipx-80-sada.html" TargetMode="External"/><Relationship Id="rId825" Type="http://schemas.openxmlformats.org/officeDocument/2006/relationships/hyperlink" Target="https://sety-e-cigaret.heureka.cz/voopoo-finic-fish-pod-kit-350-mah-blue-1-ks/" TargetMode="External"/><Relationship Id="rId215" Type="http://schemas.openxmlformats.org/officeDocument/2006/relationships/hyperlink" Target="https://www.vapstore.de/smok-gx350-kit" TargetMode="External"/><Relationship Id="rId257" Type="http://schemas.openxmlformats.org/officeDocument/2006/relationships/hyperlink" Target="https://www.vaprio.cz/produkt-smok-rpm-5-pro-sada.html" TargetMode="External"/><Relationship Id="rId422" Type="http://schemas.openxmlformats.org/officeDocument/2006/relationships/hyperlink" Target="https://www.elementvape.com/vzone-emask-218w-tc-box-mod" TargetMode="External"/><Relationship Id="rId464" Type="http://schemas.openxmlformats.org/officeDocument/2006/relationships/hyperlink" Target="https://www.elegomall.com/product/eleaf-istick-pico-75w-mod.html" TargetMode="External"/><Relationship Id="rId867" Type="http://schemas.openxmlformats.org/officeDocument/2006/relationships/hyperlink" Target="http://mainsmokeshop.com/gifts/2013/12/04/zig-zag-vaporizer/" TargetMode="External"/><Relationship Id="rId299" Type="http://schemas.openxmlformats.org/officeDocument/2006/relationships/hyperlink" Target="https://www.fajncigarety.cz/elektronicke-cigarety-smok-vape-pen-plus/smoktech-vape-pen-plus-3000mah-stribrna-1ks-3/" TargetMode="External"/><Relationship Id="rId727" Type="http://schemas.openxmlformats.org/officeDocument/2006/relationships/hyperlink" Target="https://vlitvape.de/kits/4019/tesla-sparrow-starter-kit" TargetMode="External"/><Relationship Id="rId63" Type="http://schemas.openxmlformats.org/officeDocument/2006/relationships/hyperlink" Target="https://vvapour.co.uk/product/exilis-pod-kit-by-snowwolf/" TargetMode="External"/><Relationship Id="rId159" Type="http://schemas.openxmlformats.org/officeDocument/2006/relationships/hyperlink" Target="https://www.vapeandgo.co.uk/product/lost-vape-quest-lyra-vape-kit/" TargetMode="External"/><Relationship Id="rId366" Type="http://schemas.openxmlformats.org/officeDocument/2006/relationships/hyperlink" Target="https://www.vaporesso.com/vape-kits/target-mini" TargetMode="External"/><Relationship Id="rId573" Type="http://schemas.openxmlformats.org/officeDocument/2006/relationships/hyperlink" Target="https://www.heavengifts.com/product/Nano-Prefilled-Disposable-Kit.html" TargetMode="External"/><Relationship Id="rId780" Type="http://schemas.openxmlformats.org/officeDocument/2006/relationships/hyperlink" Target="https://www.cloudstix.com/electronic-cigarette-batteries/modbatteries/switcher-mod-vaporesso-wholesale" TargetMode="External"/><Relationship Id="rId226" Type="http://schemas.openxmlformats.org/officeDocument/2006/relationships/hyperlink" Target="https://www.vapoo.cz/box-mod-sady/smoktech-morph-2-230w-kit/" TargetMode="External"/><Relationship Id="rId433" Type="http://schemas.openxmlformats.org/officeDocument/2006/relationships/hyperlink" Target="https://www.okprodej.cz/wismec-sinuous-fj200-tc-box-mod-s-divider-clearomizerem-0-mah-cervena" TargetMode="External"/><Relationship Id="rId640" Type="http://schemas.openxmlformats.org/officeDocument/2006/relationships/hyperlink" Target="https://www.worldsfinestejuice.com/shop/hardware/pod-kits/smoktech-novo-kit/" TargetMode="External"/><Relationship Id="rId738" Type="http://schemas.openxmlformats.org/officeDocument/2006/relationships/hyperlink" Target="https://www.vaprio.cz/produkt-uwell-caliburn-pod-system.html" TargetMode="External"/><Relationship Id="rId74" Type="http://schemas.openxmlformats.org/officeDocument/2006/relationships/hyperlink" Target="https://www.gallagher.cz/elektronicke-cigarety/elektronicke-cigarety-geekvape/geekvape-aegis-legend-2/" TargetMode="External"/><Relationship Id="rId377" Type="http://schemas.openxmlformats.org/officeDocument/2006/relationships/hyperlink" Target="https://www.vapepenstarterkit.com/product/vaporfi-air-2-mini-vaporizer/" TargetMode="External"/><Relationship Id="rId500" Type="http://schemas.openxmlformats.org/officeDocument/2006/relationships/hyperlink" Target="https://vapesourcing.com/geekvape-z-max-tank.html" TargetMode="External"/><Relationship Id="rId584" Type="http://schemas.openxmlformats.org/officeDocument/2006/relationships/hyperlink" Target="https://www.myvaporstore.com/Oukitel-Bison-Kit-p/ouk-bis10.htm" TargetMode="External"/><Relationship Id="rId805" Type="http://schemas.openxmlformats.org/officeDocument/2006/relationships/hyperlink" Target="https://www.vaprio.cz/produkt-vo-tech-via-240.html" TargetMode="External"/><Relationship Id="rId5" Type="http://schemas.openxmlformats.org/officeDocument/2006/relationships/hyperlink" Target="https://vapehq.co.uk/products/artery-lady-q" TargetMode="External"/><Relationship Id="rId237" Type="http://schemas.openxmlformats.org/officeDocument/2006/relationships/hyperlink" Target="https://www.elementvape.com/smok-nord-aio-19-22-starter-kit" TargetMode="External"/><Relationship Id="rId791" Type="http://schemas.openxmlformats.org/officeDocument/2006/relationships/hyperlink" Target="https://www.vaporfi.com/vaporfi-express-starter-kit/" TargetMode="External"/><Relationship Id="rId444" Type="http://schemas.openxmlformats.org/officeDocument/2006/relationships/hyperlink" Target="https://batonvapor.com/products/baton-v2-refillable-pod-system" TargetMode="External"/><Relationship Id="rId651" Type="http://schemas.openxmlformats.org/officeDocument/2006/relationships/hyperlink" Target="https://www.vaprio.cz/produkt-smok-rolo-badge-4232.html" TargetMode="External"/><Relationship Id="rId749" Type="http://schemas.openxmlformats.org/officeDocument/2006/relationships/hyperlink" Target="https://www.pure-eliquids.com/v2-e-liquid-starter-kit/" TargetMode="External"/><Relationship Id="rId290" Type="http://schemas.openxmlformats.org/officeDocument/2006/relationships/hyperlink" Target="https://www.vapemania.cz/cs/smoktech-trinity-alpha-grip-full-kit-1000mah-prism-rainbow" TargetMode="External"/><Relationship Id="rId304" Type="http://schemas.openxmlformats.org/officeDocument/2006/relationships/hyperlink" Target="https://www.ec-original.cz/x-priv/smok-x-priv-sada-s-tfv12-prince/" TargetMode="External"/><Relationship Id="rId388" Type="http://schemas.openxmlformats.org/officeDocument/2006/relationships/hyperlink" Target="https://www.kurakuvsen.cz/elektronicky-box-mod-argus-gt-160w-tc/" TargetMode="External"/><Relationship Id="rId511" Type="http://schemas.openxmlformats.org/officeDocument/2006/relationships/hyperlink" Target="https://www.batteryjunction.com/imren-h2-smart-charger.html" TargetMode="External"/><Relationship Id="rId609" Type="http://schemas.openxmlformats.org/officeDocument/2006/relationships/hyperlink" Target="https://www.vaprio.cz/produkt-sigelei-top1-230w-tc-box-mod-4226.html" TargetMode="External"/><Relationship Id="rId85" Type="http://schemas.openxmlformats.org/officeDocument/2006/relationships/hyperlink" Target="https://www.ejuice.cz/elektronicky-grip-geekvape-aegis-mini-kit-s-cerber-19161" TargetMode="External"/><Relationship Id="rId150" Type="http://schemas.openxmlformats.org/officeDocument/2006/relationships/hyperlink" Target="https://www.vaping.cz/Kangertech-SUBVOD-C-Zakladni-sada-1300mAh-Bila-d6519.htm" TargetMode="External"/><Relationship Id="rId595" Type="http://schemas.openxmlformats.org/officeDocument/2006/relationships/hyperlink" Target="https://www.vaporauthority.com/products/rincoe-ceto-pod-system-kit" TargetMode="External"/><Relationship Id="rId816" Type="http://schemas.openxmlformats.org/officeDocument/2006/relationships/hyperlink" Target="https://www.vapemania.cz/cs/voopoo-drag-nano-elektronicka-cigareta-750mah-ink" TargetMode="External"/><Relationship Id="rId248" Type="http://schemas.openxmlformats.org/officeDocument/2006/relationships/hyperlink" Target="https://www.vaprio.cz/produkt-smok-priv-v8-sada-s-tfv8-baby.html" TargetMode="External"/><Relationship Id="rId455" Type="http://schemas.openxmlformats.org/officeDocument/2006/relationships/hyperlink" Target="https://www.ecigarka.cz/elektronicke-cigarety/joyetech-ego-aio-pro-c-elektronicka-cigareta-na-baterie-18650/" TargetMode="External"/><Relationship Id="rId662" Type="http://schemas.openxmlformats.org/officeDocument/2006/relationships/hyperlink" Target="https://www.vaporauthority.com/products/genuine-smok-stick-v8-baby-starter-kit" TargetMode="External"/><Relationship Id="rId12" Type="http://schemas.openxmlformats.org/officeDocument/2006/relationships/hyperlink" Target="https://www.vaprio.cz/produkt-aspire-breeze-aio-set-3287.html" TargetMode="External"/><Relationship Id="rId108" Type="http://schemas.openxmlformats.org/officeDocument/2006/relationships/hyperlink" Target="https://vape.deals/hotcig-dx200-dna-200-box-mod-60-00/" TargetMode="External"/><Relationship Id="rId315" Type="http://schemas.openxmlformats.org/officeDocument/2006/relationships/hyperlink" Target="https://www.myvaporstore.com/Suorin-Elite-Pod-Kit-p/suo-elt10.htm" TargetMode="External"/><Relationship Id="rId522" Type="http://schemas.openxmlformats.org/officeDocument/2006/relationships/hyperlink" Target="https://www.3fvape.com/vv-vw-mod/17468-authentic-pioneer4you-ipv-eclipse-200w-tc-vw-variable-wattage-box-mod-black-5200w-2-x-18650.html" TargetMode="External"/><Relationship Id="rId96" Type="http://schemas.openxmlformats.org/officeDocument/2006/relationships/hyperlink" Target="https://www.ejuice.cz/geekvape-b60-boost2" TargetMode="External"/><Relationship Id="rId161" Type="http://schemas.openxmlformats.org/officeDocument/2006/relationships/hyperlink" Target="https://www.theecig.com/LIMITLESS-MARQUEE-3-IN-1-MOD-SYSTEM-WITH-POD-ADAPT-p/limitless-marquee-3-in-1-mod-s.htm" TargetMode="External"/><Relationship Id="rId399" Type="http://schemas.openxmlformats.org/officeDocument/2006/relationships/hyperlink" Target="https://www.e-cigo.cz/elektronicka-cigareta/voopoo-drag-nano-2-pod-kit--800mah/" TargetMode="External"/><Relationship Id="rId827" Type="http://schemas.openxmlformats.org/officeDocument/2006/relationships/hyperlink" Target="https://vapeian.com/shop/voopoo-panda-aio-pod-system-vape-kit/" TargetMode="External"/><Relationship Id="rId259" Type="http://schemas.openxmlformats.org/officeDocument/2006/relationships/hyperlink" Target="https://smokofficial.com/product/rpm80-kit/" TargetMode="External"/><Relationship Id="rId466" Type="http://schemas.openxmlformats.org/officeDocument/2006/relationships/hyperlink" Target="https://www.elementvape.com/eleaf-istick-mini-10w" TargetMode="External"/><Relationship Id="rId673" Type="http://schemas.openxmlformats.org/officeDocument/2006/relationships/hyperlink" Target="https://www.vapewholesaleatlanta.com/products/smok-trinity-battery?variant=32230517407827" TargetMode="External"/><Relationship Id="rId23" Type="http://schemas.openxmlformats.org/officeDocument/2006/relationships/hyperlink" Target="https://www.vaprio.cz/produkt-2326-aspire-pockex-pocket-zakladni-sada-1500mah.html" TargetMode="External"/><Relationship Id="rId119" Type="http://schemas.openxmlformats.org/officeDocument/2006/relationships/hyperlink" Target="https://www.rockstar-vape.co.uk/innokin-dv-pod-vape-kit.html" TargetMode="External"/><Relationship Id="rId326" Type="http://schemas.openxmlformats.org/officeDocument/2006/relationships/hyperlink" Target="https://gripy-e-cigaret.heureka.cz/teslacigs-tesla-wye-ii-215w-mod-modro-zlata/" TargetMode="External"/><Relationship Id="rId533" Type="http://schemas.openxmlformats.org/officeDocument/2006/relationships/hyperlink" Target="https://www.vapezone.cz/joyetech-exceed-edge-elektronicka-cigareta-650mah" TargetMode="External"/><Relationship Id="rId740" Type="http://schemas.openxmlformats.org/officeDocument/2006/relationships/hyperlink" Target="https://www.ejuice.cz/elektronicka-cigareta-uwell-caliburn-pod-kit-520ma-20921" TargetMode="External"/><Relationship Id="rId838" Type="http://schemas.openxmlformats.org/officeDocument/2006/relationships/hyperlink" Target="https://www.vapoo.cz/automaticka-baterie/voopoo-vmate-pod/" TargetMode="External"/><Relationship Id="rId172" Type="http://schemas.openxmlformats.org/officeDocument/2006/relationships/hyperlink" Target="https://www.myvaporstore.com/Oukitel-Bison-Kit-p/ouk-bis10.htm" TargetMode="External"/><Relationship Id="rId477" Type="http://schemas.openxmlformats.org/officeDocument/2006/relationships/hyperlink" Target="https://www.elementvape.com/freemax-gemm" TargetMode="External"/><Relationship Id="rId600" Type="http://schemas.openxmlformats.org/officeDocument/2006/relationships/hyperlink" Target="https://cheapvaping.deals/s-body-macro-dna75" TargetMode="External"/><Relationship Id="rId684" Type="http://schemas.openxmlformats.org/officeDocument/2006/relationships/hyperlink" Target="https://www.vapemania.cz/cs/smoktech-trinity-alpha-grip-full-kit-1000mah-prism-rainbow" TargetMode="External"/><Relationship Id="rId337" Type="http://schemas.openxmlformats.org/officeDocument/2006/relationships/hyperlink" Target="https://www.vaprio.cz/produkt-vaporesso-gen-mod.html" TargetMode="External"/><Relationship Id="rId34" Type="http://schemas.openxmlformats.org/officeDocument/2006/relationships/hyperlink" Target="https://www.vapecig.cz/geekvape-aegis-solo-sada-s-tankem-cerberus/" TargetMode="External"/><Relationship Id="rId544" Type="http://schemas.openxmlformats.org/officeDocument/2006/relationships/hyperlink" Target="https://www.novacig.cz/justfog-minifit-pod" TargetMode="External"/><Relationship Id="rId751" Type="http://schemas.openxmlformats.org/officeDocument/2006/relationships/hyperlink" Target="https://www.pure-eliquids.com/v2-e-liquid-starter-kit/" TargetMode="External"/><Relationship Id="rId849" Type="http://schemas.openxmlformats.org/officeDocument/2006/relationships/hyperlink" Target="https://www.bukalapak.com/p/hobi-koleksi/koleksi/aksesoris-vape-pod/81w5uz-jual-authentic-wismec-vaporshark-minnow-electronic-cigarette-kit-mod-and-atomizer-vape-vaping-vapor" TargetMode="External"/><Relationship Id="rId183" Type="http://schemas.openxmlformats.org/officeDocument/2006/relationships/hyperlink" Target="https://puffbarsplus.com/products/ryse-max-v2-disposable-5-pack" TargetMode="External"/><Relationship Id="rId390" Type="http://schemas.openxmlformats.org/officeDocument/2006/relationships/hyperlink" Target="https://www.kvalitnikoureni.cz/cz/katalog/grip-voopoo-argus-pro-80-w.html" TargetMode="External"/><Relationship Id="rId404" Type="http://schemas.openxmlformats.org/officeDocument/2006/relationships/hyperlink" Target="https://www.eliquidshop.cz/voopoo-drag-x-pod/" TargetMode="External"/><Relationship Id="rId611" Type="http://schemas.openxmlformats.org/officeDocument/2006/relationships/hyperlink" Target="https://www.e-liquid.eu/product/el-cigarety-pro-pokrocile/smok-al85-set/15684" TargetMode="External"/><Relationship Id="rId250" Type="http://schemas.openxmlformats.org/officeDocument/2006/relationships/hyperlink" Target="https://www.vaprio.cz/produkt-smok-r-kiss-2-sada.html" TargetMode="External"/><Relationship Id="rId488" Type="http://schemas.openxmlformats.org/officeDocument/2006/relationships/hyperlink" Target="https://nordamp.no/geekvape-aegis-max-100w-kit-w-zeus-10895" TargetMode="External"/><Relationship Id="rId695" Type="http://schemas.openxmlformats.org/officeDocument/2006/relationships/hyperlink" Target="https://prevent-cancer.ca/product/mi-one-kit/" TargetMode="External"/><Relationship Id="rId709" Type="http://schemas.openxmlformats.org/officeDocument/2006/relationships/hyperlink" Target="https://www.vaprio.cz/produkt-suorin-drop-startovaci-sada-3637.html" TargetMode="External"/><Relationship Id="rId45" Type="http://schemas.openxmlformats.org/officeDocument/2006/relationships/hyperlink" Target="https://bigjeffvapes.com/products/dovpo-ember-60w-kit" TargetMode="External"/><Relationship Id="rId110" Type="http://schemas.openxmlformats.org/officeDocument/2006/relationships/hyperlink" Target="https://www.ejuice.cz/elektronicky-grip-ijoy-avenger-270-kit-s-avenger-t-18194" TargetMode="External"/><Relationship Id="rId348" Type="http://schemas.openxmlformats.org/officeDocument/2006/relationships/hyperlink" Target="https://www.vaprio.cz/produkt-vaporesso-luxe-nano-sada-.html" TargetMode="External"/><Relationship Id="rId555" Type="http://schemas.openxmlformats.org/officeDocument/2006/relationships/hyperlink" Target="https://www.elektronicka-cigareta.eu/elektronicka-cigareta-pohoda/eshop/1-1-Kompletni-sady-e-cigaret/0/5/1876-Kangertech-TOP-EVOD-Kit-650-mAh-silver" TargetMode="External"/><Relationship Id="rId762" Type="http://schemas.openxmlformats.org/officeDocument/2006/relationships/hyperlink" Target="http://www.ejuice.cz/elektronicka-cigareta-vaporesso-degree-pod-kit-950-21666" TargetMode="External"/><Relationship Id="rId194" Type="http://schemas.openxmlformats.org/officeDocument/2006/relationships/hyperlink" Target="https://www.vaprio.cz/produkt-sigelei-top1-230w-tc-box-mod-4226.html" TargetMode="External"/><Relationship Id="rId208" Type="http://schemas.openxmlformats.org/officeDocument/2006/relationships/hyperlink" Target="https://maxim-ecigareta.cz/smok-g-priv-2-tc-230w-kit-s-tfv8-x-baby-stribrno-cerna" TargetMode="External"/><Relationship Id="rId415" Type="http://schemas.openxmlformats.org/officeDocument/2006/relationships/hyperlink" Target="https://www.dragonsbreathvapeshop.com.au/products/voopoo-vmate" TargetMode="External"/><Relationship Id="rId622" Type="http://schemas.openxmlformats.org/officeDocument/2006/relationships/hyperlink" Target="https://www.vapezone.cz/smoktech-mag-tc-225w-grip-full-kit" TargetMode="External"/><Relationship Id="rId261" Type="http://schemas.openxmlformats.org/officeDocument/2006/relationships/hyperlink" Target="https://cheapvaping.deals/smok-rpm-2s" TargetMode="External"/><Relationship Id="rId499" Type="http://schemas.openxmlformats.org/officeDocument/2006/relationships/hyperlink" Target="https://www.ejuice.cz/geekvape-m100" TargetMode="External"/><Relationship Id="rId56" Type="http://schemas.openxmlformats.org/officeDocument/2006/relationships/hyperlink" Target="https://www.xsmok.cz/eleaf-ikonn-220-set-s-ello-4ml-atomizerem-p41044/" TargetMode="External"/><Relationship Id="rId359" Type="http://schemas.openxmlformats.org/officeDocument/2006/relationships/hyperlink" Target="https://www.ejuice.cz/elektronicka-cigareta-vaporesso-sky-solo-plus-kit--20063" TargetMode="External"/><Relationship Id="rId566" Type="http://schemas.openxmlformats.org/officeDocument/2006/relationships/hyperlink" Target="https://mipod.com/products/wi-pod-kit" TargetMode="External"/><Relationship Id="rId773" Type="http://schemas.openxmlformats.org/officeDocument/2006/relationships/hyperlink" Target="https://geneticsvape.com/vaporesso-polar-220w-tc-kit-with-cascade-baby-se" TargetMode="External"/><Relationship Id="rId121" Type="http://schemas.openxmlformats.org/officeDocument/2006/relationships/hyperlink" Target="https://www.mr-joy.nl/en/innokin-endura-t18-x-vape-kit-1000mah.html" TargetMode="External"/><Relationship Id="rId219" Type="http://schemas.openxmlformats.org/officeDocument/2006/relationships/hyperlink" Target="https://www.ecigarko.cz/p/smok-mag-baby-sada-1600mah-4-5ml" TargetMode="External"/><Relationship Id="rId426" Type="http://schemas.openxmlformats.org/officeDocument/2006/relationships/hyperlink" Target="https://mojeelektronickacigareta.cz/elektronicke-cigarety-wismec-motiv/wismec-motiv-elektronicka-cigareta-2200mah-cerna-1804.html" TargetMode="External"/><Relationship Id="rId633" Type="http://schemas.openxmlformats.org/officeDocument/2006/relationships/hyperlink" Target="https://smokofficial.com/product/nfix-kit/" TargetMode="External"/><Relationship Id="rId840" Type="http://schemas.openxmlformats.org/officeDocument/2006/relationships/hyperlink" Target="https://breazy.com/products/vuse-alto-power-unit-kit" TargetMode="External"/><Relationship Id="rId67" Type="http://schemas.openxmlformats.org/officeDocument/2006/relationships/hyperlink" Target="https://www.vaprio.cz/produkt-freemax-marvos-x-100w-sada.html" TargetMode="External"/><Relationship Id="rId272" Type="http://schemas.openxmlformats.org/officeDocument/2006/relationships/hyperlink" Target="https://www.eliquidshop.cz/smok-stick-prince/" TargetMode="External"/><Relationship Id="rId577" Type="http://schemas.openxmlformats.org/officeDocument/2006/relationships/hyperlink" Target="https://www.vapecentralgroup.com/products/oilax-cito-pro-battery-box" TargetMode="External"/><Relationship Id="rId700" Type="http://schemas.openxmlformats.org/officeDocument/2006/relationships/hyperlink" Target="https://www.southbeachsmoke.com/deluxe-starter-kit/" TargetMode="External"/><Relationship Id="rId132" Type="http://schemas.openxmlformats.org/officeDocument/2006/relationships/hyperlink" Target="https://www.e-liquid.eu/variant/el-cigarety-pro-zacatecniky/joyetech-atopack-penguin---kit-_2ml_/16765/16765/4680" TargetMode="External"/><Relationship Id="rId784" Type="http://schemas.openxmlformats.org/officeDocument/2006/relationships/hyperlink" Target="https://www.vaporesso.com/vape-kits/vm-stick-18" TargetMode="External"/><Relationship Id="rId437" Type="http://schemas.openxmlformats.org/officeDocument/2006/relationships/hyperlink" Target="https://www.elementvape.com/snowwolf-xfeng-230w-tc-box-mod" TargetMode="External"/><Relationship Id="rId644" Type="http://schemas.openxmlformats.org/officeDocument/2006/relationships/hyperlink" Target="https://www.aliexpress.com/item/4001231425044.html?spm=a2g0o.productlist.0.0.69e351ccCTV1uG&amp;algo_pvid=f01972f3-3b20-46ff-9212-c3faa2da5e52&amp;aem_p4p_detail=202202210357562136850616162000121191094&amp;algo_exp_id=f01972f3-3b20-46ff-9212-c3faa2da5e52-0&amp;pdp_ext_f=%7B%22sku_id%22%3A%2210000015385325364%22%7D&amp;pdp_pi=-1%3B889.38%3B-1%3B-1%40salePrice%3BCZK%3Bsearch-mainSearch" TargetMode="External"/><Relationship Id="rId851" Type="http://schemas.openxmlformats.org/officeDocument/2006/relationships/hyperlink" Target="https://www.bukalapak.com/p/hobi-koleksi/koleksi/aksesoris-vape-pod/81w5uz-jual-authentic-wismec-vaporshark-minnow-electronic-cigarette-kit-mod-and-atomizer-vape-vaping-vapor" TargetMode="External"/><Relationship Id="rId283" Type="http://schemas.openxmlformats.org/officeDocument/2006/relationships/hyperlink" Target="https://www.gallagher.cz/clearomizery/clearomizery-smok/smok-tfv18-tank/" TargetMode="External"/><Relationship Id="rId490" Type="http://schemas.openxmlformats.org/officeDocument/2006/relationships/hyperlink" Target="https://www.ejuice.cz/elektronicka-cigareta-geekvape-aegis-nano-pod-kit--24063" TargetMode="External"/><Relationship Id="rId504" Type="http://schemas.openxmlformats.org/officeDocument/2006/relationships/hyperlink" Target="https://www.vaprio.cz/produkt-hellvape-rebirth-rta.html" TargetMode="External"/><Relationship Id="rId711" Type="http://schemas.openxmlformats.org/officeDocument/2006/relationships/hyperlink" Target="https://www.suorinusa.com/products/suorin-edge-pod-system-device-with-cartridge-kit-black" TargetMode="External"/><Relationship Id="rId78" Type="http://schemas.openxmlformats.org/officeDocument/2006/relationships/hyperlink" Target="https://www.smokepipe.cz/geekvape-l200-aegis-legend-2-200w-starter-kit-red" TargetMode="External"/><Relationship Id="rId143" Type="http://schemas.openxmlformats.org/officeDocument/2006/relationships/hyperlink" Target="https://www.vapospy.com/p/kandypens-galaxy" TargetMode="External"/><Relationship Id="rId350" Type="http://schemas.openxmlformats.org/officeDocument/2006/relationships/hyperlink" Target="https://www.vaporism.cz/vaporesso-luxe-pm40-pod-sada-P/" TargetMode="External"/><Relationship Id="rId588" Type="http://schemas.openxmlformats.org/officeDocument/2006/relationships/hyperlink" Target="https://www.myvaporstore.com/OVNS-DUO-Starter-Kit-p/ovn-duo10.htm" TargetMode="External"/><Relationship Id="rId795" Type="http://schemas.openxmlformats.org/officeDocument/2006/relationships/hyperlink" Target="https://www.smoketastic.com/vaporfi-vaio-mini/" TargetMode="External"/><Relationship Id="rId809" Type="http://schemas.openxmlformats.org/officeDocument/2006/relationships/hyperlink" Target="https://www.elektrocigara.cz/VOOPOO-DRAG-2-177W-TC-Box-Mod-d1644.htm" TargetMode="External"/><Relationship Id="rId9" Type="http://schemas.openxmlformats.org/officeDocument/2006/relationships/hyperlink" Target="https://www.e-cigclouds.co.uk/product/aspire-avp-aio-pod-kit-700mah/" TargetMode="External"/><Relationship Id="rId210" Type="http://schemas.openxmlformats.org/officeDocument/2006/relationships/hyperlink" Target="https://www.kourimlevne.cz/gripy-a-mody-smok-g-priv-3/smoktech-g-priv-3-230w-tc-grip-set-black-2/" TargetMode="External"/><Relationship Id="rId448" Type="http://schemas.openxmlformats.org/officeDocument/2006/relationships/hyperlink" Target="https://www.vaping.cz/Uwell-e-cigareta-Caliburn-G-690mAh-zelena-d10209.htm" TargetMode="External"/><Relationship Id="rId655" Type="http://schemas.openxmlformats.org/officeDocument/2006/relationships/hyperlink" Target="https://www.vapestore.co.uk/smok-rpm-4-pod-kit.html" TargetMode="External"/><Relationship Id="rId862" Type="http://schemas.openxmlformats.org/officeDocument/2006/relationships/hyperlink" Target="https://redjuice.co.uk/vape-tools/wotofo-resistance-and-voltage-meter-ohms-volts.html" TargetMode="External"/><Relationship Id="rId294" Type="http://schemas.openxmlformats.org/officeDocument/2006/relationships/hyperlink" Target="https://maxim-ecigareta.cz/smok-species-tc230w-full-kit-duha" TargetMode="External"/><Relationship Id="rId308" Type="http://schemas.openxmlformats.org/officeDocument/2006/relationships/hyperlink" Target="https://prevent-cancer.ca/product/mi-one-kit/" TargetMode="External"/><Relationship Id="rId515" Type="http://schemas.openxmlformats.org/officeDocument/2006/relationships/hyperlink" Target="https://bigjuiceuk.co.uk/index.php?id_product=205&amp;id_product_attribute=8493&amp;rewrite=aspire-k2-starter-kit&amp;controller=product" TargetMode="External"/><Relationship Id="rId722" Type="http://schemas.openxmlformats.org/officeDocument/2006/relationships/hyperlink" Target="https://www.tobiana.com/product/en/14845/yihi-sx-mini-x-class-carbon-fiber" TargetMode="External"/><Relationship Id="rId89" Type="http://schemas.openxmlformats.org/officeDocument/2006/relationships/hyperlink" Target="https://www.eliquidshop.cz/geekvape-aegis-solo-100w-mod-oranzovem-p9178/" TargetMode="External"/><Relationship Id="rId154" Type="http://schemas.openxmlformats.org/officeDocument/2006/relationships/hyperlink" Target="https://www.eliquidshop.cz/lost-vape-centaurus-dna-250c/" TargetMode="External"/><Relationship Id="rId361" Type="http://schemas.openxmlformats.org/officeDocument/2006/relationships/hyperlink" Target="https://www.vaprio.cz/produkt-vaporesso-swag-ii-sada.html" TargetMode="External"/><Relationship Id="rId599" Type="http://schemas.openxmlformats.org/officeDocument/2006/relationships/hyperlink" Target="https://hoodvapes.com/products/rokin-nitro-oil-concentrate-vaporizer-pen?variant=8214268346456" TargetMode="External"/><Relationship Id="rId459" Type="http://schemas.openxmlformats.org/officeDocument/2006/relationships/hyperlink" Target="https://www.fajncigarety.cz/elektronicke-cigarety-eleaf-icare-140/ismoka-eleaf-icare-140-650mah-stribrna-2/" TargetMode="External"/><Relationship Id="rId666" Type="http://schemas.openxmlformats.org/officeDocument/2006/relationships/hyperlink" Target="https://www.vaprio.cz/produkt-tfv12-prince-clearomizer-smok-3924.html" TargetMode="External"/><Relationship Id="rId873" Type="http://schemas.openxmlformats.org/officeDocument/2006/relationships/hyperlink" Target="http://www.ryosupply.com/zigzagcl2ta.html" TargetMode="External"/><Relationship Id="rId16" Type="http://schemas.openxmlformats.org/officeDocument/2006/relationships/hyperlink" Target="https://www.elementvape.com/aspire-cobble-aio-pod-kit" TargetMode="External"/><Relationship Id="rId221" Type="http://schemas.openxmlformats.org/officeDocument/2006/relationships/hyperlink" Target="https://vapebargains.co.uk/smok-mag-grip-full-kit-29-99/" TargetMode="External"/><Relationship Id="rId319" Type="http://schemas.openxmlformats.org/officeDocument/2006/relationships/hyperlink" Target="https://vaping.com/suorin-vagon-kit" TargetMode="External"/><Relationship Id="rId526" Type="http://schemas.openxmlformats.org/officeDocument/2006/relationships/hyperlink" Target="https://cheapvaping.deals/joyetech-atopack-penguin-kit" TargetMode="External"/><Relationship Id="rId733" Type="http://schemas.openxmlformats.org/officeDocument/2006/relationships/hyperlink" Target="https://www.vapovor.com/en/teslacigs-wye-200w" TargetMode="External"/><Relationship Id="rId165" Type="http://schemas.openxmlformats.org/officeDocument/2006/relationships/hyperlink" Target="https://mightyskins.com/products/phix-by-mlv" TargetMode="External"/><Relationship Id="rId372" Type="http://schemas.openxmlformats.org/officeDocument/2006/relationships/hyperlink" Target="https://www.vaprio.cz/produkt-vaporesso-xros-2.html" TargetMode="External"/><Relationship Id="rId677" Type="http://schemas.openxmlformats.org/officeDocument/2006/relationships/hyperlink" Target="https://www.vapewholesaleatlanta.com/products/smok-trinity-battery?variant=32230517407827" TargetMode="External"/><Relationship Id="rId800" Type="http://schemas.openxmlformats.org/officeDocument/2006/relationships/hyperlink" Target="https://www.vaporsugar.com/vapor-shark-hedron-box-mod" TargetMode="External"/><Relationship Id="rId232" Type="http://schemas.openxmlformats.org/officeDocument/2006/relationships/hyperlink" Target="https://www.smokstore.com/smok-nord-4-pod-kit" TargetMode="External"/><Relationship Id="rId27" Type="http://schemas.openxmlformats.org/officeDocument/2006/relationships/hyperlink" Target="https://www.vapezone.cz/variant/aspire-zelos-2.0-tc50w-grip-full-kit-2500mah/52621/168414" TargetMode="External"/><Relationship Id="rId537" Type="http://schemas.openxmlformats.org/officeDocument/2006/relationships/hyperlink" Target="https://www.gallagher.cz/elektronicke-cigarety/elektronicke-cigarety-joyetech/joyetech-exceed-edge/" TargetMode="External"/><Relationship Id="rId744" Type="http://schemas.openxmlformats.org/officeDocument/2006/relationships/hyperlink" Target="https://www.theeciggy.com/product-category/v2-cigs/disposables/" TargetMode="External"/><Relationship Id="rId80" Type="http://schemas.openxmlformats.org/officeDocument/2006/relationships/hyperlink" Target="https://www.vaporclearance.com/geekvape-aegis-legend-200w-mod-zeus-edition" TargetMode="External"/><Relationship Id="rId176" Type="http://schemas.openxmlformats.org/officeDocument/2006/relationships/hyperlink" Target="https://www.vapeshack.com/phix-vape-device-kit" TargetMode="External"/><Relationship Id="rId383" Type="http://schemas.openxmlformats.org/officeDocument/2006/relationships/hyperlink" Target="https://m.made-in-china.com/product/Maskking-Vape-High-2-0-Wholesale-Disposable-Vape-Pen-Mini-Electronic-Cigarette-1905647592.html" TargetMode="External"/><Relationship Id="rId590" Type="http://schemas.openxmlformats.org/officeDocument/2006/relationships/hyperlink" Target="https://www.budgetvapors.com/pioneer4you-ipv-400-200w-tc-box-mod/" TargetMode="External"/><Relationship Id="rId604" Type="http://schemas.openxmlformats.org/officeDocument/2006/relationships/hyperlink" Target="https://www.e-liquid.eu/sense-sidekik-pod-starter-kit-460mah" TargetMode="External"/><Relationship Id="rId811" Type="http://schemas.openxmlformats.org/officeDocument/2006/relationships/hyperlink" Target="https://www.vapoo.cz/box-mod-sady/voopoo-drag-3-kompletni-sada/" TargetMode="External"/><Relationship Id="rId243" Type="http://schemas.openxmlformats.org/officeDocument/2006/relationships/hyperlink" Target="https://vaping.com/smok-novo-3-kit" TargetMode="External"/><Relationship Id="rId450" Type="http://schemas.openxmlformats.org/officeDocument/2006/relationships/hyperlink" Target="https://www.wholesalecentral.com/disposable-electonic-cigarettes-product-page.html" TargetMode="External"/><Relationship Id="rId688" Type="http://schemas.openxmlformats.org/officeDocument/2006/relationships/hyperlink" Target="https://www.ecigmafia.com/products/smok-x-force-aio-starter-kit.html" TargetMode="External"/><Relationship Id="rId38" Type="http://schemas.openxmlformats.org/officeDocument/2006/relationships/hyperlink" Target="https://www.vaprio.cz/produkt-aspire-breeze-nxt.html" TargetMode="External"/><Relationship Id="rId103" Type="http://schemas.openxmlformats.org/officeDocument/2006/relationships/hyperlink" Target="https://www.smokers-choiceuk.co.uk/product/hitt-go-disposable-pod-device-400puffs/" TargetMode="External"/><Relationship Id="rId310" Type="http://schemas.openxmlformats.org/officeDocument/2006/relationships/hyperlink" Target="https://www.southbeachsmoke.com/blog/what-strength-e-cig-is-right-for-you.html" TargetMode="External"/><Relationship Id="rId548" Type="http://schemas.openxmlformats.org/officeDocument/2006/relationships/hyperlink" Target="http://www.kanger.info/top-evod-starter-kit.html" TargetMode="External"/><Relationship Id="rId755" Type="http://schemas.openxmlformats.org/officeDocument/2006/relationships/hyperlink" Target="https://www.vaprio.cz/produkt-vandy-vape-kylin-m-rta.html" TargetMode="External"/><Relationship Id="rId91" Type="http://schemas.openxmlformats.org/officeDocument/2006/relationships/hyperlink" Target="https://codevape.co.uk/products/aegis-solo-kit-by-geek-vape" TargetMode="External"/><Relationship Id="rId187" Type="http://schemas.openxmlformats.org/officeDocument/2006/relationships/hyperlink" Target="https://gripy-e-cigaret.heureka.cz/sigelei-fog-213-200w-vw-grafitove-seda/" TargetMode="External"/><Relationship Id="rId394" Type="http://schemas.openxmlformats.org/officeDocument/2006/relationships/hyperlink" Target="https://www.vapeshed.co.nz/voopoo-drag-2-platinum-box-kit-tpd-2ml.html" TargetMode="External"/><Relationship Id="rId408" Type="http://schemas.openxmlformats.org/officeDocument/2006/relationships/hyperlink" Target="https://www.vaprio.cz/produkt-voopoo-drag-x-pro-sada.html" TargetMode="External"/><Relationship Id="rId615" Type="http://schemas.openxmlformats.org/officeDocument/2006/relationships/hyperlink" Target="https://www.vaporauthority.com/products/genuine-smok-fit-kit" TargetMode="External"/><Relationship Id="rId822" Type="http://schemas.openxmlformats.org/officeDocument/2006/relationships/hyperlink" Target="https://www.elementvape.com/voopoo-find-s-trio-23w-pod-system" TargetMode="External"/><Relationship Id="rId254" Type="http://schemas.openxmlformats.org/officeDocument/2006/relationships/hyperlink" Target="https://www.vaprio.cz/produkt-smok-rpm-2s-sada.html" TargetMode="External"/><Relationship Id="rId699" Type="http://schemas.openxmlformats.org/officeDocument/2006/relationships/hyperlink" Target="https://www.myvaporstore.com/Snowwolf-VFENG-Squonk-Kit-p/snw-vsq10.htm" TargetMode="External"/><Relationship Id="rId49" Type="http://schemas.openxmlformats.org/officeDocument/2006/relationships/hyperlink" Target="https://www.vaprio.cz/produkt-eleaf-icare-2-650mah-3628.html" TargetMode="External"/><Relationship Id="rId114" Type="http://schemas.openxmlformats.org/officeDocument/2006/relationships/hyperlink" Target="https://www.fajncigarety.cz/en/gripy-a-mody-ijoy-diamond-pd270/elektronicky-grip--ijoy-diamond-pd270-mod--6000mah-cerny/" TargetMode="External"/><Relationship Id="rId461" Type="http://schemas.openxmlformats.org/officeDocument/2006/relationships/hyperlink" Target="https://www.okprodej.cz/kompletni-sada-eleaf-icare-mini-s-nabijeckou" TargetMode="External"/><Relationship Id="rId559" Type="http://schemas.openxmlformats.org/officeDocument/2006/relationships/hyperlink" Target="https://www.vapoo.cz/pody-se-spinacim-tlacitkem/lost-vape-orion-q-pod-gold-dazzling-2/" TargetMode="External"/><Relationship Id="rId766" Type="http://schemas.openxmlformats.org/officeDocument/2006/relationships/hyperlink" Target="https://www.vaprio.cz/produkt-vaporesso-gtx-go-40.html" TargetMode="External"/><Relationship Id="rId198" Type="http://schemas.openxmlformats.org/officeDocument/2006/relationships/hyperlink" Target="https://www.vaprio.cz/produkt-smok-alike-40w-pod-sada.html" TargetMode="External"/><Relationship Id="rId321" Type="http://schemas.openxmlformats.org/officeDocument/2006/relationships/hyperlink" Target="https://www.vapingeliquid.com/switch-mods-watermelon-ice-disposable-device" TargetMode="External"/><Relationship Id="rId419" Type="http://schemas.openxmlformats.org/officeDocument/2006/relationships/hyperlink" Target="https://www.elementvape.com/voopoo-x217" TargetMode="External"/><Relationship Id="rId626" Type="http://schemas.openxmlformats.org/officeDocument/2006/relationships/hyperlink" Target="https://www.smokedaletobacco.com/smok-mico-kit-sleek-design.html" TargetMode="External"/><Relationship Id="rId833" Type="http://schemas.openxmlformats.org/officeDocument/2006/relationships/hyperlink" Target="https://vapesourcing.com/voopoo-vinci-air-kit.html" TargetMode="External"/><Relationship Id="rId265" Type="http://schemas.openxmlformats.org/officeDocument/2006/relationships/hyperlink" Target="https://vaping.com/smok-slm-pod-device" TargetMode="External"/><Relationship Id="rId472" Type="http://schemas.openxmlformats.org/officeDocument/2006/relationships/hyperlink" Target="https://giantvapes.com/products/freemax-maxpod" TargetMode="External"/><Relationship Id="rId125" Type="http://schemas.openxmlformats.org/officeDocument/2006/relationships/hyperlink" Target="https://www.vaprio.cz/produkt-innokin-jem-pen.html" TargetMode="External"/><Relationship Id="rId332" Type="http://schemas.openxmlformats.org/officeDocument/2006/relationships/hyperlink" Target="http://vandyvape.com/shows/7/6.html" TargetMode="External"/><Relationship Id="rId777" Type="http://schemas.openxmlformats.org/officeDocument/2006/relationships/hyperlink" Target="https://www.vaprio.cz/produkt-vaporesso-sky-solo.html" TargetMode="External"/><Relationship Id="rId637" Type="http://schemas.openxmlformats.org/officeDocument/2006/relationships/hyperlink" Target="https://www.e-liquid.eu/smok-nord-kit" TargetMode="External"/><Relationship Id="rId844" Type="http://schemas.openxmlformats.org/officeDocument/2006/relationships/hyperlink" Target="https://www.joyetech.eu/vapes/mods/mod-sets/wismec-active-mod" TargetMode="External"/><Relationship Id="rId276" Type="http://schemas.openxmlformats.org/officeDocument/2006/relationships/hyperlink" Target="https://www.elementvape.com/smok-stick-v8" TargetMode="External"/><Relationship Id="rId483" Type="http://schemas.openxmlformats.org/officeDocument/2006/relationships/hyperlink" Target="https://www.vaprio.cz/produkt-geekvape-lucid-80w-tc-sada-s-lumi-5306.html" TargetMode="External"/><Relationship Id="rId690" Type="http://schemas.openxmlformats.org/officeDocument/2006/relationships/hyperlink" Target="https://vapingdaily.com/all-in-one-vapes/smok-x-force-review/" TargetMode="External"/><Relationship Id="rId704" Type="http://schemas.openxmlformats.org/officeDocument/2006/relationships/hyperlink" Target="https://www.elementvape.com/suorin-air-plus" TargetMode="External"/><Relationship Id="rId40" Type="http://schemas.openxmlformats.org/officeDocument/2006/relationships/hyperlink" Target="https://aspirevapeco.com/aspire-kits/aspire-puxos-kit/" TargetMode="External"/><Relationship Id="rId136" Type="http://schemas.openxmlformats.org/officeDocument/2006/relationships/hyperlink" Target="https://www.vaprio.cz/produkt-1015-joyetech-ego-one-mini-sada-850mah.html" TargetMode="External"/><Relationship Id="rId343" Type="http://schemas.openxmlformats.org/officeDocument/2006/relationships/hyperlink" Target="https://www.ejuice.cz/vaporesso-gen-s" TargetMode="External"/><Relationship Id="rId550" Type="http://schemas.openxmlformats.org/officeDocument/2006/relationships/hyperlink" Target="http://sanair.cz/gripy/drip-ey-cerna" TargetMode="External"/><Relationship Id="rId788" Type="http://schemas.openxmlformats.org/officeDocument/2006/relationships/hyperlink" Target="https://www.vapepenstarterkit.com/product/vaporfi-air-2-mini-vaporizer/" TargetMode="External"/><Relationship Id="rId203" Type="http://schemas.openxmlformats.org/officeDocument/2006/relationships/hyperlink" Target="https://www.fajncigarety.cz/elektronicke-cigarety-smok-fetch-mini/smoktech-fetch-mini-40w-1200mah-cerny/" TargetMode="External"/><Relationship Id="rId648" Type="http://schemas.openxmlformats.org/officeDocument/2006/relationships/hyperlink" Target="https://vapecorner.ca/products/smok-osub-one-kit" TargetMode="External"/><Relationship Id="rId855" Type="http://schemas.openxmlformats.org/officeDocument/2006/relationships/hyperlink" Target="https://vapesourcing.com/wismec-motiv-2-kit.html" TargetMode="External"/><Relationship Id="rId287" Type="http://schemas.openxmlformats.org/officeDocument/2006/relationships/hyperlink" Target="https://www.smokstore.com/Smok-Thallo-S-100W-Pod-Mod-Kit" TargetMode="External"/><Relationship Id="rId410" Type="http://schemas.openxmlformats.org/officeDocument/2006/relationships/hyperlink" Target="https://vape-empire.com/product/voopoo-find-s-trio-pod-kit-orange/" TargetMode="External"/><Relationship Id="rId494" Type="http://schemas.openxmlformats.org/officeDocument/2006/relationships/hyperlink" Target="https://vapeflova.com/product/geekvape-aegis-x-200w-starter-kit-with-cerberus-tank/" TargetMode="External"/><Relationship Id="rId508" Type="http://schemas.openxmlformats.org/officeDocument/2006/relationships/hyperlink" Target="https://www.ejuice.cz/elektronicky-grip-ijoy-diamond-vpc-pod-kit-1400mah-18942" TargetMode="External"/><Relationship Id="rId715" Type="http://schemas.openxmlformats.org/officeDocument/2006/relationships/hyperlink" Target="https://www.suorinusa.com/products/suorin-edge-battery" TargetMode="External"/><Relationship Id="rId147" Type="http://schemas.openxmlformats.org/officeDocument/2006/relationships/hyperlink" Target="https://www.dashvapes.com/cz/products/starter+kits/1/kanger+subox+mini+starter+kit/883/7096" TargetMode="External"/><Relationship Id="rId354" Type="http://schemas.openxmlformats.org/officeDocument/2006/relationships/hyperlink" Target="https://vaposearch.com/vape/vaporesso-podstick-starter-kit/" TargetMode="External"/><Relationship Id="rId799" Type="http://schemas.openxmlformats.org/officeDocument/2006/relationships/hyperlink" Target="https://www.vaporauthority.com/products/genuine-vapor-shark-dna-250-box-mod" TargetMode="External"/><Relationship Id="rId51" Type="http://schemas.openxmlformats.org/officeDocument/2006/relationships/hyperlink" Target="https://www.vaprio.cz/produkt-2797-eleaf-icare-solo-elektronicka-cigareta-320mah.html" TargetMode="External"/><Relationship Id="rId561" Type="http://schemas.openxmlformats.org/officeDocument/2006/relationships/hyperlink" Target="https://vape-street.com/products/limitless-marquee-mod-syst%C3%A9m" TargetMode="External"/><Relationship Id="rId659" Type="http://schemas.openxmlformats.org/officeDocument/2006/relationships/hyperlink" Target="https://www.vaprio.cz/produkt-smok-scar-18-sada.html" TargetMode="External"/><Relationship Id="rId866" Type="http://schemas.openxmlformats.org/officeDocument/2006/relationships/hyperlink" Target="https://www.worthpoint.com/worthopedia/zig-zag-vape-335-premium-unit-kit-1825043056" TargetMode="External"/><Relationship Id="rId214" Type="http://schemas.openxmlformats.org/officeDocument/2006/relationships/hyperlink" Target="https://www.vaprio.cz/produkt-smok-g150-sada-s-tfv8-baby-4200mah.html" TargetMode="External"/><Relationship Id="rId298" Type="http://schemas.openxmlformats.org/officeDocument/2006/relationships/hyperlink" Target="https://www.fajncigarety.cz/elektronicke-cigarety-smok-vape-pen-plus/smoktech-vape-pen-plus-3000mah-stribrna-1ks-3/" TargetMode="External"/><Relationship Id="rId421" Type="http://schemas.openxmlformats.org/officeDocument/2006/relationships/hyperlink" Target="https://www.elementvape.com/vzone-emask-218w-tc-box-mod" TargetMode="External"/><Relationship Id="rId519" Type="http://schemas.openxmlformats.org/officeDocument/2006/relationships/hyperlink" Target="https://www.vaprio.cz/produkt-innokin-jem-pen.html" TargetMode="External"/><Relationship Id="rId158" Type="http://schemas.openxmlformats.org/officeDocument/2006/relationships/hyperlink" Target="https://www.vaprio.cz/produkt-lost-vape-orion-dna-pod-sada.html" TargetMode="External"/><Relationship Id="rId726" Type="http://schemas.openxmlformats.org/officeDocument/2006/relationships/hyperlink" Target="https://www.svapostore.net/en/tesla-aio-70w-kits-electronic-cigarette" TargetMode="External"/><Relationship Id="rId62" Type="http://schemas.openxmlformats.org/officeDocument/2006/relationships/hyperlink" Target="https://www.ecigssa.co.za/threads/vapor-shark-galeon.57713/" TargetMode="External"/><Relationship Id="rId365" Type="http://schemas.openxmlformats.org/officeDocument/2006/relationships/hyperlink" Target="https://www.vaporesso.com/vape-kits/target-mini-2" TargetMode="External"/><Relationship Id="rId572" Type="http://schemas.openxmlformats.org/officeDocument/2006/relationships/hyperlink" Target="https://www.myvaporstore.com/Innokin-MVP5-Kit-p/ink-mjx10.htm" TargetMode="External"/><Relationship Id="rId225" Type="http://schemas.openxmlformats.org/officeDocument/2006/relationships/hyperlink" Target="https://www.vapoo.cz/box-mod-sady/smoktech-morph-2-230w-kit/" TargetMode="External"/><Relationship Id="rId432" Type="http://schemas.openxmlformats.org/officeDocument/2006/relationships/hyperlink" Target="https://www.e-liquid.eu/wismec-sinuous-fj200-grip-4600mah" TargetMode="External"/><Relationship Id="rId737" Type="http://schemas.openxmlformats.org/officeDocument/2006/relationships/hyperlink" Target="https://www.e-liquid.eu/uwell-amulet-pod-kit-370mah" TargetMode="External"/><Relationship Id="rId73" Type="http://schemas.openxmlformats.org/officeDocument/2006/relationships/hyperlink" Target="https://www.elkram.cz/kategorie/elektronicke-cigarety/e-cigarety/elektronicka-cigareta-geekvape-aegis-hero-mod-pod-kit-1200mah-modra/" TargetMode="External"/><Relationship Id="rId169" Type="http://schemas.openxmlformats.org/officeDocument/2006/relationships/hyperlink" Target="https://www.vaporism.cz/pod-a-aio-systemy-2/smok-nord-aio-22-sada/" TargetMode="External"/><Relationship Id="rId376" Type="http://schemas.openxmlformats.org/officeDocument/2006/relationships/hyperlink" Target="https://www.vaprio.cz/produkt-vaporesso-zero-2.html" TargetMode="External"/><Relationship Id="rId583" Type="http://schemas.openxmlformats.org/officeDocument/2006/relationships/hyperlink" Target="https://www.vaporlounge.com/Lost-Vape-Orion-DNA-Go-Pod-System-p/lv-orion-dna-kit.htm" TargetMode="External"/><Relationship Id="rId790" Type="http://schemas.openxmlformats.org/officeDocument/2006/relationships/hyperlink" Target="https://vapingdaily.com/vaporizers/vaporfi-atom-vaporizer-review/" TargetMode="External"/><Relationship Id="rId804" Type="http://schemas.openxmlformats.org/officeDocument/2006/relationships/hyperlink" Target="https://www.pure-eliquids.com/vie-dry-herb-vaporizer/" TargetMode="External"/><Relationship Id="rId4" Type="http://schemas.openxmlformats.org/officeDocument/2006/relationships/hyperlink" Target="https://www.myvapery.com/lemon-pod-device-by-ald-amaze-black.html" TargetMode="External"/><Relationship Id="rId236" Type="http://schemas.openxmlformats.org/officeDocument/2006/relationships/hyperlink" Target="https://www.eightvape.com/products/smok-nord-aio-19-kit" TargetMode="External"/><Relationship Id="rId443" Type="http://schemas.openxmlformats.org/officeDocument/2006/relationships/hyperlink" Target="https://www.space-stoners.cz/vaporizer-atmos-vicod-5g-2nd-gen/" TargetMode="External"/><Relationship Id="rId650" Type="http://schemas.openxmlformats.org/officeDocument/2006/relationships/hyperlink" Target="https://www.elementvape.com/smok-r-steam-mini-80w-tc-box-mod" TargetMode="External"/><Relationship Id="rId303" Type="http://schemas.openxmlformats.org/officeDocument/2006/relationships/hyperlink" Target="https://www.ec-original.cz/x-priv/smok-x-priv-sada-s-tfv12-prince/" TargetMode="External"/><Relationship Id="rId748" Type="http://schemas.openxmlformats.org/officeDocument/2006/relationships/hyperlink" Target="https://www.theeciggy.com/product-category/v2-cigs/disposables/" TargetMode="External"/><Relationship Id="rId84" Type="http://schemas.openxmlformats.org/officeDocument/2006/relationships/hyperlink" Target="https://www.ejuice.cz/elektronicky-grip-geekvape-aegis-mini-kit-s-cerber-19161" TargetMode="External"/><Relationship Id="rId387" Type="http://schemas.openxmlformats.org/officeDocument/2006/relationships/hyperlink" Target="https://www.vapoo.cz/box-mod-sady/voopoo-argus-gt-kit/" TargetMode="External"/><Relationship Id="rId510" Type="http://schemas.openxmlformats.org/officeDocument/2006/relationships/hyperlink" Target="https://www.everzon.com/es/products/ijoy-katana-box-mod-3000mah" TargetMode="External"/><Relationship Id="rId594" Type="http://schemas.openxmlformats.org/officeDocument/2006/relationships/hyperlink" Target="https://www.vaporauthority.com/products/rincoe-ceto-pod-system-kit" TargetMode="External"/><Relationship Id="rId608" Type="http://schemas.openxmlformats.org/officeDocument/2006/relationships/hyperlink" Target="https://www.vapeuniverse.co.uk/product/sigelie-sobra-mod-vape-kit/" TargetMode="External"/><Relationship Id="rId815" Type="http://schemas.openxmlformats.org/officeDocument/2006/relationships/hyperlink" Target="https://www.fajncigarety.cz/gripy-a-mody-voopoo-drag-mini-refresh/elektronicky-grip--voopoo-drag-mini-refresh-kit-s-pnp-tank--4400mah-b-purple--2/" TargetMode="External"/><Relationship Id="rId247" Type="http://schemas.openxmlformats.org/officeDocument/2006/relationships/hyperlink" Target="https://www.elektronicke-cigarety-naplne-liquid-brno-ostrava-opava.cz/elektronicke-cigarety-gripy-smok-priv-one/" TargetMode="External"/><Relationship Id="rId107" Type="http://schemas.openxmlformats.org/officeDocument/2006/relationships/hyperlink" Target="https://www.dovaping.com/products/horizontech-magico-25w-pod-system?variant=40105033334983" TargetMode="External"/><Relationship Id="rId454" Type="http://schemas.openxmlformats.org/officeDocument/2006/relationships/hyperlink" Target="https://www.akkuteile.de/en/efest-pro-c4-lithium-ion-battery-charger_500411_1554" TargetMode="External"/><Relationship Id="rId661" Type="http://schemas.openxmlformats.org/officeDocument/2006/relationships/hyperlink" Target="https://www.vaprio.cz/produkt-2471-smok-skyhook-rdta-box-kompletni-sada.html" TargetMode="External"/><Relationship Id="rId759" Type="http://schemas.openxmlformats.org/officeDocument/2006/relationships/hyperlink" Target="https://www.vaporauthority.com/products/genuine-vapor-shark-dna-250-box-mod" TargetMode="External"/><Relationship Id="rId11" Type="http://schemas.openxmlformats.org/officeDocument/2006/relationships/hyperlink" Target="https://www.vaprio.cz/produkt-aspire-breeze-aio-set-3287.html" TargetMode="External"/><Relationship Id="rId314" Type="http://schemas.openxmlformats.org/officeDocument/2006/relationships/hyperlink" Target="https://www.elementvape.com/suorin-drop-2" TargetMode="External"/><Relationship Id="rId398" Type="http://schemas.openxmlformats.org/officeDocument/2006/relationships/hyperlink" Target="https://www.vaprio.cz/produkt-voopoo-drag-mini-117w-tc-box-mod-4400mah.html" TargetMode="External"/><Relationship Id="rId521" Type="http://schemas.openxmlformats.org/officeDocument/2006/relationships/hyperlink" Target="https://www.vapeoutlet.cz/innokin-oceanus-isub-ve-vcetne-baterii-20700-3000mah-bila-229/detail" TargetMode="External"/><Relationship Id="rId619" Type="http://schemas.openxmlformats.org/officeDocument/2006/relationships/hyperlink" Target="https://www.vaprio.cz/produkt-smok-mag-baby-sada-4356.html" TargetMode="External"/><Relationship Id="rId95" Type="http://schemas.openxmlformats.org/officeDocument/2006/relationships/hyperlink" Target="https://www.vapoo.cz/pody-se-spinacim-tlacitkem/geekvape-ap2-pod/" TargetMode="External"/><Relationship Id="rId160" Type="http://schemas.openxmlformats.org/officeDocument/2006/relationships/hyperlink" Target="https://vapesourcing.com/lost-vape-lyra-kit.html" TargetMode="External"/><Relationship Id="rId826" Type="http://schemas.openxmlformats.org/officeDocument/2006/relationships/hyperlink" Target="https://www.vaprio.cz/produkt-voopoo-panda-aio-pod-startovaci-sada-4777.html" TargetMode="External"/><Relationship Id="rId258" Type="http://schemas.openxmlformats.org/officeDocument/2006/relationships/hyperlink" Target="https://smokofficial.com/product/rpm80-kit/" TargetMode="External"/><Relationship Id="rId465" Type="http://schemas.openxmlformats.org/officeDocument/2006/relationships/hyperlink" Target="https://www.elementvape.com/eleaf-istick-mini-10w" TargetMode="External"/><Relationship Id="rId672" Type="http://schemas.openxmlformats.org/officeDocument/2006/relationships/hyperlink" Target="https://www.vapewholesaleatlanta.com/products/smok-trinity-battery?variant=32230517407827" TargetMode="External"/><Relationship Id="rId22" Type="http://schemas.openxmlformats.org/officeDocument/2006/relationships/hyperlink" Target="https://www.vaping.cz/Aspire-e-cigareta-Nautilus-Prime-zelena-2000mAh-d10194.htm" TargetMode="External"/><Relationship Id="rId118" Type="http://schemas.openxmlformats.org/officeDocument/2006/relationships/hyperlink" Target="https://www.myvaporstore.com/Innokin-DV-Pod-System-p/ink-dva10.htm" TargetMode="External"/><Relationship Id="rId325" Type="http://schemas.openxmlformats.org/officeDocument/2006/relationships/hyperlink" Target="https://www.volari.it/Tesla-WYE-85-W-Box" TargetMode="External"/><Relationship Id="rId532" Type="http://schemas.openxmlformats.org/officeDocument/2006/relationships/hyperlink" Target="https://www.vaprio.cz/produkt-2174-joyetech-evic-basic-sada-s-cubis-pro-mini-1500mah.html" TargetMode="External"/><Relationship Id="rId171" Type="http://schemas.openxmlformats.org/officeDocument/2006/relationships/hyperlink" Target="https://vaposearch.com/vape/obs-cube-80w-box-mod/" TargetMode="External"/><Relationship Id="rId837" Type="http://schemas.openxmlformats.org/officeDocument/2006/relationships/hyperlink" Target="https://mojeelektronickacigareta.cz/elektronicke-cigarety-voopoo-vinci-pod/voopoo-vinci-pod-elektronicka-cigareta-800mah-4865.html" TargetMode="External"/><Relationship Id="rId269" Type="http://schemas.openxmlformats.org/officeDocument/2006/relationships/hyperlink" Target="https://www.vapemania.cz/cs/smoktech-stick-m17-elektronicka-cigareta-1300mah-silver" TargetMode="External"/><Relationship Id="rId476" Type="http://schemas.openxmlformats.org/officeDocument/2006/relationships/hyperlink" Target="https://www.ave40.com/freecool-n800-vape-pod-system-kit-800mah.html" TargetMode="External"/><Relationship Id="rId683" Type="http://schemas.openxmlformats.org/officeDocument/2006/relationships/hyperlink" Target="https://www.vapewholesaleatlanta.com/products/smok-trinity-battery?variant=32230517407827" TargetMode="External"/><Relationship Id="rId33" Type="http://schemas.openxmlformats.org/officeDocument/2006/relationships/hyperlink" Target="https://www.elektrocigara.cz/GeekVape-Aegis-POD-d1809.htm" TargetMode="External"/><Relationship Id="rId129" Type="http://schemas.openxmlformats.org/officeDocument/2006/relationships/hyperlink" Target="https://www.vaprio.cz/produkt-innokin-sceptre-sada.html" TargetMode="External"/><Relationship Id="rId336" Type="http://schemas.openxmlformats.org/officeDocument/2006/relationships/hyperlink" Target="https://www.vaporauthority.com/products/genuine-vapor-shark-dna-250-box-mod" TargetMode="External"/><Relationship Id="rId543" Type="http://schemas.openxmlformats.org/officeDocument/2006/relationships/hyperlink" Target="https://www.vaprio.cz/produkt-justfog-c601-startovaci-sada-4778.html" TargetMode="External"/><Relationship Id="rId182" Type="http://schemas.openxmlformats.org/officeDocument/2006/relationships/hyperlink" Target="https://eciggity.com/ryse-max-disposable-pod/" TargetMode="External"/><Relationship Id="rId403" Type="http://schemas.openxmlformats.org/officeDocument/2006/relationships/hyperlink" Target="https://www.fajncigarety.cz/en/elektronicke-cigarety-voopoo-drag-s-pro/voopoo-drag-s-pro-mod-pod-80w-grip-3000mah-garda-blue/" TargetMode="External"/><Relationship Id="rId750" Type="http://schemas.openxmlformats.org/officeDocument/2006/relationships/hyperlink" Target="https://www.pure-eliquids.com/v2-e-liquid-starter-kit/" TargetMode="External"/><Relationship Id="rId848" Type="http://schemas.openxmlformats.org/officeDocument/2006/relationships/hyperlink" Target="https://www.vaporauthority.com/products/genuine-vapor-shark-hedron-box-mod" TargetMode="External"/><Relationship Id="rId487" Type="http://schemas.openxmlformats.org/officeDocument/2006/relationships/hyperlink" Target="https://www.vapoo.cz/samostatne-mody/geekvape-aegis-max-100w-21700-mod/" TargetMode="External"/><Relationship Id="rId610" Type="http://schemas.openxmlformats.org/officeDocument/2006/relationships/hyperlink" Target="https://mojeelektronickacigareta.cz/elektronicke-cigarety-vaporesso-sky-solo-plus/vaporesso-sky-solo-plus-elektronicka-cigareta-3000mah-3891.html" TargetMode="External"/><Relationship Id="rId694" Type="http://schemas.openxmlformats.org/officeDocument/2006/relationships/hyperlink" Target="https://www.alivape.com/collections/all-vape-brands/products/smok-x-force-all-in-one-pod-kit" TargetMode="External"/><Relationship Id="rId708" Type="http://schemas.openxmlformats.org/officeDocument/2006/relationships/hyperlink" Target="https://www.vaprio.cz/produkt-suorin-drop-startovaci-sada-3637.html" TargetMode="External"/><Relationship Id="rId347" Type="http://schemas.openxmlformats.org/officeDocument/2006/relationships/hyperlink" Target="https://www.vaporesso.com/vape-kits/luxe-80s" TargetMode="External"/><Relationship Id="rId44" Type="http://schemas.openxmlformats.org/officeDocument/2006/relationships/hyperlink" Target="https://www.electrictobacconist.com/boulder-rock-kit-p1294" TargetMode="External"/><Relationship Id="rId554" Type="http://schemas.openxmlformats.org/officeDocument/2006/relationships/hyperlink" Target="https://www.okprodej.cz/kangertech-subtank-nano-clearomizer-stribrna/" TargetMode="External"/><Relationship Id="rId761" Type="http://schemas.openxmlformats.org/officeDocument/2006/relationships/hyperlink" Target="https://www.vaporauthority.com/products/genuine-vapor-shark-switchbox-dna-75-box-mod" TargetMode="External"/><Relationship Id="rId859" Type="http://schemas.openxmlformats.org/officeDocument/2006/relationships/hyperlink" Target="https://cheapvaping.deals/wismec-reuleaux-rx300-mod" TargetMode="External"/><Relationship Id="rId193" Type="http://schemas.openxmlformats.org/officeDocument/2006/relationships/hyperlink" Target="https://e-kalyan.com/product/sigelei-snowwolf-85w/" TargetMode="External"/><Relationship Id="rId207" Type="http://schemas.openxmlformats.org/officeDocument/2006/relationships/hyperlink" Target="https://www.vaprio.cz/produkt-smok-fit.html" TargetMode="External"/><Relationship Id="rId414" Type="http://schemas.openxmlformats.org/officeDocument/2006/relationships/hyperlink" Target="https://www.elkram.cz/kategorie/elektronicke-cigarety/gripy/voopoo-too-180w-mod-sada-silver-dazzle/" TargetMode="External"/><Relationship Id="rId498" Type="http://schemas.openxmlformats.org/officeDocument/2006/relationships/hyperlink" Target="https://vaping.com/geekvape-lucid-80w-kit" TargetMode="External"/><Relationship Id="rId621" Type="http://schemas.openxmlformats.org/officeDocument/2006/relationships/hyperlink" Target="https://www.heavengifts.com/product/SMOK-MAG-Kit.html" TargetMode="External"/><Relationship Id="rId260" Type="http://schemas.openxmlformats.org/officeDocument/2006/relationships/hyperlink" Target="https://www.vapemania.cz/cs/smoktech-rpm80-pro-grip-full-kit-black-carbon-fiber" TargetMode="External"/><Relationship Id="rId719" Type="http://schemas.openxmlformats.org/officeDocument/2006/relationships/hyperlink" Target="https://mipod.com/products/shell-swon" TargetMode="External"/><Relationship Id="rId55" Type="http://schemas.openxmlformats.org/officeDocument/2006/relationships/hyperlink" Target="https://www.cigabuy.com/authentic-eleaf-ikonn-220-220w-tc-box-mod-green-black-p-12875.html" TargetMode="External"/><Relationship Id="rId120" Type="http://schemas.openxmlformats.org/officeDocument/2006/relationships/hyperlink" Target="https://vapingorilla.com/products/innokin-endura-t18-starter-kit" TargetMode="External"/><Relationship Id="rId358" Type="http://schemas.openxmlformats.org/officeDocument/2006/relationships/hyperlink" Target="https://www.eliquidshop.cz/elektronicka-cigareta-vaporesso-sky-solo/" TargetMode="External"/><Relationship Id="rId565" Type="http://schemas.openxmlformats.org/officeDocument/2006/relationships/hyperlink" Target="https://www.fajncigarety.cz/elektronicke-cigarety-smoking-vapor-mi-pod/smoking-vapor-mi-pod-grimm-green/" TargetMode="External"/><Relationship Id="rId772" Type="http://schemas.openxmlformats.org/officeDocument/2006/relationships/hyperlink" Target="https://www.vaporism.cz/pen-style-sady/elektronicka-cigareta-vaporesso-orca-solo-kit--800-mah/" TargetMode="External"/><Relationship Id="rId218" Type="http://schemas.openxmlformats.org/officeDocument/2006/relationships/hyperlink" Target="https://www.vaprio.cz/produkt-smok-ipx-80-sada.html" TargetMode="External"/><Relationship Id="rId425" Type="http://schemas.openxmlformats.org/officeDocument/2006/relationships/hyperlink" Target="https://cartly.shop/original-wismec-active-kit-with-active-box-mod-vape-80w-and-amor-ns-plus-atomizer-e-cigarette-vaper-kit-with-bluetooth-speaker/" TargetMode="External"/><Relationship Id="rId632" Type="http://schemas.openxmlformats.org/officeDocument/2006/relationships/hyperlink" Target="https://www.vapezone.cz/smoktech-nfix-elektronicka-cigareta-700mah" TargetMode="External"/><Relationship Id="rId271" Type="http://schemas.openxmlformats.org/officeDocument/2006/relationships/hyperlink" Target="https://www.eliquidshop.cz/smok-stick-prince/" TargetMode="External"/><Relationship Id="rId66" Type="http://schemas.openxmlformats.org/officeDocument/2006/relationships/hyperlink" Target="https://www.eliquid-brno.cz/eliquid-brno/eshop/164-1-E-CIGARETY/0/5/12392-Freemax-Marvos-T80-80W-3000-mAh-Pod-Kit-4-5ml-Black" TargetMode="External"/><Relationship Id="rId131" Type="http://schemas.openxmlformats.org/officeDocument/2006/relationships/hyperlink" Target="https://www.elementvape.com/ipv-v3-mini-auto-squonk-pod-system" TargetMode="External"/><Relationship Id="rId369" Type="http://schemas.openxmlformats.org/officeDocument/2006/relationships/hyperlink" Target="https://www.burnitup.co.uk/vape-pen-kits/1441-vaporesso-vm-solo-22-vape-kit.html" TargetMode="External"/><Relationship Id="rId576" Type="http://schemas.openxmlformats.org/officeDocument/2006/relationships/hyperlink" Target="https://leavenworthcoughy.com/products/nux-cbd-disposable" TargetMode="External"/><Relationship Id="rId783" Type="http://schemas.openxmlformats.org/officeDocument/2006/relationships/hyperlink" Target="https://maxim-ecigareta.cz/vaporesso-tarot-baby-tc85w-2500mah-full-kit-duhova" TargetMode="External"/><Relationship Id="rId229" Type="http://schemas.openxmlformats.org/officeDocument/2006/relationships/hyperlink" Target="https://www.ejuice.cz/elektronicka-cigareta-smok-nord-2-pod-kit-1500mah--22137" TargetMode="External"/><Relationship Id="rId436" Type="http://schemas.openxmlformats.org/officeDocument/2006/relationships/hyperlink" Target="https://www.wotofo.com/products/wotofo-rig-mod-flux-kit?variant=14603835867225" TargetMode="External"/><Relationship Id="rId643" Type="http://schemas.openxmlformats.org/officeDocument/2006/relationships/hyperlink" Target="https://www.ec-original.cz/smok/elektronicka-cigareta--smok-novo-4/" TargetMode="External"/><Relationship Id="rId850" Type="http://schemas.openxmlformats.org/officeDocument/2006/relationships/hyperlink" Target="https://www.bukalapak.com/p/hobi-koleksi/koleksi/aksesoris-vape-pod/81w5uz-jual-authentic-wismec-vaporshark-minnow-electronic-cigarette-kit-mod-and-atomizer-vape-vaping-vapor" TargetMode="External"/><Relationship Id="rId77" Type="http://schemas.openxmlformats.org/officeDocument/2006/relationships/hyperlink" Target="http://www.ejuice.cz/elektronicka-cigareta-geekvape-aegis-boost-pod-kit-1500mah-almighty-blue-21704" TargetMode="External"/><Relationship Id="rId282" Type="http://schemas.openxmlformats.org/officeDocument/2006/relationships/hyperlink" Target="https://www.elektrocigara.cz/SMOK-TFV16-tank-d1498.htm" TargetMode="External"/><Relationship Id="rId503" Type="http://schemas.openxmlformats.org/officeDocument/2006/relationships/hyperlink" Target="https://vapesourcing.com/hellvape-grimm-kit.html" TargetMode="External"/><Relationship Id="rId587" Type="http://schemas.openxmlformats.org/officeDocument/2006/relationships/hyperlink" Target="https://vapejuicedepot.com/products/ovns-duo-dual-vaping-pod-system" TargetMode="External"/><Relationship Id="rId710" Type="http://schemas.openxmlformats.org/officeDocument/2006/relationships/hyperlink" Target="https://www.vaporenjoy.com/suorin-edge" TargetMode="External"/><Relationship Id="rId808" Type="http://schemas.openxmlformats.org/officeDocument/2006/relationships/hyperlink" Target="https://www.fajncigarety.cz/gripy-a-mody-voopoo-drag-2/elektronicky-grip--voopoo-drag-2-kit-s-uforce-t2--b-aurora--2/" TargetMode="External"/><Relationship Id="rId8" Type="http://schemas.openxmlformats.org/officeDocument/2006/relationships/hyperlink" Target="https://vapedrive.com/arymi-armor-box-mod/" TargetMode="External"/><Relationship Id="rId142" Type="http://schemas.openxmlformats.org/officeDocument/2006/relationships/hyperlink" Target="https://elektronicka-cigareta.hledejceny.cz/juul-kit/" TargetMode="External"/><Relationship Id="rId447" Type="http://schemas.openxmlformats.org/officeDocument/2006/relationships/hyperlink" Target="https://ismokeking.se/product/bo-vaping-bo-one-kit/" TargetMode="External"/><Relationship Id="rId794" Type="http://schemas.openxmlformats.org/officeDocument/2006/relationships/hyperlink" Target="https://vapingdaily.com/best-vape-pens/vaporfi-orbit-review/" TargetMode="External"/><Relationship Id="rId654" Type="http://schemas.openxmlformats.org/officeDocument/2006/relationships/hyperlink" Target="https://www.vapecorrect.com/smok-rpm-160-pod-mod-vape-kit" TargetMode="External"/><Relationship Id="rId861" Type="http://schemas.openxmlformats.org/officeDocument/2006/relationships/hyperlink" Target="https://www.ego-cigarety.sk/WOTOFO-FLUX-200W-TC-FLOW-PRO-KIT-GUNMETAL-d5588.htm?tab=description" TargetMode="External"/><Relationship Id="rId293" Type="http://schemas.openxmlformats.org/officeDocument/2006/relationships/hyperlink" Target="https://justvape.nu/produkt/smok-species-230w-touch-screen-tc-kit-with-tfv-mini-v2/" TargetMode="External"/><Relationship Id="rId307" Type="http://schemas.openxmlformats.org/officeDocument/2006/relationships/hyperlink" Target="https://www.ejuice.cz/elektronicky-grip-smok-x-priv-mod-auto-pink-17682" TargetMode="External"/><Relationship Id="rId514" Type="http://schemas.openxmlformats.org/officeDocument/2006/relationships/hyperlink" Target="https://www.broadvapes.co.uk/product-page/innokin-coolfire-ultra-tc150-150w-4000mah-battery" TargetMode="External"/><Relationship Id="rId721" Type="http://schemas.openxmlformats.org/officeDocument/2006/relationships/hyperlink" Target="https://www.vaprio.cz/produkt-sxmini-x-class.html"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http://www.henruitech.com/oilax-cito-x-wax-cbd-2in1-p00051p1.html" TargetMode="External"/><Relationship Id="rId21" Type="http://schemas.openxmlformats.org/officeDocument/2006/relationships/hyperlink" Target="https://www.pure-eliquids.com/vie-dry-herb-vaporizer/" TargetMode="External"/><Relationship Id="rId42" Type="http://schemas.openxmlformats.org/officeDocument/2006/relationships/hyperlink" Target="https://www.vapoo.cz/klasicke-e-cigarety/smok-stick-v9-max-sada/" TargetMode="External"/><Relationship Id="rId63" Type="http://schemas.openxmlformats.org/officeDocument/2006/relationships/hyperlink" Target="https://www.novacig.cz/cartridge-innokin-eqs-pod" TargetMode="External"/><Relationship Id="rId84" Type="http://schemas.openxmlformats.org/officeDocument/2006/relationships/hyperlink" Target="https://www.everzon.com/es/products/ijoy-katana-box-mod-3000mah" TargetMode="External"/><Relationship Id="rId138" Type="http://schemas.openxmlformats.org/officeDocument/2006/relationships/hyperlink" Target="https://cheapvaping.deals/s-body-macro-dna75" TargetMode="External"/><Relationship Id="rId159" Type="http://schemas.openxmlformats.org/officeDocument/2006/relationships/hyperlink" Target="https://www.vaporism.cz/mody-geekvape/geekvape-aegis-legend-200w-tc-box-mod/" TargetMode="External"/><Relationship Id="rId170" Type="http://schemas.openxmlformats.org/officeDocument/2006/relationships/hyperlink" Target="https://www.e-cigoutlet.co.uk/index.php?route=product/product&amp;path=59&amp;product_id=276" TargetMode="External"/><Relationship Id="rId191" Type="http://schemas.openxmlformats.org/officeDocument/2006/relationships/hyperlink" Target="https://www.vaprio.cz/produkt-smok-slm-startovaci-pod-sada.html" TargetMode="External"/><Relationship Id="rId205" Type="http://schemas.openxmlformats.org/officeDocument/2006/relationships/hyperlink" Target="https://www.innokin.cz/innokin-endura-t20-s-sada/innokin-endura-t20-s-sada/" TargetMode="External"/><Relationship Id="rId107" Type="http://schemas.openxmlformats.org/officeDocument/2006/relationships/hyperlink" Target="https://www.xsmok.cz/aspire-nautilus-aio-p44903/?vid=44895" TargetMode="External"/><Relationship Id="rId11" Type="http://schemas.openxmlformats.org/officeDocument/2006/relationships/hyperlink" Target="https://electriccigarettereviewer.com/v2-cigs-disposable-e-cig/" TargetMode="External"/><Relationship Id="rId32" Type="http://schemas.openxmlformats.org/officeDocument/2006/relationships/hyperlink" Target="https://mojeelektronickacigareta.cz/elektronicke-cigarety-kangertech-uboat/kangertech-uboat-elektronicka-cigareta-550mah-cerna-2532.html" TargetMode="External"/><Relationship Id="rId53" Type="http://schemas.openxmlformats.org/officeDocument/2006/relationships/hyperlink" Target="https://gripy-e-cigaret.heureka.cz/smoktech-al85-tc85w-grip-easy-kit-stribrna/" TargetMode="External"/><Relationship Id="rId74" Type="http://schemas.openxmlformats.org/officeDocument/2006/relationships/hyperlink" Target="https://www.myvaporstore.com/OVNS-DUO-Starter-Kit-p/ovn-duo10.htm" TargetMode="External"/><Relationship Id="rId128" Type="http://schemas.openxmlformats.org/officeDocument/2006/relationships/hyperlink" Target="https://www.sourcemore.com/vapmod-dragoo-vaporizer.html" TargetMode="External"/><Relationship Id="rId149" Type="http://schemas.openxmlformats.org/officeDocument/2006/relationships/hyperlink" Target="https://www.vapecig.cz/geekvape-aegis-solo-sada-s-tankem-cerberus/" TargetMode="External"/><Relationship Id="rId5" Type="http://schemas.openxmlformats.org/officeDocument/2006/relationships/hyperlink" Target="https://www.theeciggy.com/product/v2-pro-series-7-vaporizer-kit/" TargetMode="External"/><Relationship Id="rId95" Type="http://schemas.openxmlformats.org/officeDocument/2006/relationships/hyperlink" Target="https://vapordna.com/products/smok-alternative-series-micare-cartridge-device" TargetMode="External"/><Relationship Id="rId160" Type="http://schemas.openxmlformats.org/officeDocument/2006/relationships/hyperlink" Target="https://www.vaprio.cz/produkt-vaporesso-swag-ii-sada.html" TargetMode="External"/><Relationship Id="rId181" Type="http://schemas.openxmlformats.org/officeDocument/2006/relationships/hyperlink" Target="https://www.vaprio.cz/produkt-innokin-jem-pen.html" TargetMode="External"/><Relationship Id="rId216" Type="http://schemas.openxmlformats.org/officeDocument/2006/relationships/hyperlink" Target="https://dropsofvapor.com/products/zig-zag-vaporizers-clearomizers" TargetMode="External"/><Relationship Id="rId22" Type="http://schemas.openxmlformats.org/officeDocument/2006/relationships/hyperlink" Target="https://www.fajncigarety.cz/elektronicke-cigarety-voopoo-vinci-mod/elektronicka-cigareta--voopoo-vinci-mod-pod-kit--1500mah-carbon-fiber-2/" TargetMode="External"/><Relationship Id="rId43" Type="http://schemas.openxmlformats.org/officeDocument/2006/relationships/hyperlink" Target="https://www.ejuiceconnect.com/IJOY-Diamond-Mini-225W-Dual-18650-Mod-Starter-Kit-p/ijoy-diamond-mini-kit.htm" TargetMode="External"/><Relationship Id="rId64" Type="http://schemas.openxmlformats.org/officeDocument/2006/relationships/hyperlink" Target="https://www.vapezone.cz/smok-mag-pod-40w-1300mah-kit" TargetMode="External"/><Relationship Id="rId118" Type="http://schemas.openxmlformats.org/officeDocument/2006/relationships/hyperlink" Target="https://www.ejuice.cz/elektronicky-grip-ijoy-diamond-vpc-pod-kit-1400mah-18942" TargetMode="External"/><Relationship Id="rId139" Type="http://schemas.openxmlformats.org/officeDocument/2006/relationships/hyperlink" Target="https://www.vapecig.cz/geekvape-aegis-mini-sada-s-tankem-cerberus/" TargetMode="External"/><Relationship Id="rId85" Type="http://schemas.openxmlformats.org/officeDocument/2006/relationships/hyperlink" Target="https://www.ec-original.cz/sxmini/elektronicka-cigareta-sxmini-mk-pro-air-700mah-pod-nove-barvy/" TargetMode="External"/><Relationship Id="rId150" Type="http://schemas.openxmlformats.org/officeDocument/2006/relationships/hyperlink" Target="https://www.3fvape.com/vv-vw-mod/18126-authentic-kangertech-akd-iken-230w-5100mah-tc-vw-variable-wattage-mod-iken-tank-kit-green-1230w-4ml-24mm-diameter.html?search_query=top+cap&amp;results=8346" TargetMode="External"/><Relationship Id="rId171" Type="http://schemas.openxmlformats.org/officeDocument/2006/relationships/hyperlink" Target="https://vape-empire.com/product/voopoo-find-s-trio-pod-kit-orange/" TargetMode="External"/><Relationship Id="rId192" Type="http://schemas.openxmlformats.org/officeDocument/2006/relationships/hyperlink" Target="https://www.vaprio.cz/produkt-smok-v-fin-sada-4532.html" TargetMode="External"/><Relationship Id="rId206" Type="http://schemas.openxmlformats.org/officeDocument/2006/relationships/hyperlink" Target="https://www.elementvape.com/snowwolf-xfeng-230w-tc-box-mod" TargetMode="External"/><Relationship Id="rId12" Type="http://schemas.openxmlformats.org/officeDocument/2006/relationships/hyperlink" Target="https://www.newvaping.com/products/mojo-disposable-nic-salt-pod-kit" TargetMode="External"/><Relationship Id="rId33" Type="http://schemas.openxmlformats.org/officeDocument/2006/relationships/hyperlink" Target="https://www.fajncigarety.cz/gripy-a-mody-smok-mag/elektronicky-grip--smok-mag-mod--pink-black-2/" TargetMode="External"/><Relationship Id="rId108" Type="http://schemas.openxmlformats.org/officeDocument/2006/relationships/hyperlink" Target="https://www.urvapin.com/rincoe-neso-vape-pod-kit-2ml-370mah.html" TargetMode="External"/><Relationship Id="rId129" Type="http://schemas.openxmlformats.org/officeDocument/2006/relationships/hyperlink" Target="https://www.vaprio.cz/produkt-artery-pal-ii-pod-startovaci-sada.html" TargetMode="External"/><Relationship Id="rId54" Type="http://schemas.openxmlformats.org/officeDocument/2006/relationships/hyperlink" Target="https://www.vaporlounge.com/Lost-Vape-Orion-DNA-Go-Pod-System-p/lv-orion-dna-kit.htm" TargetMode="External"/><Relationship Id="rId75" Type="http://schemas.openxmlformats.org/officeDocument/2006/relationships/hyperlink" Target="https://www.elegomall.com/product/perkey-manta-pod-system-kit.html" TargetMode="External"/><Relationship Id="rId96" Type="http://schemas.openxmlformats.org/officeDocument/2006/relationships/hyperlink" Target="https://ger.vapevandal.com/products/smok-mico-pod-starter-kit-free-shipping" TargetMode="External"/><Relationship Id="rId140" Type="http://schemas.openxmlformats.org/officeDocument/2006/relationships/hyperlink" Target="https://www.ejuice.cz/elektronicky-grip-geekvape-aegis-x-mod-stealth-bla-21377" TargetMode="External"/><Relationship Id="rId161" Type="http://schemas.openxmlformats.org/officeDocument/2006/relationships/hyperlink" Target="https://www.elegomall.com/product/sigelei-vcigo-k3-mod.html" TargetMode="External"/><Relationship Id="rId182" Type="http://schemas.openxmlformats.org/officeDocument/2006/relationships/hyperlink" Target="https://www.cigabuy.com/authentic-eleaf-ikonn-220-220w-tc-box-mod-green-black-p-12875.html" TargetMode="External"/><Relationship Id="rId217" Type="http://schemas.openxmlformats.org/officeDocument/2006/relationships/hyperlink" Target="https://www.theeciggy.com/product/v2-pro-series-3-cartridges/" TargetMode="External"/><Relationship Id="rId6" Type="http://schemas.openxmlformats.org/officeDocument/2006/relationships/hyperlink" Target="https://leavenworthcoughy.com/products/nux-cbd-disposable" TargetMode="External"/><Relationship Id="rId23" Type="http://schemas.openxmlformats.org/officeDocument/2006/relationships/hyperlink" Target="https://www.novacig.cz/wismec-motiv-2-pod" TargetMode="External"/><Relationship Id="rId119" Type="http://schemas.openxmlformats.org/officeDocument/2006/relationships/hyperlink" Target="https://www.wholesalecentral.com/disposable-electonic-cigarettes-product-page.html" TargetMode="External"/><Relationship Id="rId44" Type="http://schemas.openxmlformats.org/officeDocument/2006/relationships/hyperlink" Target="https://mojeelektronickacigareta.cz/elektronicke-cigarety-vaporesso-sky-solo-plus/vaporesso-sky-solo-plus-elektronicka-cigareta-3000mah-3891.html" TargetMode="External"/><Relationship Id="rId65" Type="http://schemas.openxmlformats.org/officeDocument/2006/relationships/hyperlink" Target="https://www.vaporauthority.com/products/genuine-vapor-shark-dna-250-box-mod" TargetMode="External"/><Relationship Id="rId86" Type="http://schemas.openxmlformats.org/officeDocument/2006/relationships/hyperlink" Target="https://www.lepsicigareta.cz/wismec-c193/wismec-active-bluetooth-music-tc-s-amorns-plus-cerny-i3085/?favorite=3085" TargetMode="External"/><Relationship Id="rId130" Type="http://schemas.openxmlformats.org/officeDocument/2006/relationships/hyperlink" Target="https://www.urvapin.com/smok-fit-kit-with-250mah-built-in-battery-and-2ml-e-liquid-capacity.html" TargetMode="External"/><Relationship Id="rId151" Type="http://schemas.openxmlformats.org/officeDocument/2006/relationships/hyperlink" Target="https://www.elektrocigara.cz/VOOPOO-DRAG-Mini-Refresh-Edition-sada-Barva-Rhodonite-d1807.htm" TargetMode="External"/><Relationship Id="rId172" Type="http://schemas.openxmlformats.org/officeDocument/2006/relationships/hyperlink" Target="https://puffbarsplus.com/products/ryse-max-v2-disposable-5-pack" TargetMode="External"/><Relationship Id="rId193" Type="http://schemas.openxmlformats.org/officeDocument/2006/relationships/hyperlink" Target="https://www.elektrocigara.cz/GeekVape-Aegis-POD-d1809.htm" TargetMode="External"/><Relationship Id="rId207" Type="http://schemas.openxmlformats.org/officeDocument/2006/relationships/hyperlink" Target="https://www.xsmok.cz/geekvape-aegis-mini-80w-2200mah-camouflage-p45607/" TargetMode="External"/><Relationship Id="rId13" Type="http://schemas.openxmlformats.org/officeDocument/2006/relationships/hyperlink" Target="https://www.groupon.com/deals/gg-mistic-20-pod" TargetMode="External"/><Relationship Id="rId109" Type="http://schemas.openxmlformats.org/officeDocument/2006/relationships/hyperlink" Target="https://www.vapecig.cz/aspire-cobble-aio-kit/?zletilost=ano" TargetMode="External"/><Relationship Id="rId34" Type="http://schemas.openxmlformats.org/officeDocument/2006/relationships/hyperlink" Target="https://cheapvaping.deals/smok-rpm-2s" TargetMode="External"/><Relationship Id="rId55" Type="http://schemas.openxmlformats.org/officeDocument/2006/relationships/hyperlink" Target="https://www.eliquidshop.cz/joyetech-ego-aio-eco-friendly-startovaci-sada-1700mah/" TargetMode="External"/><Relationship Id="rId76" Type="http://schemas.openxmlformats.org/officeDocument/2006/relationships/hyperlink" Target="https://www.heavengifts.com/product/SV-Mi-pod-Device.html" TargetMode="External"/><Relationship Id="rId97" Type="http://schemas.openxmlformats.org/officeDocument/2006/relationships/hyperlink" Target="https://www.ecigmafia.com/products/smok-x-force-aio-starter-kit.html" TargetMode="External"/><Relationship Id="rId120" Type="http://schemas.openxmlformats.org/officeDocument/2006/relationships/hyperlink" Target="https://www.novacig.cz/justfog-minifit-pod" TargetMode="External"/><Relationship Id="rId141" Type="http://schemas.openxmlformats.org/officeDocument/2006/relationships/hyperlink" Target="https://justvape.nu/produkt/smok-species-230w-touch-screen-tc-kit-with-tfv-mini-v2/" TargetMode="External"/><Relationship Id="rId7" Type="http://schemas.openxmlformats.org/officeDocument/2006/relationships/hyperlink" Target="https://dropsofvapor.com/products/zig-zag-liquid-vaporizer-kit" TargetMode="External"/><Relationship Id="rId162" Type="http://schemas.openxmlformats.org/officeDocument/2006/relationships/hyperlink" Target="https://www.kourimlevne.cz/gripy-a-mody-smok-g-priv-3/smoktech-g-priv-3-230w-tc-grip-set-black-2/" TargetMode="External"/><Relationship Id="rId183" Type="http://schemas.openxmlformats.org/officeDocument/2006/relationships/hyperlink" Target="https://www.vaprio.cz/produkt-smok-alike-40w-pod-sada.html" TargetMode="External"/><Relationship Id="rId218" Type="http://schemas.openxmlformats.org/officeDocument/2006/relationships/hyperlink" Target="http://www.ryosupply.com/zigzagcl2ta.html" TargetMode="External"/><Relationship Id="rId24" Type="http://schemas.openxmlformats.org/officeDocument/2006/relationships/hyperlink" Target="https://www.vaporism.cz/pod-a-aio-systemy-2/smok-nord-aio-22-sada/" TargetMode="External"/><Relationship Id="rId45" Type="http://schemas.openxmlformats.org/officeDocument/2006/relationships/hyperlink" Target="https://www.heavengifts.com/product/SMOK-MAG-Kit.html" TargetMode="External"/><Relationship Id="rId66" Type="http://schemas.openxmlformats.org/officeDocument/2006/relationships/hyperlink" Target="https://cheapvaping.deals/vapor-shark-minnow" TargetMode="External"/><Relationship Id="rId87" Type="http://schemas.openxmlformats.org/officeDocument/2006/relationships/hyperlink" Target="https://eciggity.com/horizon-magico-pod-kit/" TargetMode="External"/><Relationship Id="rId110" Type="http://schemas.openxmlformats.org/officeDocument/2006/relationships/hyperlink" Target="https://www.sourcemore.com/freecool-n800-kit-standard-edition-ice-black-carbon-fiber.html" TargetMode="External"/><Relationship Id="rId131" Type="http://schemas.openxmlformats.org/officeDocument/2006/relationships/hyperlink" Target="https://mojeelektronickacigareta.cz/ego-aio-joyetech/joyetech-ego-aio-elektronicka-cigareta-1500mah-1ks-3812.html" TargetMode="External"/><Relationship Id="rId152" Type="http://schemas.openxmlformats.org/officeDocument/2006/relationships/hyperlink" Target="https://breazy.com/products/vuse-alto-power-unit-kit" TargetMode="External"/><Relationship Id="rId173" Type="http://schemas.openxmlformats.org/officeDocument/2006/relationships/hyperlink" Target="https://www.cigabuy.com/authentic-uwell-soulkeeper-110w-tube-mod-flourescent-p-14889.html" TargetMode="External"/><Relationship Id="rId194" Type="http://schemas.openxmlformats.org/officeDocument/2006/relationships/hyperlink" Target="https://www.vaprio.cz/produkt-smok-rpm40-sada.html" TargetMode="External"/><Relationship Id="rId208" Type="http://schemas.openxmlformats.org/officeDocument/2006/relationships/hyperlink" Target="https://www.heavengifts.com/product/Nano-Prefilled-Disposable-Kit.html" TargetMode="External"/><Relationship Id="rId14" Type="http://schemas.openxmlformats.org/officeDocument/2006/relationships/hyperlink" Target="https://mojeelektronickacigareta.cz/elektronicka-cigareta-joyetech-exceed-d19/elektronicka-cigareta-joyetech-exceed-d19-1500mah-3805.html" TargetMode="External"/><Relationship Id="rId35" Type="http://schemas.openxmlformats.org/officeDocument/2006/relationships/hyperlink" Target="https://www.vaprio.cz/produkt-suorin-drop-startovaci-sada-3637.html" TargetMode="External"/><Relationship Id="rId56" Type="http://schemas.openxmlformats.org/officeDocument/2006/relationships/hyperlink" Target="https://www.budgetvapors.com/pioneer4you-ipv-400-200w-tc-box-mod/" TargetMode="External"/><Relationship Id="rId77" Type="http://schemas.openxmlformats.org/officeDocument/2006/relationships/hyperlink" Target="https://www.cigabuy.com/authentic-vaporesso-polar-220w-65ml-starter-kit-metallic-gary-p-12556.html" TargetMode="External"/><Relationship Id="rId100" Type="http://schemas.openxmlformats.org/officeDocument/2006/relationships/hyperlink" Target="https://deliventura.com/zig-zag-vaporizer-classic-pen-vaporizer-review/" TargetMode="External"/><Relationship Id="rId8" Type="http://schemas.openxmlformats.org/officeDocument/2006/relationships/hyperlink" Target="https://www.theeciggy.com/product-category/v2-cigs/disposables/" TargetMode="External"/><Relationship Id="rId51" Type="http://schemas.openxmlformats.org/officeDocument/2006/relationships/hyperlink" Target="https://stigpods.com/vgod-cubano.html" TargetMode="External"/><Relationship Id="rId72" Type="http://schemas.openxmlformats.org/officeDocument/2006/relationships/hyperlink" Target="https://www.vaprio.cz/produkt-smok-mag-baby-sada-4356.html" TargetMode="External"/><Relationship Id="rId93" Type="http://schemas.openxmlformats.org/officeDocument/2006/relationships/hyperlink" Target="https://vapeian.com/shop/voopoo-panda-aio-pod-system-vape-kit/" TargetMode="External"/><Relationship Id="rId98" Type="http://schemas.openxmlformats.org/officeDocument/2006/relationships/hyperlink" Target="https://www.theecig.com/LIMITLESS-MARQUEE-3-IN-1-MOD-SYSTEM-WITH-POD-ADAPT-p/limitless-marquee-3-in-1-mod-s.htm" TargetMode="External"/><Relationship Id="rId121" Type="http://schemas.openxmlformats.org/officeDocument/2006/relationships/hyperlink" Target="https://www.vaprio.cz/produkt-justfog-c601-startovaci-sada-4778.html" TargetMode="External"/><Relationship Id="rId142" Type="http://schemas.openxmlformats.org/officeDocument/2006/relationships/hyperlink" Target="https://www.ejuice.cz/elektronicky-grip-ijoy-avenger-270-kit-s-avenger-t-18194" TargetMode="External"/><Relationship Id="rId163" Type="http://schemas.openxmlformats.org/officeDocument/2006/relationships/hyperlink" Target="https://www.vapeandgo.co.uk/product/lost-vape-quest-lyra-vape-kit/" TargetMode="External"/><Relationship Id="rId184" Type="http://schemas.openxmlformats.org/officeDocument/2006/relationships/hyperlink" Target="https://www.vaporism.cz/box-mod-sady/voopoo-drag-x-pod/" TargetMode="External"/><Relationship Id="rId189" Type="http://schemas.openxmlformats.org/officeDocument/2006/relationships/hyperlink" Target="https://www.gosmokefree.co.uk/perkey-lov-pod-starter-kit-inc-free-e-liquids/" TargetMode="External"/><Relationship Id="rId219" Type="http://schemas.openxmlformats.org/officeDocument/2006/relationships/hyperlink" Target="https://tvape.com/loose-leaf-cartridge-v2-pro-series-7.html" TargetMode="External"/><Relationship Id="rId3" Type="http://schemas.openxmlformats.org/officeDocument/2006/relationships/hyperlink" Target="https://www.pure-eliquids.com/v2-e-liquid-starter-kit/" TargetMode="External"/><Relationship Id="rId214" Type="http://schemas.openxmlformats.org/officeDocument/2006/relationships/hyperlink" Target="https://nu-xnutra.com/products/nutraenergy" TargetMode="External"/><Relationship Id="rId25" Type="http://schemas.openxmlformats.org/officeDocument/2006/relationships/hyperlink" Target="https://www.vapor4all.com/products/teslacigs-tpod-kit" TargetMode="External"/><Relationship Id="rId46" Type="http://schemas.openxmlformats.org/officeDocument/2006/relationships/hyperlink" Target="https://www.vaprio.cz/produkt-smok-rolo-badge-4232.html" TargetMode="External"/><Relationship Id="rId67" Type="http://schemas.openxmlformats.org/officeDocument/2006/relationships/hyperlink" Target="https://www.cremedevape.com/Innokin-EQ-Refillable-Pod-Kit" TargetMode="External"/><Relationship Id="rId116" Type="http://schemas.openxmlformats.org/officeDocument/2006/relationships/hyperlink" Target="https://www.novacig.cz/wismec-motiv-2-pod" TargetMode="External"/><Relationship Id="rId137" Type="http://schemas.openxmlformats.org/officeDocument/2006/relationships/hyperlink" Target="https://www.vapezone.cz/ismoka-eleaf-istick-nowos-grip-full-kit-4400mah-" TargetMode="External"/><Relationship Id="rId158" Type="http://schemas.openxmlformats.org/officeDocument/2006/relationships/hyperlink" Target="https://www.vaping.cz/Vaporesso-OSMALL-Pod-zluta-350mAh-d10047.htm" TargetMode="External"/><Relationship Id="rId20" Type="http://schemas.openxmlformats.org/officeDocument/2006/relationships/hyperlink" Target="https://www.vaporism.cz/pod-a-aio-systemy-2/smok-novo-2/" TargetMode="External"/><Relationship Id="rId41" Type="http://schemas.openxmlformats.org/officeDocument/2006/relationships/hyperlink" Target="https://www.vaprio.cz/produkt-vaporesso-sky-solo.html" TargetMode="External"/><Relationship Id="rId62" Type="http://schemas.openxmlformats.org/officeDocument/2006/relationships/hyperlink" Target="https://dropsofvapor.com/products/vuse-alto-vapor-pod-mod-original-starter-kit" TargetMode="External"/><Relationship Id="rId83" Type="http://schemas.openxmlformats.org/officeDocument/2006/relationships/hyperlink" Target="https://www.dragonsbreathvapeshop.com.au/products/voopoo-vmate" TargetMode="External"/><Relationship Id="rId88" Type="http://schemas.openxmlformats.org/officeDocument/2006/relationships/hyperlink" Target="https://giantvapes.com/products/freemax-maxpod" TargetMode="External"/><Relationship Id="rId111" Type="http://schemas.openxmlformats.org/officeDocument/2006/relationships/hyperlink" Target="https://www.amazon.de/-/en/Smok-I-Priv-230W-Battery-Carrier/dp/B07HRH6C1C" TargetMode="External"/><Relationship Id="rId132" Type="http://schemas.openxmlformats.org/officeDocument/2006/relationships/hyperlink" Target="https://www.vapecig.cz/geekvape-aegis-mini-sada-s-tankem-cerberus/" TargetMode="External"/><Relationship Id="rId153" Type="http://schemas.openxmlformats.org/officeDocument/2006/relationships/hyperlink" Target="https://www.vapezone.cz/smoktech-nfix-elektronicka-cigareta-700mah" TargetMode="External"/><Relationship Id="rId174" Type="http://schemas.openxmlformats.org/officeDocument/2006/relationships/hyperlink" Target="https://www.vaprio.cz/produkt-smok-priv-v8-sada-s-tfv8-baby.html" TargetMode="External"/><Relationship Id="rId179" Type="http://schemas.openxmlformats.org/officeDocument/2006/relationships/hyperlink" Target="https://www.3fvape.com/new-arrivals/37552-authentic-sense-orbit-1100mah-pod-system-starter-kit-wine-red-25ml-06-11-ohm.html" TargetMode="External"/><Relationship Id="rId195" Type="http://schemas.openxmlformats.org/officeDocument/2006/relationships/hyperlink" Target="https://www.vaprio.cz/produkt-voopoo-drag-nano-pod-sada.html" TargetMode="External"/><Relationship Id="rId209" Type="http://schemas.openxmlformats.org/officeDocument/2006/relationships/hyperlink" Target="https://www.vaporlounge.com/SnowWolf-MFENG-200W-Kit-p/snowwolf-mfeng-200w-kit.htm" TargetMode="External"/><Relationship Id="rId190" Type="http://schemas.openxmlformats.org/officeDocument/2006/relationships/hyperlink" Target="https://www.vaping.cz/Kangertech-SUBVOD-C-Zakladni-sada-1300mAh-Bila-d6519.htm" TargetMode="External"/><Relationship Id="rId204" Type="http://schemas.openxmlformats.org/officeDocument/2006/relationships/hyperlink" Target="https://www.vaprio.cz/produkt-vaporesso-luxe-ii-sada.html" TargetMode="External"/><Relationship Id="rId220" Type="http://schemas.openxmlformats.org/officeDocument/2006/relationships/vmlDrawing" Target="../drawings/vmlDrawing7.vml"/><Relationship Id="rId15" Type="http://schemas.openxmlformats.org/officeDocument/2006/relationships/hyperlink" Target="http://mainsmokeshop.com/gifts/2013/12/04/zig-zag-vaporizer/" TargetMode="External"/><Relationship Id="rId36" Type="http://schemas.openxmlformats.org/officeDocument/2006/relationships/hyperlink" Target="https://www.myvaporstore.com/Innokin-MVP5-Kit-p/ink-mjx10.htm" TargetMode="External"/><Relationship Id="rId57" Type="http://schemas.openxmlformats.org/officeDocument/2006/relationships/hyperlink" Target="https://www.vaprio.cz/produkt-2326-aspire-pockex-pocket-zakladni-sada-1500mah.html" TargetMode="External"/><Relationship Id="rId106" Type="http://schemas.openxmlformats.org/officeDocument/2006/relationships/hyperlink" Target="https://www.joyetech.cz/joyetech-teros/" TargetMode="External"/><Relationship Id="rId127" Type="http://schemas.openxmlformats.org/officeDocument/2006/relationships/hyperlink" Target="https://hoodvapes.com/products/rokin-nitro-oil-concentrate-vaporizer-pen?variant=8214268346456" TargetMode="External"/><Relationship Id="rId10" Type="http://schemas.openxmlformats.org/officeDocument/2006/relationships/hyperlink" Target="http://farehaven.com/product/v2-disposable-menthol-1-8-pre-priced-5-99/" TargetMode="External"/><Relationship Id="rId31" Type="http://schemas.openxmlformats.org/officeDocument/2006/relationships/hyperlink" Target="https://www.ejuice.cz/eleaf-istick-mini2" TargetMode="External"/><Relationship Id="rId52" Type="http://schemas.openxmlformats.org/officeDocument/2006/relationships/hyperlink" Target="https://www.vaprio.cz/produkt-freemax-twister-80w.html" TargetMode="External"/><Relationship Id="rId73" Type="http://schemas.openxmlformats.org/officeDocument/2006/relationships/hyperlink" Target="https://vape.deals/ald-amaze-lemon-pod-system-4-99/" TargetMode="External"/><Relationship Id="rId78" Type="http://schemas.openxmlformats.org/officeDocument/2006/relationships/hyperlink" Target="https://www.vaprio.cz/produkt-2797-eleaf-icare-solo-elektronicka-cigareta-320mah.html" TargetMode="External"/><Relationship Id="rId94" Type="http://schemas.openxmlformats.org/officeDocument/2006/relationships/hyperlink" Target="https://www.worthpoint.com/worthopedia/zig-zag-vape-335-premium-unit-kit-1825043056" TargetMode="External"/><Relationship Id="rId99" Type="http://schemas.openxmlformats.org/officeDocument/2006/relationships/hyperlink" Target="https://aukro.cz/lektronicka-cigareta-joyetech-batpack-kit-s-eco-d16-gold-6974870892" TargetMode="External"/><Relationship Id="rId101" Type="http://schemas.openxmlformats.org/officeDocument/2006/relationships/hyperlink" Target="https://www.ejuice.cz/elektronicka-cigareta-voopoo-vfl-pod-kit-650mah-ce-19522" TargetMode="External"/><Relationship Id="rId122" Type="http://schemas.openxmlformats.org/officeDocument/2006/relationships/hyperlink" Target="https://www.pure-eliquids.com/v2-e-liquid-starter-kit/" TargetMode="External"/><Relationship Id="rId143" Type="http://schemas.openxmlformats.org/officeDocument/2006/relationships/hyperlink" Target="https://www.fajncigarety.cz/gripy-a-mody-voopoo-drag-2/elektronicky-grip--voopoo-drag-2-kit-s-uforce-t2--b-aurora--2/" TargetMode="External"/><Relationship Id="rId148" Type="http://schemas.openxmlformats.org/officeDocument/2006/relationships/hyperlink" Target="https://www.vaporizarte.com/Wismec-Reuleaux-RX200S-TC-200W/en" TargetMode="External"/><Relationship Id="rId164" Type="http://schemas.openxmlformats.org/officeDocument/2006/relationships/hyperlink" Target="https://vaping.com/suorin-vagon-kit" TargetMode="External"/><Relationship Id="rId169" Type="http://schemas.openxmlformats.org/officeDocument/2006/relationships/hyperlink" Target="https://www.vaprio.cz/produkt-eleaf-icare-2-650mah-3628.html" TargetMode="External"/><Relationship Id="rId185" Type="http://schemas.openxmlformats.org/officeDocument/2006/relationships/hyperlink" Target="https://www.gosmokefree.co.uk/smok-stick-80w-starter-kit-free-e-liquids-free-delivery/" TargetMode="External"/><Relationship Id="rId4" Type="http://schemas.openxmlformats.org/officeDocument/2006/relationships/hyperlink" Target="https://www.theeciggy.com/product/v2-pro-series-3-vaporizer-kit/" TargetMode="External"/><Relationship Id="rId9" Type="http://schemas.openxmlformats.org/officeDocument/2006/relationships/hyperlink" Target="https://www.theeciggy.com/product-category/v2-cigs/disposables/" TargetMode="External"/><Relationship Id="rId180" Type="http://schemas.openxmlformats.org/officeDocument/2006/relationships/hyperlink" Target="https://elektronicka-cigareta.hledejceny.cz/juul-kit/" TargetMode="External"/><Relationship Id="rId210" Type="http://schemas.openxmlformats.org/officeDocument/2006/relationships/hyperlink" Target="https://www.wildpredator.com/products/kangertech-evod-vv-power-supply" TargetMode="External"/><Relationship Id="rId215" Type="http://schemas.openxmlformats.org/officeDocument/2006/relationships/hyperlink" Target="https://www.pricepointny.com/products/puff-bar-disposable-device?variant=31545198936109" TargetMode="External"/><Relationship Id="rId26" Type="http://schemas.openxmlformats.org/officeDocument/2006/relationships/hyperlink" Target="https://www.ecigarka.cz/elektronicke-cigarety/joyetech-ego-aio-pro-c-elektronicka-cigareta-na-baterie-18650/" TargetMode="External"/><Relationship Id="rId47" Type="http://schemas.openxmlformats.org/officeDocument/2006/relationships/hyperlink" Target="https://maxim-ecigareta.cz/smok-g-priv-2-tc-230w-kit-s-tfv8-x-baby-stribrno-cerna" TargetMode="External"/><Relationship Id="rId68" Type="http://schemas.openxmlformats.org/officeDocument/2006/relationships/hyperlink" Target="https://www.vapemania.cz/cs/joyetech-teros-aio-pod-startovaci-set-bila" TargetMode="External"/><Relationship Id="rId89" Type="http://schemas.openxmlformats.org/officeDocument/2006/relationships/hyperlink" Target="https://www.ego-cigarety.sk/WOTOFO-FLUX-200W-TC-FLOW-PRO-KIT-GUNMETAL-d5588.htm?tab=description" TargetMode="External"/><Relationship Id="rId112" Type="http://schemas.openxmlformats.org/officeDocument/2006/relationships/hyperlink" Target="https://www.e-liquid.eu/sense-sidekik-pod-starter-kit-460mah" TargetMode="External"/><Relationship Id="rId133" Type="http://schemas.openxmlformats.org/officeDocument/2006/relationships/hyperlink" Target="https://www.eliquidshop.cz/voopoo-drag-x-pod/" TargetMode="External"/><Relationship Id="rId154" Type="http://schemas.openxmlformats.org/officeDocument/2006/relationships/hyperlink" Target="https://www.vapezone.cz/joyetech-exceed-edge-elektronicka-cigareta-650mah" TargetMode="External"/><Relationship Id="rId175" Type="http://schemas.openxmlformats.org/officeDocument/2006/relationships/hyperlink" Target="https://www.vapemania.cz/cs/smoktech-stick-m17-elektronicka-cigareta-1300mah-silver" TargetMode="External"/><Relationship Id="rId196" Type="http://schemas.openxmlformats.org/officeDocument/2006/relationships/hyperlink" Target="https://www.smok-it.com/en/mods-batteries/5381-16435-box-reuleaux-tinker-2-200w-wismec.html" TargetMode="External"/><Relationship Id="rId200" Type="http://schemas.openxmlformats.org/officeDocument/2006/relationships/hyperlink" Target="https://www.vaprio.cz/produkt-vaporesso-gen-mod.html" TargetMode="External"/><Relationship Id="rId16" Type="http://schemas.openxmlformats.org/officeDocument/2006/relationships/hyperlink" Target="https://www.vapoo.cz/automaticka-baterie/suorin-air-plus-pod/" TargetMode="External"/><Relationship Id="rId221" Type="http://schemas.openxmlformats.org/officeDocument/2006/relationships/comments" Target="../comments7.xml"/><Relationship Id="rId37" Type="http://schemas.openxmlformats.org/officeDocument/2006/relationships/hyperlink" Target="https://www.vaprio.cz/produkt-3680-vaporesso-revenger-x-220w-sada-nrg-clearomizerem.html" TargetMode="External"/><Relationship Id="rId58" Type="http://schemas.openxmlformats.org/officeDocument/2006/relationships/hyperlink" Target="https://ismokeking.se/product/bo-vaping-bo-one-kit/" TargetMode="External"/><Relationship Id="rId79" Type="http://schemas.openxmlformats.org/officeDocument/2006/relationships/hyperlink" Target="https://www.aliexpress.com/item/4001231425044.html?spm=a2g0o.productlist.0.0.69e351ccCTV1uG&amp;algo_pvid=f01972f3-3b20-46ff-9212-c3faa2da5e52&amp;aem_p4p_detail=202202210357562136850616162000121191094&amp;algo_exp_id=f01972f3-3b20-46ff-9212-c3faa2da5e52-0&amp;pdp_ext_f=%7B%22sku_id%22%3A%2210000015385325364%22%7D&amp;pdp_pi=-1%3B889.38%3B-1%3B-1%40salePrice%3BCZK%3Bsearch-mainSearch" TargetMode="External"/><Relationship Id="rId102" Type="http://schemas.openxmlformats.org/officeDocument/2006/relationships/hyperlink" Target="https://www.bigdvapor.net/products/smpo-pod-complete-starter-kit" TargetMode="External"/><Relationship Id="rId123" Type="http://schemas.openxmlformats.org/officeDocument/2006/relationships/hyperlink" Target="https://www.vapezone.cz/variant/one---lambo-serie-pod/52088/171886" TargetMode="External"/><Relationship Id="rId144" Type="http://schemas.openxmlformats.org/officeDocument/2006/relationships/hyperlink" Target="https://www.buyecigkits.com/e-cig-kits/e-cig-pod-kit/e-cig-refillable-pod-kit/original-tesla-falcons-pod-one-starter-kit-2000mah-free-shipping/" TargetMode="External"/><Relationship Id="rId90" Type="http://schemas.openxmlformats.org/officeDocument/2006/relationships/hyperlink" Target="https://www.vaprio.cz/produkt-sxmini-x-class.html" TargetMode="External"/><Relationship Id="rId165" Type="http://schemas.openxmlformats.org/officeDocument/2006/relationships/hyperlink" Target="https://www.theelectroniccigarette.co.uk/aspire-avp-pro" TargetMode="External"/><Relationship Id="rId186" Type="http://schemas.openxmlformats.org/officeDocument/2006/relationships/hyperlink" Target="https://www.innokin.cz/innokin-endura-t20-s-sada/innokin-endura-t20-s-sada/" TargetMode="External"/><Relationship Id="rId211" Type="http://schemas.openxmlformats.org/officeDocument/2006/relationships/hyperlink" Target="https://m.made-in-china.com/product/Maskking-Vape-High-2-0-Wholesale-Disposable-Vape-Pen-Mini-Electronic-Cigarette-1905647592.html" TargetMode="External"/><Relationship Id="rId27" Type="http://schemas.openxmlformats.org/officeDocument/2006/relationships/hyperlink" Target="https://www.vaporenjoy.com/suorin-edge" TargetMode="External"/><Relationship Id="rId48" Type="http://schemas.openxmlformats.org/officeDocument/2006/relationships/hyperlink" Target="https://www.elementvape.com/next-mind-ct1-pod-system" TargetMode="External"/><Relationship Id="rId69" Type="http://schemas.openxmlformats.org/officeDocument/2006/relationships/hyperlink" Target="https://www.heavengifts.com/product/80W-Kangertech-DRIPEZ-Starter-Kit.html" TargetMode="External"/><Relationship Id="rId113" Type="http://schemas.openxmlformats.org/officeDocument/2006/relationships/hyperlink" Target="https://www.hydroponics.eu/joyetech-evic-basic-with-cubis-pro-mini-black~33556.html" TargetMode="External"/><Relationship Id="rId134" Type="http://schemas.openxmlformats.org/officeDocument/2006/relationships/hyperlink" Target="https://www.vaprio.cz/produkt-uwell-crown-pod-sada.html" TargetMode="External"/><Relationship Id="rId80" Type="http://schemas.openxmlformats.org/officeDocument/2006/relationships/hyperlink" Target="https://www.e-liquid.eu/variant/smok-novo-2---pod-800mah/19543/6000" TargetMode="External"/><Relationship Id="rId155" Type="http://schemas.openxmlformats.org/officeDocument/2006/relationships/hyperlink" Target="https://www.vaprio.cz/produkt-joyetech-runabout-pod-sada-5044.html" TargetMode="External"/><Relationship Id="rId176" Type="http://schemas.openxmlformats.org/officeDocument/2006/relationships/hyperlink" Target="https://www.yocanvaporizer.com/products/yocan-evolve-plus" TargetMode="External"/><Relationship Id="rId197" Type="http://schemas.openxmlformats.org/officeDocument/2006/relationships/hyperlink" Target="https://ejuicedirect.com/products/vaporesso-pm80-kit" TargetMode="External"/><Relationship Id="rId201" Type="http://schemas.openxmlformats.org/officeDocument/2006/relationships/hyperlink" Target="https://www.yocanvaporizer.com/products/yocan-evolve-2-0-vaporizer" TargetMode="External"/><Relationship Id="rId17" Type="http://schemas.openxmlformats.org/officeDocument/2006/relationships/hyperlink" Target="https://vapeworldaustralia.com.au/products/geek-vape-bident-pod-kit" TargetMode="External"/><Relationship Id="rId38" Type="http://schemas.openxmlformats.org/officeDocument/2006/relationships/hyperlink" Target="https://www.vaporism.cz/pod-a-aio-systemy-2/elektronicka-cigareta-lost-vape-orion-q-nove-barvy/" TargetMode="External"/><Relationship Id="rId59" Type="http://schemas.openxmlformats.org/officeDocument/2006/relationships/hyperlink" Target="https://www.electrictobacconist.com/boulder-rock-kit-p1294" TargetMode="External"/><Relationship Id="rId103" Type="http://schemas.openxmlformats.org/officeDocument/2006/relationships/hyperlink" Target="https://www.heavengifts.com/product/IPV-V3-Mini-Auto-Squonk-TC-Kit.html" TargetMode="External"/><Relationship Id="rId124" Type="http://schemas.openxmlformats.org/officeDocument/2006/relationships/hyperlink" Target="https://www.vaprio.cz/produkt-uwell-caliburn-pod-system.html" TargetMode="External"/><Relationship Id="rId70" Type="http://schemas.openxmlformats.org/officeDocument/2006/relationships/hyperlink" Target="https://www.vaprio.cz/produkt-geekvape-lucid-80w-tc-sada-s-lumi-5306.html" TargetMode="External"/><Relationship Id="rId91" Type="http://schemas.openxmlformats.org/officeDocument/2006/relationships/hyperlink" Target="https://www.websterspringsiga.com/shop/pantry/household/tobacco/cigarettes/riptide_ripstick_black_frui_vita/p/1564405684704743249" TargetMode="External"/><Relationship Id="rId145" Type="http://schemas.openxmlformats.org/officeDocument/2006/relationships/hyperlink" Target="https://www.dhgate.com/product/suorin-air-kit-2ml-refillable-suorin-air/511629673.html" TargetMode="External"/><Relationship Id="rId166" Type="http://schemas.openxmlformats.org/officeDocument/2006/relationships/hyperlink" Target="https://www.myvaporstore.com/Suorin-Elite-Pod-Kit-p/suo-elt10.htm" TargetMode="External"/><Relationship Id="rId187" Type="http://schemas.openxmlformats.org/officeDocument/2006/relationships/hyperlink" Target="https://www.elektronicke-cigarety-naplne-liquid-brno-ostrava-opava.cz/elektronicke-cigarety-gripy-joyetech-atopack-penguin/joyetech-atopack-penguin-2000-mah--8-8-ml/" TargetMode="External"/><Relationship Id="rId1" Type="http://schemas.openxmlformats.org/officeDocument/2006/relationships/hyperlink" Target="http://www.ryosupply.com/zivawiusbchr1.html" TargetMode="External"/><Relationship Id="rId212" Type="http://schemas.openxmlformats.org/officeDocument/2006/relationships/hyperlink" Target="https://www.vapedance.com/switch-mods-disposable-device-bogo" TargetMode="External"/><Relationship Id="rId28" Type="http://schemas.openxmlformats.org/officeDocument/2006/relationships/hyperlink" Target="https://www.mr-joy.de/en/aspire-evo75-kit.html" TargetMode="External"/><Relationship Id="rId49" Type="http://schemas.openxmlformats.org/officeDocument/2006/relationships/hyperlink" Target="https://www.zhavitko.cz/produkt/smok-morph-219w-tc-sada-s-tf-tank/" TargetMode="External"/><Relationship Id="rId114" Type="http://schemas.openxmlformats.org/officeDocument/2006/relationships/hyperlink" Target="https://www.sourcemore.com/rincoe-ceto-pod-vape-kit.html" TargetMode="External"/><Relationship Id="rId60" Type="http://schemas.openxmlformats.org/officeDocument/2006/relationships/hyperlink" Target="https://www.myvaporstore.com/Kanger-GEM-Kit-p/kan-gem10.htm" TargetMode="External"/><Relationship Id="rId81" Type="http://schemas.openxmlformats.org/officeDocument/2006/relationships/hyperlink" Target="https://www.vaprio.cz/produkt-tesla-biturbo-mech-dual-rda-set-3538.html" TargetMode="External"/><Relationship Id="rId135" Type="http://schemas.openxmlformats.org/officeDocument/2006/relationships/hyperlink" Target="https://www.ejuice.cz/elektronicka-cigareta-smok-nord-2-pod-kit-1500mah--22137" TargetMode="External"/><Relationship Id="rId156" Type="http://schemas.openxmlformats.org/officeDocument/2006/relationships/hyperlink" Target="https://www.vapecentric.com/ryse-disposable-vape-device-400-puffs-5-50mg/" TargetMode="External"/><Relationship Id="rId177" Type="http://schemas.openxmlformats.org/officeDocument/2006/relationships/hyperlink" Target="https://vvapour.co.uk/product/exilis-pod-kit-by-snowwolf/" TargetMode="External"/><Relationship Id="rId198" Type="http://schemas.openxmlformats.org/officeDocument/2006/relationships/hyperlink" Target="http://battery.nabizi.cz/kangertech-subvod-mega-2300mah-tc-starter-kit-4-ml_p86801/" TargetMode="External"/><Relationship Id="rId202" Type="http://schemas.openxmlformats.org/officeDocument/2006/relationships/hyperlink" Target="https://www.fajncigarety.cz/elektronicke-cigarety-smok-fetch-mini/smoktech-fetch-mini-40w-1200mah-cerny/" TargetMode="External"/><Relationship Id="rId18" Type="http://schemas.openxmlformats.org/officeDocument/2006/relationships/hyperlink" Target="https://glas.com/products/glas-device" TargetMode="External"/><Relationship Id="rId39" Type="http://schemas.openxmlformats.org/officeDocument/2006/relationships/hyperlink" Target="https://dropsofvapor.com/products/cue-vapor-system-starter-kit" TargetMode="External"/><Relationship Id="rId50" Type="http://schemas.openxmlformats.org/officeDocument/2006/relationships/hyperlink" Target="https://www.enico.cz/Vaporesso-Renova-Zero-Mesh-Pod-Kit-d1357.htm" TargetMode="External"/><Relationship Id="rId104" Type="http://schemas.openxmlformats.org/officeDocument/2006/relationships/hyperlink" Target="https://www.vaporism.cz/pen-style-sady/elektronicka-cigareta-vaporesso-orca-solo-kit--800-mah/" TargetMode="External"/><Relationship Id="rId125" Type="http://schemas.openxmlformats.org/officeDocument/2006/relationships/hyperlink" Target="https://eciggity.com/ryse-max-disposable-pod/" TargetMode="External"/><Relationship Id="rId146" Type="http://schemas.openxmlformats.org/officeDocument/2006/relationships/hyperlink" Target="https://www.myvaporstore.com/Innokin-DV-Pod-System-p/ink-dva10.htm" TargetMode="External"/><Relationship Id="rId167" Type="http://schemas.openxmlformats.org/officeDocument/2006/relationships/hyperlink" Target="https://www.vaprio.cz/produkt-aspire-breeze-nxt.html" TargetMode="External"/><Relationship Id="rId188" Type="http://schemas.openxmlformats.org/officeDocument/2006/relationships/hyperlink" Target="https://www.vapeclub.co.uk/vape-kits/vaporesso/vaporesso-nexus-aio-vape-starter-kit" TargetMode="External"/><Relationship Id="rId71" Type="http://schemas.openxmlformats.org/officeDocument/2006/relationships/hyperlink" Target="https://www.vaprio.cz/produkt-geekvape-frenzy-pod.html" TargetMode="External"/><Relationship Id="rId92" Type="http://schemas.openxmlformats.org/officeDocument/2006/relationships/hyperlink" Target="https://www.e-liquid.eu/smok-nord-kit" TargetMode="External"/><Relationship Id="rId213" Type="http://schemas.openxmlformats.org/officeDocument/2006/relationships/hyperlink" Target="https://www.vaporshark.com/mig-vapor-oil-650mah-vape-battery" TargetMode="External"/><Relationship Id="rId2" Type="http://schemas.openxmlformats.org/officeDocument/2006/relationships/hyperlink" Target="https://www.pure-eliquids.com/v2-e-liquid-starter-kit/" TargetMode="External"/><Relationship Id="rId29" Type="http://schemas.openxmlformats.org/officeDocument/2006/relationships/hyperlink" Target="https://www.vaprio.cz/produkt-aspire-zelos-2-0-sada-s-nautilus-2s.html" TargetMode="External"/><Relationship Id="rId40" Type="http://schemas.openxmlformats.org/officeDocument/2006/relationships/hyperlink" Target="https://www.smokers-choiceuk.co.uk/product/hitt-go-disposable-pod-device-400puffs/" TargetMode="External"/><Relationship Id="rId115" Type="http://schemas.openxmlformats.org/officeDocument/2006/relationships/hyperlink" Target="https://www.svapostore.net/en/tesla-aio-70w-kits-electronic-cigarette" TargetMode="External"/><Relationship Id="rId136" Type="http://schemas.openxmlformats.org/officeDocument/2006/relationships/hyperlink" Target="https://in2vape.com/shop/kits/smok-kits/smok-mag-grip/" TargetMode="External"/><Relationship Id="rId157" Type="http://schemas.openxmlformats.org/officeDocument/2006/relationships/hyperlink" Target="https://www.vaprio.cz/produkt-3020-vape-pen-22-smok-duhova.html" TargetMode="External"/><Relationship Id="rId178" Type="http://schemas.openxmlformats.org/officeDocument/2006/relationships/hyperlink" Target="https://www.myvaporstore.com/Snowwolf-VFENG-Squonk-Kit-p/snw-vsq10.htm" TargetMode="External"/><Relationship Id="rId61" Type="http://schemas.openxmlformats.org/officeDocument/2006/relationships/hyperlink" Target="https://www.eliquidshop.cz/smok-stick-prince/" TargetMode="External"/><Relationship Id="rId82" Type="http://schemas.openxmlformats.org/officeDocument/2006/relationships/hyperlink" Target="https://www.flavordust.it/shop/en/eleaf/8-inano-kit-eleaf-ismoka.html" TargetMode="External"/><Relationship Id="rId199" Type="http://schemas.openxmlformats.org/officeDocument/2006/relationships/hyperlink" Target="https://mightyskins.com/products/phix-by-mlv" TargetMode="External"/><Relationship Id="rId203" Type="http://schemas.openxmlformats.org/officeDocument/2006/relationships/hyperlink" Target="https://www.ejuice.cz/elektronicky-grip-smok-x-priv-mod-auto-pink-17682" TargetMode="External"/><Relationship Id="rId19" Type="http://schemas.openxmlformats.org/officeDocument/2006/relationships/hyperlink" Target="https://www.vaprio.cz/produkt-geekvape-nova-200w-tc-sada-s-cerberus-clearomizerem-4856.html" TargetMode="External"/><Relationship Id="rId30" Type="http://schemas.openxmlformats.org/officeDocument/2006/relationships/hyperlink" Target="https://www.ejuice.cz/elektronicka-cigareta-voopoo-finic-fish-pod-kit-35-20233" TargetMode="External"/><Relationship Id="rId105" Type="http://schemas.openxmlformats.org/officeDocument/2006/relationships/hyperlink" Target="https://www.myvaporstore.com/Oukitel-Bison-Kit-p/ouk-bis10.htm" TargetMode="External"/><Relationship Id="rId126" Type="http://schemas.openxmlformats.org/officeDocument/2006/relationships/hyperlink" Target="https://www.wolfstreetvape.cz/mod-grip-e-cigaret/wismec-reuleaux-rx-300w-tc-box-mod/" TargetMode="External"/><Relationship Id="rId147" Type="http://schemas.openxmlformats.org/officeDocument/2006/relationships/hyperlink" Target="https://www.vaprio.cz/produkt-vaporesso-luxe-nano-sada-.html" TargetMode="External"/><Relationship Id="rId168" Type="http://schemas.openxmlformats.org/officeDocument/2006/relationships/hyperlink" Target="https://www.e-liquid.eu/product/el-cigarety-pro-zacatecniky/smok-stick-v8-kit/15679" TargetMode="External"/></Relationships>
</file>

<file path=xl/worksheets/_rels/sheet2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3.xml.rels><?xml version="1.0" encoding="UTF-8" standalone="yes"?>
<Relationships xmlns="http://schemas.openxmlformats.org/package/2006/relationships"><Relationship Id="rId8" Type="http://schemas.openxmlformats.org/officeDocument/2006/relationships/hyperlink" Target="https://www.paletovezbozi.cz/admin/objednavky-detail/?id=21393" TargetMode="External"/><Relationship Id="rId3" Type="http://schemas.openxmlformats.org/officeDocument/2006/relationships/hyperlink" Target="https://www.paletovezbozi.cz/admin/objednavky-detail/?id=20991" TargetMode="External"/><Relationship Id="rId7" Type="http://schemas.openxmlformats.org/officeDocument/2006/relationships/hyperlink" Target="https://www.paletovezbozi.cz/admin/objednavky-detail/?id=21252" TargetMode="External"/><Relationship Id="rId2" Type="http://schemas.openxmlformats.org/officeDocument/2006/relationships/hyperlink" Target="https://www.paletovezbozi.cz/admin/objednavky-detail/?id=21042" TargetMode="External"/><Relationship Id="rId1" Type="http://schemas.openxmlformats.org/officeDocument/2006/relationships/hyperlink" Target="https://www.paletovezbozi.cz/admin/objednavky-detail/?id=20958" TargetMode="External"/><Relationship Id="rId6" Type="http://schemas.openxmlformats.org/officeDocument/2006/relationships/hyperlink" Target="https://www.paletovezbozi.cz/admin/objednavky-detail/?id=21246" TargetMode="External"/><Relationship Id="rId5" Type="http://schemas.openxmlformats.org/officeDocument/2006/relationships/hyperlink" Target="https://www.paletovezbozi.cz/admin/objednavky-detail/?id=21114" TargetMode="External"/><Relationship Id="rId4" Type="http://schemas.openxmlformats.org/officeDocument/2006/relationships/hyperlink" Target="https://www.paletovezbozi.cz/admin/objednavky-detail/?id=20982" TargetMode="External"/></Relationships>
</file>

<file path=xl/worksheets/_rels/sheet25.xml.rels><?xml version="1.0" encoding="UTF-8" standalone="yes"?>
<Relationships xmlns="http://schemas.openxmlformats.org/package/2006/relationships"><Relationship Id="rId117" Type="http://schemas.openxmlformats.org/officeDocument/2006/relationships/hyperlink" Target="https://www.elementvape.com/sigelei-compak-m-class-pod-system" TargetMode="External"/><Relationship Id="rId299" Type="http://schemas.openxmlformats.org/officeDocument/2006/relationships/hyperlink" Target="https://www.vaprio.cz/produkt-vaporesso-gen-200-sada.html" TargetMode="External"/><Relationship Id="rId21" Type="http://schemas.openxmlformats.org/officeDocument/2006/relationships/hyperlink" Target="https://www.vaprio.cz/produkt-smok-r-kiss-2-sada.html" TargetMode="External"/><Relationship Id="rId63" Type="http://schemas.openxmlformats.org/officeDocument/2006/relationships/hyperlink" Target="https://www.elementvape.com/freemax-gemm" TargetMode="External"/><Relationship Id="rId159" Type="http://schemas.openxmlformats.org/officeDocument/2006/relationships/hyperlink" Target="https://www.vaporclearance.com/geekvape-aegis-legend-200w-mod-zeus-edition" TargetMode="External"/><Relationship Id="rId324" Type="http://schemas.openxmlformats.org/officeDocument/2006/relationships/hyperlink" Target="https://www.e-liquid.eu/product/el-cigarety-pro-zacatecniky/smok-vape-pen-22---kit---1650mah/16087" TargetMode="External"/><Relationship Id="rId170" Type="http://schemas.openxmlformats.org/officeDocument/2006/relationships/hyperlink" Target="https://www.vaprio.cz/produkt-vaporesso-gtx-go-80.html" TargetMode="External"/><Relationship Id="rId226" Type="http://schemas.openxmlformats.org/officeDocument/2006/relationships/hyperlink" Target="https://www.e-cigarety.cz/voopoo-argus-air/voopoo-argus-air-pod-900mah-deep-sea/" TargetMode="External"/><Relationship Id="rId268" Type="http://schemas.openxmlformats.org/officeDocument/2006/relationships/hyperlink" Target="https://www.novacig.cz/tesla-stealth-100w" TargetMode="External"/><Relationship Id="rId32" Type="http://schemas.openxmlformats.org/officeDocument/2006/relationships/hyperlink" Target="https://vaping.com/smok-novo-3-kit" TargetMode="External"/><Relationship Id="rId74" Type="http://schemas.openxmlformats.org/officeDocument/2006/relationships/hyperlink" Target="https://www.myvaporstore.com/Oukitel-Bison-Kit-p/ouk-bis10.htm" TargetMode="External"/><Relationship Id="rId128" Type="http://schemas.openxmlformats.org/officeDocument/2006/relationships/hyperlink" Target="https://gripy-e-cigaret.heureka.cz/uwell-hypercar-80w-tc-box-mod-stribrna/" TargetMode="External"/><Relationship Id="rId335" Type="http://schemas.openxmlformats.org/officeDocument/2006/relationships/hyperlink" Target="https://www.fajncigarety.cz/en/gripy-a-mody-vaporesso-swag/elektronicky-grip--vaporesso-swag-kit-s-nrg-se--oranzovy-2/" TargetMode="External"/><Relationship Id="rId5" Type="http://schemas.openxmlformats.org/officeDocument/2006/relationships/hyperlink" Target="https://www.vapewholesaleatlanta.com/products/smok-trinity-battery?variant=32230517407827" TargetMode="External"/><Relationship Id="rId181" Type="http://schemas.openxmlformats.org/officeDocument/2006/relationships/hyperlink" Target="https://www.elementvape.com/smok-nord-aio-19-22-starter-kit" TargetMode="External"/><Relationship Id="rId237" Type="http://schemas.openxmlformats.org/officeDocument/2006/relationships/hyperlink" Target="https://www.vaporesso.com/vape-kits/luxe-80s" TargetMode="External"/><Relationship Id="rId279" Type="http://schemas.openxmlformats.org/officeDocument/2006/relationships/hyperlink" Target="https://www.suorin.com/product/suorin-air-pro.html" TargetMode="External"/><Relationship Id="rId43" Type="http://schemas.openxmlformats.org/officeDocument/2006/relationships/hyperlink" Target="https://www.fajncigarety.cz/gripy-a-mody-wismec-sinuous-p80/elektronicky-grip--wismec-sinuous-p80-mod--bronzovy-2/" TargetMode="External"/><Relationship Id="rId139" Type="http://schemas.openxmlformats.org/officeDocument/2006/relationships/hyperlink" Target="https://www.elementvape.com/smok-ofrf-nexmesh" TargetMode="External"/><Relationship Id="rId290" Type="http://schemas.openxmlformats.org/officeDocument/2006/relationships/hyperlink" Target="https://codevape.co.uk/products/aegis-solo-kit-by-geek-vape" TargetMode="External"/><Relationship Id="rId304" Type="http://schemas.openxmlformats.org/officeDocument/2006/relationships/hyperlink" Target="https://www.vaprio.cz/produkt-smok-g150-sada-s-tfv8-baby-4200mah.html" TargetMode="External"/><Relationship Id="rId346" Type="http://schemas.openxmlformats.org/officeDocument/2006/relationships/hyperlink" Target="https://www.gallagher.cz/clearomizery/clearomizery-smok/smok-tfv8-cloud-beast/" TargetMode="External"/><Relationship Id="rId85" Type="http://schemas.openxmlformats.org/officeDocument/2006/relationships/hyperlink" Target="https://www.smokstore.com/smok-nord-4-pod-kit" TargetMode="External"/><Relationship Id="rId150" Type="http://schemas.openxmlformats.org/officeDocument/2006/relationships/hyperlink" Target="https://www.smokepipe.cz/geekvape-l200-aegis-legend-2-200w-mod-black" TargetMode="External"/><Relationship Id="rId192" Type="http://schemas.openxmlformats.org/officeDocument/2006/relationships/hyperlink" Target="https://store.vaporesso.com/en-at/products/xros-mini" TargetMode="External"/><Relationship Id="rId206" Type="http://schemas.openxmlformats.org/officeDocument/2006/relationships/hyperlink" Target="https://www.iclope.com/kit-gozee-innokin" TargetMode="External"/><Relationship Id="rId248" Type="http://schemas.openxmlformats.org/officeDocument/2006/relationships/hyperlink" Target="https://www.ejuice.cz/geekvape-m100" TargetMode="External"/><Relationship Id="rId12" Type="http://schemas.openxmlformats.org/officeDocument/2006/relationships/hyperlink" Target="https://vapingdaily.com/all-in-one-vapes/smok-x-force-review/" TargetMode="External"/><Relationship Id="rId108" Type="http://schemas.openxmlformats.org/officeDocument/2006/relationships/hyperlink" Target="https://vaping.com/voopoo-vinci-pod-mod-kit" TargetMode="External"/><Relationship Id="rId315" Type="http://schemas.openxmlformats.org/officeDocument/2006/relationships/hyperlink" Target="https://www.vapefeel.com/sigelei-vcigo-k3-150w-tc-box-mod" TargetMode="External"/><Relationship Id="rId357" Type="http://schemas.openxmlformats.org/officeDocument/2006/relationships/vmlDrawing" Target="../drawings/vmlDrawing9.vml"/><Relationship Id="rId54" Type="http://schemas.openxmlformats.org/officeDocument/2006/relationships/hyperlink" Target="https://www.elementvape.com/vzone-emask-218w-tc-box-mod" TargetMode="External"/><Relationship Id="rId96" Type="http://schemas.openxmlformats.org/officeDocument/2006/relationships/hyperlink" Target="https://nepa2wholesale.com/riptide-ripstick-device-kit-5pk-840439165068/" TargetMode="External"/><Relationship Id="rId161" Type="http://schemas.openxmlformats.org/officeDocument/2006/relationships/hyperlink" Target="https://www.elementvape.com/smok-stick-80w" TargetMode="External"/><Relationship Id="rId217" Type="http://schemas.openxmlformats.org/officeDocument/2006/relationships/hyperlink" Target="https://www.vaporesso.com/vape-kits/target-pm80" TargetMode="External"/><Relationship Id="rId259" Type="http://schemas.openxmlformats.org/officeDocument/2006/relationships/hyperlink" Target="https://e-liquids.com/products/freemax-autopod-50-vape-kit" TargetMode="External"/><Relationship Id="rId23" Type="http://schemas.openxmlformats.org/officeDocument/2006/relationships/hyperlink" Target="https://www.elementvape.com/rincoe-neso-pod-system" TargetMode="External"/><Relationship Id="rId119" Type="http://schemas.openxmlformats.org/officeDocument/2006/relationships/hyperlink" Target="https://www.vaprio.cz/produkt-voopoo-panda-aio-pod-startovaci-sada-4777.html" TargetMode="External"/><Relationship Id="rId270" Type="http://schemas.openxmlformats.org/officeDocument/2006/relationships/hyperlink" Target="https://www.vapeclub.co.uk/vape-kits/vaporesso/vaporesso-target-80-kit-tank-edition-vape-kit" TargetMode="External"/><Relationship Id="rId326" Type="http://schemas.openxmlformats.org/officeDocument/2006/relationships/hyperlink" Target="https://gripy-e-cigaret.heureka.cz/sigelei-fog-213-200w-vw-grafitove-seda/" TargetMode="External"/><Relationship Id="rId65" Type="http://schemas.openxmlformats.org/officeDocument/2006/relationships/hyperlink" Target="https://www.vapoo.cz/pody-se-spinacim-tlacitkem/voopoo-drag-x-pod/" TargetMode="External"/><Relationship Id="rId130" Type="http://schemas.openxmlformats.org/officeDocument/2006/relationships/hyperlink" Target="https://www.flawlessvapeshop.com/products/suorin-edge-pod-device-pods-not-included" TargetMode="External"/><Relationship Id="rId172" Type="http://schemas.openxmlformats.org/officeDocument/2006/relationships/hyperlink" Target="https://vaposearch.com/vape/obs-cube-80w-box-mod/" TargetMode="External"/><Relationship Id="rId228" Type="http://schemas.openxmlformats.org/officeDocument/2006/relationships/hyperlink" Target="https://store.geekvape.com/products/geekvape-aegis-x-kit?variant=37740643287236" TargetMode="External"/><Relationship Id="rId281" Type="http://schemas.openxmlformats.org/officeDocument/2006/relationships/hyperlink" Target="https://www.vapoo.cz/box-mod-sady/voopoo-drag-3-kompletni-sada/" TargetMode="External"/><Relationship Id="rId337" Type="http://schemas.openxmlformats.org/officeDocument/2006/relationships/hyperlink" Target="https://www.smokepipe.cz/smok-nord-50w-pod-kit-1800mah-fluid-7color" TargetMode="External"/><Relationship Id="rId34" Type="http://schemas.openxmlformats.org/officeDocument/2006/relationships/hyperlink" Target="https://www.elementvape.com/sigelei-fuchai-squonk-213-150w-starter-kit" TargetMode="External"/><Relationship Id="rId76" Type="http://schemas.openxmlformats.org/officeDocument/2006/relationships/hyperlink" Target="https://www.smokedaletobacco.com/smok-mico-kit-sleek-design.html" TargetMode="External"/><Relationship Id="rId141" Type="http://schemas.openxmlformats.org/officeDocument/2006/relationships/hyperlink" Target="https://eciggity.com/smpo-starter-kit/" TargetMode="External"/><Relationship Id="rId7" Type="http://schemas.openxmlformats.org/officeDocument/2006/relationships/hyperlink" Target="https://www.vapewholesaleatlanta.com/products/smok-trinity-battery?variant=32230517407827" TargetMode="External"/><Relationship Id="rId183" Type="http://schemas.openxmlformats.org/officeDocument/2006/relationships/hyperlink" Target="https://www.fajncigarety.cz/elektronicke-cigarety-smok-stick-v9-max/elektronicka-cigareta--smok-stick-v9-max-kit--4000mah-duhova/" TargetMode="External"/><Relationship Id="rId239" Type="http://schemas.openxmlformats.org/officeDocument/2006/relationships/hyperlink" Target="https://www.vaprio.cz/produkt-voopoo-vmate-e-sada.html" TargetMode="External"/><Relationship Id="rId250" Type="http://schemas.openxmlformats.org/officeDocument/2006/relationships/hyperlink" Target="https://www.fajncigarety.cz/elektronicke-cigarety-geekvape-aegis-boost-plus/elektronicka-cigareta--geekvape-aegis-boost-plus-pod-kit--almighty-blue/" TargetMode="External"/><Relationship Id="rId292" Type="http://schemas.openxmlformats.org/officeDocument/2006/relationships/hyperlink" Target="https://mipod.com/products/wi-pod-kit" TargetMode="External"/><Relationship Id="rId306" Type="http://schemas.openxmlformats.org/officeDocument/2006/relationships/hyperlink" Target="https://www.vaprio.cz/produkt-vaporesso-gen-200-mod.html" TargetMode="External"/><Relationship Id="rId45" Type="http://schemas.openxmlformats.org/officeDocument/2006/relationships/hyperlink" Target="https://www.vaporstoredirect.com/the-phantom-squeeze-box-vaporizer.html" TargetMode="External"/><Relationship Id="rId87" Type="http://schemas.openxmlformats.org/officeDocument/2006/relationships/hyperlink" Target="https://www.vapovor.com/en/teslacigs-wye-200w" TargetMode="External"/><Relationship Id="rId110" Type="http://schemas.openxmlformats.org/officeDocument/2006/relationships/hyperlink" Target="https://www.vaprio.cz/produkt-smok-scar-18-sada.html" TargetMode="External"/><Relationship Id="rId348" Type="http://schemas.openxmlformats.org/officeDocument/2006/relationships/hyperlink" Target="https://www.gallagher.cz/elektronicke-cigarety/elektronicke-cigarety-joyetech/joyetech-exceed-edge/" TargetMode="External"/><Relationship Id="rId152" Type="http://schemas.openxmlformats.org/officeDocument/2006/relationships/hyperlink" Target="https://www.vapestore.co.uk/smok-thiner-pod-vape-kit.html" TargetMode="External"/><Relationship Id="rId194" Type="http://schemas.openxmlformats.org/officeDocument/2006/relationships/hyperlink" Target="https://www.xsmok.cz/eleaf-ikonn-220-set-s-ello-4ml-atomizerem-p41044/" TargetMode="External"/><Relationship Id="rId208" Type="http://schemas.openxmlformats.org/officeDocument/2006/relationships/hyperlink" Target="https://cheapvaping.deals/smok-nord-x" TargetMode="External"/><Relationship Id="rId261" Type="http://schemas.openxmlformats.org/officeDocument/2006/relationships/hyperlink" Target="https://www.vaprio.cz/produkt-3932-smok-s-priv-kompletni-sada-s-tfv8-big-baby-light-edition.html" TargetMode="External"/><Relationship Id="rId14" Type="http://schemas.openxmlformats.org/officeDocument/2006/relationships/hyperlink" Target="https://www.joyetech.eu/vapes/mods/mod-sets/wismec-active-mod" TargetMode="External"/><Relationship Id="rId56" Type="http://schemas.openxmlformats.org/officeDocument/2006/relationships/hyperlink" Target="https://www.vapoo.cz/klasicke-e-cigarety/eleaf-ijust-3-3000mah-kit/" TargetMode="External"/><Relationship Id="rId317" Type="http://schemas.openxmlformats.org/officeDocument/2006/relationships/hyperlink" Target="https://www.flavordust.it/shop/fr/eleaf-battery/421-eleaf-pico-resin-box-mod-75w.html" TargetMode="External"/><Relationship Id="rId98" Type="http://schemas.openxmlformats.org/officeDocument/2006/relationships/hyperlink" Target="https://www.vapoo.cz/automaticka-baterie/smoking-vapor-mi-pod/" TargetMode="External"/><Relationship Id="rId121" Type="http://schemas.openxmlformats.org/officeDocument/2006/relationships/hyperlink" Target="https://www.elementvape.com/teslacigs-tpod-ultra-portable-pod-kit" TargetMode="External"/><Relationship Id="rId163" Type="http://schemas.openxmlformats.org/officeDocument/2006/relationships/hyperlink" Target="https://www.whichecigarette.com/vaporfi-vaio-go/" TargetMode="External"/><Relationship Id="rId219" Type="http://schemas.openxmlformats.org/officeDocument/2006/relationships/hyperlink" Target="https://cheapvaping.deals/wismec-cb-80-80w-box-mod" TargetMode="External"/><Relationship Id="rId230" Type="http://schemas.openxmlformats.org/officeDocument/2006/relationships/hyperlink" Target="https://www.vaporesso.com/vape-kits/gen-s" TargetMode="External"/><Relationship Id="rId25" Type="http://schemas.openxmlformats.org/officeDocument/2006/relationships/hyperlink" Target="http://www.kanger.info/top-evod-starter-kit.html" TargetMode="External"/><Relationship Id="rId46" Type="http://schemas.openxmlformats.org/officeDocument/2006/relationships/hyperlink" Target="https://www.kvalitnikoureni.cz/cz/katalog/grip-voopoo-argus-pro-80-w.html" TargetMode="External"/><Relationship Id="rId67" Type="http://schemas.openxmlformats.org/officeDocument/2006/relationships/hyperlink" Target="https://www.e-cigclouds.co.uk/product/aspire-avp-aio-pod-kit-700mah/" TargetMode="External"/><Relationship Id="rId272" Type="http://schemas.openxmlformats.org/officeDocument/2006/relationships/hyperlink" Target="https://www.vaping.cz/Vaporesso-XTRA-Pod-Silver-900mAh-d9521.htm" TargetMode="External"/><Relationship Id="rId293" Type="http://schemas.openxmlformats.org/officeDocument/2006/relationships/hyperlink" Target="https://e-kalyan.com/product/sigelei-snowwolf-85w/" TargetMode="External"/><Relationship Id="rId307" Type="http://schemas.openxmlformats.org/officeDocument/2006/relationships/hyperlink" Target="https://www.vapospy.com/p/kandypens-galaxy" TargetMode="External"/><Relationship Id="rId328" Type="http://schemas.openxmlformats.org/officeDocument/2006/relationships/hyperlink" Target="https://www.vapezone.cz/vandy-vape-trident-kit" TargetMode="External"/><Relationship Id="rId349" Type="http://schemas.openxmlformats.org/officeDocument/2006/relationships/hyperlink" Target="https://www.vaprio.cz/produkt-aspire-nautilus-aio-5023.html" TargetMode="External"/><Relationship Id="rId88" Type="http://schemas.openxmlformats.org/officeDocument/2006/relationships/hyperlink" Target="https://www.directvapor.com/smok-rpm-40-vape-pod-starter-kit/" TargetMode="External"/><Relationship Id="rId111" Type="http://schemas.openxmlformats.org/officeDocument/2006/relationships/hyperlink" Target="https://vapingdaily.com/all-in-one-vapes/smok-x-force-review/" TargetMode="External"/><Relationship Id="rId132" Type="http://schemas.openxmlformats.org/officeDocument/2006/relationships/hyperlink" Target="https://www.vaporauthority.com/products/genuine-vapor-shark-switchbox-dna-75-box-mod" TargetMode="External"/><Relationship Id="rId153" Type="http://schemas.openxmlformats.org/officeDocument/2006/relationships/hyperlink" Target="https://smokofficial.com/product/nfix-kit/" TargetMode="External"/><Relationship Id="rId174" Type="http://schemas.openxmlformats.org/officeDocument/2006/relationships/hyperlink" Target="https://www.kurakuvsen.cz/elektronicky-box-mod-voopoo-drag-157w/" TargetMode="External"/><Relationship Id="rId195" Type="http://schemas.openxmlformats.org/officeDocument/2006/relationships/hyperlink" Target="https://www.vaprio.cz/produkt-2552-kangertech-togo-mini-2-0-1600mah-kompletni-set.html" TargetMode="External"/><Relationship Id="rId209" Type="http://schemas.openxmlformats.org/officeDocument/2006/relationships/hyperlink" Target="https://vapesourcing.com/smok-infinix-kit.html" TargetMode="External"/><Relationship Id="rId220" Type="http://schemas.openxmlformats.org/officeDocument/2006/relationships/hyperlink" Target="https://vaping.com/smok-slm-pod-device" TargetMode="External"/><Relationship Id="rId241" Type="http://schemas.openxmlformats.org/officeDocument/2006/relationships/hyperlink" Target="https://www.fajncigarety.cz/elektronicke-cigarety-smok-vape-pen-plus/smoktech-vape-pen-plus-3000mah-stribrna-1ks-3/" TargetMode="External"/><Relationship Id="rId15" Type="http://schemas.openxmlformats.org/officeDocument/2006/relationships/hyperlink" Target="https://www.joyetech.eu/vapes/mods/mod-sets/wismec-active-mod" TargetMode="External"/><Relationship Id="rId36" Type="http://schemas.openxmlformats.org/officeDocument/2006/relationships/hyperlink" Target="https://www.elementvape.com/voopoo-find-s-trio-23w-pod-system" TargetMode="External"/><Relationship Id="rId57" Type="http://schemas.openxmlformats.org/officeDocument/2006/relationships/hyperlink" Target="https://vlitvape.de/kits/4019/tesla-sparrow-starter-kit" TargetMode="External"/><Relationship Id="rId262" Type="http://schemas.openxmlformats.org/officeDocument/2006/relationships/hyperlink" Target="https://www.ejuice.cz/elektronicka-cigareta-geekvape-aegis-one-pod-kit-7-24841" TargetMode="External"/><Relationship Id="rId283" Type="http://schemas.openxmlformats.org/officeDocument/2006/relationships/hyperlink" Target="https://www.elkram.cz/kategorie/elektronicke-cigarety/gripy/voopoo-too-180w-mod-sada-silver-dazzle/" TargetMode="External"/><Relationship Id="rId318" Type="http://schemas.openxmlformats.org/officeDocument/2006/relationships/hyperlink" Target="https://www.vaporesso.com/vape-kits/target-mini" TargetMode="External"/><Relationship Id="rId339" Type="http://schemas.openxmlformats.org/officeDocument/2006/relationships/hyperlink" Target="https://www.okprodej.cz/kompletni-sada-eleaf-icare-mini-s-nabijeckou" TargetMode="External"/><Relationship Id="rId78" Type="http://schemas.openxmlformats.org/officeDocument/2006/relationships/hyperlink" Target="https://www.thevapeshop.co.uk/geekvape-alpha-tank" TargetMode="External"/><Relationship Id="rId99" Type="http://schemas.openxmlformats.org/officeDocument/2006/relationships/hyperlink" Target="https://www.elegomall.com/product/eleaf-istick-pico-75w-mod.html" TargetMode="External"/><Relationship Id="rId101" Type="http://schemas.openxmlformats.org/officeDocument/2006/relationships/hyperlink" Target="https://vaping.com/smok-priv-v8-kit" TargetMode="External"/><Relationship Id="rId122" Type="http://schemas.openxmlformats.org/officeDocument/2006/relationships/hyperlink" Target="https://www.vaprio.cz/produkt-justfog-c601-startovaci-sada-4778.html" TargetMode="External"/><Relationship Id="rId143" Type="http://schemas.openxmlformats.org/officeDocument/2006/relationships/hyperlink" Target="https://vapesourcing.com/wismec-motiv-2-kit.html" TargetMode="External"/><Relationship Id="rId164" Type="http://schemas.openxmlformats.org/officeDocument/2006/relationships/hyperlink" Target="https://www.elementvape.com/smok-rpm-2" TargetMode="External"/><Relationship Id="rId185" Type="http://schemas.openxmlformats.org/officeDocument/2006/relationships/hyperlink" Target="https://www.elementvape.com/eleaf-istick-pico-75w" TargetMode="External"/><Relationship Id="rId350" Type="http://schemas.openxmlformats.org/officeDocument/2006/relationships/hyperlink" Target="https://www.vapingeliquid.com/switch-mods-watermelon-ice-disposable-device" TargetMode="External"/><Relationship Id="rId9" Type="http://schemas.openxmlformats.org/officeDocument/2006/relationships/hyperlink" Target="https://www.vapewholesaleatlanta.com/products/smok-trinity-battery?variant=32230517407827" TargetMode="External"/><Relationship Id="rId210" Type="http://schemas.openxmlformats.org/officeDocument/2006/relationships/hyperlink" Target="https://bigjeffvapes.com/products/dovpo-ember-60w-kit" TargetMode="External"/><Relationship Id="rId26" Type="http://schemas.openxmlformats.org/officeDocument/2006/relationships/hyperlink" Target="https://www.vapemania.cz/cs/smok-morph-219w-tc-sada-s-tf-tank-cerno-cervena" TargetMode="External"/><Relationship Id="rId231" Type="http://schemas.openxmlformats.org/officeDocument/2006/relationships/hyperlink" Target="https://www.elementvape.com/smok-nfix-pro" TargetMode="External"/><Relationship Id="rId252" Type="http://schemas.openxmlformats.org/officeDocument/2006/relationships/hyperlink" Target="https://www.vaprio.cz/produkt-1015-joyetech-ego-one-mini-sada-850mah.html" TargetMode="External"/><Relationship Id="rId273" Type="http://schemas.openxmlformats.org/officeDocument/2006/relationships/hyperlink" Target="https://www.elkram.cz/kategorie/elektronicke-cigarety/e-cigarety/elektronicka-cigareta-geekvape-aegis-pod-kit-800mah-tamamushi/" TargetMode="External"/><Relationship Id="rId294" Type="http://schemas.openxmlformats.org/officeDocument/2006/relationships/hyperlink" Target="https://www.vaping.cz/SMOK-clearomizer-TFV12-Baby-Prince-4-5ml-Cervena-d7260.htm" TargetMode="External"/><Relationship Id="rId308" Type="http://schemas.openxmlformats.org/officeDocument/2006/relationships/hyperlink" Target="https://www.vapeclub.co.uk/vape-pods/sigelei/humvee-80-kit" TargetMode="External"/><Relationship Id="rId329" Type="http://schemas.openxmlformats.org/officeDocument/2006/relationships/hyperlink" Target="https://www.vapepenstarterkit.com/product/vaporfi-air-2-mini-vaporizer/" TargetMode="External"/><Relationship Id="rId47" Type="http://schemas.openxmlformats.org/officeDocument/2006/relationships/hyperlink" Target="https://www.vaporism.cz/vaporesso-luxe-pm40-pod-sada-P/" TargetMode="External"/><Relationship Id="rId68" Type="http://schemas.openxmlformats.org/officeDocument/2006/relationships/hyperlink" Target="https://www.broadvapes.co.uk/product-page/innokin-coolfire-ultra-tc150-150w-4000mah-battery" TargetMode="External"/><Relationship Id="rId89" Type="http://schemas.openxmlformats.org/officeDocument/2006/relationships/hyperlink" Target="https://www.elementvape.com/smok-r-steam-mini-80w-tc-box-mod" TargetMode="External"/><Relationship Id="rId112" Type="http://schemas.openxmlformats.org/officeDocument/2006/relationships/hyperlink" Target="https://www.vaporauthority.com/products/genuine-vapor-shark-hedron-box-mod" TargetMode="External"/><Relationship Id="rId133" Type="http://schemas.openxmlformats.org/officeDocument/2006/relationships/hyperlink" Target="https://www.eliquidshop.cz/smok-fetch-pro-kit/" TargetMode="External"/><Relationship Id="rId154" Type="http://schemas.openxmlformats.org/officeDocument/2006/relationships/hyperlink" Target="https://www.vaporfi.com/vaporfi-express-starter-kit/" TargetMode="External"/><Relationship Id="rId175" Type="http://schemas.openxmlformats.org/officeDocument/2006/relationships/hyperlink" Target="https://vaping.com/geekvape-lucid-80w-kit" TargetMode="External"/><Relationship Id="rId340" Type="http://schemas.openxmlformats.org/officeDocument/2006/relationships/hyperlink" Target="https://mojeelektronickacigareta.cz/elektronicke-cigarety-wismec-motiv/wismec-motiv-elektronicka-cigareta-2200mah-cerna-1804.html" TargetMode="External"/><Relationship Id="rId196" Type="http://schemas.openxmlformats.org/officeDocument/2006/relationships/hyperlink" Target="https://www.joyetech.cz/joyetech-teros/" TargetMode="External"/><Relationship Id="rId200" Type="http://schemas.openxmlformats.org/officeDocument/2006/relationships/hyperlink" Target="https://www.vaping.cz/E-cigareta-Vaporesso-XROS-cerna-800mAh-d10069.htm" TargetMode="External"/><Relationship Id="rId16" Type="http://schemas.openxmlformats.org/officeDocument/2006/relationships/hyperlink" Target="https://www.flawlessvapeshop.com/products/suorin-edge-pod-device-pods-not-included" TargetMode="External"/><Relationship Id="rId221" Type="http://schemas.openxmlformats.org/officeDocument/2006/relationships/hyperlink" Target="https://www.elementvape.com/freemax-twister" TargetMode="External"/><Relationship Id="rId242" Type="http://schemas.openxmlformats.org/officeDocument/2006/relationships/hyperlink" Target="https://www.vaprio.cz/produkt-vandy-vape-jackaroo-100w-box-mod.html" TargetMode="External"/><Relationship Id="rId263" Type="http://schemas.openxmlformats.org/officeDocument/2006/relationships/hyperlink" Target="https://www.freemaxvape.com/product/marvos-s-80w-kit/" TargetMode="External"/><Relationship Id="rId284" Type="http://schemas.openxmlformats.org/officeDocument/2006/relationships/hyperlink" Target="https://www.vapestore.co.uk/smok-rpm-4-pod-kit.html" TargetMode="External"/><Relationship Id="rId319" Type="http://schemas.openxmlformats.org/officeDocument/2006/relationships/hyperlink" Target="https://www.mr-joy.nl/en/innokin-endura-t18-x-vape-kit-1000mah.html" TargetMode="External"/><Relationship Id="rId37" Type="http://schemas.openxmlformats.org/officeDocument/2006/relationships/hyperlink" Target="https://www.vaporesso.com/vape-kits/luxe-nano" TargetMode="External"/><Relationship Id="rId58" Type="http://schemas.openxmlformats.org/officeDocument/2006/relationships/hyperlink" Target="https://vapesourcing.com/lost-vape-lyra-kit.html" TargetMode="External"/><Relationship Id="rId79" Type="http://schemas.openxmlformats.org/officeDocument/2006/relationships/hyperlink" Target="https://www.elementvape.com/ijoy-avenger-270-234w-tc-starter-kit" TargetMode="External"/><Relationship Id="rId102" Type="http://schemas.openxmlformats.org/officeDocument/2006/relationships/hyperlink" Target="https://www.vaprio.cz/produkt-vandy-vape-kylin-m-rta.html" TargetMode="External"/><Relationship Id="rId123" Type="http://schemas.openxmlformats.org/officeDocument/2006/relationships/hyperlink" Target="https://smokofficial.com/product/novo-2-kit/" TargetMode="External"/><Relationship Id="rId144" Type="http://schemas.openxmlformats.org/officeDocument/2006/relationships/hyperlink" Target="https://www.space-stoners.cz/vaporizer-atmos-vicod-5g-2nd-gen/" TargetMode="External"/><Relationship Id="rId330" Type="http://schemas.openxmlformats.org/officeDocument/2006/relationships/hyperlink" Target="https://www.dovaping.com/products/horizontech-magico-25w-pod-system?variant=40105033334983" TargetMode="External"/><Relationship Id="rId90" Type="http://schemas.openxmlformats.org/officeDocument/2006/relationships/hyperlink" Target="https://www.fajncigarety.cz/gripy-a-mody-voopoo-drag-2-refresh/voopoo-drag-2-refresh-177w-grip-full-kit-b-aurora/" TargetMode="External"/><Relationship Id="rId165" Type="http://schemas.openxmlformats.org/officeDocument/2006/relationships/hyperlink" Target="https://www.worldsfinestejuice.com/shop/hardware/pods/smok-trinity-alpha-kit-replacement-atomizer/" TargetMode="External"/><Relationship Id="rId186" Type="http://schemas.openxmlformats.org/officeDocument/2006/relationships/hyperlink" Target="https://geneticsvape.com/vaporesso-polar-220w-tc-kit-with-cascade-baby-se" TargetMode="External"/><Relationship Id="rId351" Type="http://schemas.openxmlformats.org/officeDocument/2006/relationships/hyperlink" Target="https://vapechinhhang.com/san-pham/sense-orbit-pod-kit/" TargetMode="External"/><Relationship Id="rId211" Type="http://schemas.openxmlformats.org/officeDocument/2006/relationships/hyperlink" Target="https://www.ecigarka.cz/gripy-mody/grip-ijoy-capo-squonker-100w/" TargetMode="External"/><Relationship Id="rId232" Type="http://schemas.openxmlformats.org/officeDocument/2006/relationships/hyperlink" Target="https://vapingdaily.com/vaporizers/vaporfi-atom-vaporizer-review/" TargetMode="External"/><Relationship Id="rId253" Type="http://schemas.openxmlformats.org/officeDocument/2006/relationships/hyperlink" Target="https://www.vaprio.cz/produkt-2959-eleaf-ijust-x-aio-set.html" TargetMode="External"/><Relationship Id="rId274" Type="http://schemas.openxmlformats.org/officeDocument/2006/relationships/hyperlink" Target="https://www.vaprio.cz/produkt-3934-smok-veneno-225w-tc-box-mod.html" TargetMode="External"/><Relationship Id="rId295" Type="http://schemas.openxmlformats.org/officeDocument/2006/relationships/hyperlink" Target="https://www.vaprio.cz/produkt-2797-eleaf-icare-solo-elektronicka-cigareta-320mah.html" TargetMode="External"/><Relationship Id="rId309" Type="http://schemas.openxmlformats.org/officeDocument/2006/relationships/hyperlink" Target="https://maxim-ecigareta.cz/smok-species-tc230w-full-kit-duha" TargetMode="External"/><Relationship Id="rId27" Type="http://schemas.openxmlformats.org/officeDocument/2006/relationships/hyperlink" Target="https://www.fajncigarety.cz/elektronicke-cigarety-smok-fetch-mini/smoktech-fetch-mini-40w-1200mah-cerny/" TargetMode="External"/><Relationship Id="rId48" Type="http://schemas.openxmlformats.org/officeDocument/2006/relationships/hyperlink" Target="https://www.smokstore.com/Uwell-Crown-Pod-Kit" TargetMode="External"/><Relationship Id="rId69" Type="http://schemas.openxmlformats.org/officeDocument/2006/relationships/hyperlink" Target="https://www.elkram.cz/kategorie/elektronicke-cigarety/e-cigarety/elektronicka-cigareta-geekvape-aegis-hero-mod-pod-kit-1200mah-modra/" TargetMode="External"/><Relationship Id="rId113" Type="http://schemas.openxmlformats.org/officeDocument/2006/relationships/hyperlink" Target="https://www.vaprio.cz/produkt-geekvape-aegis-x-200w-tc-mod.html" TargetMode="External"/><Relationship Id="rId134" Type="http://schemas.openxmlformats.org/officeDocument/2006/relationships/hyperlink" Target="https://www.joyetech.eu/vapes/mods/mod-sets/wismec-active-mod" TargetMode="External"/><Relationship Id="rId320" Type="http://schemas.openxmlformats.org/officeDocument/2006/relationships/hyperlink" Target="https://www.fajncigarety.cz/en/gripy-a-mody-ijoy-diamond-pd270/elektronicky-grip--ijoy-diamond-pd270-mod--6000mah-cerny/" TargetMode="External"/><Relationship Id="rId80" Type="http://schemas.openxmlformats.org/officeDocument/2006/relationships/hyperlink" Target="https://www.vapezone.cz/one---lambo-serie-pod" TargetMode="External"/><Relationship Id="rId155" Type="http://schemas.openxmlformats.org/officeDocument/2006/relationships/hyperlink" Target="http://vandyvape.com/shows/7/6.html" TargetMode="External"/><Relationship Id="rId176" Type="http://schemas.openxmlformats.org/officeDocument/2006/relationships/hyperlink" Target="https://ukvapekings.com/product/wismec-reuleaux-rx-gen3-300w-kit-with-gnome-tank/" TargetMode="External"/><Relationship Id="rId197" Type="http://schemas.openxmlformats.org/officeDocument/2006/relationships/hyperlink" Target="https://www.vapoo.cz/zacatecnicke-sady/smoktech-smok-vape-pen-v2/" TargetMode="External"/><Relationship Id="rId341" Type="http://schemas.openxmlformats.org/officeDocument/2006/relationships/hyperlink" Target="https://leafhouse.com.au/product/voopoo-mojo-kit/" TargetMode="External"/><Relationship Id="rId201" Type="http://schemas.openxmlformats.org/officeDocument/2006/relationships/hyperlink" Target="https://www.elementvape.com/voopoo-x217" TargetMode="External"/><Relationship Id="rId222" Type="http://schemas.openxmlformats.org/officeDocument/2006/relationships/hyperlink" Target="https://www.vaprio.cz/produkt-innokin-jem-pen.html" TargetMode="External"/><Relationship Id="rId243" Type="http://schemas.openxmlformats.org/officeDocument/2006/relationships/hyperlink" Target="https://www.smokepipe.cz/smok-acro-pod-kit-1000mah-seda" TargetMode="External"/><Relationship Id="rId264" Type="http://schemas.openxmlformats.org/officeDocument/2006/relationships/hyperlink" Target="https://www.elektrocigara.cz/Teslacigs-Punk-220W-Box-Mod-d1555.htm" TargetMode="External"/><Relationship Id="rId285" Type="http://schemas.openxmlformats.org/officeDocument/2006/relationships/hyperlink" Target="https://vapinusa.com/products/vuse-alto-power-unit-kit" TargetMode="External"/><Relationship Id="rId17" Type="http://schemas.openxmlformats.org/officeDocument/2006/relationships/hyperlink" Target="https://www.flawlessvapeshop.com/products/suorin-edge-pod-device-pods-not-included" TargetMode="External"/><Relationship Id="rId38" Type="http://schemas.openxmlformats.org/officeDocument/2006/relationships/hyperlink" Target="https://www.vaprio.cz/produkt-voopoo-drag-mini-117w-tc-box-mod-4400mah.html" TargetMode="External"/><Relationship Id="rId59" Type="http://schemas.openxmlformats.org/officeDocument/2006/relationships/hyperlink" Target="https://cheapvaping.deals/joyetech-atopack-penguin-kit" TargetMode="External"/><Relationship Id="rId103" Type="http://schemas.openxmlformats.org/officeDocument/2006/relationships/hyperlink" Target="https://aspirevapeco.com/aspire-kits/aspire-puxos-kit/" TargetMode="External"/><Relationship Id="rId124" Type="http://schemas.openxmlformats.org/officeDocument/2006/relationships/hyperlink" Target="https://www.ejuice.cz/elektronicka-cigareta-joyetech-batpack-kit-s-eco-d-18309" TargetMode="External"/><Relationship Id="rId310" Type="http://schemas.openxmlformats.org/officeDocument/2006/relationships/hyperlink" Target="https://www.vapoo.cz/box-mod-sady/voopoo-drag-3-tpp-x-kompletni-sada-barva--cerna/" TargetMode="External"/><Relationship Id="rId70" Type="http://schemas.openxmlformats.org/officeDocument/2006/relationships/hyperlink" Target="https://www.vaporauthority.com/products/genuine-vapor-shark-dna-250-box-mod" TargetMode="External"/><Relationship Id="rId91" Type="http://schemas.openxmlformats.org/officeDocument/2006/relationships/hyperlink" Target="https://vape-street.com/products/limitless-marquee-mod-system" TargetMode="External"/><Relationship Id="rId145" Type="http://schemas.openxmlformats.org/officeDocument/2006/relationships/hyperlink" Target="https://www.vaprio.cz/produkt-smok-rolo-badge-4232.html" TargetMode="External"/><Relationship Id="rId166" Type="http://schemas.openxmlformats.org/officeDocument/2006/relationships/hyperlink" Target="https://www.e-cigo.cz/elektronicka-cigareta/voopoo-drag-nano-2-pod-kit--800mah/" TargetMode="External"/><Relationship Id="rId187" Type="http://schemas.openxmlformats.org/officeDocument/2006/relationships/hyperlink" Target="https://cartly.shop/original-wismec-active-kit-with-active-box-mod-vape-80w-and-amor-ns-plus-atomizer-e-cigarette-vaper-kit-with-bluetooth-speaker/" TargetMode="External"/><Relationship Id="rId331" Type="http://schemas.openxmlformats.org/officeDocument/2006/relationships/hyperlink" Target="https://www.elektrocigara.cz/SMOK-TFV16-tank-d1498.htm" TargetMode="External"/><Relationship Id="rId352" Type="http://schemas.openxmlformats.org/officeDocument/2006/relationships/hyperlink" Target="https://www.suorinusa.com/products/suorin-edge-battery" TargetMode="External"/><Relationship Id="rId1" Type="http://schemas.openxmlformats.org/officeDocument/2006/relationships/hyperlink" Target="https://www.vapewholesaleatlanta.com/products/smok-trinity-battery?variant=32230517407827" TargetMode="External"/><Relationship Id="rId212" Type="http://schemas.openxmlformats.org/officeDocument/2006/relationships/hyperlink" Target="https://www.vaporesso.com/vape-kits/orca-solo" TargetMode="External"/><Relationship Id="rId233" Type="http://schemas.openxmlformats.org/officeDocument/2006/relationships/hyperlink" Target="https://www.ejuice.cz/vaporesso-gen-s" TargetMode="External"/><Relationship Id="rId254" Type="http://schemas.openxmlformats.org/officeDocument/2006/relationships/hyperlink" Target="https://gripy-e-cigaret.heureka.cz/teslacigs-tesla-wye-ii-215w-mod-modro-zlata/" TargetMode="External"/><Relationship Id="rId28" Type="http://schemas.openxmlformats.org/officeDocument/2006/relationships/hyperlink" Target="https://vapebargains.co.uk/smok-mag-grip-full-kit-29-99/" TargetMode="External"/><Relationship Id="rId49" Type="http://schemas.openxmlformats.org/officeDocument/2006/relationships/hyperlink" Target="https://vapejuicedepot.com/products/ovns-duo-dual-vaping-pod-system" TargetMode="External"/><Relationship Id="rId114" Type="http://schemas.openxmlformats.org/officeDocument/2006/relationships/hyperlink" Target="https://www.vaprio.cz/produkt-2471-smok-skyhook-rdta-box-kompletni-sada.html" TargetMode="External"/><Relationship Id="rId275" Type="http://schemas.openxmlformats.org/officeDocument/2006/relationships/hyperlink" Target="https://www.vaprio.cz/produkt-smok-fit.html" TargetMode="External"/><Relationship Id="rId296" Type="http://schemas.openxmlformats.org/officeDocument/2006/relationships/hyperlink" Target="https://www.freemaxvape.com/onnix-2-15w-kit/" TargetMode="External"/><Relationship Id="rId300" Type="http://schemas.openxmlformats.org/officeDocument/2006/relationships/hyperlink" Target="https://www.gallagher.cz/clearomizery/clearomizery-smok/smok-tfv18-tank/" TargetMode="External"/><Relationship Id="rId60" Type="http://schemas.openxmlformats.org/officeDocument/2006/relationships/hyperlink" Target="https://www.eliquidshop.cz/elektronicka-cigareta-vaporesso-sky-solo/" TargetMode="External"/><Relationship Id="rId81" Type="http://schemas.openxmlformats.org/officeDocument/2006/relationships/hyperlink" Target="https://www.eliquidshop.cz/smok-stick-prince/" TargetMode="External"/><Relationship Id="rId135" Type="http://schemas.openxmlformats.org/officeDocument/2006/relationships/hyperlink" Target="https://redjuice.co.uk/vape-kits/geekvape-aegis-x-zeus-kit.html" TargetMode="External"/><Relationship Id="rId156" Type="http://schemas.openxmlformats.org/officeDocument/2006/relationships/hyperlink" Target="https://www.elementvape.com/perkey-manta-pod-system" TargetMode="External"/><Relationship Id="rId177" Type="http://schemas.openxmlformats.org/officeDocument/2006/relationships/hyperlink" Target="https://www.smokstore.com/Smok-Alike-40W-Pod-Mod-Kit" TargetMode="External"/><Relationship Id="rId198" Type="http://schemas.openxmlformats.org/officeDocument/2006/relationships/hyperlink" Target="https://www.e-liquid.eu/variant/el-cigarety-pro-zacatecniky/joyetech-atopack-penguin---kit-_2ml_/16765/16765/4680" TargetMode="External"/><Relationship Id="rId321" Type="http://schemas.openxmlformats.org/officeDocument/2006/relationships/hyperlink" Target="https://www.ecigarko.cz/p/smok-resa-stick-sada-2000mah-7-5ml" TargetMode="External"/><Relationship Id="rId342" Type="http://schemas.openxmlformats.org/officeDocument/2006/relationships/hyperlink" Target="https://www.okprodej.cz/smok-tfv8-baby-v2-clearomizer" TargetMode="External"/><Relationship Id="rId202" Type="http://schemas.openxmlformats.org/officeDocument/2006/relationships/hyperlink" Target="https://www.vaporfi.com/blog/a-down-n-dirty-deal-of-the-week-with-the-vox-40-mod/" TargetMode="External"/><Relationship Id="rId223" Type="http://schemas.openxmlformats.org/officeDocument/2006/relationships/hyperlink" Target="https://www.vapeshack.com/phix-vape-device-kit" TargetMode="External"/><Relationship Id="rId244" Type="http://schemas.openxmlformats.org/officeDocument/2006/relationships/hyperlink" Target="https://www.vapoo.cz/pody-se-spinacim-tlacitkem/geekvape-ap2-pod/" TargetMode="External"/><Relationship Id="rId18" Type="http://schemas.openxmlformats.org/officeDocument/2006/relationships/hyperlink" Target="https://www.elementvape.com/aspire-cobble-aio-pod-kit" TargetMode="External"/><Relationship Id="rId39" Type="http://schemas.openxmlformats.org/officeDocument/2006/relationships/hyperlink" Target="https://www.vapemania.cz/cs/voopoo-drag-nano-elektronicka-cigareta-750mah-ink" TargetMode="External"/><Relationship Id="rId265" Type="http://schemas.openxmlformats.org/officeDocument/2006/relationships/hyperlink" Target="https://www.dashvapes.com/cz/products/starter+kits/1/kanger+subox+mini+starter+kit/883/7096" TargetMode="External"/><Relationship Id="rId286" Type="http://schemas.openxmlformats.org/officeDocument/2006/relationships/hyperlink" Target="https://www.gosmokefree.co.uk/freemax-maxpod-kit-free-e-liquids/" TargetMode="External"/><Relationship Id="rId50" Type="http://schemas.openxmlformats.org/officeDocument/2006/relationships/hyperlink" Target="https://www.ejuice.cz/elektronicky-grip-wismec-reuleaux-rxmini-80w-kit-s-12625" TargetMode="External"/><Relationship Id="rId104" Type="http://schemas.openxmlformats.org/officeDocument/2006/relationships/hyperlink" Target="https://www.elementvape.com/ijoy-katana-81w-tc-starter-kit" TargetMode="External"/><Relationship Id="rId125" Type="http://schemas.openxmlformats.org/officeDocument/2006/relationships/hyperlink" Target="https://www.myvapery.com/lemon-pod-device-by-ald-amaze-black.html" TargetMode="External"/><Relationship Id="rId146" Type="http://schemas.openxmlformats.org/officeDocument/2006/relationships/hyperlink" Target="https://www.ave40.com/freecool-n800-vape-pod-system-kit-800mah.html" TargetMode="External"/><Relationship Id="rId167" Type="http://schemas.openxmlformats.org/officeDocument/2006/relationships/hyperlink" Target="https://www.rajecigaret.cz/Suorin-Vagon-POD-elektronicka-cigareta-430mAh-d449.htm" TargetMode="External"/><Relationship Id="rId188" Type="http://schemas.openxmlformats.org/officeDocument/2006/relationships/hyperlink" Target="https://www.innokin.cz/innokin-coolfire-mini-sada/innokin-coolfire-mini-sada-4/" TargetMode="External"/><Relationship Id="rId311" Type="http://schemas.openxmlformats.org/officeDocument/2006/relationships/hyperlink" Target="https://www.elementvape.com/next-mind-ct1-pod-system" TargetMode="External"/><Relationship Id="rId332" Type="http://schemas.openxmlformats.org/officeDocument/2006/relationships/hyperlink" Target="https://www.southbeachsmoke.com/blog/what-strength-e-cig-is-right-for-you.html" TargetMode="External"/><Relationship Id="rId353" Type="http://schemas.openxmlformats.org/officeDocument/2006/relationships/hyperlink" Target="https://vapesourcing.com/justfog-minifit-starter-kit.html" TargetMode="External"/><Relationship Id="rId71" Type="http://schemas.openxmlformats.org/officeDocument/2006/relationships/hyperlink" Target="https://www.ebay.co.uk/itm/233427421177" TargetMode="External"/><Relationship Id="rId92" Type="http://schemas.openxmlformats.org/officeDocument/2006/relationships/hyperlink" Target="https://cheapvaping.deals/wismec-reuleaux-rx300-mod" TargetMode="External"/><Relationship Id="rId213" Type="http://schemas.openxmlformats.org/officeDocument/2006/relationships/hyperlink" Target="https://www.yocanusa.com/products/yocan-2020-version-evolve-plus-2-in-1-wax-and-dry-herb-kit" TargetMode="External"/><Relationship Id="rId234" Type="http://schemas.openxmlformats.org/officeDocument/2006/relationships/hyperlink" Target="https://www.vaporesso.com/vape-kits/gen-nano" TargetMode="External"/><Relationship Id="rId2" Type="http://schemas.openxmlformats.org/officeDocument/2006/relationships/hyperlink" Target="https://www.vapewholesaleatlanta.com/products/smok-trinity-battery?variant=32230517407827" TargetMode="External"/><Relationship Id="rId29" Type="http://schemas.openxmlformats.org/officeDocument/2006/relationships/hyperlink" Target="https://e-zigstore.rs/hr/selbstwickler/7140-vandyvape-pulse-bf-red-6970834001549.html" TargetMode="External"/><Relationship Id="rId255" Type="http://schemas.openxmlformats.org/officeDocument/2006/relationships/hyperlink" Target="https://www.vaprio.cz/produkt-tfv12-prince-clearomizer-smok-3924.html" TargetMode="External"/><Relationship Id="rId276" Type="http://schemas.openxmlformats.org/officeDocument/2006/relationships/hyperlink" Target="https://prevent-cancer.ca/product/mi-one-kit/" TargetMode="External"/><Relationship Id="rId297" Type="http://schemas.openxmlformats.org/officeDocument/2006/relationships/hyperlink" Target="https://www.vapeclub.co.uk/vape-pods/aspire/avp-pro-kit" TargetMode="External"/><Relationship Id="rId40" Type="http://schemas.openxmlformats.org/officeDocument/2006/relationships/hyperlink" Target="https://vapevine.ca/buy/smok-pozz-x-canada/" TargetMode="External"/><Relationship Id="rId115" Type="http://schemas.openxmlformats.org/officeDocument/2006/relationships/hyperlink" Target="https://www.vaprio.cz/produkt-joyetech-runabout-pod-sada-5044.html" TargetMode="External"/><Relationship Id="rId136" Type="http://schemas.openxmlformats.org/officeDocument/2006/relationships/hyperlink" Target="https://www.vaporauthority.com/products/smok-nord-kit" TargetMode="External"/><Relationship Id="rId157" Type="http://schemas.openxmlformats.org/officeDocument/2006/relationships/hyperlink" Target="https://www.smokevap.cz/product/smoktech/vape-pen-22/smok-vape-pen-22-elektronicka-cigareta-1/1598" TargetMode="External"/><Relationship Id="rId178" Type="http://schemas.openxmlformats.org/officeDocument/2006/relationships/hyperlink" Target="https://www.smokstore.com/Smok-Thallo-S-100W-Pod-Mod-Kit" TargetMode="External"/><Relationship Id="rId301" Type="http://schemas.openxmlformats.org/officeDocument/2006/relationships/hyperlink" Target="https://www.vaprio.cz/produkt-smok-rpm-5-pro-sada.html" TargetMode="External"/><Relationship Id="rId322" Type="http://schemas.openxmlformats.org/officeDocument/2006/relationships/hyperlink" Target="https://mojeelektronickacigareta.cz/ego-aio-joyetech/joyetech-ego-aio-elektronicka-cigareta-1500mah-1ks-3812.html" TargetMode="External"/><Relationship Id="rId343" Type="http://schemas.openxmlformats.org/officeDocument/2006/relationships/hyperlink" Target="https://www.vapoo.cz/box-mod-sady/voopoo-argus-gt-kit/" TargetMode="External"/><Relationship Id="rId61" Type="http://schemas.openxmlformats.org/officeDocument/2006/relationships/hyperlink" Target="http://www.ejuice.cz/elektronicka-cigareta-vaporesso-degree-pod-kit-950-21666" TargetMode="External"/><Relationship Id="rId82" Type="http://schemas.openxmlformats.org/officeDocument/2006/relationships/hyperlink" Target="https://www.elementvape.com/smok-stick-v8" TargetMode="External"/><Relationship Id="rId199" Type="http://schemas.openxmlformats.org/officeDocument/2006/relationships/hyperlink" Target="https://www.vaprio.cz/produkt-vaporesso-xros-2.html" TargetMode="External"/><Relationship Id="rId203" Type="http://schemas.openxmlformats.org/officeDocument/2006/relationships/hyperlink" Target="https://www.burnitup.co.uk/vape-pen-kits/1441-vaporesso-vm-solo-22-vape-kit.html" TargetMode="External"/><Relationship Id="rId19" Type="http://schemas.openxmlformats.org/officeDocument/2006/relationships/hyperlink" Target="https://www.bukalapak.com/p/hobi-koleksi/koleksi/aksesoris-vape-pod/81w5uz-jual-authentic-wismec-vaporshark-minnow-electronic-cigarette-kit-mod-and-atomizer-vape-vaping-vapor" TargetMode="External"/><Relationship Id="rId224" Type="http://schemas.openxmlformats.org/officeDocument/2006/relationships/hyperlink" Target="https://www.eightvape.com/products/smok-nord-aio-19-kit" TargetMode="External"/><Relationship Id="rId245" Type="http://schemas.openxmlformats.org/officeDocument/2006/relationships/hyperlink" Target="https://www.vaprio.cz/produkt-freemax-marvos-x-100w-sada.html" TargetMode="External"/><Relationship Id="rId266" Type="http://schemas.openxmlformats.org/officeDocument/2006/relationships/hyperlink" Target="https://relxnow.com/products/starter-kit" TargetMode="External"/><Relationship Id="rId287" Type="http://schemas.openxmlformats.org/officeDocument/2006/relationships/hyperlink" Target="https://www.ecigarko.cz/p/smok-mag-baby-sada-1600mah-4-5ml" TargetMode="External"/><Relationship Id="rId30" Type="http://schemas.openxmlformats.org/officeDocument/2006/relationships/hyperlink" Target="https://www.ejuice.cz/elektronicka-cigareta-uwell-caliburn-koko-pod-kit-520mah-cerna-21527" TargetMode="External"/><Relationship Id="rId105" Type="http://schemas.openxmlformats.org/officeDocument/2006/relationships/hyperlink" Target="https://www.ecigssa.co.za/threads/vapor-shark-galeon.57713/" TargetMode="External"/><Relationship Id="rId126" Type="http://schemas.openxmlformats.org/officeDocument/2006/relationships/hyperlink" Target="https://www.vaporauthority.com/products/rincoe-ceto-pod-system-kit" TargetMode="External"/><Relationship Id="rId147" Type="http://schemas.openxmlformats.org/officeDocument/2006/relationships/hyperlink" Target="https://www.vapewholesaleatlanta.com/products/smok-trinity-battery?variant=32230517407827" TargetMode="External"/><Relationship Id="rId168" Type="http://schemas.openxmlformats.org/officeDocument/2006/relationships/hyperlink" Target="https://www.ejuice.cz/elektronicka-cigareta-uwell-caliburn-pod-kit-520ma-20921" TargetMode="External"/><Relationship Id="rId312" Type="http://schemas.openxmlformats.org/officeDocument/2006/relationships/hyperlink" Target="https://www.vaprio.cz/produkt-voopoo-drag-q-sada.html" TargetMode="External"/><Relationship Id="rId333" Type="http://schemas.openxmlformats.org/officeDocument/2006/relationships/hyperlink" Target="https://www.cigareta-elektronicka.sk/elektronickecigarety/eshop/4-1-Cartomizer-clearomizer-RDA/0/5/6056-Gunmetal-Geekvape-P-Subohm-Tank-5ml" TargetMode="External"/><Relationship Id="rId354" Type="http://schemas.openxmlformats.org/officeDocument/2006/relationships/hyperlink" Target="https://www.e-liquid.eu/sense-sidekik-pod-starter-kit-460mah" TargetMode="External"/><Relationship Id="rId51" Type="http://schemas.openxmlformats.org/officeDocument/2006/relationships/hyperlink" Target="https://www.vaprio.cz/produkt-2365-joyetech-ornate-clearomizer.html" TargetMode="External"/><Relationship Id="rId72" Type="http://schemas.openxmlformats.org/officeDocument/2006/relationships/hyperlink" Target="https://bovaping.com/product/bo-one-black-soft-touch/" TargetMode="External"/><Relationship Id="rId93" Type="http://schemas.openxmlformats.org/officeDocument/2006/relationships/hyperlink" Target="https://www.vaporauthority.com/products/genuine-smok-stick-v8-baby-starter-kit" TargetMode="External"/><Relationship Id="rId189" Type="http://schemas.openxmlformats.org/officeDocument/2006/relationships/hyperlink" Target="https://www.vapekituk.co.uk/products/kit-teslacigs-tesla-stealth-mini-starter-kit" TargetMode="External"/><Relationship Id="rId3" Type="http://schemas.openxmlformats.org/officeDocument/2006/relationships/hyperlink" Target="https://www.vapewholesaleatlanta.com/products/smok-trinity-battery?variant=32230517407827" TargetMode="External"/><Relationship Id="rId214" Type="http://schemas.openxmlformats.org/officeDocument/2006/relationships/hyperlink" Target="https://vapesourcing.com/envii-fitt-kit.html" TargetMode="External"/><Relationship Id="rId235" Type="http://schemas.openxmlformats.org/officeDocument/2006/relationships/hyperlink" Target="https://vapingdaily.com/best-vape-pens/vaporfi-orbit-review/" TargetMode="External"/><Relationship Id="rId256" Type="http://schemas.openxmlformats.org/officeDocument/2006/relationships/hyperlink" Target="https://www.vaporism.cz/wizvapor-mini-beeper-pod-P/" TargetMode="External"/><Relationship Id="rId277" Type="http://schemas.openxmlformats.org/officeDocument/2006/relationships/hyperlink" Target="https://www.vapemania.cz/cs/smoktech-trinity-alpha-grip-full-kit-1000mah-prism-rainbow" TargetMode="External"/><Relationship Id="rId298" Type="http://schemas.openxmlformats.org/officeDocument/2006/relationships/hyperlink" Target="https://maxim-ecigareta.cz/kangertech-subox-mini-v2-sada-seda" TargetMode="External"/><Relationship Id="rId116" Type="http://schemas.openxmlformats.org/officeDocument/2006/relationships/hyperlink" Target="https://www.okprodej.cz/voopoo-finic-fish-elektronicka-cigareta-350mah" TargetMode="External"/><Relationship Id="rId137" Type="http://schemas.openxmlformats.org/officeDocument/2006/relationships/hyperlink" Target="https://thevapesite.com/products/lost-vape-orion-q-17w-aio-pod-system" TargetMode="External"/><Relationship Id="rId158" Type="http://schemas.openxmlformats.org/officeDocument/2006/relationships/hyperlink" Target="https://www.elementvape.com/smok-novo-x" TargetMode="External"/><Relationship Id="rId302" Type="http://schemas.openxmlformats.org/officeDocument/2006/relationships/hyperlink" Target="https://www.vaporfi.com/mig-vapor-khan-dry-herb-vaporizer/" TargetMode="External"/><Relationship Id="rId323" Type="http://schemas.openxmlformats.org/officeDocument/2006/relationships/hyperlink" Target="https://www.eliquid-brno.cz/eliquid-brno/eshop/164-1-E-CIGARETY/0/5/12392-Freemax-Marvos-T80-80W-3000-mAh-Pod-Kit-4-5ml-Black" TargetMode="External"/><Relationship Id="rId344" Type="http://schemas.openxmlformats.org/officeDocument/2006/relationships/hyperlink" Target="https://www.eliquidshop.cz/lost-vape-centaurus-dna-250c/" TargetMode="External"/><Relationship Id="rId20" Type="http://schemas.openxmlformats.org/officeDocument/2006/relationships/hyperlink" Target="https://www.vaprio.cz/produkt-aspire-nautilus-aio-5023.html" TargetMode="External"/><Relationship Id="rId41" Type="http://schemas.openxmlformats.org/officeDocument/2006/relationships/hyperlink" Target="https://www.vapecentralgroup.com/products/oilax-cito-pro-battery-box" TargetMode="External"/><Relationship Id="rId62" Type="http://schemas.openxmlformats.org/officeDocument/2006/relationships/hyperlink" Target="https://vapingcheap.com/smok-g-priv-3-kit/" TargetMode="External"/><Relationship Id="rId83" Type="http://schemas.openxmlformats.org/officeDocument/2006/relationships/hyperlink" Target="https://www.vapestyle.cz/elektronicke-cigarety/smoktech-nord-2-pod-kit-40w-1500mah-black-stabilizing-wood/" TargetMode="External"/><Relationship Id="rId179" Type="http://schemas.openxmlformats.org/officeDocument/2006/relationships/hyperlink" Target="http://www.kanger.info/topbox-mini-starter-kit.html" TargetMode="External"/><Relationship Id="rId190" Type="http://schemas.openxmlformats.org/officeDocument/2006/relationships/hyperlink" Target="https://www.elementvape.com/suorin-shine" TargetMode="External"/><Relationship Id="rId204" Type="http://schemas.openxmlformats.org/officeDocument/2006/relationships/hyperlink" Target="https://www.vaprio.cz/produkt-smok-ipx-80-sada.html" TargetMode="External"/><Relationship Id="rId225" Type="http://schemas.openxmlformats.org/officeDocument/2006/relationships/hyperlink" Target="https://vaposearch.com/vape/vaporesso-podstick-starter-kit/" TargetMode="External"/><Relationship Id="rId246" Type="http://schemas.openxmlformats.org/officeDocument/2006/relationships/hyperlink" Target="https://ecigone.co.uk/products/geekvape-aegis-legend-200w-tc-kit-with-zeus-tank-limited-edition" TargetMode="External"/><Relationship Id="rId267" Type="http://schemas.openxmlformats.org/officeDocument/2006/relationships/hyperlink" Target="https://www.vaprio.cz/produkt-1264-smok-tfv4-mini-subohm-tank-3-5ml-kompletni-set.html" TargetMode="External"/><Relationship Id="rId288" Type="http://schemas.openxmlformats.org/officeDocument/2006/relationships/hyperlink" Target="https://vapingorilla.com/products/innokin-endura-t18-starter-kit" TargetMode="External"/><Relationship Id="rId106" Type="http://schemas.openxmlformats.org/officeDocument/2006/relationships/hyperlink" Target="https://www.smokepipe.cz/geekvape-l200-aegis-legend-2-200w-starter-kit-red" TargetMode="External"/><Relationship Id="rId127" Type="http://schemas.openxmlformats.org/officeDocument/2006/relationships/hyperlink" Target="https://e-zigstore.rs/gb/starter-kits/6465-voopoo-drag-mini-kit-117w-b-lava-4400mah-6970810462562.html" TargetMode="External"/><Relationship Id="rId313" Type="http://schemas.openxmlformats.org/officeDocument/2006/relationships/hyperlink" Target="https://www.vaporism.cz/yihi-sxmini-g-class-v2-sx750j-box-mod-P/" TargetMode="External"/><Relationship Id="rId10" Type="http://schemas.openxmlformats.org/officeDocument/2006/relationships/hyperlink" Target="https://vapingdaily.com/all-in-one-vapes/smok-x-force-review/" TargetMode="External"/><Relationship Id="rId31" Type="http://schemas.openxmlformats.org/officeDocument/2006/relationships/hyperlink" Target="https://www.vapeshed.co.nz/voopoo-drag-2-platinum-box-kit-tpd-2ml.html" TargetMode="External"/><Relationship Id="rId52" Type="http://schemas.openxmlformats.org/officeDocument/2006/relationships/hyperlink" Target="https://vapesourcing.com/hellvape-grimm-kit.html" TargetMode="External"/><Relationship Id="rId73" Type="http://schemas.openxmlformats.org/officeDocument/2006/relationships/hyperlink" Target="https://www.vaporesso.com/vape-kits/zero" TargetMode="External"/><Relationship Id="rId94" Type="http://schemas.openxmlformats.org/officeDocument/2006/relationships/hyperlink" Target="https://www.eliquidshop.cz/geekvape-aegis-solo-100w-mod-oranzovem-p9178/" TargetMode="External"/><Relationship Id="rId148" Type="http://schemas.openxmlformats.org/officeDocument/2006/relationships/hyperlink" Target="https://www.vapewholesaleatlanta.com/products/smok-trinity-battery?variant=32230517407827" TargetMode="External"/><Relationship Id="rId169" Type="http://schemas.openxmlformats.org/officeDocument/2006/relationships/hyperlink" Target="https://www.vaprio.cz/produkt-lost-vape-orion-dna-pod-sada.html" TargetMode="External"/><Relationship Id="rId334" Type="http://schemas.openxmlformats.org/officeDocument/2006/relationships/hyperlink" Target="https://www.vapstore.de/smok-gx350-kit" TargetMode="External"/><Relationship Id="rId355" Type="http://schemas.openxmlformats.org/officeDocument/2006/relationships/hyperlink" Target="https://worldstarvape.com/kilo-1k-pod-system-device-all-colors-wholesale/" TargetMode="External"/><Relationship Id="rId4" Type="http://schemas.openxmlformats.org/officeDocument/2006/relationships/hyperlink" Target="https://www.vapewholesaleatlanta.com/products/smok-trinity-battery?variant=32230517407827" TargetMode="External"/><Relationship Id="rId180" Type="http://schemas.openxmlformats.org/officeDocument/2006/relationships/hyperlink" Target="https://www.volari.it/Tesla-WYE-85-W-Box" TargetMode="External"/><Relationship Id="rId215" Type="http://schemas.openxmlformats.org/officeDocument/2006/relationships/hyperlink" Target="https://www.vaprio.cz/produkt-sigelei-top1-230w-tc-box-mod-4226.html" TargetMode="External"/><Relationship Id="rId236" Type="http://schemas.openxmlformats.org/officeDocument/2006/relationships/hyperlink" Target="https://www.e-liquid.eu/vaporesso-luxe-80-se-kit" TargetMode="External"/><Relationship Id="rId257" Type="http://schemas.openxmlformats.org/officeDocument/2006/relationships/hyperlink" Target="https://www.ejuice.cz/vaporesso-target100/?stylVypisu=kat" TargetMode="External"/><Relationship Id="rId278" Type="http://schemas.openxmlformats.org/officeDocument/2006/relationships/hyperlink" Target="https://www.kurakuvsen.cz/elektronicky-box-mod-eleaf-istick-mix-160w-tc/" TargetMode="External"/><Relationship Id="rId303" Type="http://schemas.openxmlformats.org/officeDocument/2006/relationships/hyperlink" Target="https://www.ejuice.cz/elektronicka-cigareta-vaporesso-gen-air-40-pod-kit-25420" TargetMode="External"/><Relationship Id="rId42" Type="http://schemas.openxmlformats.org/officeDocument/2006/relationships/hyperlink" Target="http://www.ejuice.cz/elektronicka-cigareta-geekvape-aegis-boost-pod-kit-1500mah-almighty-blue-21704" TargetMode="External"/><Relationship Id="rId84" Type="http://schemas.openxmlformats.org/officeDocument/2006/relationships/hyperlink" Target="https://www.vaprio.cz/produkt-2174-joyetech-evic-basic-sada-s-cubis-pro-mini-1500mah.html" TargetMode="External"/><Relationship Id="rId138" Type="http://schemas.openxmlformats.org/officeDocument/2006/relationships/hyperlink" Target="https://vapesourcing.com/vapmod-dragoo-mod.html" TargetMode="External"/><Relationship Id="rId345" Type="http://schemas.openxmlformats.org/officeDocument/2006/relationships/hyperlink" Target="https://www.vapezone.cz/geek-vape-nova-200w" TargetMode="External"/><Relationship Id="rId191" Type="http://schemas.openxmlformats.org/officeDocument/2006/relationships/hyperlink" Target="https://www.vaporesso.com/vape-kits/vm-stick-18" TargetMode="External"/><Relationship Id="rId205" Type="http://schemas.openxmlformats.org/officeDocument/2006/relationships/hyperlink" Target="https://www.vaprio.cz/produkt-vaporesso-xros-nano.html" TargetMode="External"/><Relationship Id="rId247" Type="http://schemas.openxmlformats.org/officeDocument/2006/relationships/hyperlink" Target="https://www.vaprio.cz/produkt-vaporesso-zero-2.html" TargetMode="External"/><Relationship Id="rId107" Type="http://schemas.openxmlformats.org/officeDocument/2006/relationships/hyperlink" Target="https://www.vaprio.cz/produkt-4200-smok-g-priv-2-luxe-edition-samotny-mod.html" TargetMode="External"/><Relationship Id="rId289" Type="http://schemas.openxmlformats.org/officeDocument/2006/relationships/hyperlink" Target="https://www.vapoo.cz/pody-se-spinacim-tlacitkem/voopoo-doric-60-pod-2500mah/" TargetMode="External"/><Relationship Id="rId11" Type="http://schemas.openxmlformats.org/officeDocument/2006/relationships/hyperlink" Target="https://vapingdaily.com/all-in-one-vapes/smok-x-force-review/" TargetMode="External"/><Relationship Id="rId53" Type="http://schemas.openxmlformats.org/officeDocument/2006/relationships/hyperlink" Target="https://www.elementvape.com/smok-micare-pod-system" TargetMode="External"/><Relationship Id="rId149" Type="http://schemas.openxmlformats.org/officeDocument/2006/relationships/hyperlink" Target="https://www.elementvape.com/suorin-reno" TargetMode="External"/><Relationship Id="rId314" Type="http://schemas.openxmlformats.org/officeDocument/2006/relationships/hyperlink" Target="https://www.vapezone.cz/smok-h-priv-2-kit" TargetMode="External"/><Relationship Id="rId356" Type="http://schemas.openxmlformats.org/officeDocument/2006/relationships/hyperlink" Target="https://www.vaping.cz/Smok-e-cigareta-SOLUS-Kit-cerna-700mAh-d11154.htm" TargetMode="External"/><Relationship Id="rId95" Type="http://schemas.openxmlformats.org/officeDocument/2006/relationships/hyperlink" Target="https://maxim-ecigareta.cz/geekvape-aegis-legend-200w-tc-box-mod-azure-trim" TargetMode="External"/><Relationship Id="rId160" Type="http://schemas.openxmlformats.org/officeDocument/2006/relationships/hyperlink" Target="https://www.vaprio.cz/produkt-vaporesso-gtx-go-40.html" TargetMode="External"/><Relationship Id="rId216" Type="http://schemas.openxmlformats.org/officeDocument/2006/relationships/hyperlink" Target="https://www.vaporesso.com/vape-kits/swag-2" TargetMode="External"/><Relationship Id="rId258" Type="http://schemas.openxmlformats.org/officeDocument/2006/relationships/hyperlink" Target="https://www.vaprio.cz/produkt-suorin-ishare-kompletni-set-1400mah-4296.html" TargetMode="External"/><Relationship Id="rId22" Type="http://schemas.openxmlformats.org/officeDocument/2006/relationships/hyperlink" Target="https://www.ejuice.cz/elektronicky-grip-geekvape-aegis-mini-kit-s-cerber-19161" TargetMode="External"/><Relationship Id="rId64" Type="http://schemas.openxmlformats.org/officeDocument/2006/relationships/hyperlink" Target="https://www.vaprio.cz/produkt-voopoo-drag-x-pro-sada.html" TargetMode="External"/><Relationship Id="rId118" Type="http://schemas.openxmlformats.org/officeDocument/2006/relationships/hyperlink" Target="https://www.vaperistas.com/products/suorin-air" TargetMode="External"/><Relationship Id="rId325" Type="http://schemas.openxmlformats.org/officeDocument/2006/relationships/hyperlink" Target="https://www.fajncigarety.cz/en/elektronicke-cigarety-voopoo-drag-s-pro/voopoo-drag-s-pro-mod-pod-80w-grip-3000mah-garda-blue/" TargetMode="External"/><Relationship Id="rId171" Type="http://schemas.openxmlformats.org/officeDocument/2006/relationships/hyperlink" Target="https://www.ejuice.cz/elektronicka-cigareta-vaporesso-sky-solo-plus-kit--20063" TargetMode="External"/><Relationship Id="rId227" Type="http://schemas.openxmlformats.org/officeDocument/2006/relationships/hyperlink" Target="https://vapebargains.co.uk/innokin-mvp5-120w-box-mod-44-20/" TargetMode="External"/><Relationship Id="rId269" Type="http://schemas.openxmlformats.org/officeDocument/2006/relationships/hyperlink" Target="https://sanair.cz/gripy/gil-kit-stribrna" TargetMode="External"/><Relationship Id="rId33" Type="http://schemas.openxmlformats.org/officeDocument/2006/relationships/hyperlink" Target="https://www.amazon.de/dp/B07VN236VW/ref=olp-opf-redir?aod=1" TargetMode="External"/><Relationship Id="rId129" Type="http://schemas.openxmlformats.org/officeDocument/2006/relationships/hyperlink" Target="https://www.elementvape.com/aspire-cobble-aio-pod-kit" TargetMode="External"/><Relationship Id="rId280" Type="http://schemas.openxmlformats.org/officeDocument/2006/relationships/hyperlink" Target="https://www.vaprio.cz/produkt-innokin-sceptre-sada.html" TargetMode="External"/><Relationship Id="rId336" Type="http://schemas.openxmlformats.org/officeDocument/2006/relationships/hyperlink" Target="https://www.rockstar-vape.co.uk/innokin-dv-pod-vape-kit.html" TargetMode="External"/><Relationship Id="rId75" Type="http://schemas.openxmlformats.org/officeDocument/2006/relationships/hyperlink" Target="https://www.elementvape.com/ipv-v3-mini-auto-squonk-pod-system" TargetMode="External"/><Relationship Id="rId140" Type="http://schemas.openxmlformats.org/officeDocument/2006/relationships/hyperlink" Target="https://www.elementvape.com/freemax-maxus-max" TargetMode="External"/><Relationship Id="rId182" Type="http://schemas.openxmlformats.org/officeDocument/2006/relationships/hyperlink" Target="https://www.worldsfinestejuice.com/shop/hardware/pod-kits/smoktech-novo-kit/" TargetMode="External"/><Relationship Id="rId6" Type="http://schemas.openxmlformats.org/officeDocument/2006/relationships/hyperlink" Target="https://www.vapewholesaleatlanta.com/products/smok-trinity-battery?variant=32230517407827" TargetMode="External"/><Relationship Id="rId238" Type="http://schemas.openxmlformats.org/officeDocument/2006/relationships/hyperlink" Target="https://www.ec-original.cz/x-priv/smok-x-priv-sada-s-tfv12-prince/" TargetMode="External"/><Relationship Id="rId291" Type="http://schemas.openxmlformats.org/officeDocument/2006/relationships/hyperlink" Target="https://www.vapoo.cz/box-mod-sady/smoktech-morph-2-230w-kit/" TargetMode="External"/><Relationship Id="rId305" Type="http://schemas.openxmlformats.org/officeDocument/2006/relationships/hyperlink" Target="https://www.elementvape.com/suorin-drop-2" TargetMode="External"/><Relationship Id="rId347" Type="http://schemas.openxmlformats.org/officeDocument/2006/relationships/hyperlink" Target="https://www.vaprio.cz/produkt-aspire-breeze-aio-set-3287.html" TargetMode="External"/><Relationship Id="rId44" Type="http://schemas.openxmlformats.org/officeDocument/2006/relationships/hyperlink" Target="https://www.elementvape.com/smok-mag-p3" TargetMode="External"/><Relationship Id="rId86" Type="http://schemas.openxmlformats.org/officeDocument/2006/relationships/hyperlink" Target="https://www.ec-original.cz/smok/elektronicka-cigareta--smok-novo-4/" TargetMode="External"/><Relationship Id="rId151" Type="http://schemas.openxmlformats.org/officeDocument/2006/relationships/hyperlink" Target="https://www.elementvape.com/suorin-air-plus" TargetMode="External"/><Relationship Id="rId193" Type="http://schemas.openxmlformats.org/officeDocument/2006/relationships/hyperlink" Target="https://www.elementvape.com/sigelei-kaos-z-200w-tc-box-mod" TargetMode="External"/><Relationship Id="rId207" Type="http://schemas.openxmlformats.org/officeDocument/2006/relationships/hyperlink" Target="https://vaping.com/smok-stick-prince-baby-kit" TargetMode="External"/><Relationship Id="rId249" Type="http://schemas.openxmlformats.org/officeDocument/2006/relationships/hyperlink" Target="https://www.ejuice.cz/geekvape-b60-boost2" TargetMode="External"/><Relationship Id="rId13" Type="http://schemas.openxmlformats.org/officeDocument/2006/relationships/hyperlink" Target="https://vapingdaily.com/all-in-one-vapes/smok-x-force-review/" TargetMode="External"/><Relationship Id="rId109" Type="http://schemas.openxmlformats.org/officeDocument/2006/relationships/hyperlink" Target="https://vaperstar.co.uk/product/smok-rpm-80-pro-kit/" TargetMode="External"/><Relationship Id="rId260" Type="http://schemas.openxmlformats.org/officeDocument/2006/relationships/hyperlink" Target="https://www.ejuice.cz/geekvape-s100" TargetMode="External"/><Relationship Id="rId316" Type="http://schemas.openxmlformats.org/officeDocument/2006/relationships/hyperlink" Target="https://www.yocanvaporizer.com/products/yocan-uni-box-mod" TargetMode="External"/><Relationship Id="rId55" Type="http://schemas.openxmlformats.org/officeDocument/2006/relationships/hyperlink" Target="https://www.silver-smok.com/fr/kits/1448-kit-i-nano-eleaf.html" TargetMode="External"/><Relationship Id="rId97" Type="http://schemas.openxmlformats.org/officeDocument/2006/relationships/hyperlink" Target="https://www.kidneypuncher.com/lostvape-orion-dna-go-pod-system/" TargetMode="External"/><Relationship Id="rId120" Type="http://schemas.openxmlformats.org/officeDocument/2006/relationships/hyperlink" Target="https://www.vaprio.cz/produkt-suorin-drop-startovaci-sada-3637.html" TargetMode="External"/><Relationship Id="rId358" Type="http://schemas.openxmlformats.org/officeDocument/2006/relationships/comments" Target="../comments9.xml"/><Relationship Id="rId162" Type="http://schemas.openxmlformats.org/officeDocument/2006/relationships/hyperlink" Target="https://www.elektronicke-cigarety-naplne-liquid-brno-ostrava-opava.cz/elektronicke-cigarety-gripy-smok-priv-one/" TargetMode="External"/><Relationship Id="rId218" Type="http://schemas.openxmlformats.org/officeDocument/2006/relationships/hyperlink" Target="https://thebestvape.com/product/snowwolf-wocket-pod-system/" TargetMode="External"/><Relationship Id="rId271" Type="http://schemas.openxmlformats.org/officeDocument/2006/relationships/hyperlink" Target="https://www.eliquidshop.cz/vandy-vape-swell-188w-mod/" TargetMode="External"/><Relationship Id="rId24" Type="http://schemas.openxmlformats.org/officeDocument/2006/relationships/hyperlink" Target="https://www.e-cigo.cz/gripy-smok/smok-x-priv-tc225w-grip-full-kit/" TargetMode="External"/><Relationship Id="rId66" Type="http://schemas.openxmlformats.org/officeDocument/2006/relationships/hyperlink" Target="https://www.ejuice.cz/elektronicka-cigareta-voopoo-drag-s-pod-kit-2500ma-23128" TargetMode="External"/><Relationship Id="rId131" Type="http://schemas.openxmlformats.org/officeDocument/2006/relationships/hyperlink" Target="https://www.vaprio.cz/produkt-hellvape-rebirth-rta.html" TargetMode="External"/><Relationship Id="rId327" Type="http://schemas.openxmlformats.org/officeDocument/2006/relationships/hyperlink" Target="https://maxim-ecigareta.cz/kangertech-pangu-zakladni-sada-cerna-2500mah" TargetMode="External"/><Relationship Id="rId173" Type="http://schemas.openxmlformats.org/officeDocument/2006/relationships/hyperlink" Target="https://www.vapehoneystick.com/products/elf-auto-draw-conceal-oil-vaporizer" TargetMode="External"/><Relationship Id="rId229" Type="http://schemas.openxmlformats.org/officeDocument/2006/relationships/hyperlink" Target="https://www.vaporesso.com/vape-kits/target-mini-2" TargetMode="External"/><Relationship Id="rId240" Type="http://schemas.openxmlformats.org/officeDocument/2006/relationships/hyperlink" Target="https://www.eliquidshop.cz/elektronicka-cigareta-uwell-caliburn-ak2-pod/" TargetMode="External"/><Relationship Id="rId35" Type="http://schemas.openxmlformats.org/officeDocument/2006/relationships/hyperlink" Target="https://www.ejuice.cz/elektronicka-cigareta-geekvape-frenzy-pod-kit-950m-20394" TargetMode="External"/><Relationship Id="rId77" Type="http://schemas.openxmlformats.org/officeDocument/2006/relationships/hyperlink" Target="https://smokofficial.com/product/rpm80-kit/" TargetMode="External"/><Relationship Id="rId100" Type="http://schemas.openxmlformats.org/officeDocument/2006/relationships/hyperlink" Target="https://www.elementvape.com/eleaf-istick-mini-10w" TargetMode="External"/><Relationship Id="rId282" Type="http://schemas.openxmlformats.org/officeDocument/2006/relationships/hyperlink" Target="https://www.okprodej.cz/wismec-sinuous-fj200-tc-box-mod-s-divider-clearomizerem-0-mah-cervena" TargetMode="External"/><Relationship Id="rId338" Type="http://schemas.openxmlformats.org/officeDocument/2006/relationships/hyperlink" Target="https://maxim-ecigareta.cz/vaporesso-revenger-mini-kit-s-nrg-se-stribrna" TargetMode="External"/><Relationship Id="rId8" Type="http://schemas.openxmlformats.org/officeDocument/2006/relationships/hyperlink" Target="https://www.vapewholesaleatlanta.com/products/smok-trinity-battery?variant=32230517407827" TargetMode="External"/><Relationship Id="rId142" Type="http://schemas.openxmlformats.org/officeDocument/2006/relationships/hyperlink" Target="https://www.bukalapak.com/p/hobi-koleksi/koleksi/aksesoris-vape-pod/81w5uz-jual-authentic-wismec-vaporshark-minnow-electronic-cigarette-kit-mod-and-atomizer-vape-vaping-vapor" TargetMode="External"/><Relationship Id="rId184" Type="http://schemas.openxmlformats.org/officeDocument/2006/relationships/hyperlink" Target="https://vapesourcing.com/voopoo-vinci-air-kit.html" TargetMode="External"/><Relationship Id="rId251" Type="http://schemas.openxmlformats.org/officeDocument/2006/relationships/hyperlink" Target="https://mojeelektronickacigareta.cz/elektronicke-cigarety-voopoo-vinci-pod/voopoo-vinci-pod-elektronicka-cigareta-800mah-4865.html"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www.mujvape.cz/IJOY-Diamond-VPC-Pod-Kit-1400mAh-Cerveny-d5477.htm" TargetMode="External"/><Relationship Id="rId299" Type="http://schemas.openxmlformats.org/officeDocument/2006/relationships/vmlDrawing" Target="../drawings/vmlDrawing10.vml"/><Relationship Id="rId21" Type="http://schemas.openxmlformats.org/officeDocument/2006/relationships/hyperlink" Target="https://www.vaporauthority.com/products/wismec-active-80w-box-mod-bluetooth-speaker" TargetMode="External"/><Relationship Id="rId63" Type="http://schemas.openxmlformats.org/officeDocument/2006/relationships/hyperlink" Target="https://codevape.co.uk/products/aegis-solo-kit-by-geek-vape" TargetMode="External"/><Relationship Id="rId159" Type="http://schemas.openxmlformats.org/officeDocument/2006/relationships/hyperlink" Target="https://maxim-ecigareta.cz/geekvape-aegis-legend-200w-tc-box-mod-azure-trim" TargetMode="External"/><Relationship Id="rId170" Type="http://schemas.openxmlformats.org/officeDocument/2006/relationships/hyperlink" Target="https://www.ejuice.cz/elektronicky-grip-geekvape-aegis-mini-kit-s-cerber-19161" TargetMode="External"/><Relationship Id="rId226" Type="http://schemas.openxmlformats.org/officeDocument/2006/relationships/hyperlink" Target="https://torogrow.com/growshop/semena-konopli/super-strains-seeds/Honey-Stick-Sport-Sub-Ohm-Vape-Kit-p122033336" TargetMode="External"/><Relationship Id="rId268" Type="http://schemas.openxmlformats.org/officeDocument/2006/relationships/hyperlink" Target="https://www.elegomall.com/product/tesla-aio-70w-tc-kit.html" TargetMode="External"/><Relationship Id="rId32" Type="http://schemas.openxmlformats.org/officeDocument/2006/relationships/hyperlink" Target="https://www.vapemania.cz/cs/voopoo-drag-nano-elektronicka-cigareta-750mah-ink" TargetMode="External"/><Relationship Id="rId74" Type="http://schemas.openxmlformats.org/officeDocument/2006/relationships/hyperlink" Target="https://redjuice.co.uk/vape-kits/geekvape-aegis-x-zeus-kit.html" TargetMode="External"/><Relationship Id="rId128" Type="http://schemas.openxmlformats.org/officeDocument/2006/relationships/hyperlink" Target="https://www.vaporesso.com/vape-kits/luxe-80s" TargetMode="External"/><Relationship Id="rId5" Type="http://schemas.openxmlformats.org/officeDocument/2006/relationships/hyperlink" Target="https://www.vaprio.cz/produkt-voopoo-panda-aio-pod-startovaci-sada-4777.html" TargetMode="External"/><Relationship Id="rId181" Type="http://schemas.openxmlformats.org/officeDocument/2006/relationships/hyperlink" Target="https://www.elementvape.com/smok-rpm-2" TargetMode="External"/><Relationship Id="rId237" Type="http://schemas.openxmlformats.org/officeDocument/2006/relationships/hyperlink" Target="https://cz.vawoo.com/cs/geekvape-cerberus-tank-atomizer-5.5ml" TargetMode="External"/><Relationship Id="rId279" Type="http://schemas.openxmlformats.org/officeDocument/2006/relationships/hyperlink" Target="https://spinfuel.com/sigelei-fuchai-duo-3-175w-tc-mod-preview/" TargetMode="External"/><Relationship Id="rId43" Type="http://schemas.openxmlformats.org/officeDocument/2006/relationships/hyperlink" Target="https://www.okprodej.cz/eleaf-inano-elektronicka-cigareta-650mah-seda-1-ks/" TargetMode="External"/><Relationship Id="rId139" Type="http://schemas.openxmlformats.org/officeDocument/2006/relationships/hyperlink" Target="https://www.batteryjunction.com/imren-h2-smart-charger.html" TargetMode="External"/><Relationship Id="rId290" Type="http://schemas.openxmlformats.org/officeDocument/2006/relationships/hyperlink" Target="https://eu.smoktech.com/product/tank/tfv16" TargetMode="External"/><Relationship Id="rId85" Type="http://schemas.openxmlformats.org/officeDocument/2006/relationships/hyperlink" Target="https://www.elektronicka-cigareta.eu/elektronicka-cigareta-pohoda/eshop/1-1-Kompletni-sady-e-cigaret/0/5/1876-Kangertech-TOP-EVOD-Kit-650-mAh-silver" TargetMode="External"/><Relationship Id="rId150" Type="http://schemas.openxmlformats.org/officeDocument/2006/relationships/hyperlink" Target="https://www.eliquidshop.cz/smok-fetch-pro-kit/" TargetMode="External"/><Relationship Id="rId192" Type="http://schemas.openxmlformats.org/officeDocument/2006/relationships/hyperlink" Target="https://www.puffstore.it/it/geekvape-aegis-mini-80w-2200-mah-black-red" TargetMode="External"/><Relationship Id="rId206" Type="http://schemas.openxmlformats.org/officeDocument/2006/relationships/hyperlink" Target="https://www.vaprio.cz/produkt-tfv12-prince-clearomizer-smok-3924.html" TargetMode="External"/><Relationship Id="rId248" Type="http://schemas.openxmlformats.org/officeDocument/2006/relationships/hyperlink" Target="https://mipod.com/products/wi-pod-device-only" TargetMode="External"/><Relationship Id="rId12" Type="http://schemas.openxmlformats.org/officeDocument/2006/relationships/hyperlink" Target="https://www.vaporauthority.com/products/genuine-vapor-shark-switchbox-dna-75-box-mod" TargetMode="External"/><Relationship Id="rId108" Type="http://schemas.openxmlformats.org/officeDocument/2006/relationships/hyperlink" Target="https://www.vaprio.cz/produkt-2004-joyetech-ego-aio-d16-1500mah.html" TargetMode="External"/><Relationship Id="rId54" Type="http://schemas.openxmlformats.org/officeDocument/2006/relationships/hyperlink" Target="https://www.ejuice.cz/elektronicka-cigareta-vaporesso-sky-solo-plus-kit--20063" TargetMode="External"/><Relationship Id="rId75" Type="http://schemas.openxmlformats.org/officeDocument/2006/relationships/hyperlink" Target="https://www.smokepipe.cz/geekvape-l200-aegis-legend-2-200w-starter-kit-red" TargetMode="External"/><Relationship Id="rId96" Type="http://schemas.openxmlformats.org/officeDocument/2006/relationships/hyperlink" Target="https://www.vapezone.cz/smoktech-t-priv-3-kit" TargetMode="External"/><Relationship Id="rId140" Type="http://schemas.openxmlformats.org/officeDocument/2006/relationships/hyperlink" Target="https://www.elektronicka-cigareta-vapeman.cz/elektronicke-cigarety-voopoo/elektronicka-cigareta--voopoo-vfl-pod-kit--650mah-cerna/" TargetMode="External"/><Relationship Id="rId161" Type="http://schemas.openxmlformats.org/officeDocument/2006/relationships/hyperlink" Target="https://www.eliquidshop.cz/geekvape-aegis-solo-100w-mod-oranzovem-p9178/" TargetMode="External"/><Relationship Id="rId182" Type="http://schemas.openxmlformats.org/officeDocument/2006/relationships/hyperlink" Target="https://www.eightvape.com/products/smok-nord-aio-19-kit" TargetMode="External"/><Relationship Id="rId217" Type="http://schemas.openxmlformats.org/officeDocument/2006/relationships/hyperlink" Target="https://vapecorner.ca/products/smok-osub-one-kit" TargetMode="External"/><Relationship Id="rId6" Type="http://schemas.openxmlformats.org/officeDocument/2006/relationships/hyperlink" Target="https://www.myvaporstore.com/Snowwolf-VFENG-Squonk-Kit-p/snw-vsq10.htm" TargetMode="External"/><Relationship Id="rId238" Type="http://schemas.openxmlformats.org/officeDocument/2006/relationships/hyperlink" Target="https://www.eliquid-brno.cz/eliquid-brno/eshop/164-1-E-CIGARETY/0/5/12392-Freemax-Marvos-T80-80W-3000-mAh-Pod-Kit-4-5ml-Black" TargetMode="External"/><Relationship Id="rId259" Type="http://schemas.openxmlformats.org/officeDocument/2006/relationships/hyperlink" Target="https://www.vapemania.cz/cs/smok-morph-219w-tc-sada-s-tf-tank-cerno-cervena" TargetMode="External"/><Relationship Id="rId23" Type="http://schemas.openxmlformats.org/officeDocument/2006/relationships/hyperlink" Target="https://www.broadvapes.co.uk/product-page/innokin-coolfire-ultra-tc150-150w-4000mah-battery" TargetMode="External"/><Relationship Id="rId119" Type="http://schemas.openxmlformats.org/officeDocument/2006/relationships/hyperlink" Target="https://www.vapeuniverse.co.uk/product/sigelie-sobra-mod-vape-kit/" TargetMode="External"/><Relationship Id="rId270" Type="http://schemas.openxmlformats.org/officeDocument/2006/relationships/hyperlink" Target="https://www.whichecigarette.com/vaporfi-vaio-go/" TargetMode="External"/><Relationship Id="rId291" Type="http://schemas.openxmlformats.org/officeDocument/2006/relationships/hyperlink" Target="https://www.bigdvapor.net/products/smpo-pod-complete-starter-kit" TargetMode="External"/><Relationship Id="rId44" Type="http://schemas.openxmlformats.org/officeDocument/2006/relationships/hyperlink" Target="https://www.vaporesso.com/vape-kits/target-mini" TargetMode="External"/><Relationship Id="rId65" Type="http://schemas.openxmlformats.org/officeDocument/2006/relationships/hyperlink" Target="https://www.fajncigarety.cz/gripy-a-mody-wismec-sinuous-p80/elektronicky-grip--wismec-sinuous-p80-mod--bronzovy-2/" TargetMode="External"/><Relationship Id="rId86" Type="http://schemas.openxmlformats.org/officeDocument/2006/relationships/hyperlink" Target="https://www.vaprio.cz/produkt-suorin-ishare-kompletni-set-1400mah-4296.html" TargetMode="External"/><Relationship Id="rId130" Type="http://schemas.openxmlformats.org/officeDocument/2006/relationships/hyperlink" Target="https://vapingdaily.com/vaporizers/vaporfi-atom-vaporizer-review/" TargetMode="External"/><Relationship Id="rId151" Type="http://schemas.openxmlformats.org/officeDocument/2006/relationships/hyperlink" Target="https://www.elementvape.com/ipv-v3-mini-auto-squonk-pod-system" TargetMode="External"/><Relationship Id="rId172" Type="http://schemas.openxmlformats.org/officeDocument/2006/relationships/hyperlink" Target="https://gripy-e-cigaret.heureka.cz/sigelei-fog-213-200w-vw-grafitove-seda/" TargetMode="External"/><Relationship Id="rId193" Type="http://schemas.openxmlformats.org/officeDocument/2006/relationships/hyperlink" Target="https://vapeflova.com/product/geekvape-aegis-x-200w-starter-kit-with-cerberus-tank/" TargetMode="External"/><Relationship Id="rId207" Type="http://schemas.openxmlformats.org/officeDocument/2006/relationships/hyperlink" Target="https://www.vaprio.cz/produkt-vandy-vape-kylin-m-rta.html" TargetMode="External"/><Relationship Id="rId228" Type="http://schemas.openxmlformats.org/officeDocument/2006/relationships/hyperlink" Target="https://www.yocanvaporizer.com/products/yocan-uni-box-mod" TargetMode="External"/><Relationship Id="rId249" Type="http://schemas.openxmlformats.org/officeDocument/2006/relationships/hyperlink" Target="https://www.fajncigarety.cz/elektronicke-cigarety-smoking-vapor-mi-pod/smoking-vapor-mi-pod-grimm-green/" TargetMode="External"/><Relationship Id="rId13" Type="http://schemas.openxmlformats.org/officeDocument/2006/relationships/hyperlink" Target="https://www.ecigarko.cz/p/smoktech-v-fin-160w-set-8000mah-full-kit-cerna" TargetMode="External"/><Relationship Id="rId109" Type="http://schemas.openxmlformats.org/officeDocument/2006/relationships/hyperlink" Target="https://bigjuiceuk.co.uk/index.php?id_product=205&amp;id_product_attribute=8493&amp;rewrite=aspire-k2-starter-kit&amp;controller=product" TargetMode="External"/><Relationship Id="rId260" Type="http://schemas.openxmlformats.org/officeDocument/2006/relationships/hyperlink" Target="https://www.vaping.cz/Aspire-e-cigareta-Nautilus-Prime-zelena-2000mAh-d10194.htm" TargetMode="External"/><Relationship Id="rId281" Type="http://schemas.openxmlformats.org/officeDocument/2006/relationships/hyperlink" Target="https://www.ejuice.cz/elektronicka-cigareta-vaporesso-swag-px80-pod-kit--23710" TargetMode="External"/><Relationship Id="rId34" Type="http://schemas.openxmlformats.org/officeDocument/2006/relationships/hyperlink" Target="https://www.e-liquid.eu/product/el-cigarety-pro-pokrocile/smok-al85-set/15684" TargetMode="External"/><Relationship Id="rId55" Type="http://schemas.openxmlformats.org/officeDocument/2006/relationships/hyperlink" Target="https://www.vaporauthority.com/products/smok-nord-kit" TargetMode="External"/><Relationship Id="rId76" Type="http://schemas.openxmlformats.org/officeDocument/2006/relationships/hyperlink" Target="https://www.vaprio.cz/produkt-2174-joyetech-evic-basic-sada-s-cubis-pro-mini-1500mah.html" TargetMode="External"/><Relationship Id="rId97" Type="http://schemas.openxmlformats.org/officeDocument/2006/relationships/hyperlink" Target="https://vapebargains.co.uk/smok-mag-grip-full-kit-29-99/" TargetMode="External"/><Relationship Id="rId120" Type="http://schemas.openxmlformats.org/officeDocument/2006/relationships/hyperlink" Target="https://www.ec-original.cz/x-priv/smok-x-priv-sada-s-tfv12-prince/" TargetMode="External"/><Relationship Id="rId141" Type="http://schemas.openxmlformats.org/officeDocument/2006/relationships/hyperlink" Target="https://vape-street.com/products/limitless-marquee-mod-syst%C3%A9m" TargetMode="External"/><Relationship Id="rId7" Type="http://schemas.openxmlformats.org/officeDocument/2006/relationships/hyperlink" Target="https://www.myvapery.com/lemon-pod-device-by-ald-amaze-black.html" TargetMode="External"/><Relationship Id="rId162" Type="http://schemas.openxmlformats.org/officeDocument/2006/relationships/hyperlink" Target="https://e-zigstore.rs/gb/starter-kits/6465-voopoo-drag-mini-kit-117w-b-lava-4400mah-6970810462562.html" TargetMode="External"/><Relationship Id="rId183" Type="http://schemas.openxmlformats.org/officeDocument/2006/relationships/hyperlink" Target="https://www.elementvape.com/smok-stick-v8" TargetMode="External"/><Relationship Id="rId218" Type="http://schemas.openxmlformats.org/officeDocument/2006/relationships/hyperlink" Target="https://www.elementvape.com/freemax-twister" TargetMode="External"/><Relationship Id="rId239" Type="http://schemas.openxmlformats.org/officeDocument/2006/relationships/hyperlink" Target="https://www.e-liquid.eu/wismec-sinuous-fj200-grip-4600mah" TargetMode="External"/><Relationship Id="rId250" Type="http://schemas.openxmlformats.org/officeDocument/2006/relationships/hyperlink" Target="https://www.vapoo.cz/automaticka-baterie/smoking-vapor-mi-pod/" TargetMode="External"/><Relationship Id="rId271" Type="http://schemas.openxmlformats.org/officeDocument/2006/relationships/hyperlink" Target="https://nordamp.no/geekvape-aegis-max-100w-kit-w-zeus-10895" TargetMode="External"/><Relationship Id="rId292" Type="http://schemas.openxmlformats.org/officeDocument/2006/relationships/hyperlink" Target="https://www.bukalapak.com/p/hobi-koleksi/koleksi/aksesoris-vape-pod/81w5uz-jual-authentic-wismec-vaporshark-minnow-electronic-cigarette-kit-mod-and-atomizer-vape-vaping-vapor" TargetMode="External"/><Relationship Id="rId24" Type="http://schemas.openxmlformats.org/officeDocument/2006/relationships/hyperlink" Target="https://www.ejuice.cz/elektronicka-cigareta-voopoo-drag-s-pod-kit-2500ma-23128" TargetMode="External"/><Relationship Id="rId45" Type="http://schemas.openxmlformats.org/officeDocument/2006/relationships/hyperlink" Target="https://www.myvaporstore.com/KandyPens-Feather-Kit-p/kny-fea10.htm" TargetMode="External"/><Relationship Id="rId66" Type="http://schemas.openxmlformats.org/officeDocument/2006/relationships/hyperlink" Target="https://aspirevapeco.com/aspire-kits/aspire-puxos-kit/" TargetMode="External"/><Relationship Id="rId87" Type="http://schemas.openxmlformats.org/officeDocument/2006/relationships/hyperlink" Target="https://www.vaprio.cz/produkt-sigelei-top1-230w-tc-box-mod-4226.html" TargetMode="External"/><Relationship Id="rId110" Type="http://schemas.openxmlformats.org/officeDocument/2006/relationships/hyperlink" Target="https://www.vaporauthority.com/products/rincoe-ceto-pod-system-kit" TargetMode="External"/><Relationship Id="rId131" Type="http://schemas.openxmlformats.org/officeDocument/2006/relationships/hyperlink" Target="http://sanair.cz/gripy/drip-ey-cerna" TargetMode="External"/><Relationship Id="rId152" Type="http://schemas.openxmlformats.org/officeDocument/2006/relationships/hyperlink" Target="https://vaping.com/smok-novo-3-kit" TargetMode="External"/><Relationship Id="rId173" Type="http://schemas.openxmlformats.org/officeDocument/2006/relationships/hyperlink" Target="https://www.vaporfi.com/e-fog-asteroid-vape-pod-starter-kit/" TargetMode="External"/><Relationship Id="rId194" Type="http://schemas.openxmlformats.org/officeDocument/2006/relationships/hyperlink" Target="https://www.gallagher.cz/elektronicke-cigarety/elektronicke-cigarety-geekvape/geekvape-aegis-legend-2/" TargetMode="External"/><Relationship Id="rId208" Type="http://schemas.openxmlformats.org/officeDocument/2006/relationships/hyperlink" Target="https://www.vaprio.cz/produkt-suorin-drop-startovaci-sada-3637.html" TargetMode="External"/><Relationship Id="rId229" Type="http://schemas.openxmlformats.org/officeDocument/2006/relationships/hyperlink" Target="https://www.vaprio.cz/produkt-innokin-jem-pen.html" TargetMode="External"/><Relationship Id="rId240" Type="http://schemas.openxmlformats.org/officeDocument/2006/relationships/hyperlink" Target="https://www.vaporesso.com/vape-kits/vm-stick-18" TargetMode="External"/><Relationship Id="rId261" Type="http://schemas.openxmlformats.org/officeDocument/2006/relationships/hyperlink" Target="https://www.bukalapak.com/p/hobi-koleksi/koleksi/aksesoris-vape-pod/sdsm0n-jual-envii-fitt-pods-system" TargetMode="External"/><Relationship Id="rId14" Type="http://schemas.openxmlformats.org/officeDocument/2006/relationships/hyperlink" Target="https://www.vaporauthority.com/products/genuine-smok-stick-v8-baby-starter-kit" TargetMode="External"/><Relationship Id="rId35" Type="http://schemas.openxmlformats.org/officeDocument/2006/relationships/hyperlink" Target="https://www.smokstore.com/Smok-Alike-40W-Pod-Mod-Kit" TargetMode="External"/><Relationship Id="rId56" Type="http://schemas.openxmlformats.org/officeDocument/2006/relationships/hyperlink" Target="https://www.vaporfi.com/blog/a-down-n-dirty-deal-of-the-week-with-the-vox-40-mod/" TargetMode="External"/><Relationship Id="rId77" Type="http://schemas.openxmlformats.org/officeDocument/2006/relationships/hyperlink" Target="https://mojeelektronickacigareta.cz/elektronicke-cigarety-voopoo-vinci-pod/voopoo-vinci-pod-elektronicka-cigareta-800mah-4865.html" TargetMode="External"/><Relationship Id="rId100" Type="http://schemas.openxmlformats.org/officeDocument/2006/relationships/hyperlink" Target="https://hoodvapes.com/products/rokin-nitro-oil-concentrate-vaporizer-pen?variant=8214268346456" TargetMode="External"/><Relationship Id="rId282" Type="http://schemas.openxmlformats.org/officeDocument/2006/relationships/hyperlink" Target="https://www.hemmfy.com/products/honey-stick-plasma-gq-wax-vape-pen" TargetMode="External"/><Relationship Id="rId8" Type="http://schemas.openxmlformats.org/officeDocument/2006/relationships/hyperlink" Target="https://www.ejuice.cz/elektronicky-grip-geekvape-aegis-x-mod-classic-sil-21372" TargetMode="External"/><Relationship Id="rId98" Type="http://schemas.openxmlformats.org/officeDocument/2006/relationships/hyperlink" Target="https://www.myvapesite.de/cs/product/smok-osub-king-220-kit-with-tfv8-big-baby/" TargetMode="External"/><Relationship Id="rId121" Type="http://schemas.openxmlformats.org/officeDocument/2006/relationships/hyperlink" Target="https://maxim-ecigareta.cz/voopoo-drag-mini-sada-s-uforce-t2-4400mah-b-rhodonite" TargetMode="External"/><Relationship Id="rId142" Type="http://schemas.openxmlformats.org/officeDocument/2006/relationships/hyperlink" Target="https://smokvape.com/products/smok-arcfox-230w-pod-mod-kit" TargetMode="External"/><Relationship Id="rId163" Type="http://schemas.openxmlformats.org/officeDocument/2006/relationships/hyperlink" Target="https://www.vaprio.cz/produkt-1015-joyetech-ego-one-mini-sada-850mah.html" TargetMode="External"/><Relationship Id="rId184" Type="http://schemas.openxmlformats.org/officeDocument/2006/relationships/hyperlink" Target="https://www.kurakuvsen.cz/elektronicky-box-mod-voopoo-drag-x-plus-100w-baterie/" TargetMode="External"/><Relationship Id="rId219" Type="http://schemas.openxmlformats.org/officeDocument/2006/relationships/hyperlink" Target="https://www.3fvape.com/vv-vw-mod/17468-authentic-pioneer4you-ipv-eclipse-200w-tc-vw-variable-wattage-box-mod-black-5200w-2-x-18650.html" TargetMode="External"/><Relationship Id="rId230" Type="http://schemas.openxmlformats.org/officeDocument/2006/relationships/hyperlink" Target="https://www.elementvape.com/next-mind-ct1-pod-system" TargetMode="External"/><Relationship Id="rId251" Type="http://schemas.openxmlformats.org/officeDocument/2006/relationships/hyperlink" Target="https://www.vaping.cz/SMOK-clearomizer-TFV12-Baby-Prince-4-5ml-Cervena-d7260.htm" TargetMode="External"/><Relationship Id="rId25" Type="http://schemas.openxmlformats.org/officeDocument/2006/relationships/hyperlink" Target="https://www.vapoo.cz/pody-se-spinacim-tlacitkem/voopoo-drag-x-pod/" TargetMode="External"/><Relationship Id="rId46" Type="http://schemas.openxmlformats.org/officeDocument/2006/relationships/hyperlink" Target="https://www.fajncigarety.cz/gripy-a-mody-tesla-stealth-tc/elektronicky-grip--tesla-stealth-tc-40w--modry/" TargetMode="External"/><Relationship Id="rId67" Type="http://schemas.openxmlformats.org/officeDocument/2006/relationships/hyperlink" Target="https://kingdomvapor.com/artery-x-tony-b-pal-2-pod-system-pods-sold-separately/" TargetMode="External"/><Relationship Id="rId272" Type="http://schemas.openxmlformats.org/officeDocument/2006/relationships/hyperlink" Target="https://www.gosmokefree.co.uk/innokin-liftbox-bastion-box-mod-free-delivery/" TargetMode="External"/><Relationship Id="rId293" Type="http://schemas.openxmlformats.org/officeDocument/2006/relationships/hyperlink" Target="https://vapesourcing.com/justfog-minifit-starter-kit.html" TargetMode="External"/><Relationship Id="rId88" Type="http://schemas.openxmlformats.org/officeDocument/2006/relationships/hyperlink" Target="https://www.e-cigo.cz/gripy-smok/smok-x-priv-tc225w-grip-full-kit/" TargetMode="External"/><Relationship Id="rId111" Type="http://schemas.openxmlformats.org/officeDocument/2006/relationships/hyperlink" Target="https://www.okprodej.cz/kompletni-sada-eleaf-icare-mini-s-nabijeckou" TargetMode="External"/><Relationship Id="rId132" Type="http://schemas.openxmlformats.org/officeDocument/2006/relationships/hyperlink" Target="https://www.gosmokefree.co.uk/aspire-pegasus-box-mod-charging-dock/" TargetMode="External"/><Relationship Id="rId153" Type="http://schemas.openxmlformats.org/officeDocument/2006/relationships/hyperlink" Target="https://www.smokevap.cz/product/smoktech/vape-pen-22/smok-vape-pen-22-elektronicka-cigareta-1/1598" TargetMode="External"/><Relationship Id="rId174" Type="http://schemas.openxmlformats.org/officeDocument/2006/relationships/hyperlink" Target="https://www.vaprio.cz/produkt-vaporesso-gtx-go-40.html" TargetMode="External"/><Relationship Id="rId195" Type="http://schemas.openxmlformats.org/officeDocument/2006/relationships/hyperlink" Target="https://maxim-ecigareta.cz/smok-g-priv-2-tc-230w-kit-s-tfv8-x-baby-stribrno-cerna" TargetMode="External"/><Relationship Id="rId209" Type="http://schemas.openxmlformats.org/officeDocument/2006/relationships/hyperlink" Target="https://www.vaporism.cz/vaporesso-luxe-pm40-pod-sada-P/" TargetMode="External"/><Relationship Id="rId220" Type="http://schemas.openxmlformats.org/officeDocument/2006/relationships/hyperlink" Target="https://mojeelektronickacigareta.cz/ego-aio-joyetech/joyetech-ego-aio-elektronicka-cigareta-1500mah-1ks-3812.html" TargetMode="External"/><Relationship Id="rId241" Type="http://schemas.openxmlformats.org/officeDocument/2006/relationships/hyperlink" Target="https://www.vapecorrect.com/smok-rpm-160-pod-mod-vape-kit" TargetMode="External"/><Relationship Id="rId15" Type="http://schemas.openxmlformats.org/officeDocument/2006/relationships/hyperlink" Target="https://www.elementvape.com/aspire-cobble-aio-pod-kit" TargetMode="External"/><Relationship Id="rId36" Type="http://schemas.openxmlformats.org/officeDocument/2006/relationships/hyperlink" Target="https://www.smokedaletobacco.com/smok-mico-kit-sleek-design.html" TargetMode="External"/><Relationship Id="rId57" Type="http://schemas.openxmlformats.org/officeDocument/2006/relationships/hyperlink" Target="https://vaperanger.com/products/vaporfi-volt-2-hybrid-tank" TargetMode="External"/><Relationship Id="rId262" Type="http://schemas.openxmlformats.org/officeDocument/2006/relationships/hyperlink" Target="https://www.kurakuvsen.cz/elektronicky-box-mod-voopoo-drag-177w-uforce-t2/" TargetMode="External"/><Relationship Id="rId283" Type="http://schemas.openxmlformats.org/officeDocument/2006/relationships/hyperlink" Target="https://www.mr-joy.co.uk/es/products/sigelei-fog-stick-vape-kit" TargetMode="External"/><Relationship Id="rId78" Type="http://schemas.openxmlformats.org/officeDocument/2006/relationships/hyperlink" Target="https://www.vaporesso.com/vape-kits/gen-nano" TargetMode="External"/><Relationship Id="rId99" Type="http://schemas.openxmlformats.org/officeDocument/2006/relationships/hyperlink" Target="https://cheapvaping.deals/joyetech-atopack-penguin-kit" TargetMode="External"/><Relationship Id="rId101" Type="http://schemas.openxmlformats.org/officeDocument/2006/relationships/hyperlink" Target="http://battery.nabizi.cz/innokin-pocketmod-starter-kit_p86296/" TargetMode="External"/><Relationship Id="rId122" Type="http://schemas.openxmlformats.org/officeDocument/2006/relationships/hyperlink" Target="https://vapeklub.sk/produkt/geekvape-aegis-solo-100w-kit/" TargetMode="External"/><Relationship Id="rId143" Type="http://schemas.openxmlformats.org/officeDocument/2006/relationships/hyperlink" Target="https://www.directvapor.com/kanger-dripbox-2-80w-tc-all-in-one-starter-kit/" TargetMode="External"/><Relationship Id="rId164" Type="http://schemas.openxmlformats.org/officeDocument/2006/relationships/hyperlink" Target="https://www.vaporauthority.com/products/genuine-vapor-shark-dna-250-box-mod" TargetMode="External"/><Relationship Id="rId185" Type="http://schemas.openxmlformats.org/officeDocument/2006/relationships/hyperlink" Target="https://www.vaprio.cz/produkt-vaporesso-gtx-go-80.html" TargetMode="External"/><Relationship Id="rId9" Type="http://schemas.openxmlformats.org/officeDocument/2006/relationships/hyperlink" Target="https://www.smoketastic.com/vaporfi-vaio-mini/" TargetMode="External"/><Relationship Id="rId210" Type="http://schemas.openxmlformats.org/officeDocument/2006/relationships/hyperlink" Target="https://mipod.com/products/wi-pod-kit" TargetMode="External"/><Relationship Id="rId26" Type="http://schemas.openxmlformats.org/officeDocument/2006/relationships/hyperlink" Target="https://smokofficial.com/product/novo-2-kit/" TargetMode="External"/><Relationship Id="rId231" Type="http://schemas.openxmlformats.org/officeDocument/2006/relationships/hyperlink" Target="https://www.vaping.cz/Uwell-e-cigareta-Caliburn-G-690mAh-zelena-d10209.htm" TargetMode="External"/><Relationship Id="rId252" Type="http://schemas.openxmlformats.org/officeDocument/2006/relationships/hyperlink" Target="https://www.smokepipe.cz/smok-nord-50w-pod-kit-1800mah-fluid-7color" TargetMode="External"/><Relationship Id="rId273" Type="http://schemas.openxmlformats.org/officeDocument/2006/relationships/hyperlink" Target="https://www.vaprio.cz/produkt-2797-eleaf-icare-solo-elektronicka-cigareta-320mah.html" TargetMode="External"/><Relationship Id="rId294" Type="http://schemas.openxmlformats.org/officeDocument/2006/relationships/hyperlink" Target="https://www.vaprio.cz/produkt-justfog-c601-startovaci-sada-4778.html" TargetMode="External"/><Relationship Id="rId47" Type="http://schemas.openxmlformats.org/officeDocument/2006/relationships/hyperlink" Target="https://vapingdaily.com/best-vape-pens/vaporfi-orbit-review/" TargetMode="External"/><Relationship Id="rId68" Type="http://schemas.openxmlformats.org/officeDocument/2006/relationships/hyperlink" Target="https://www.elementvape.com/voopoo-find-s-trio-23w-pod-system" TargetMode="External"/><Relationship Id="rId89" Type="http://schemas.openxmlformats.org/officeDocument/2006/relationships/hyperlink" Target="https://cheapvaping.deals/wismec-reuleaux-rx300-mod" TargetMode="External"/><Relationship Id="rId112" Type="http://schemas.openxmlformats.org/officeDocument/2006/relationships/hyperlink" Target="https://www.elementvape.com/suorin-air-plus" TargetMode="External"/><Relationship Id="rId133" Type="http://schemas.openxmlformats.org/officeDocument/2006/relationships/hyperlink" Target="https://www.vaprio.cz/produkt-sxmini-sl-class-stable-wood-varianta-4782.html" TargetMode="External"/><Relationship Id="rId154" Type="http://schemas.openxmlformats.org/officeDocument/2006/relationships/hyperlink" Target="https://www.ejuice.cz/elektronicka-cigareta-uwell-caliburn-pod-kit-520ma-20921" TargetMode="External"/><Relationship Id="rId175" Type="http://schemas.openxmlformats.org/officeDocument/2006/relationships/hyperlink" Target="https://www.fajncigarety.cz/gripy-a-mody-voopoo-drag-mini-refresh/elektronicky-grip--voopoo-drag-mini-refresh-kit-s-pnp-tank--4400mah-b-purple--2/" TargetMode="External"/><Relationship Id="rId196" Type="http://schemas.openxmlformats.org/officeDocument/2006/relationships/hyperlink" Target="https://www.rajecigaret.cz/Suorin-Vagon-POD-elektronicka-cigareta-430mAh-d449.htm" TargetMode="External"/><Relationship Id="rId200" Type="http://schemas.openxmlformats.org/officeDocument/2006/relationships/hyperlink" Target="https://www.elementvape.com/voopoo-x217" TargetMode="External"/><Relationship Id="rId16" Type="http://schemas.openxmlformats.org/officeDocument/2006/relationships/hyperlink" Target="https://www.vaporsugar.com/vapor-shark-hedron-box-mod" TargetMode="External"/><Relationship Id="rId221" Type="http://schemas.openxmlformats.org/officeDocument/2006/relationships/hyperlink" Target="https://vapesourcing.com/voopoo-vinci-air-kit.html" TargetMode="External"/><Relationship Id="rId242" Type="http://schemas.openxmlformats.org/officeDocument/2006/relationships/hyperlink" Target="https://vapedrive.com/arymi-armor-box-mod/" TargetMode="External"/><Relationship Id="rId263" Type="http://schemas.openxmlformats.org/officeDocument/2006/relationships/hyperlink" Target="https://www.e-liquid.eu/vaporesso-luxe-80-se-kit" TargetMode="External"/><Relationship Id="rId284" Type="http://schemas.openxmlformats.org/officeDocument/2006/relationships/hyperlink" Target="https://www.vaprio.cz/produkt-smok-rpm-2s-sada.html" TargetMode="External"/><Relationship Id="rId37" Type="http://schemas.openxmlformats.org/officeDocument/2006/relationships/hyperlink" Target="https://www.vaprio.cz/produkt-2471-smok-skyhook-rdta-box-kompletni-sada.html" TargetMode="External"/><Relationship Id="rId58" Type="http://schemas.openxmlformats.org/officeDocument/2006/relationships/hyperlink" Target="https://smokvape.com/products/smok-rpm40-pod-mod-kit" TargetMode="External"/><Relationship Id="rId79" Type="http://schemas.openxmlformats.org/officeDocument/2006/relationships/hyperlink" Target="https://www.fajncigarety.cz/elektronicke-cigarety-geekvape-aegis-boost-plus/elektronicka-cigareta--geekvape-aegis-boost-plus-pod-kit--aura-glow/" TargetMode="External"/><Relationship Id="rId102" Type="http://schemas.openxmlformats.org/officeDocument/2006/relationships/hyperlink" Target="https://cartly.shop/original-wismec-active-kit-with-active-box-mod-vape-80w-and-amor-ns-plus-atomizer-e-cigarette-vaper-kit-with-bluetooth-speaker/" TargetMode="External"/><Relationship Id="rId123" Type="http://schemas.openxmlformats.org/officeDocument/2006/relationships/hyperlink" Target="https://www.e-liquid.eu/product/el-cigarety-pro-pokrocile/smok-t-priv-tc-220w-kit/16943" TargetMode="External"/><Relationship Id="rId144" Type="http://schemas.openxmlformats.org/officeDocument/2006/relationships/hyperlink" Target="https://www.amazon.de/dp/B07VN236VW/ref=olp-opf-redir?aod=1" TargetMode="External"/><Relationship Id="rId90" Type="http://schemas.openxmlformats.org/officeDocument/2006/relationships/hyperlink" Target="https://www.elementvape.com/eleaf-istick-pico-75w" TargetMode="External"/><Relationship Id="rId165" Type="http://schemas.openxmlformats.org/officeDocument/2006/relationships/hyperlink" Target="https://www.fajncigarety.cz/gripy-a-mody-voopoo-drag-2-refresh/voopoo-drag-2-refresh-177w-grip-full-kit-b-aurora/" TargetMode="External"/><Relationship Id="rId186" Type="http://schemas.openxmlformats.org/officeDocument/2006/relationships/hyperlink" Target="https://www.vapoo.cz/box-mod-sady/smoktech-morph-2-230w-kit/" TargetMode="External"/><Relationship Id="rId211" Type="http://schemas.openxmlformats.org/officeDocument/2006/relationships/hyperlink" Target="https://cheapvaping.deals/smok-nord-x" TargetMode="External"/><Relationship Id="rId232" Type="http://schemas.openxmlformats.org/officeDocument/2006/relationships/hyperlink" Target="https://vapingcheap.com/smok-g-priv-3-kit/" TargetMode="External"/><Relationship Id="rId253" Type="http://schemas.openxmlformats.org/officeDocument/2006/relationships/hyperlink" Target="https://www.okprodej.cz/kangertech-subtank-nano-clearomizer-stribrna/" TargetMode="External"/><Relationship Id="rId274" Type="http://schemas.openxmlformats.org/officeDocument/2006/relationships/hyperlink" Target="https://mipod.com/products/shell-swon" TargetMode="External"/><Relationship Id="rId295" Type="http://schemas.openxmlformats.org/officeDocument/2006/relationships/hyperlink" Target="https://www.akkuteile.de/en/efest-luc-v4-charger-for-3-6v-3-7v-li-ion-batteries-latest-version-2-0_500405_1548" TargetMode="External"/><Relationship Id="rId27" Type="http://schemas.openxmlformats.org/officeDocument/2006/relationships/hyperlink" Target="https://vapesourcing.com/wismec-motiv-2-kit.html" TargetMode="External"/><Relationship Id="rId48" Type="http://schemas.openxmlformats.org/officeDocument/2006/relationships/hyperlink" Target="https://vapesourcing.com/hellvape-grimm-kit.html" TargetMode="External"/><Relationship Id="rId69" Type="http://schemas.openxmlformats.org/officeDocument/2006/relationships/hyperlink" Target="https://www.elektrocigara.cz/VOOPOO-DRAG-2-177W-TC-Box-Mod-d1644.htm" TargetMode="External"/><Relationship Id="rId113" Type="http://schemas.openxmlformats.org/officeDocument/2006/relationships/hyperlink" Target="https://vapormunky.wixsite.com/vaporviper/product-page/vaporfi-vex-75-tc-starter-kit-bundle" TargetMode="External"/><Relationship Id="rId134" Type="http://schemas.openxmlformats.org/officeDocument/2006/relationships/hyperlink" Target="https://www.vapecentric.com/orbit-tf-mesh-coils-5-pack-sense-1-1ohm/" TargetMode="External"/><Relationship Id="rId80" Type="http://schemas.openxmlformats.org/officeDocument/2006/relationships/hyperlink" Target="https://www.kurakuvsen.cz/elektronicky-box-mod-aspire-speeder-200w-tc/" TargetMode="External"/><Relationship Id="rId155" Type="http://schemas.openxmlformats.org/officeDocument/2006/relationships/hyperlink" Target="https://vapesourcing.com/geekvape-z-max-tank.html" TargetMode="External"/><Relationship Id="rId176" Type="http://schemas.openxmlformats.org/officeDocument/2006/relationships/hyperlink" Target="https://mojeelektronickacigareta.cz/gripy-a-mody-voopoo-drag-mini/voopoo-drag-mini-177w-4400mah-box-mod-3838.html" TargetMode="External"/><Relationship Id="rId197" Type="http://schemas.openxmlformats.org/officeDocument/2006/relationships/hyperlink" Target="https://www.fajncigarety.cz/elektronicke-cigarety-voopoo-drag-x/voopoo-drag-x-vmate-pod-retro-gray/" TargetMode="External"/><Relationship Id="rId201" Type="http://schemas.openxmlformats.org/officeDocument/2006/relationships/hyperlink" Target="https://www.vapoo.cz/automaticka-baterie/voopoo-vmate-pod/" TargetMode="External"/><Relationship Id="rId222" Type="http://schemas.openxmlformats.org/officeDocument/2006/relationships/hyperlink" Target="https://vaping.com/smok-priv-v8-kit" TargetMode="External"/><Relationship Id="rId243" Type="http://schemas.openxmlformats.org/officeDocument/2006/relationships/hyperlink" Target="https://www.vapoo.cz/pody-se-spinacim-tlacitkem/lost-vape-orion-q-pod-gold-dazzling-2/" TargetMode="External"/><Relationship Id="rId264" Type="http://schemas.openxmlformats.org/officeDocument/2006/relationships/hyperlink" Target="https://www.vapestore.co.uk/smok-rpm-4-pod-kit.html" TargetMode="External"/><Relationship Id="rId285" Type="http://schemas.openxmlformats.org/officeDocument/2006/relationships/hyperlink" Target="https://www.vaprio.cz/produkt-lost-vape-orion-dna-pod-sada.html" TargetMode="External"/><Relationship Id="rId17" Type="http://schemas.openxmlformats.org/officeDocument/2006/relationships/hyperlink" Target="https://www.suorinusa.com/products/suorin-edge-pod-system-device-with-cartridge-kit-black" TargetMode="External"/><Relationship Id="rId38" Type="http://schemas.openxmlformats.org/officeDocument/2006/relationships/hyperlink" Target="https://www.space-stoners.cz/vaporizer-atmos-vicod-5g-2nd-gen/" TargetMode="External"/><Relationship Id="rId59" Type="http://schemas.openxmlformats.org/officeDocument/2006/relationships/hyperlink" Target="https://www.vapemania.cz/cs/smoktech-rpm80-pro-grip-full-kit-black-carbon-fiber" TargetMode="External"/><Relationship Id="rId103" Type="http://schemas.openxmlformats.org/officeDocument/2006/relationships/hyperlink" Target="https://www.vaporauthority.com/products/genuine-smok-fit-kit" TargetMode="External"/><Relationship Id="rId124" Type="http://schemas.openxmlformats.org/officeDocument/2006/relationships/hyperlink" Target="https://terravape.com.ua/geekvape-aegis-boost-pro-100w-pod-mod-kit-ru" TargetMode="External"/><Relationship Id="rId70" Type="http://schemas.openxmlformats.org/officeDocument/2006/relationships/hyperlink" Target="https://www.smokstore.com/Smok-Thallo-S-100W-Pod-Mod-Kit" TargetMode="External"/><Relationship Id="rId91" Type="http://schemas.openxmlformats.org/officeDocument/2006/relationships/hyperlink" Target="https://www.ecigareta-shop.cz/e-gripy/1949-istick-30-watt-2200mah.html" TargetMode="External"/><Relationship Id="rId145" Type="http://schemas.openxmlformats.org/officeDocument/2006/relationships/hyperlink" Target="https://www.vapezone.cz/vaporesso-revenger-x-kit" TargetMode="External"/><Relationship Id="rId166" Type="http://schemas.openxmlformats.org/officeDocument/2006/relationships/hyperlink" Target="https://www.elkram.cz/kategorie/elektronicke-cigarety/gripy/elektronicky-grip-vaporesso-luxe-ii-mod-bronze-coral/" TargetMode="External"/><Relationship Id="rId187" Type="http://schemas.openxmlformats.org/officeDocument/2006/relationships/hyperlink" Target="https://store.smoktech.com/product/details/novo-x-kit" TargetMode="External"/><Relationship Id="rId1" Type="http://schemas.openxmlformats.org/officeDocument/2006/relationships/hyperlink" Target="https://www.alivape.com/collections/all-vape-brands/products/smok-x-force-all-in-one-pod-kit" TargetMode="External"/><Relationship Id="rId212" Type="http://schemas.openxmlformats.org/officeDocument/2006/relationships/hyperlink" Target="https://www.vapezone.cz/variant/aspire-zelos-2.0-tc50w-grip-full-kit-2500mah/52621/168414" TargetMode="External"/><Relationship Id="rId233" Type="http://schemas.openxmlformats.org/officeDocument/2006/relationships/hyperlink" Target="https://www.ecigarko.cz/p/smok-mag-baby-sada-1600mah-4-5ml" TargetMode="External"/><Relationship Id="rId254" Type="http://schemas.openxmlformats.org/officeDocument/2006/relationships/hyperlink" Target="https://gripy-e-cigaret.heureka.cz/tesla-nano-tc-60w-mod-3600mah-modra/" TargetMode="External"/><Relationship Id="rId28" Type="http://schemas.openxmlformats.org/officeDocument/2006/relationships/hyperlink" Target="https://www.vaprio.cz/produkt-voopoo-drag-x-plus-professional-edition-sada.html" TargetMode="External"/><Relationship Id="rId49" Type="http://schemas.openxmlformats.org/officeDocument/2006/relationships/hyperlink" Target="https://www.elementvape.com/ijoy-avenger-270-234w-tc-starter-kit" TargetMode="External"/><Relationship Id="rId114" Type="http://schemas.openxmlformats.org/officeDocument/2006/relationships/hyperlink" Target="https://www.kurakuvsen.cz/elektronicky-grip-smok-stick-x8-3000-mah/" TargetMode="External"/><Relationship Id="rId275" Type="http://schemas.openxmlformats.org/officeDocument/2006/relationships/hyperlink" Target="https://www.vapovor.com/en/teslacigs-wye-200w" TargetMode="External"/><Relationship Id="rId296" Type="http://schemas.openxmlformats.org/officeDocument/2006/relationships/hyperlink" Target="https://www.megaknihy.cz/baterie-nimh/590578-nabijecka-xtar-pb2s-bat1147.html?utm_si=RFlidjRTZUc2TlRrd05UYzROVGt3TlRjNA==&amp;matchtype=&amp;network=x&amp;device=c&amp;creative=&amp;keyword=&amp;placement=&amp;param1=&amp;param2=&amp;adposition=&amp;campaignid=19454105652&amp;adgroupid=&amp;feeditemid=&amp;targetid=&amp;loc_physical_ms=1003783&amp;loc_interest_ms=&amp;searchtype=&amp;gclid=CjwKCAjw1YCkBhAOEiwA5aN4AeCk6_3wUWHqFHHtIjUO1CnihDlye835zM7nNTSAr8kJcllV-3WfJhoC8lYQAvD_BwE" TargetMode="External"/><Relationship Id="rId300" Type="http://schemas.openxmlformats.org/officeDocument/2006/relationships/comments" Target="../comments10.xml"/><Relationship Id="rId60" Type="http://schemas.openxmlformats.org/officeDocument/2006/relationships/hyperlink" Target="https://www.kvalitnikoureni.cz/cz/katalog/grip-voopoo-argus-pro-80-w.html" TargetMode="External"/><Relationship Id="rId81" Type="http://schemas.openxmlformats.org/officeDocument/2006/relationships/hyperlink" Target="https://gripy-e-cigaret.heureka.cz/teslacigs-tesla-wye-ii-215w-mod-modro-zlata/" TargetMode="External"/><Relationship Id="rId135" Type="http://schemas.openxmlformats.org/officeDocument/2006/relationships/hyperlink" Target="https://www.tobiana.com/product/en/14845/yihi-sx-mini-x-class-carbon-fiber" TargetMode="External"/><Relationship Id="rId156" Type="http://schemas.openxmlformats.org/officeDocument/2006/relationships/hyperlink" Target="https://www.vaprio.cz/produkt-aspire-breeze-aio-set-3287.html" TargetMode="External"/><Relationship Id="rId177" Type="http://schemas.openxmlformats.org/officeDocument/2006/relationships/hyperlink" Target="https://www.vaprio.cz/produkt-voopoo-drag-mini-sada-s-uforce-t2-tank-5043.html" TargetMode="External"/><Relationship Id="rId198" Type="http://schemas.openxmlformats.org/officeDocument/2006/relationships/hyperlink" Target="https://www.southbeachsmoke.com/deluxe-starter-kit/" TargetMode="External"/><Relationship Id="rId202" Type="http://schemas.openxmlformats.org/officeDocument/2006/relationships/hyperlink" Target="https://ukvapekings.com/product/wismec-reuleaux-rx-gen3-300w-kit-with-gnome-tank/" TargetMode="External"/><Relationship Id="rId223" Type="http://schemas.openxmlformats.org/officeDocument/2006/relationships/hyperlink" Target="https://www.vaprio.cz/produkt-2326-aspire-pockex-pocket-zakladni-sada-1500mah.html" TargetMode="External"/><Relationship Id="rId244" Type="http://schemas.openxmlformats.org/officeDocument/2006/relationships/hyperlink" Target="http://battery.nabizi.cz/kangertech-kone-starter-kit-3000mah_p86800/" TargetMode="External"/><Relationship Id="rId18" Type="http://schemas.openxmlformats.org/officeDocument/2006/relationships/hyperlink" Target="https://www.vapewholesaleatlanta.com/products/smok-trinity-battery?variant=32230517407827" TargetMode="External"/><Relationship Id="rId39" Type="http://schemas.openxmlformats.org/officeDocument/2006/relationships/hyperlink" Target="https://www.vapoo.cz/box-mod-sady/voopoo-drag-3-kompletni-sada/" TargetMode="External"/><Relationship Id="rId265" Type="http://schemas.openxmlformats.org/officeDocument/2006/relationships/hyperlink" Target="https://www.fajncigarety.cz/elektronicke-cigarety-smok-vape-pen-plus/smoktech-vape-pen-plus-3000mah-stribrna-1ks-3/" TargetMode="External"/><Relationship Id="rId286" Type="http://schemas.openxmlformats.org/officeDocument/2006/relationships/hyperlink" Target="https://www.eliquidshop.cz/vandy-vape-swell-188w-mod/" TargetMode="External"/><Relationship Id="rId50" Type="http://schemas.openxmlformats.org/officeDocument/2006/relationships/hyperlink" Target="https://www.gallagher.cz/elektronicke-cigarety/elektronicke-cigarety-joyetech/joyetech-exceed-edge/" TargetMode="External"/><Relationship Id="rId104" Type="http://schemas.openxmlformats.org/officeDocument/2006/relationships/hyperlink" Target="https://www.vaprio.cz/produkt-voopoo-drag-x-pro-sada.html" TargetMode="External"/><Relationship Id="rId125" Type="http://schemas.openxmlformats.org/officeDocument/2006/relationships/hyperlink" Target="https://vape.deals/hotcig-dx200-dna-200-box-mod-60-00/" TargetMode="External"/><Relationship Id="rId146" Type="http://schemas.openxmlformats.org/officeDocument/2006/relationships/hyperlink" Target="https://www.elkram.cz/kategorie/elektronicke-cigarety/e-cigarety/elektronicka-cigareta-geekvape-aegis-hero-mod-pod-kit-1200mah-modra/" TargetMode="External"/><Relationship Id="rId167" Type="http://schemas.openxmlformats.org/officeDocument/2006/relationships/hyperlink" Target="https://www.vapoo.cz/samostatne-mody/geekvape-aegis-max-100w-21700-mod/" TargetMode="External"/><Relationship Id="rId188" Type="http://schemas.openxmlformats.org/officeDocument/2006/relationships/hyperlink" Target="https://www.ave40.com/freecool-n800-vape-pod-system-kit-800mah.html" TargetMode="External"/><Relationship Id="rId71" Type="http://schemas.openxmlformats.org/officeDocument/2006/relationships/hyperlink" Target="https://www.e-cigclouds.co.uk/product/aspire-avp-aio-pod-kit-700mah/" TargetMode="External"/><Relationship Id="rId92" Type="http://schemas.openxmlformats.org/officeDocument/2006/relationships/hyperlink" Target="https://www.elementvape.com/vzone-emask-218w-tc-box-mod" TargetMode="External"/><Relationship Id="rId213" Type="http://schemas.openxmlformats.org/officeDocument/2006/relationships/hyperlink" Target="https://store.vaporesso.com/en-at/products/xros-mini" TargetMode="External"/><Relationship Id="rId234" Type="http://schemas.openxmlformats.org/officeDocument/2006/relationships/hyperlink" Target="https://www.vaprio.cz/produkt-4200-smok-g-priv-2-luxe-edition-samotny-mod.html" TargetMode="External"/><Relationship Id="rId2" Type="http://schemas.openxmlformats.org/officeDocument/2006/relationships/hyperlink" Target="https://www.elementvape.com/oukitel-bison-30w-pod-syst%C3%A9m" TargetMode="External"/><Relationship Id="rId29" Type="http://schemas.openxmlformats.org/officeDocument/2006/relationships/hyperlink" Target="https://www.elementvape.com/smok-ofrf-nexmesh" TargetMode="External"/><Relationship Id="rId255" Type="http://schemas.openxmlformats.org/officeDocument/2006/relationships/hyperlink" Target="https://www.vapeoutlet.cz/eleaf-icare-2-650mah-cerna-1279/detail" TargetMode="External"/><Relationship Id="rId276" Type="http://schemas.openxmlformats.org/officeDocument/2006/relationships/hyperlink" Target="https://www.vapeshack.com/phix-vape-device-kit" TargetMode="External"/><Relationship Id="rId297" Type="http://schemas.openxmlformats.org/officeDocument/2006/relationships/hyperlink" Target="https://prislusenstvi-e-cigarety.heureka.cz/efest-pro-c2-nabijecka/" TargetMode="External"/><Relationship Id="rId40" Type="http://schemas.openxmlformats.org/officeDocument/2006/relationships/hyperlink" Target="https://www.vapoo.cz/box-mod-sady/voopoo-argus-gt-kit/" TargetMode="External"/><Relationship Id="rId115" Type="http://schemas.openxmlformats.org/officeDocument/2006/relationships/hyperlink" Target="https://www.rajecigaret.cz/SMOKTECH-FETCH-MINI-40W-GRIP-1200MAH-ORANGE-d1524.htm" TargetMode="External"/><Relationship Id="rId136" Type="http://schemas.openxmlformats.org/officeDocument/2006/relationships/hyperlink" Target="https://www.konoteka.cz/p/nitecore-i2-nabijecka-s-displejem-na-dve-baterie?utm_source=tanganica&amp;utm_medium=cpc&amp;utm_campaign=tgh225c7dab6912e3ed3cdd5ac07fe8dd20&amp;utm_term=CjwKCAjw1YCkBhAOEiwA5aN4Afrw_qoCyTsZ0ikpdrzKeS9n0V08fG6VV-8DZeN4J2cxW2yYdG7lgxoCdXcQAvD_BwE&amp;gclid=CjwKCAjw1YCkBhAOEiwA5aN4Afrw_qoCyTsZ0ikpdrzKeS9n0V08fG6VV-8DZeN4J2cxW2yYdG7lgxoCdXcQAvD_BwE" TargetMode="External"/><Relationship Id="rId157" Type="http://schemas.openxmlformats.org/officeDocument/2006/relationships/hyperlink" Target="https://www.vapehoneystick.com/products/elf-auto-draw-conceal-oil-vaporizer" TargetMode="External"/><Relationship Id="rId178" Type="http://schemas.openxmlformats.org/officeDocument/2006/relationships/hyperlink" Target="https://geneticsvape.com/vaporesso-polar-220w-tc-kit-with-cascade-baby-se" TargetMode="External"/><Relationship Id="rId61" Type="http://schemas.openxmlformats.org/officeDocument/2006/relationships/hyperlink" Target="http://www.purecigs.com/pod-devices/997-bo-one-kit.html" TargetMode="External"/><Relationship Id="rId82" Type="http://schemas.openxmlformats.org/officeDocument/2006/relationships/hyperlink" Target="https://www.vapezone.cz/vandy-vape-trident-kit" TargetMode="External"/><Relationship Id="rId199" Type="http://schemas.openxmlformats.org/officeDocument/2006/relationships/hyperlink" Target="https://www.vaporfi.com/vaporfi-express-starter-kit/" TargetMode="External"/><Relationship Id="rId203" Type="http://schemas.openxmlformats.org/officeDocument/2006/relationships/hyperlink" Target="https://www.kidneypuncher.com/lostvape-orion-dna-go-pod-system/" TargetMode="External"/><Relationship Id="rId19" Type="http://schemas.openxmlformats.org/officeDocument/2006/relationships/hyperlink" Target="https://www.vapewholesaleatlanta.com/products/smok-trinity-battery?variant=32230517407827" TargetMode="External"/><Relationship Id="rId224" Type="http://schemas.openxmlformats.org/officeDocument/2006/relationships/hyperlink" Target="https://www.fajncigarety.cz/elektronicke-cigarety-eleaf-icare-140/ismoka-eleaf-icare-140-650mah-stribrna-2/" TargetMode="External"/><Relationship Id="rId245" Type="http://schemas.openxmlformats.org/officeDocument/2006/relationships/hyperlink" Target="https://www.xsmok.cz/eleaf-ijust-nexgen-set-p41376/?vid=40190" TargetMode="External"/><Relationship Id="rId266" Type="http://schemas.openxmlformats.org/officeDocument/2006/relationships/hyperlink" Target="https://mojeelektronickacigareta.cz/elektronicke-cigarety-wismec-motiv/wismec-motiv-elektronicka-cigareta-2200mah-cerna-1804.html" TargetMode="External"/><Relationship Id="rId287" Type="http://schemas.openxmlformats.org/officeDocument/2006/relationships/hyperlink" Target="https://hoodvapes.com/products/ply-rock-pulse-refillable-draw-activated-pod-kit-limitless" TargetMode="External"/><Relationship Id="rId30" Type="http://schemas.openxmlformats.org/officeDocument/2006/relationships/hyperlink" Target="https://www.vaporesso.com/vape-kits/zero" TargetMode="External"/><Relationship Id="rId105" Type="http://schemas.openxmlformats.org/officeDocument/2006/relationships/hyperlink" Target="https://www.vapeoutlet.cz/innokin-oceanus-isub-ve-vcetne-baterii-20700-3000mah-bila-229/detail" TargetMode="External"/><Relationship Id="rId126" Type="http://schemas.openxmlformats.org/officeDocument/2006/relationships/hyperlink" Target="https://www.vaprio.cz/produkt-joyetech-runabout-pod-sada-5044.html" TargetMode="External"/><Relationship Id="rId147" Type="http://schemas.openxmlformats.org/officeDocument/2006/relationships/hyperlink" Target="https://www.worldsfinestejuice.com/shop/hardware/pod-kits/smoktech-novo-kit/" TargetMode="External"/><Relationship Id="rId168" Type="http://schemas.openxmlformats.org/officeDocument/2006/relationships/hyperlink" Target="https://www.vaprio.cz/produkt-geekvape-aegis-x-200w-tc-mod.html" TargetMode="External"/><Relationship Id="rId51" Type="http://schemas.openxmlformats.org/officeDocument/2006/relationships/hyperlink" Target="https://www.vaprio.cz/produkt-smok-scar-18-sada.html" TargetMode="External"/><Relationship Id="rId72" Type="http://schemas.openxmlformats.org/officeDocument/2006/relationships/hyperlink" Target="https://www.smokecartel.com/products/honeystick-vpod-kit-with-breakdown-set" TargetMode="External"/><Relationship Id="rId93" Type="http://schemas.openxmlformats.org/officeDocument/2006/relationships/hyperlink" Target="https://prevent-cancer.ca/product/mi-one-kit/" TargetMode="External"/><Relationship Id="rId189" Type="http://schemas.openxmlformats.org/officeDocument/2006/relationships/hyperlink" Target="https://batonvapor.com/products/baton-v2-refillable-pod-system" TargetMode="External"/><Relationship Id="rId3" Type="http://schemas.openxmlformats.org/officeDocument/2006/relationships/hyperlink" Target="https://www.ejuice.cz/elektronicka-cigareta-joyetech-batpack-kit-s-eco-d-18309" TargetMode="External"/><Relationship Id="rId214" Type="http://schemas.openxmlformats.org/officeDocument/2006/relationships/hyperlink" Target="https://www.cloudstix.com/electronic-cigarette-batteries/modbatteries/switcher-mod-vaporesso-wholesale" TargetMode="External"/><Relationship Id="rId235" Type="http://schemas.openxmlformats.org/officeDocument/2006/relationships/hyperlink" Target="https://www.vapezone.cz/smoktech-mag-tc-225w-grip-full-kit" TargetMode="External"/><Relationship Id="rId256" Type="http://schemas.openxmlformats.org/officeDocument/2006/relationships/hyperlink" Target="https://www.wotofo.com/products/wotofo-rig-mod-flux-kit?variant=14603835867225" TargetMode="External"/><Relationship Id="rId277" Type="http://schemas.openxmlformats.org/officeDocument/2006/relationships/hyperlink" Target="https://maxim-ecigareta.cz/voopoo-argus-x-18650-80w-pod-sada-litchi-leatherblue" TargetMode="External"/><Relationship Id="rId298" Type="http://schemas.openxmlformats.org/officeDocument/2006/relationships/hyperlink" Target="https://www.akkuteile.de/en/efest-pro-c4-lithium-ion-battery-charger_500411_1554" TargetMode="External"/><Relationship Id="rId116" Type="http://schemas.openxmlformats.org/officeDocument/2006/relationships/hyperlink" Target="https://www.smokecartel.com/products/mig-vapor-ovp-simple-single-temperature-oil-vape-pen-for-pre-filled-510-cartridges" TargetMode="External"/><Relationship Id="rId137" Type="http://schemas.openxmlformats.org/officeDocument/2006/relationships/hyperlink" Target="https://www.vaporizarte.com/Vapor-Shark-Wireless-Charger" TargetMode="External"/><Relationship Id="rId158" Type="http://schemas.openxmlformats.org/officeDocument/2006/relationships/hyperlink" Target="https://www.vapeclub.co.uk/vape-pods/sigelei/humvee-80-kit" TargetMode="External"/><Relationship Id="rId20" Type="http://schemas.openxmlformats.org/officeDocument/2006/relationships/hyperlink" Target="https://www.vapewholesaleatlanta.com/products/smok-trinity-battery?variant=32230517407827" TargetMode="External"/><Relationship Id="rId41" Type="http://schemas.openxmlformats.org/officeDocument/2006/relationships/hyperlink" Target="https://redjuice.co.uk/vape-tools/wotofo-resistance-and-voltage-meter-ohms-volts.html" TargetMode="External"/><Relationship Id="rId62" Type="http://schemas.openxmlformats.org/officeDocument/2006/relationships/hyperlink" Target="https://www.smokstore.com/smok-nord-4-pod-kit" TargetMode="External"/><Relationship Id="rId83" Type="http://schemas.openxmlformats.org/officeDocument/2006/relationships/hyperlink" Target="https://www.kurakuvsen.cz/elektronicky-box-mod-argus-gt-160w-tc/" TargetMode="External"/><Relationship Id="rId179" Type="http://schemas.openxmlformats.org/officeDocument/2006/relationships/hyperlink" Target="https://www.gosmokefree.co.uk/vaporesso-switcher-tc-nrg-starter-kit-free-e-liquids-free-delivery/" TargetMode="External"/><Relationship Id="rId190" Type="http://schemas.openxmlformats.org/officeDocument/2006/relationships/hyperlink" Target="https://www.elkram.cz/kategorie/elektronicke-cigarety/e-cigarety/elektronicka-cigareta-geekvape-aegis-pod-kit-800mah-tamamushi/" TargetMode="External"/><Relationship Id="rId204" Type="http://schemas.openxmlformats.org/officeDocument/2006/relationships/hyperlink" Target="https://www.ec-original.cz/smok/elektronicka-cigareta--smok-novo-4/" TargetMode="External"/><Relationship Id="rId225" Type="http://schemas.openxmlformats.org/officeDocument/2006/relationships/hyperlink" Target="https://mistervapor.ca/products/sense-herakles-plus-coils" TargetMode="External"/><Relationship Id="rId246" Type="http://schemas.openxmlformats.org/officeDocument/2006/relationships/hyperlink" Target="https://www.vapepenstarterkit.com/product/vaporfi-air-2-mini-vaporizer/" TargetMode="External"/><Relationship Id="rId267" Type="http://schemas.openxmlformats.org/officeDocument/2006/relationships/hyperlink" Target="https://smokofficial.com/product/rpm80-kit/" TargetMode="External"/><Relationship Id="rId288" Type="http://schemas.openxmlformats.org/officeDocument/2006/relationships/hyperlink" Target="https://westlandweed.com/cs/shop/buy-vape-pens-online/atmos-micro-pal-kit-online/" TargetMode="External"/><Relationship Id="rId106" Type="http://schemas.openxmlformats.org/officeDocument/2006/relationships/hyperlink" Target="https://www.vaprio.cz/produkt-smok-rolo-badge-4232.html" TargetMode="External"/><Relationship Id="rId127" Type="http://schemas.openxmlformats.org/officeDocument/2006/relationships/hyperlink" Target="https://geardiary.com/2017/04/08/mistic2-0-pod-mod-pre-filled-vape/" TargetMode="External"/><Relationship Id="rId10" Type="http://schemas.openxmlformats.org/officeDocument/2006/relationships/hyperlink" Target="https://www.space-stoners.cz/zbozi/vaporizer-vie-3-in-1-red-edition/" TargetMode="External"/><Relationship Id="rId31" Type="http://schemas.openxmlformats.org/officeDocument/2006/relationships/hyperlink" Target="https://www.vaping.cz/E-cigareta-Vaporesso-XROS-cerna-800mAh-d10069.htm" TargetMode="External"/><Relationship Id="rId52" Type="http://schemas.openxmlformats.org/officeDocument/2006/relationships/hyperlink" Target="https://www.innokin.cz/innokin-coolfire-mini-sada/innokin-coolfire-mini-sada-4/" TargetMode="External"/><Relationship Id="rId73" Type="http://schemas.openxmlformats.org/officeDocument/2006/relationships/hyperlink" Target="https://bongsmart.com.au/product/kangertech-nebox-starter-kit-white/" TargetMode="External"/><Relationship Id="rId94" Type="http://schemas.openxmlformats.org/officeDocument/2006/relationships/hyperlink" Target="https://vapehq.co.uk/products/artery-lady-q" TargetMode="External"/><Relationship Id="rId148" Type="http://schemas.openxmlformats.org/officeDocument/2006/relationships/hyperlink" Target="https://www.vapestyle.cz/elektronicke-cigarety/smoktech-nord-2-pod-kit-40w-1500mah-black-stabilizing-wood/" TargetMode="External"/><Relationship Id="rId169" Type="http://schemas.openxmlformats.org/officeDocument/2006/relationships/hyperlink" Target="https://www.e-liquid.eu/uwell-amulet-pod-kit-370mah" TargetMode="External"/><Relationship Id="rId4" Type="http://schemas.openxmlformats.org/officeDocument/2006/relationships/hyperlink" Target="https://cheapvaping.deals/smok-e-priv-230w-box-mod-kit" TargetMode="External"/><Relationship Id="rId180" Type="http://schemas.openxmlformats.org/officeDocument/2006/relationships/hyperlink" Target="https://e-kalyan.com/product/sigelei-snowwolf-85w/" TargetMode="External"/><Relationship Id="rId215" Type="http://schemas.openxmlformats.org/officeDocument/2006/relationships/hyperlink" Target="https://maxim-ecigareta.cz/vaporesso-tarot-baby-tc85w-2500mah-full-kit-duhova" TargetMode="External"/><Relationship Id="rId236" Type="http://schemas.openxmlformats.org/officeDocument/2006/relationships/hyperlink" Target="https://www.vaporesso.com/vape-kits/gen-s" TargetMode="External"/><Relationship Id="rId257" Type="http://schemas.openxmlformats.org/officeDocument/2006/relationships/hyperlink" Target="https://ecigarettereviewed.com/vaporfi-vex-150-tc-review/" TargetMode="External"/><Relationship Id="rId278" Type="http://schemas.openxmlformats.org/officeDocument/2006/relationships/hyperlink" Target="https://www.vaporfi.com/mig-vapor-khan-dry-herb-vaporizer/" TargetMode="External"/><Relationship Id="rId42" Type="http://schemas.openxmlformats.org/officeDocument/2006/relationships/hyperlink" Target="https://www.vaprio.cz/produkt-vo-tech-via-240.html" TargetMode="External"/><Relationship Id="rId84" Type="http://schemas.openxmlformats.org/officeDocument/2006/relationships/hyperlink" Target="https://worldstarvape.com/kilo-1k-pod-system-device-all-colors-wholesale/" TargetMode="External"/><Relationship Id="rId138" Type="http://schemas.openxmlformats.org/officeDocument/2006/relationships/hyperlink" Target="https://vape.deals/pownergy-battery-charger/" TargetMode="External"/><Relationship Id="rId191" Type="http://schemas.openxmlformats.org/officeDocument/2006/relationships/hyperlink" Target="https://e-zigstore.rs/gb/starter-kits/7415-geekvape-aegis-legend-zeus-kit-200w-5ml-black-blue-6972866501783.html" TargetMode="External"/><Relationship Id="rId205" Type="http://schemas.openxmlformats.org/officeDocument/2006/relationships/hyperlink" Target="https://vapejuicedepot.com/products/ovns-duo-dual-vaping-pod-system" TargetMode="External"/><Relationship Id="rId247" Type="http://schemas.openxmlformats.org/officeDocument/2006/relationships/hyperlink" Target="https://www.vaporesso.com/vape-kits/orca-solo" TargetMode="External"/><Relationship Id="rId107" Type="http://schemas.openxmlformats.org/officeDocument/2006/relationships/hyperlink" Target="https://maxim-ecigareta.cz/smok-species-tc230w-full-kit-duha" TargetMode="External"/><Relationship Id="rId289" Type="http://schemas.openxmlformats.org/officeDocument/2006/relationships/hyperlink" Target="https://www.gallagher.cz/clearomizery/clearomizery-smok/smok-tfv8-baby/" TargetMode="External"/><Relationship Id="rId11" Type="http://schemas.openxmlformats.org/officeDocument/2006/relationships/hyperlink" Target="https://sety-e-cigaret.heureka.cz/voopoo-finic-fish-pod-kit-350-mah-blue-1-ks/" TargetMode="External"/><Relationship Id="rId53" Type="http://schemas.openxmlformats.org/officeDocument/2006/relationships/hyperlink" Target="https://www.vaprio.cz/produkt-smok-ipx-80-sada.html" TargetMode="External"/><Relationship Id="rId149" Type="http://schemas.openxmlformats.org/officeDocument/2006/relationships/hyperlink" Target="https://www.vapoo.cz/zacatecnicke-sady/smoktech-smok-vape-pen-v2/" TargetMode="External"/><Relationship Id="rId95" Type="http://schemas.openxmlformats.org/officeDocument/2006/relationships/hyperlink" Target="http://battery.nabizi.cz/innokin-endura-t20-s_p86295/" TargetMode="External"/><Relationship Id="rId160" Type="http://schemas.openxmlformats.org/officeDocument/2006/relationships/hyperlink" Target="http://www.ejuice.cz/elektronicka-cigareta-geekvape-aegis-boost-pod-kit-1500mah-almighty-blue-21704" TargetMode="External"/><Relationship Id="rId216" Type="http://schemas.openxmlformats.org/officeDocument/2006/relationships/hyperlink" Target="https://www.vaporstoredirect.com/the-phantom-squeeze-box-vaporizer.html" TargetMode="External"/><Relationship Id="rId258" Type="http://schemas.openxmlformats.org/officeDocument/2006/relationships/hyperlink" Target="https://smokofficial.com/product/nfix-kit/" TargetMode="External"/><Relationship Id="rId22" Type="http://schemas.openxmlformats.org/officeDocument/2006/relationships/hyperlink" Target="https://www.vapoo.cz/pody-se-spinacim-tlacitkem/aspire-nautilus-aio-pod/" TargetMode="External"/><Relationship Id="rId64" Type="http://schemas.openxmlformats.org/officeDocument/2006/relationships/hyperlink" Target="https://www.elementvape.com/teslacigs-tpod-ultra-portable-pod-kit" TargetMode="External"/><Relationship Id="rId118" Type="http://schemas.openxmlformats.org/officeDocument/2006/relationships/hyperlink" Target="https://www.e-liquid.eu/wismec-reuleaux-rx2-20700" TargetMode="External"/><Relationship Id="rId171" Type="http://schemas.openxmlformats.org/officeDocument/2006/relationships/hyperlink" Target="https://www.elementvape.com/eleaf-istick-mini-10w" TargetMode="External"/><Relationship Id="rId227" Type="http://schemas.openxmlformats.org/officeDocument/2006/relationships/hyperlink" Target="https://www.ejuice.cz/elektronicka-cigareta-geekvape-aegis-nano-pod-kit--24063" TargetMode="External"/><Relationship Id="rId269" Type="http://schemas.openxmlformats.org/officeDocument/2006/relationships/hyperlink" Target="https://www.ebay.co.uk/itm/133440385655" TargetMode="External"/><Relationship Id="rId33" Type="http://schemas.openxmlformats.org/officeDocument/2006/relationships/hyperlink" Target="https://www.eliquidshop.cz/smok-stick-prince/" TargetMode="External"/><Relationship Id="rId129" Type="http://schemas.openxmlformats.org/officeDocument/2006/relationships/hyperlink" Target="https://www.vaporesso.com/vape-kits/luxe-2" TargetMode="External"/><Relationship Id="rId280" Type="http://schemas.openxmlformats.org/officeDocument/2006/relationships/hyperlink" Target="https://www.vapemania.cz/cs/smoktech-trinity-alpha-grip-full-kit-1000mah-prism-rainbow"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www.wolfstreetvape.cz/mod-grip-e-cigaret/wismec-reuleaux-rx-300w-tc-box-mod/" TargetMode="External"/><Relationship Id="rId13" Type="http://schemas.openxmlformats.org/officeDocument/2006/relationships/hyperlink" Target="https://www.vapemania.cz/cs/joyetech-teros-aio-pod-startovaci-set-bila" TargetMode="External"/><Relationship Id="rId18" Type="http://schemas.openxmlformats.org/officeDocument/2006/relationships/hyperlink" Target="https://www.vaprio.cz/produkt-joyetech-runabout-pod-sada-5044.html" TargetMode="External"/><Relationship Id="rId3" Type="http://schemas.openxmlformats.org/officeDocument/2006/relationships/hyperlink" Target="https://www.vaporauthority.com/products/genuine-vapor-shark-dna-250-box-mod" TargetMode="External"/><Relationship Id="rId21" Type="http://schemas.openxmlformats.org/officeDocument/2006/relationships/hyperlink" Target="https://www.elementvape.com/eleaf-istick-mini-10w" TargetMode="External"/><Relationship Id="rId7" Type="http://schemas.openxmlformats.org/officeDocument/2006/relationships/hyperlink" Target="https://www.ejuice.cz/eleaf-istick-mini2" TargetMode="External"/><Relationship Id="rId12" Type="http://schemas.openxmlformats.org/officeDocument/2006/relationships/hyperlink" Target="https://www.e-liquid.eu/smok-nord-kit" TargetMode="External"/><Relationship Id="rId17" Type="http://schemas.openxmlformats.org/officeDocument/2006/relationships/hyperlink" Target="https://www.vaprio.cz/produkt-aspire-nautilus-aio-5023.html" TargetMode="External"/><Relationship Id="rId2" Type="http://schemas.openxmlformats.org/officeDocument/2006/relationships/hyperlink" Target="https://www.theeciggy.com/product/v2-pro-series-7-vaporizer-kit/" TargetMode="External"/><Relationship Id="rId16" Type="http://schemas.openxmlformats.org/officeDocument/2006/relationships/hyperlink" Target="https://www.vaprio.cz/produkt-aspire-nautilus-aio-5023.html" TargetMode="External"/><Relationship Id="rId20" Type="http://schemas.openxmlformats.org/officeDocument/2006/relationships/hyperlink" Target="https://www.vapezone.cz/joyetech-exceed-edge-elektronicka-cigareta-650mah" TargetMode="External"/><Relationship Id="rId1" Type="http://schemas.openxmlformats.org/officeDocument/2006/relationships/hyperlink" Target="https://www.vaprio.cz/produkt-sxmini-x-class.html" TargetMode="External"/><Relationship Id="rId6" Type="http://schemas.openxmlformats.org/officeDocument/2006/relationships/hyperlink" Target="https://www.vaprio.cz/produkt-geekvape-aegis-x-200w-tc-mod.html" TargetMode="External"/><Relationship Id="rId11" Type="http://schemas.openxmlformats.org/officeDocument/2006/relationships/hyperlink" Target="https://www.xsmok.cz/aspire-nautilus-aio-p44903/?vid=44895" TargetMode="External"/><Relationship Id="rId24" Type="http://schemas.openxmlformats.org/officeDocument/2006/relationships/hyperlink" Target="https://www.ejuice.cz/elektronicka-cigareta-joyetech-batpack-kit-s-eco-d-18309" TargetMode="External"/><Relationship Id="rId5" Type="http://schemas.openxmlformats.org/officeDocument/2006/relationships/hyperlink" Target="https://www.dragonsbreathvapeshop.com.au/products/voopoo-vmate" TargetMode="External"/><Relationship Id="rId15" Type="http://schemas.openxmlformats.org/officeDocument/2006/relationships/hyperlink" Target="https://www.e-liquid.eu/variant/smok-novo-2---pod-800mah/19543/6000" TargetMode="External"/><Relationship Id="rId23" Type="http://schemas.openxmlformats.org/officeDocument/2006/relationships/hyperlink" Target="https://cheapvaping.deals/wismec-reuleaux-rx300-mod" TargetMode="External"/><Relationship Id="rId10" Type="http://schemas.openxmlformats.org/officeDocument/2006/relationships/hyperlink" Target="https://www.eliquidshop.cz/smok-stick-prince/" TargetMode="External"/><Relationship Id="rId19" Type="http://schemas.openxmlformats.org/officeDocument/2006/relationships/hyperlink" Target="https://smokofficial.com/product/novo-2-kit/" TargetMode="External"/><Relationship Id="rId4" Type="http://schemas.openxmlformats.org/officeDocument/2006/relationships/hyperlink" Target="https://www.vaporauthority.com/products/genuine-vapor-shark-switchbox-dna-75-box-mod" TargetMode="External"/><Relationship Id="rId9" Type="http://schemas.openxmlformats.org/officeDocument/2006/relationships/hyperlink" Target="https://www.eliquidshop.cz/smok-stick-prince/" TargetMode="External"/><Relationship Id="rId14" Type="http://schemas.openxmlformats.org/officeDocument/2006/relationships/hyperlink" Target="https://aukro.cz/lektronicka-cigareta-joyetech-batpack-kit-s-eco-d16-gold-6974870892" TargetMode="External"/><Relationship Id="rId22" Type="http://schemas.openxmlformats.org/officeDocument/2006/relationships/hyperlink" Target="https://www.vaporauthority.com/products/smok-nord-kit"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rejstrik-firem.kurzy.cz/osoba/2063892/" TargetMode="External"/><Relationship Id="rId2" Type="http://schemas.openxmlformats.org/officeDocument/2006/relationships/hyperlink" Target="mailto:info@vaprio.cz" TargetMode="External"/><Relationship Id="rId1" Type="http://schemas.openxmlformats.org/officeDocument/2006/relationships/hyperlink" Target="https://rejstrik-firem.kurzy.cz/osoba/2063893/" TargetMode="External"/></Relationships>
</file>

<file path=xl/worksheets/_rels/sheet29.xml.rels><?xml version="1.0" encoding="UTF-8" standalone="yes"?>
<Relationships xmlns="http://schemas.openxmlformats.org/package/2006/relationships"><Relationship Id="rId13" Type="http://schemas.openxmlformats.org/officeDocument/2006/relationships/hyperlink" Target="https://roboticke-vysavace.heureka.cz/lefant-m201/" TargetMode="External"/><Relationship Id="rId18" Type="http://schemas.openxmlformats.org/officeDocument/2006/relationships/hyperlink" Target="https://www.medion.com/de/shop/saugroboter-md18501-md19510" TargetMode="External"/><Relationship Id="rId26" Type="http://schemas.openxmlformats.org/officeDocument/2006/relationships/hyperlink" Target="https://www.amazon.de/-/en/Proscenic-Gyroscope-Navigation-Technology-Anti-Drop/dp/B08SQLPMVM" TargetMode="External"/><Relationship Id="rId39" Type="http://schemas.openxmlformats.org/officeDocument/2006/relationships/hyperlink" Target="https://roboticke-vysavace.heureka.cz/tesvor-x500pro-smart/?gclid=CjwKCAjw0ZiiBhBKEiwA4PT9z9jDv-wwODqqf83HJFuaAnx6h-6gX9cDjq1koKqMDtYPvD4v_5MH8RoC4q0QAvD_BwE" TargetMode="External"/><Relationship Id="rId21" Type="http://schemas.openxmlformats.org/officeDocument/2006/relationships/hyperlink" Target="https://www.amazon.com/OKP-Cleaner-WiFi-Connected-Self-Charging-Hardfloor/dp/B0915YCWD3" TargetMode="External"/><Relationship Id="rId34" Type="http://schemas.openxmlformats.org/officeDocument/2006/relationships/hyperlink" Target="https://www.tesvor.com/it/simum6%20robot%20vacuum.html" TargetMode="External"/><Relationship Id="rId42" Type="http://schemas.openxmlformats.org/officeDocument/2006/relationships/hyperlink" Target="https://roboticke-vysavace.heureka.cz/vileda-vr-one/" TargetMode="External"/><Relationship Id="rId47" Type="http://schemas.openxmlformats.org/officeDocument/2006/relationships/hyperlink" Target="https://allegro.pl/produkt/robot-sprzatajacy-yeedi-k700-94cd7b19-8d4d-4714-89b9-777a8bfb0baa" TargetMode="External"/><Relationship Id="rId7" Type="http://schemas.openxmlformats.org/officeDocument/2006/relationships/hyperlink" Target="https://www.amazon.co.uk/Cleaning-Super-Thin-Automatic-Self-Charging-Planning/dp/B09QL8BL36" TargetMode="External"/><Relationship Id="rId2" Type="http://schemas.openxmlformats.org/officeDocument/2006/relationships/hyperlink" Target="https://www.choice.com.au/products/home-and-living/laundry-and-cleaning/vacuum-cleaners/ecovacs-deebot-600-do3g" TargetMode="External"/><Relationship Id="rId16" Type="http://schemas.openxmlformats.org/officeDocument/2006/relationships/hyperlink" Target="https://www.aliexpress.com/item/1005002090884166.html" TargetMode="External"/><Relationship Id="rId29" Type="http://schemas.openxmlformats.org/officeDocument/2006/relationships/hyperlink" Target="https://roboticke-vysavace.heureka.cz/roborock-q7-max-plus-black/" TargetMode="External"/><Relationship Id="rId11" Type="http://schemas.openxmlformats.org/officeDocument/2006/relationships/hyperlink" Target="https://roboticke-vysavace.heureka.cz/kyvol-e31/?gclid=CjwKCAjw0ZiiBhBKEiwA4PT9z1azcePEQaVr7kHZhgtV4SynUWNUrfSa17Q6P6ImMDvDPbCwKNj9iRoCQ58QAvD_BwE" TargetMode="External"/><Relationship Id="rId24" Type="http://schemas.openxmlformats.org/officeDocument/2006/relationships/hyperlink" Target="https://roboticke-vysavace.heureka.cz/proscenic-790t-vacuum-cleaner-max-power/" TargetMode="External"/><Relationship Id="rId32" Type="http://schemas.openxmlformats.org/officeDocument/2006/relationships/hyperlink" Target="https://roboticke-vysavace.heureka.cz/roborock-s7-black/?gclid=CjwKCAjw0ZiiBhBKEiwA4PT9zwFV3c2YyQXR3RSxWwZMsvKCDHVYb_JpbeORrFB0guf4IXij_Jcr1xoCLxMQAvD_BwE" TargetMode="External"/><Relationship Id="rId37" Type="http://schemas.openxmlformats.org/officeDocument/2006/relationships/hyperlink" Target="https://roboticke-vysavace.heureka.cz/tesvor-s6-smart/?gclid=CjwKCAjw0ZiiBhBKEiwA4PT9z8gNFGonXoNboBH3oXgXzLSRyUlAC93JtpT9YJU22IHqzBJLdVVVMBoC6vEQAvD_BwE" TargetMode="External"/><Relationship Id="rId40" Type="http://schemas.openxmlformats.org/officeDocument/2006/relationships/hyperlink" Target="https://www.amazon.com/Tikom-G8000-Cleaner-Suction-Self-Charging/dp/B09KV5F5FK" TargetMode="External"/><Relationship Id="rId45" Type="http://schemas.openxmlformats.org/officeDocument/2006/relationships/hyperlink" Target="https://www.amazon.com/Station-Self-Cleaning-Pressurized-Detection-Editable/dp/B09NLXGHRQ" TargetMode="External"/><Relationship Id="rId5" Type="http://schemas.openxmlformats.org/officeDocument/2006/relationships/hyperlink" Target="https://www.directvacuums.co.uk/eufy-t2120-14-4v-boostiq-robovac-15c-cordless-robot-vacuum-cleaner-0-6l-black.html" TargetMode="External"/><Relationship Id="rId15" Type="http://schemas.openxmlformats.org/officeDocument/2006/relationships/hyperlink" Target="https://www.amazon.com/dp/B07N1F4RC5?ref=vse_pfo_vdp" TargetMode="External"/><Relationship Id="rId23" Type="http://schemas.openxmlformats.org/officeDocument/2006/relationships/hyperlink" Target="https://www.amazon.com/OKP-Cleaner-Two-Layer-Charging-Cleaning/dp/B0915C3KDD" TargetMode="External"/><Relationship Id="rId28" Type="http://schemas.openxmlformats.org/officeDocument/2006/relationships/hyperlink" Target="https://roboticke-vysavace.heureka.cz/roborock-q7-max-black/?gclid=CjwKCAjw0ZiiBhBKEiwA4PT9z1W3wf80MWzigG7mygi9wO9tU0LGlzEe32oXQTrJKK73p7A6elH4mRoCRzsQAvD_BwE" TargetMode="External"/><Relationship Id="rId36" Type="http://schemas.openxmlformats.org/officeDocument/2006/relationships/hyperlink" Target="https://www.tesvor.com/us/tesvor-s4-robot-vacuum.html" TargetMode="External"/><Relationship Id="rId49" Type="http://schemas.openxmlformats.org/officeDocument/2006/relationships/hyperlink" Target="https://www.zigma.co/products/spark980-home-robot-vacuum-cleaner" TargetMode="External"/><Relationship Id="rId10" Type="http://schemas.openxmlformats.org/officeDocument/2006/relationships/hyperlink" Target="https://roboticke-vysavace.heureka.cz/kyvol-cybovac-e20/?gclid=CjwKCAjw0ZiiBhBKEiwA4PT9zycP1UyPgiZDek6eKgaF46Od88-HblVhEkPykk-ZoXAm4JEIqB_C0BoCchQQAvD_BwE" TargetMode="External"/><Relationship Id="rId19" Type="http://schemas.openxmlformats.org/officeDocument/2006/relationships/hyperlink" Target="https://roboticke-vysavace.heureka.cz/midea-m7/?gclid=CjwKCAjw0ZiiBhBKEiwA4PT9z36X-VoPmCsJuxTh69mq24TXNEtAEybHptuWQONRrz8O7R8kKal60BoC8FAQAvD_BwE" TargetMode="External"/><Relationship Id="rId31" Type="http://schemas.openxmlformats.org/officeDocument/2006/relationships/hyperlink" Target="https://roboticke-vysavace.heureka.cz/roborock-s6-max-v/?offers-page=1&amp;gclid=CjwKCAjw0ZiiBhBKEiwA4PT9z1bctkcKfL_JuDJuY-W1Ze2LzIfQEvZA28kCP-YyHNfjWodSt60-EBoCC7EQAvD_BwE" TargetMode="External"/><Relationship Id="rId44" Type="http://schemas.openxmlformats.org/officeDocument/2006/relationships/hyperlink" Target="https://www.ezam.cz/vysavace/43617-roboticky-vysavac-s-mopem-yeedi-dvx34-hybrid-vacuum-cleaner-bila.html" TargetMode="External"/><Relationship Id="rId4" Type="http://schemas.openxmlformats.org/officeDocument/2006/relationships/hyperlink" Target="https://www.ebay.com/itm/265471402477" TargetMode="External"/><Relationship Id="rId9" Type="http://schemas.openxmlformats.org/officeDocument/2006/relationships/hyperlink" Target="https://www.alza.cz/irobot-roomba-580-automaticky-roboticky-vysavac-d103774.htm" TargetMode="External"/><Relationship Id="rId14" Type="http://schemas.openxmlformats.org/officeDocument/2006/relationships/hyperlink" Target="https://www.amazon.com/Lefant-M210-Cleaner-Automatic-Self-Charging/dp/B08R9LK9K3" TargetMode="External"/><Relationship Id="rId22" Type="http://schemas.openxmlformats.org/officeDocument/2006/relationships/hyperlink" Target="https://www.amazon.com/OKP-K7-Connected-Self-Charging-Hardfloor/dp/B08P2TV4PH" TargetMode="External"/><Relationship Id="rId27" Type="http://schemas.openxmlformats.org/officeDocument/2006/relationships/hyperlink" Target="https://roboticke-vysavace.heureka.cz/roborock-e4-black/" TargetMode="External"/><Relationship Id="rId30" Type="http://schemas.openxmlformats.org/officeDocument/2006/relationships/hyperlink" Target="https://roboticke-vysavace.heureka.cz/roborock-s5-max-white/?ppcbee-adtext-variant=RSA-dynamic&amp;gclid=CjwKCAjw0ZiiBhBKEiwA4PT9zzSkffbmcLoHCEKlWzWreYfWdzGKVJk9P3yGxFZ1NB0Fh88RpJ96xRoCPTIQAvD_BwE" TargetMode="External"/><Relationship Id="rId35" Type="http://schemas.openxmlformats.org/officeDocument/2006/relationships/hyperlink" Target="https://www.tradeinn.com/techinn/en/tesvor-m1-pro-vacuum-cleaner-robot/139327507/p" TargetMode="External"/><Relationship Id="rId43" Type="http://schemas.openxmlformats.org/officeDocument/2006/relationships/hyperlink" Target="https://www.amazon.de/-/en/Navigation-Detection-Compatible-Extraction-Separately/dp/B094QS6845" TargetMode="External"/><Relationship Id="rId48" Type="http://schemas.openxmlformats.org/officeDocument/2006/relationships/hyperlink" Target="https://www.amazon.com/Patented-Oscillating-Obstacle-Avoidance-Cleaning/dp/B09M8LG59J" TargetMode="External"/><Relationship Id="rId8" Type="http://schemas.openxmlformats.org/officeDocument/2006/relationships/hyperlink" Target="https://www.amazon.com/EICOBOT-Cleaner-Robotic-Suction-Self-Charging/dp/B0B4B1FV1C" TargetMode="External"/><Relationship Id="rId3" Type="http://schemas.openxmlformats.org/officeDocument/2006/relationships/hyperlink" Target="https://roboticke-vysavace.heureka.cz/ecovac-deebot-ozmo-950/" TargetMode="External"/><Relationship Id="rId12" Type="http://schemas.openxmlformats.org/officeDocument/2006/relationships/hyperlink" Target="https://www.amazon.com/Cleaner-Lefant-Tangle-Free-Commercial-F1/dp/B09B6MSLL4" TargetMode="External"/><Relationship Id="rId17" Type="http://schemas.openxmlformats.org/officeDocument/2006/relationships/hyperlink" Target="https://www.amazon.com/Lefant-Navigation-Assistant-Self-Charging-Carpet%EF%BC%88U180%EF%BC%89/dp/B08RDGTMQX" TargetMode="External"/><Relationship Id="rId25" Type="http://schemas.openxmlformats.org/officeDocument/2006/relationships/hyperlink" Target="https://www.amazon.com/Proscenic-820S-Cleaner-Connectivity-Self-Charging/dp/B086JJH2RF" TargetMode="External"/><Relationship Id="rId33" Type="http://schemas.openxmlformats.org/officeDocument/2006/relationships/hyperlink" Target="https://www.amazon.com/Shark-RV1100-App-Controlled-Mapping-Suction/dp/B09C2ZS6RC" TargetMode="External"/><Relationship Id="rId38" Type="http://schemas.openxmlformats.org/officeDocument/2006/relationships/hyperlink" Target="https://www.mall.cz/vysavace/webhiddenbrand-vysavac-tesvor-x500-pro-smart-100071538274" TargetMode="External"/><Relationship Id="rId46" Type="http://schemas.openxmlformats.org/officeDocument/2006/relationships/hyperlink" Target="https://www.nejstore.cz/vysavace/43948-roboticky-vysavac-yeedi-k651g-bila.html" TargetMode="External"/><Relationship Id="rId20" Type="http://schemas.openxmlformats.org/officeDocument/2006/relationships/hyperlink" Target="https://www.amazon.com/OKP-K2-Robot-Vacuum-Cleaner/dp/B08P2T2NXH" TargetMode="External"/><Relationship Id="rId41" Type="http://schemas.openxmlformats.org/officeDocument/2006/relationships/hyperlink" Target="https://iconicesthics.us/products/trifo-max-s-robot-vacuum-cleaner-white" TargetMode="External"/><Relationship Id="rId1" Type="http://schemas.openxmlformats.org/officeDocument/2006/relationships/hyperlink" Target="https://www.amazon.com/Bagotte-Cleaner-Schedule-Automatic-Cleaning/dp/B08GFLQX23" TargetMode="External"/><Relationship Id="rId6" Type="http://schemas.openxmlformats.org/officeDocument/2006/relationships/hyperlink" Target="https://www.choice.com.au/products/home-and-living/laundry-and-cleaning/vacuum-cleaners/eufy-g10-hybrid-robovac-t2150"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google.com/imgres?imgurl=https%3A%2F%2Fwww.u-buy.jp%2Fproductimg%2F%3Fimage%3DaHR0cHM6Ly9tLm1lZGlhLWFtYXpvbi5jb20vaW1hZ2VzL0kvNjFXM0t6MW5DTEwuX0FDX1NMMTIwMF8uanBn.jpg&amp;imgrefurl=https%3A%2F%2Fwww.u-buy.jp%2Fen%2Fproduct%2F1AR2OOHOK-over-the-door-hook-hanger&amp;tbnid=nBNt1ewgQgte7M&amp;vet=12ahUKEwjjipmV46n2AhVeBncKHb65BhoQMygHegQIARBT..i&amp;docid=7rIL1T_EnYRGJM&amp;w=1002&amp;h=1090&amp;q=lylin&amp;hl=cs&amp;ved=2ahUKEwjjipmV46n2AhVeBncKHb65BhoQMygHegQIARBT" TargetMode="External"/><Relationship Id="rId13" Type="http://schemas.openxmlformats.org/officeDocument/2006/relationships/hyperlink" Target="https://www.manomano.de/p/woohse-premium-flaschenhalter-sodastream-3er-design-abtropfhalter-abtropfstaender-mit-herausnehmbaren-abtropfschale-abtropfmatte-und-deckelhalter-fuer-zb-soda-stream-crystal-emil-flaschen-27677982" TargetMode="External"/><Relationship Id="rId18" Type="http://schemas.openxmlformats.org/officeDocument/2006/relationships/hyperlink" Target="https://www.bukalapak.com/p/rumah-tangga/tempat-penyimpanan-organizer/b5xd4q-jual-gy-02d-rak-baju-serbaguna-lemari-baju" TargetMode="External"/><Relationship Id="rId26" Type="http://schemas.openxmlformats.org/officeDocument/2006/relationships/hyperlink" Target="https://www.odkarla.cz/chlapecke-tenisky-hobibear-modre" TargetMode="External"/><Relationship Id="rId3" Type="http://schemas.openxmlformats.org/officeDocument/2006/relationships/hyperlink" Target="https://diaomall.com/index.php?route=product/product&amp;product_id=252" TargetMode="External"/><Relationship Id="rId21" Type="http://schemas.openxmlformats.org/officeDocument/2006/relationships/hyperlink" Target="https://www.rcskladem.cz/sedlo-odpruzene-pro-elektrokolobezky-alien-sprinter-speedo-a-maratonec/" TargetMode="External"/><Relationship Id="rId7" Type="http://schemas.openxmlformats.org/officeDocument/2006/relationships/hyperlink" Target="https://www.cafago.com/en/p-w6093ru.html?currency=CZK&amp;Warehouse=CN&amp;aid=cagczpmaxtll&amp;gclid=Cj0KCQiA64GRBhCZARIsAHOLriLMLTObnmrToHWVupmJkd_p6c3RcwZmoX8_2LlIcnEVqTqnLFr2A5AaAm5HEALw_wcB" TargetMode="External"/><Relationship Id="rId12" Type="http://schemas.openxmlformats.org/officeDocument/2006/relationships/hyperlink" Target="https://www.amazon.co.uk/Azanaz-Weighted-Diameter-Detachable-Double-Layerfoam/dp/B08D9HV2YC" TargetMode="External"/><Relationship Id="rId17" Type="http://schemas.openxmlformats.org/officeDocument/2006/relationships/hyperlink" Target="https://www.sconto.cz/produkt/latkovy-botnik-rxj10-seda-414171500?gclid=CjwKCAiA1JGRBhBSEiwAxXblwbhWu3LjyWAMvygwv4a9NN_VWezv9WFwT4X-iDDN819XKfqPrb62tRoC0dgQAvD_BwE" TargetMode="External"/><Relationship Id="rId25" Type="http://schemas.openxmlformats.org/officeDocument/2006/relationships/hyperlink" Target="https://www.walmart.com/browse/home-improvement/air-filters/partu/1072864_133032_1070944/YnJhbmQ6UGFydHUie" TargetMode="External"/><Relationship Id="rId2" Type="http://schemas.openxmlformats.org/officeDocument/2006/relationships/hyperlink" Target="https://diaomall.com/index.php?route=product/product&amp;product_id=252" TargetMode="External"/><Relationship Id="rId16" Type="http://schemas.openxmlformats.org/officeDocument/2006/relationships/hyperlink" Target="https://www.bukalapak.com/p/rumah-tangga/tempat-penyimpanan-organizer/b5xd4q-jual-gy-02d-rak-baju-serbaguna-lemari-baju" TargetMode="External"/><Relationship Id="rId20" Type="http://schemas.openxmlformats.org/officeDocument/2006/relationships/hyperlink" Target="https://www.rcskladem.cz/sedlo-odpruzene-pro-elektrokolobezky-alien-sprinter-speedo-a-maratonec/" TargetMode="External"/><Relationship Id="rId29" Type="http://schemas.openxmlformats.org/officeDocument/2006/relationships/vmlDrawing" Target="../drawings/vmlDrawing2.vml"/><Relationship Id="rId1" Type="http://schemas.openxmlformats.org/officeDocument/2006/relationships/hyperlink" Target="https://diaomall.com/index.php?route=product/product&amp;product_id=252" TargetMode="External"/><Relationship Id="rId6" Type="http://schemas.openxmlformats.org/officeDocument/2006/relationships/hyperlink" Target="https://diaomall.com/index.php?route=product/product&amp;product_id=252" TargetMode="External"/><Relationship Id="rId11" Type="http://schemas.openxmlformats.org/officeDocument/2006/relationships/hyperlink" Target="https://www.rcskladem.cz/sedlo-odpruzene-pro-elektrokolobezky-alien-sprinter-speedo-a-maratonec/" TargetMode="External"/><Relationship Id="rId24" Type="http://schemas.openxmlformats.org/officeDocument/2006/relationships/hyperlink" Target="https://www.tomtop.com/p-y2231gy-s.html" TargetMode="External"/><Relationship Id="rId5" Type="http://schemas.openxmlformats.org/officeDocument/2006/relationships/hyperlink" Target="https://diaomall.com/index.php?route=product/product&amp;product_id=252" TargetMode="External"/><Relationship Id="rId15" Type="http://schemas.openxmlformats.org/officeDocument/2006/relationships/hyperlink" Target="https://zachranne-vesty.heureka.cz/blue-dolphin-lifeguard/" TargetMode="External"/><Relationship Id="rId23" Type="http://schemas.openxmlformats.org/officeDocument/2006/relationships/hyperlink" Target="https://de.aliexpress.com/item/2038788516.html?gatewayAdapt=glo2deu" TargetMode="External"/><Relationship Id="rId28" Type="http://schemas.openxmlformats.org/officeDocument/2006/relationships/hyperlink" Target="https://www.repasovnik.cz/hracky-a-hry/39036-detska-kreativni-sada-malovani-jednorozcu-yileqi-unicorn-6-jednorozcu.html" TargetMode="External"/><Relationship Id="rId10" Type="http://schemas.openxmlformats.org/officeDocument/2006/relationships/hyperlink" Target="https://www.watt24.com/en/p/rzb-lighting-led-floor-lamp-navona-85w-4000k-h2000.1taster-ir-bwm-312562.002.1.19/" TargetMode="External"/><Relationship Id="rId19" Type="http://schemas.openxmlformats.org/officeDocument/2006/relationships/hyperlink" Target="https://www.alza.cz/hobby/satni-skrin-se-4-prihradkami-seda-175-45-170-cm-d6717475.htm?kampan=adwho_hobby-a-zahrada_pla_all_hobby-a-zahrada-css_nabytek_c_1003783___535072816219_~128972053670~&amp;gclid=CjwKCAiA3L6PBhBvEiwAINlJ9GOIEbkhgwybCP8ci7G12_qTLGFJevytVNoDHjRwGy-uWmb4uW3quRoCYPUQAvD_BwE" TargetMode="External"/><Relationship Id="rId4" Type="http://schemas.openxmlformats.org/officeDocument/2006/relationships/hyperlink" Target="https://diaomall.com/index.php?route=product/product&amp;product_id=252" TargetMode="External"/><Relationship Id="rId9" Type="http://schemas.openxmlformats.org/officeDocument/2006/relationships/hyperlink" Target="https://www.watt24.com/en/p/rzb-lighting-led-floor-lamp-navona-85w-4000k-h2000.1taster-ir-bwm-312562.002.1.19/" TargetMode="External"/><Relationship Id="rId14" Type="http://schemas.openxmlformats.org/officeDocument/2006/relationships/hyperlink" Target="https://agriman.es/herramientas-y-utiles/34350-riego-por-goteo-kit-orework-n-2-15-15-m-99-pz-8423966079385.html" TargetMode="External"/><Relationship Id="rId22" Type="http://schemas.openxmlformats.org/officeDocument/2006/relationships/hyperlink" Target="https://happykoala.cz/products/softstretch-elasticke-potahy-na-pohovky?currency=CZK&amp;variant=39346785222810&amp;utm_medium=cpc&amp;utm_source=google&amp;utm_campaign=Google%20Shopping&amp;gclid=Cj0KCQiA95aRBhCsARIsAC2xvfwv6iMC0US72Gn4rlSfg_CXC4GxYbkMW0rh4eW-aE7QNBgqyX0KtFUaAtMwEALw_wcB" TargetMode="External"/><Relationship Id="rId27" Type="http://schemas.openxmlformats.org/officeDocument/2006/relationships/hyperlink" Target="https://www.gamisport.cz/p/159317-podlozka-na-jogu-yoga-mat-tpe-tm_fialova/" TargetMode="External"/><Relationship Id="rId30"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3" Type="http://schemas.openxmlformats.org/officeDocument/2006/relationships/hyperlink" Target="https://www.amazon.de/-/en/IKAYAA-INS20318-Dustproof-Cabinet-Shelves/dp/B01J5TF272" TargetMode="External"/><Relationship Id="rId18" Type="http://schemas.openxmlformats.org/officeDocument/2006/relationships/hyperlink" Target="https://www.svet-svitidel.cz/paul-neuhaus-2192-11-lustr-na-lanku-icicle-10xg9-40w-230v/?gclid=CjwKCAjwy_aUBhACEiwA2IHHQFmzKdcYhMbJ3JGouAYgQSjgmLKQl87lDf5hK9wNKnQK2R-lqFLMBRoCsWYQAvD_BwE" TargetMode="External"/><Relationship Id="rId26" Type="http://schemas.openxmlformats.org/officeDocument/2006/relationships/hyperlink" Target="https://www.muzikant.cz/mugig-mt-1-164882" TargetMode="External"/><Relationship Id="rId39" Type="http://schemas.openxmlformats.org/officeDocument/2006/relationships/hyperlink" Target="https://www.amazon.com/VGEBY-RC-Car-Control-Children/dp/B08TR8WKP3" TargetMode="External"/><Relationship Id="rId21" Type="http://schemas.openxmlformats.org/officeDocument/2006/relationships/hyperlink" Target="https://aukro.cz/nove-pu-kozene-barove-zidle-2ks-7007942865" TargetMode="External"/><Relationship Id="rId34" Type="http://schemas.openxmlformats.org/officeDocument/2006/relationships/hyperlink" Target="https://www.megaknihy.cz/zabava-hry/290142-balonek-nafukovaci-8-pastelove-100ks-v-sacku-karneval.html?utm_si=RFlidjRTZUc2TWprd01UUXlNamt3TVRReQ==&amp;matchtype=&amp;network=u&amp;device=c&amp;creative=519865923769&amp;keyword=&amp;placement=&amp;param1=&amp;param2=&amp;adposition=&amp;campaignid=13001285187&amp;adgroupid=123248554498&amp;feeditemid=&amp;targetid=pla-299317950426&amp;loc_physical_ms=21499&amp;loc_interest_ms=&amp;searchtype=&amp;gclid=Cj0KCQjwhqaVBhCxARIsAHK1tiPIKCktm6dWjXtzdANwYTTNPXIu177Bstom9p1WU0nzDToemJVwrSoaAhF9EALw_wcB" TargetMode="External"/><Relationship Id="rId42" Type="http://schemas.openxmlformats.org/officeDocument/2006/relationships/hyperlink" Target="https://www.amazon.co.uk/FQ777-FQ17W-Portable-Foldable-Quacopter/dp/B06XRX4GBB" TargetMode="External"/><Relationship Id="rId47" Type="http://schemas.openxmlformats.org/officeDocument/2006/relationships/hyperlink" Target="https://favoritebabies.com/products/3-in-1-baby-stroller-two-way-kid-car-suspension-carriage-folding-light-pram-with-car-seat-newborn-baby-stroller" TargetMode="External"/><Relationship Id="rId50" Type="http://schemas.openxmlformats.org/officeDocument/2006/relationships/hyperlink" Target="https://www.rcskladem.cz/rc-offroad-sneak-az-25km-hod-borec-do-terenu-i-na-hriste-elegantni-zelene-provedeni/?gclid=Cj0KCQjwhqaVBhCxARIsAHK1tiNhSdUnsnfHq-DABOaqYRLBLqrtgqwDhbvLLGMNwISwyTIvY1otuYoaAiKkEALw_wcB" TargetMode="External"/><Relationship Id="rId7" Type="http://schemas.openxmlformats.org/officeDocument/2006/relationships/hyperlink" Target="https://globalplayers24.cz/cs/eko-kuze/3-kancelarske-zidle-kreslo-bruno-hnedy-5902751540086.html?gclid=CjwKCAjwy_aUBhACEiwA2IHHQAN1RJa4oeuG1PtJtH-A7w3Mt5ORz8RmGMjl5tX4lwDbo--OPiF32RoCUFsQAvD_BwE" TargetMode="External"/><Relationship Id="rId2" Type="http://schemas.openxmlformats.org/officeDocument/2006/relationships/hyperlink" Target="https://www.levne-baterky.cz/Baterie-Green-Cell-PT282-iRobot-80501-pro-iRobot-Roomba-500-510-530-550-560-570-580-600-620-625-630-650-700-760-780-800-870-880-14-4V-4-25Ah-Ni-Mh-d8786.htm" TargetMode="External"/><Relationship Id="rId16" Type="http://schemas.openxmlformats.org/officeDocument/2006/relationships/hyperlink" Target="https://www.ozdobdort.cz/havajsky-venec-aloha?gclid=CjwKCAjwy_aUBhACEiwA2IHHQNu6mWsIpQguYLUUOLfPNCCKiScSQlatM3n7Xs2ejfET-l07QbSqHBoClF8QAvD_BwE" TargetMode="External"/><Relationship Id="rId29" Type="http://schemas.openxmlformats.org/officeDocument/2006/relationships/hyperlink" Target="https://www.amazon.co.uk/OVICX-Skipping-Adjustable-Equipment-Black-Red/dp/B09N714YCF/ref=sr_1_27?keywords=skipping+rope+with+counter&amp;qid=1654762873&amp;sr=8-27" TargetMode="External"/><Relationship Id="rId11" Type="http://schemas.openxmlformats.org/officeDocument/2006/relationships/hyperlink" Target="https://www.comfyhome.cz/latkove-satni-skrine/latkova-satni-skrin--seda-cerna--175x150x45--calen/?variantId=5544&amp;gclid=CjwKCAjwy_aUBhACEiwA2IHHQEaAOkjcsOCpVYdpMGLJBU8uBdVV8YKXuuI0RL5_65lNCrQ7OpDHpBoCs3EQAvD_BwE" TargetMode="External"/><Relationship Id="rId24" Type="http://schemas.openxmlformats.org/officeDocument/2006/relationships/hyperlink" Target="https://www.muzikant.cz/mugig-mpp-1-164883?gclid=EAIaIQobChMIhvfXvMqf-AIVSI1oCR15NwRwEAQYASABEgL8GfD_BwE" TargetMode="External"/><Relationship Id="rId32" Type="http://schemas.openxmlformats.org/officeDocument/2006/relationships/hyperlink" Target="https://www.oslavmeto.cz/balonky-narozeninove/1424-narozeninovy-balonek-trendy-45cm-071444491426.html" TargetMode="External"/><Relationship Id="rId37" Type="http://schemas.openxmlformats.org/officeDocument/2006/relationships/hyperlink" Target="https://www.megaknihy.cz/zabava-hry/290142-balonek-nafukovaci-8-pastelove-100ks-v-sacku-karneval.html?utm_si=RFlidjRTZUc2TWprd01UUXlNamt3TVRReQ==&amp;matchtype=&amp;network=u&amp;device=c&amp;creative=519865923769&amp;keyword=&amp;placement=&amp;param1=&amp;param2=&amp;adposition=&amp;campaignid=13001285187&amp;adgroupid=123248554498&amp;feeditemid=&amp;targetid=pla-299317950426&amp;loc_physical_ms=21499&amp;loc_interest_ms=&amp;searchtype=&amp;gclid=Cj0KCQjwhqaVBhCxARIsAHK1tiPIKCktm6dWjXtzdANwYTTNPXIu177Bstom9p1WU0nzDToemJVwrSoaAhF9EALw_wcB" TargetMode="External"/><Relationship Id="rId40" Type="http://schemas.openxmlformats.org/officeDocument/2006/relationships/hyperlink" Target="https://www.amazon.it/Euroline-Macchina-automatico-Contamonete-Compteuse/dp/B072FMVDBW?ref_=Oct_d_orecs_d_4290174031&amp;pd_rd_w=u6v6O&amp;content-id=amzn1.sym.1be3bdc8-f143-41d5-b8a6-7d658b4ef3ec&amp;pf_rd_p=1be3bdc8-f143-41d5-b8a6-7d658b4ef3ec&amp;pf_rd_r=B166CSVPERYN8JY4D61W&amp;pd_rd_wg=56m7x&amp;pd_rd_r=31b13a26-5ffd-47a8-94c4-828c0cffa374&amp;pd_rd_i=B072FMVDBW" TargetMode="External"/><Relationship Id="rId45" Type="http://schemas.openxmlformats.org/officeDocument/2006/relationships/hyperlink" Target="https://www.amazon.pl/Babyfond-Dzieci%C4%99cy-Spacer%C3%B3wka-aluminiowa-samochodowy/dp/B09QQ9HHGS/ref=sr_1_1?__mk_pl_PL=%C3%85M%C3%85%C5%BD%C3%95%C3%91&amp;crid=2LUKKC4BSMIFV&amp;keywords=Babyfond&amp;qid=1655195823&amp;sprefix=babyfond%2Caps%2C100&amp;sr=8-1&amp;th=1" TargetMode="External"/><Relationship Id="rId53" Type="http://schemas.openxmlformats.org/officeDocument/2006/relationships/comments" Target="../comments12.xml"/><Relationship Id="rId5" Type="http://schemas.openxmlformats.org/officeDocument/2006/relationships/hyperlink" Target="https://www.palnas.cz/svitidla-a-osvetleni/lustry/moderni-lustry/zavesny-lustr-ellen-40-cerny" TargetMode="External"/><Relationship Id="rId10" Type="http://schemas.openxmlformats.org/officeDocument/2006/relationships/hyperlink" Target="https://www.palnas.cz/svitidla-a-osvetleni/lustry/moderni-lustry/zavesny-lustr-ellen-40-cerny" TargetMode="External"/><Relationship Id="rId19" Type="http://schemas.openxmlformats.org/officeDocument/2006/relationships/hyperlink" Target="https://www.svet-svitidel.cz/paul-neuhaus-2192-11-lustr-na-lanku-icicle-10xg9-40w-230v/?gclid=CjwKCAjwy_aUBhACEiwA2IHHQFmzKdcYhMbJ3JGouAYgQSjgmLKQl87lDf5hK9wNKnQK2R-lqFLMBRoCsWYQAvD_BwE" TargetMode="External"/><Relationship Id="rId31" Type="http://schemas.openxmlformats.org/officeDocument/2006/relationships/hyperlink" Target="https://jysk.cz/koupelna/vybava-do-koupelny/odpadkove-kose/odpadkovy-kos-medle-12-l-ocel?gclid=CjwKCAjwy_aUBhACEiwA2IHHQO6HRmwYUULBh-P80cQfZfvx0q7RSmzHYUP0LaQQmtURzeCgjjqm9BoC2PAQAvD_BwE&amp;gclsrc=aw.ds" TargetMode="External"/><Relationship Id="rId44" Type="http://schemas.openxmlformats.org/officeDocument/2006/relationships/hyperlink" Target="https://www.amazon.fr/Tricycle-Poussette-Caoutchouc-Silencieuse-R%C3%A9versible/dp/B07XT6T2M9" TargetMode="External"/><Relationship Id="rId52" Type="http://schemas.openxmlformats.org/officeDocument/2006/relationships/vmlDrawing" Target="../drawings/vmlDrawing12.vml"/><Relationship Id="rId4" Type="http://schemas.openxmlformats.org/officeDocument/2006/relationships/hyperlink" Target="https://www.ozdobdort.cz/havajsky-venec-aloha?gclid=CjwKCAjwy_aUBhACEiwA2IHHQNu6mWsIpQguYLUUOLfPNCCKiScSQlatM3n7Xs2ejfET-l07QbSqHBoClF8QAvD_BwE" TargetMode="External"/><Relationship Id="rId9" Type="http://schemas.openxmlformats.org/officeDocument/2006/relationships/hyperlink" Target="https://www.vyprodeje24.cz/podpery-na-kliky/92784-multifunkcni-podpera-livepro-lp8161-tyrkysova.html?gclid=CjwKCAjwy_aUBhACEiwA2IHHQOALW0VZl4Sj4S_XggKJ0G4mRY-70YwU3W15jL0lOFX4UIG9By_QghoC9ZYQAvD_BwE" TargetMode="External"/><Relationship Id="rId14" Type="http://schemas.openxmlformats.org/officeDocument/2006/relationships/hyperlink" Target="https://www.aliexpress.com/item/1005001606693153.html" TargetMode="External"/><Relationship Id="rId22" Type="http://schemas.openxmlformats.org/officeDocument/2006/relationships/hyperlink" Target="https://www.e-elektro.cz/hepa-sada-filtr-pro-rowenta-zr904301-swift-power-cyclonic-a-filtr-1-1ks-822583/c/3015126/?gclid=CjwKCAjwkYGVBhArEiwA4sZLuFg48QwtstT2viWAOyRYvPhO0fsLtYPvAHne1ZWh2RsEa-F_QCjfkRoCoCAQAvD_BwE" TargetMode="External"/><Relationship Id="rId27" Type="http://schemas.openxmlformats.org/officeDocument/2006/relationships/hyperlink" Target="https://www.bhmusic-shop.cz/detail/744/mugig-kytarovy-efektovy-pedal-reverb.html" TargetMode="External"/><Relationship Id="rId30" Type="http://schemas.openxmlformats.org/officeDocument/2006/relationships/hyperlink" Target="https://www.palnas.cz/svitidla-a-osvetleni/lustry/moderni-lustry/zavesny-lustr-ellen-40-cerny" TargetMode="External"/><Relationship Id="rId35" Type="http://schemas.openxmlformats.org/officeDocument/2006/relationships/hyperlink" Target="https://www.oslavmeto.cz/balonky-narozeninove/1424-narozeninovy-balonek-trendy-45cm-071444491426.html" TargetMode="External"/><Relationship Id="rId43" Type="http://schemas.openxmlformats.org/officeDocument/2006/relationships/hyperlink" Target="https://www.amazon.ae/Console-Fighters-Pandoras-Joystick-XFUNY/dp/B07H84QZ1G?th=1" TargetMode="External"/><Relationship Id="rId48" Type="http://schemas.openxmlformats.org/officeDocument/2006/relationships/hyperlink" Target="https://www.amazon.fr/Vinteky%C2%AEMatelas-gonflable-voiture-ext%C3%A9rieur-oreiller/dp/B07G99S44R?th=1" TargetMode="External"/><Relationship Id="rId8" Type="http://schemas.openxmlformats.org/officeDocument/2006/relationships/hyperlink" Target="https://www.ozdobdort.cz/havajsky-venec-aloha?gclid=CjwKCAjwy_aUBhACEiwA2IHHQNu6mWsIpQguYLUUOLfPNCCKiScSQlatM3n7Xs2ejfET-l07QbSqHBoClF8QAvD_BwE" TargetMode="External"/><Relationship Id="rId51" Type="http://schemas.openxmlformats.org/officeDocument/2006/relationships/hyperlink" Target="https://www.alfit.cz/119-rotoped-housefit-tiro-15.html?utm_source=google_merchant&amp;utm_medium=cpc&amp;gclid=Cj0KCQjwhqaVBhCxARIsAHK1tiN7j0i-iNIQSWeLNpeXKY11phFzIC7UJ3gFoiaZehmrELsUwIrOL2caArLvEALw_wcB" TargetMode="External"/><Relationship Id="rId3" Type="http://schemas.openxmlformats.org/officeDocument/2006/relationships/hyperlink" Target="https://www.avenberg.cz/z2447-set-4ks-jidelni-zidle-kingston-seda?utm_source=biano.cz&amp;utm_medium=cpc&amp;utm_content=168367821&amp;utm_campaign=biano%2Bjidelni-zidle&amp;utm_term=11ece617-5353-471c-aa03-7aed7baaf489" TargetMode="External"/><Relationship Id="rId12" Type="http://schemas.openxmlformats.org/officeDocument/2006/relationships/hyperlink" Target="https://www.comfyhome.cz/latkove-satni-skrine/latkova-satni-skrin--seda-cerna--175x150x45--calen/?variantId=5544&amp;gclid=CjwKCAjwy_aUBhACEiwA2IHHQEaAOkjcsOCpVYdpMGLJBU8uBdVV8YKXuuI0RL5_65lNCrQ7OpDHpBoCs3EQAvD_BwE" TargetMode="External"/><Relationship Id="rId17" Type="http://schemas.openxmlformats.org/officeDocument/2006/relationships/hyperlink" Target="https://jysk.cz/koupelna/vybava-do-koupelny/odpadkove-kose/odpadkovy-kos-medle-12-l-ocel?gclid=CjwKCAjwy_aUBhACEiwA2IHHQO6HRmwYUULBh-P80cQfZfvx0q7RSmzHYUP0LaQQmtURzeCgjjqm9BoC2PAQAvD_BwE&amp;gclsrc=aw.ds" TargetMode="External"/><Relationship Id="rId25" Type="http://schemas.openxmlformats.org/officeDocument/2006/relationships/hyperlink" Target="https://www.muzikant.cz/mugig-kapodastr-cerny-164891?gclid=CjwKCAjwkYGVBhArEiwA4sZLuMaWAoR3msTvXBINxD8kP2BMdXorlOp25HmdC7l9FvkqBAF6c2eMkhoCVGIQAvD_BwE" TargetMode="External"/><Relationship Id="rId33" Type="http://schemas.openxmlformats.org/officeDocument/2006/relationships/hyperlink" Target="https://www.partysek.cz/balonky-100-ks-baby-ruzove-26-cm-pastelove/?gclid=Cj0KCQjwhqaVBhCxARIsAHK1tiOyfbg1oJY21A6pLxWLGiNOYl4okrQ7h4SUj9WDcGilUWRJm-dt2CsaAmNyEALw_wcB" TargetMode="External"/><Relationship Id="rId38" Type="http://schemas.openxmlformats.org/officeDocument/2006/relationships/hyperlink" Target="https://www.hylogy.com/product-page/md-h12-upper-arm-blood-pressure-monitor-%E7%9A%84%E5%89%AF%E6%9C%AC" TargetMode="External"/><Relationship Id="rId46" Type="http://schemas.openxmlformats.org/officeDocument/2006/relationships/hyperlink" Target="https://favoritebabies.com/products/3-in-1-baby-stroller-two-way-kid-car-suspension-carriage-folding-light-pram-with-car-seat-newborn-baby-stroller" TargetMode="External"/><Relationship Id="rId20" Type="http://schemas.openxmlformats.org/officeDocument/2006/relationships/hyperlink" Target="https://www.ozdobdort.cz/havajsky-venec-aloha?gclid=CjwKCAjwy_aUBhACEiwA2IHHQNu6mWsIpQguYLUUOLfPNCCKiScSQlatM3n7Xs2ejfET-l07QbSqHBoClF8QAvD_BwE" TargetMode="External"/><Relationship Id="rId41" Type="http://schemas.openxmlformats.org/officeDocument/2006/relationships/hyperlink" Target="https://www.amazon.co.uk/A95X-Android-Quad-Core-WiFi/dp/B076KYC4T4" TargetMode="External"/><Relationship Id="rId1" Type="http://schemas.openxmlformats.org/officeDocument/2006/relationships/hyperlink" Target="https://www.prorauty.cz/zahrazovaci-sloupky/zahrazovaci-sloupek-s-cernym-paskem/" TargetMode="External"/><Relationship Id="rId6" Type="http://schemas.openxmlformats.org/officeDocument/2006/relationships/hyperlink" Target="https://jysk.cz/koupelna/vybava-do-koupelny/odpadkove-kose/odpadkovy-kos-medle-12-l-ocel?gclid=CjwKCAjwy_aUBhACEiwA2IHHQO6HRmwYUULBh-P80cQfZfvx0q7RSmzHYUP0LaQQmtURzeCgjjqm9BoC2PAQAvD_BwE&amp;gclsrc=aw.ds" TargetMode="External"/><Relationship Id="rId15" Type="http://schemas.openxmlformats.org/officeDocument/2006/relationships/hyperlink" Target="https://www.domadlo.cz/madla/sklopne-madlo-k-wc-bile/" TargetMode="External"/><Relationship Id="rId23" Type="http://schemas.openxmlformats.org/officeDocument/2006/relationships/hyperlink" Target="https://www.muzikant.cz/mugig-np-1-164881?gclid=EAIaIQobChMIq5bt88mf-AIV24xoCR0R5wsMEAQYASABEgL6yvD_BwE" TargetMode="External"/><Relationship Id="rId28" Type="http://schemas.openxmlformats.org/officeDocument/2006/relationships/hyperlink" Target="https://www.hornbach.cz/p/plise-prechod-barev-seda-60x130cm/6201851/" TargetMode="External"/><Relationship Id="rId36" Type="http://schemas.openxmlformats.org/officeDocument/2006/relationships/hyperlink" Target="https://www.partysek.cz/balonky-100-ks-baby-ruzove-26-cm-pastelove/?gclid=Cj0KCQjwhqaVBhCxARIsAHK1tiOyfbg1oJY21A6pLxWLGiNOYl4okrQ7h4SUj9WDcGilUWRJm-dt2CsaAmNyEALw_wcB" TargetMode="External"/><Relationship Id="rId49" Type="http://schemas.openxmlformats.org/officeDocument/2006/relationships/hyperlink" Target="https://favoritebabies.com/products/3-in-1-baby-stroller-two-way-kid-car-suspension-carriage-folding-light-pram-with-car-seat-newborn-baby-stroller" TargetMode="External"/></Relationships>
</file>

<file path=xl/worksheets/_rels/sheet34.xml.rels><?xml version="1.0" encoding="UTF-8" standalone="yes"?>
<Relationships xmlns="http://schemas.openxmlformats.org/package/2006/relationships"><Relationship Id="rId1" Type="http://schemas.openxmlformats.org/officeDocument/2006/relationships/hyperlink" Target="https://www.paletovezbozi.cz/admin/objednavky-detail/?id=12336" TargetMode="External"/></Relationships>
</file>

<file path=xl/worksheets/_rels/sheet3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hyperlink" Target="https://www.paletovezbozi.cz/admin/objednavky-detail/?id=26154" TargetMode="External"/><Relationship Id="rId2" Type="http://schemas.openxmlformats.org/officeDocument/2006/relationships/hyperlink" Target="https://www.paletovezbozi.cz/admin/objednavky-detail/?id=26022" TargetMode="External"/><Relationship Id="rId1" Type="http://schemas.openxmlformats.org/officeDocument/2006/relationships/hyperlink" Target="https://www.paletovezbozi.cz/admin/objednavky-detail/?id=25992"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s://www.paletovezbozi.cz/admin/objednavky-detail/?id=25614" TargetMode="External"/><Relationship Id="rId1" Type="http://schemas.openxmlformats.org/officeDocument/2006/relationships/hyperlink" Target="https://www.paletovezbozi.cz/admin/objednavky-detail/?id=24951" TargetMode="Externa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hyperlink" Target="https://www.paletovezbozi.cz/admin/objednavky-detail/?id=24804" TargetMode="External"/><Relationship Id="rId2" Type="http://schemas.openxmlformats.org/officeDocument/2006/relationships/hyperlink" Target="https://www.paletovezbozi.cz/admin/objednavky-detail/?id=23703" TargetMode="External"/><Relationship Id="rId1" Type="http://schemas.openxmlformats.org/officeDocument/2006/relationships/hyperlink" Target="https://www.paletovezbozi.cz/admin/objednavky-detail/?id=2417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G1000"/>
  <sheetViews>
    <sheetView showGridLines="0" workbookViewId="0">
      <pane ySplit="5" topLeftCell="A6" activePane="bottomLeft" state="frozen"/>
      <selection pane="bottomLeft" activeCell="B7" sqref="B7"/>
    </sheetView>
  </sheetViews>
  <sheetFormatPr baseColWidth="10" defaultColWidth="14.3984375" defaultRowHeight="15.75" customHeight="1"/>
  <cols>
    <col min="1" max="1" width="2.796875" customWidth="1"/>
    <col min="2" max="2" width="11.796875" customWidth="1"/>
    <col min="3" max="3" width="18.59765625" customWidth="1"/>
    <col min="4" max="7" width="15.796875" customWidth="1"/>
    <col min="8" max="27" width="8.796875" customWidth="1"/>
  </cols>
  <sheetData>
    <row r="1" spans="2:7" ht="14">
      <c r="D1" s="2"/>
    </row>
    <row r="2" spans="2:7" ht="20.25" customHeight="1">
      <c r="B2" s="431" t="s">
        <v>5</v>
      </c>
      <c r="C2" s="432"/>
      <c r="D2" s="3"/>
      <c r="E2" s="4" t="s">
        <v>6</v>
      </c>
      <c r="F2" s="5" t="s">
        <v>7</v>
      </c>
      <c r="G2" s="6" t="s">
        <v>8</v>
      </c>
    </row>
    <row r="3" spans="2:7" ht="18" customHeight="1">
      <c r="B3" s="433"/>
      <c r="C3" s="434"/>
      <c r="D3" s="7"/>
      <c r="E3" s="8">
        <f t="shared" ref="E3:F3" si="0">SUBTOTAL(9,E6:E505)</f>
        <v>45238</v>
      </c>
      <c r="F3" s="8">
        <f t="shared" si="0"/>
        <v>44326</v>
      </c>
      <c r="G3" s="9">
        <v>1558</v>
      </c>
    </row>
    <row r="4" spans="2:7" ht="14">
      <c r="D4" s="2"/>
    </row>
    <row r="5" spans="2:7" ht="18" customHeight="1">
      <c r="B5" s="10" t="s">
        <v>9</v>
      </c>
      <c r="C5" s="11" t="s">
        <v>10</v>
      </c>
      <c r="D5" s="5" t="s">
        <v>11</v>
      </c>
      <c r="E5" s="5" t="s">
        <v>12</v>
      </c>
      <c r="F5" s="5" t="s">
        <v>13</v>
      </c>
      <c r="G5" s="6" t="s">
        <v>14</v>
      </c>
    </row>
    <row r="6" spans="2:7" ht="15">
      <c r="B6" s="12" t="s">
        <v>15</v>
      </c>
      <c r="C6" s="13"/>
      <c r="D6" s="14">
        <v>2022003015</v>
      </c>
      <c r="E6" s="15">
        <v>7068</v>
      </c>
      <c r="F6" s="15"/>
      <c r="G6" s="15">
        <f>IF(OR(G3="",AND(B6="",E6="",F6="")),"",G3+E6-F6)</f>
        <v>8626</v>
      </c>
    </row>
    <row r="7" spans="2:7" ht="15">
      <c r="B7" s="12" t="s">
        <v>15</v>
      </c>
      <c r="C7" s="13" t="s">
        <v>16</v>
      </c>
      <c r="D7" s="16"/>
      <c r="E7" s="15">
        <v>200</v>
      </c>
      <c r="F7" s="15"/>
      <c r="G7" s="15">
        <f t="shared" ref="G7:G8" si="1">G6+E7</f>
        <v>8826</v>
      </c>
    </row>
    <row r="8" spans="2:7" ht="15">
      <c r="B8" s="12" t="s">
        <v>17</v>
      </c>
      <c r="C8" s="13"/>
      <c r="D8" s="14">
        <v>2022003029</v>
      </c>
      <c r="E8" s="15">
        <v>15000</v>
      </c>
      <c r="F8" s="15"/>
      <c r="G8" s="15">
        <f t="shared" si="1"/>
        <v>23826</v>
      </c>
    </row>
    <row r="9" spans="2:7" ht="15">
      <c r="B9" s="12" t="s">
        <v>15</v>
      </c>
      <c r="C9" s="13" t="s">
        <v>18</v>
      </c>
      <c r="D9" s="12"/>
      <c r="E9" s="15"/>
      <c r="F9" s="15">
        <v>2040</v>
      </c>
      <c r="G9" s="15">
        <f t="shared" ref="G9:G10" si="2">G8-F9</f>
        <v>21786</v>
      </c>
    </row>
    <row r="10" spans="2:7" ht="15">
      <c r="B10" s="12" t="s">
        <v>19</v>
      </c>
      <c r="C10" s="13" t="s">
        <v>20</v>
      </c>
      <c r="D10" s="12"/>
      <c r="E10" s="15"/>
      <c r="F10" s="15">
        <v>20000</v>
      </c>
      <c r="G10" s="15">
        <f t="shared" si="2"/>
        <v>1786</v>
      </c>
    </row>
    <row r="11" spans="2:7" ht="15">
      <c r="B11" s="12" t="s">
        <v>19</v>
      </c>
      <c r="C11" s="13"/>
      <c r="D11" s="16">
        <v>610</v>
      </c>
      <c r="E11" s="15">
        <v>475</v>
      </c>
      <c r="F11" s="15"/>
      <c r="G11" s="15">
        <f t="shared" ref="G11:G12" si="3">G10+E11</f>
        <v>2261</v>
      </c>
    </row>
    <row r="12" spans="2:7" ht="15">
      <c r="B12" s="12" t="s">
        <v>21</v>
      </c>
      <c r="C12" s="13"/>
      <c r="D12" s="17">
        <v>540</v>
      </c>
      <c r="E12" s="15">
        <v>5795</v>
      </c>
      <c r="F12" s="15"/>
      <c r="G12" s="15">
        <f t="shared" si="3"/>
        <v>8056</v>
      </c>
    </row>
    <row r="13" spans="2:7" ht="15">
      <c r="B13" s="12" t="s">
        <v>21</v>
      </c>
      <c r="C13" s="13" t="s">
        <v>22</v>
      </c>
      <c r="D13" s="16"/>
      <c r="E13" s="15"/>
      <c r="F13" s="15">
        <v>1000</v>
      </c>
      <c r="G13" s="15">
        <f t="shared" ref="G13:G16" si="4">G12-F13</f>
        <v>7056</v>
      </c>
    </row>
    <row r="14" spans="2:7" ht="15">
      <c r="B14" s="12" t="s">
        <v>23</v>
      </c>
      <c r="C14" s="13" t="s">
        <v>24</v>
      </c>
      <c r="D14" s="16"/>
      <c r="E14" s="15"/>
      <c r="F14" s="15">
        <v>347</v>
      </c>
      <c r="G14" s="15">
        <f t="shared" si="4"/>
        <v>6709</v>
      </c>
    </row>
    <row r="15" spans="2:7" ht="15">
      <c r="B15" s="12" t="s">
        <v>23</v>
      </c>
      <c r="C15" s="13" t="s">
        <v>24</v>
      </c>
      <c r="D15" s="16"/>
      <c r="E15" s="15"/>
      <c r="F15" s="15">
        <v>64</v>
      </c>
      <c r="G15" s="15">
        <f t="shared" si="4"/>
        <v>6645</v>
      </c>
    </row>
    <row r="16" spans="2:7" ht="15">
      <c r="B16" s="12" t="s">
        <v>23</v>
      </c>
      <c r="C16" s="13" t="s">
        <v>24</v>
      </c>
      <c r="D16" s="12"/>
      <c r="E16" s="15"/>
      <c r="F16" s="15">
        <v>89</v>
      </c>
      <c r="G16" s="15">
        <f t="shared" si="4"/>
        <v>6556</v>
      </c>
    </row>
    <row r="17" spans="2:7" ht="15">
      <c r="B17" s="12" t="s">
        <v>25</v>
      </c>
      <c r="C17" s="13"/>
      <c r="D17" s="14">
        <v>2022003153</v>
      </c>
      <c r="E17" s="15">
        <v>3630</v>
      </c>
      <c r="F17" s="15"/>
      <c r="G17" s="15">
        <f>G16+E17</f>
        <v>10186</v>
      </c>
    </row>
    <row r="18" spans="2:7" ht="15">
      <c r="B18" s="12" t="s">
        <v>25</v>
      </c>
      <c r="C18" s="13" t="s">
        <v>22</v>
      </c>
      <c r="D18" s="12"/>
      <c r="E18" s="15"/>
      <c r="F18" s="15">
        <v>1000</v>
      </c>
      <c r="G18" s="15">
        <f t="shared" ref="G18:G19" si="5">G17-F18</f>
        <v>9186</v>
      </c>
    </row>
    <row r="19" spans="2:7" ht="15">
      <c r="B19" s="12" t="s">
        <v>26</v>
      </c>
      <c r="C19" s="13" t="s">
        <v>24</v>
      </c>
      <c r="D19" s="12"/>
      <c r="E19" s="15"/>
      <c r="F19" s="15">
        <v>540</v>
      </c>
      <c r="G19" s="15">
        <f t="shared" si="5"/>
        <v>8646</v>
      </c>
    </row>
    <row r="20" spans="2:7" ht="15">
      <c r="B20" s="12" t="s">
        <v>27</v>
      </c>
      <c r="C20" s="13"/>
      <c r="D20" s="16">
        <v>885</v>
      </c>
      <c r="E20" s="15">
        <v>570</v>
      </c>
      <c r="F20" s="15"/>
      <c r="G20" s="15">
        <f t="shared" ref="G20:G21" si="6">G19+E20</f>
        <v>9216</v>
      </c>
    </row>
    <row r="21" spans="2:7" ht="15">
      <c r="B21" s="12" t="s">
        <v>28</v>
      </c>
      <c r="C21" s="13"/>
      <c r="D21" s="14">
        <v>2022003107</v>
      </c>
      <c r="E21" s="15">
        <v>5500</v>
      </c>
      <c r="F21" s="15"/>
      <c r="G21" s="15">
        <f t="shared" si="6"/>
        <v>14716</v>
      </c>
    </row>
    <row r="22" spans="2:7" ht="15">
      <c r="B22" s="12" t="s">
        <v>29</v>
      </c>
      <c r="C22" s="13" t="s">
        <v>24</v>
      </c>
      <c r="D22" s="16"/>
      <c r="E22" s="15"/>
      <c r="F22" s="15">
        <v>1116</v>
      </c>
      <c r="G22" s="15">
        <f t="shared" ref="G22:G23" si="7">G21-F22</f>
        <v>13600</v>
      </c>
    </row>
    <row r="23" spans="2:7" ht="15">
      <c r="B23" s="12" t="s">
        <v>30</v>
      </c>
      <c r="C23" s="13" t="s">
        <v>31</v>
      </c>
      <c r="D23" s="17"/>
      <c r="E23" s="15"/>
      <c r="F23" s="15">
        <v>520</v>
      </c>
      <c r="G23" s="15">
        <f t="shared" si="7"/>
        <v>13080</v>
      </c>
    </row>
    <row r="24" spans="2:7" ht="15">
      <c r="B24" s="12" t="s">
        <v>32</v>
      </c>
      <c r="C24" s="13" t="s">
        <v>33</v>
      </c>
      <c r="D24" s="16"/>
      <c r="E24" s="15">
        <v>7000</v>
      </c>
      <c r="F24" s="15"/>
      <c r="G24" s="15">
        <f>G23+E24</f>
        <v>20080</v>
      </c>
    </row>
    <row r="25" spans="2:7" ht="15">
      <c r="B25" s="12" t="s">
        <v>32</v>
      </c>
      <c r="C25" s="13" t="s">
        <v>20</v>
      </c>
      <c r="D25" s="12"/>
      <c r="E25" s="15"/>
      <c r="F25" s="15">
        <v>12000</v>
      </c>
      <c r="G25" s="15">
        <f t="shared" ref="G25:G28" si="8">G24-F25</f>
        <v>8080</v>
      </c>
    </row>
    <row r="26" spans="2:7" ht="15">
      <c r="B26" s="12" t="s">
        <v>32</v>
      </c>
      <c r="C26" s="13" t="s">
        <v>34</v>
      </c>
      <c r="D26" s="16"/>
      <c r="E26" s="15"/>
      <c r="F26" s="15">
        <v>160</v>
      </c>
      <c r="G26" s="15">
        <f t="shared" si="8"/>
        <v>7920</v>
      </c>
    </row>
    <row r="27" spans="2:7" ht="15">
      <c r="B27" s="12" t="s">
        <v>35</v>
      </c>
      <c r="C27" s="13" t="s">
        <v>36</v>
      </c>
      <c r="D27" s="16"/>
      <c r="E27" s="15"/>
      <c r="F27" s="15">
        <v>4950</v>
      </c>
      <c r="G27" s="15">
        <f t="shared" si="8"/>
        <v>2970</v>
      </c>
    </row>
    <row r="28" spans="2:7" ht="15">
      <c r="B28" s="12" t="s">
        <v>37</v>
      </c>
      <c r="C28" s="13" t="s">
        <v>22</v>
      </c>
      <c r="D28" s="12"/>
      <c r="E28" s="15"/>
      <c r="F28" s="15">
        <v>500</v>
      </c>
      <c r="G28" s="15">
        <f t="shared" si="8"/>
        <v>2470</v>
      </c>
    </row>
    <row r="29" spans="2:7" ht="15">
      <c r="B29" s="12"/>
      <c r="C29" s="13"/>
      <c r="D29" s="17"/>
      <c r="E29" s="15"/>
      <c r="F29" s="15"/>
      <c r="G29" s="15"/>
    </row>
    <row r="30" spans="2:7" ht="15">
      <c r="B30" s="12"/>
      <c r="C30" s="13"/>
      <c r="D30" s="18"/>
      <c r="E30" s="15"/>
      <c r="F30" s="15"/>
      <c r="G30" s="15"/>
    </row>
    <row r="31" spans="2:7" ht="15">
      <c r="B31" s="12"/>
      <c r="C31" s="13"/>
      <c r="D31" s="12"/>
      <c r="E31" s="15"/>
      <c r="F31" s="15"/>
      <c r="G31" s="15"/>
    </row>
    <row r="32" spans="2:7" ht="15">
      <c r="B32" s="12"/>
      <c r="C32" s="13"/>
      <c r="D32" s="12"/>
      <c r="E32" s="15"/>
      <c r="F32" s="15"/>
      <c r="G32" s="15"/>
    </row>
    <row r="33" spans="2:7" ht="15">
      <c r="B33" s="12"/>
      <c r="C33" s="13"/>
      <c r="D33" s="16"/>
      <c r="E33" s="15"/>
      <c r="F33" s="15"/>
      <c r="G33" s="15"/>
    </row>
    <row r="34" spans="2:7" ht="15">
      <c r="B34" s="12"/>
      <c r="C34" s="13"/>
      <c r="D34" s="16"/>
      <c r="E34" s="15"/>
      <c r="F34" s="15"/>
      <c r="G34" s="15"/>
    </row>
    <row r="35" spans="2:7" ht="15">
      <c r="B35" s="12"/>
      <c r="C35" s="13"/>
      <c r="D35" s="17"/>
      <c r="E35" s="15"/>
      <c r="F35" s="15"/>
      <c r="G35" s="15"/>
    </row>
    <row r="36" spans="2:7" ht="15">
      <c r="B36" s="12"/>
      <c r="C36" s="13"/>
      <c r="D36" s="16"/>
      <c r="E36" s="15"/>
      <c r="F36" s="15"/>
      <c r="G36" s="15"/>
    </row>
    <row r="37" spans="2:7" ht="15">
      <c r="B37" s="12"/>
      <c r="C37" s="13"/>
      <c r="D37" s="12"/>
      <c r="E37" s="15"/>
      <c r="F37" s="15"/>
      <c r="G37" s="15"/>
    </row>
    <row r="38" spans="2:7" ht="15">
      <c r="B38" s="12"/>
      <c r="C38" s="13"/>
      <c r="D38" s="12"/>
      <c r="E38" s="15"/>
      <c r="F38" s="15"/>
      <c r="G38" s="15"/>
    </row>
    <row r="39" spans="2:7" ht="15">
      <c r="B39" s="12"/>
      <c r="C39" s="13"/>
      <c r="D39" s="12"/>
      <c r="E39" s="15"/>
      <c r="F39" s="15"/>
      <c r="G39" s="15"/>
    </row>
    <row r="40" spans="2:7" ht="15">
      <c r="B40" s="12"/>
      <c r="C40" s="13"/>
      <c r="D40" s="12"/>
      <c r="E40" s="15"/>
      <c r="F40" s="15"/>
      <c r="G40" s="15"/>
    </row>
    <row r="41" spans="2:7" ht="15">
      <c r="B41" s="12"/>
      <c r="C41" s="13"/>
      <c r="D41" s="17"/>
      <c r="E41" s="15"/>
      <c r="F41" s="15"/>
      <c r="G41" s="15"/>
    </row>
    <row r="42" spans="2:7" ht="15">
      <c r="B42" s="19"/>
      <c r="C42" s="13"/>
      <c r="D42" s="12"/>
      <c r="E42" s="15"/>
      <c r="F42" s="15"/>
      <c r="G42" s="15" t="str">
        <f t="shared" ref="G42:G296" si="9">IF(OR(G41="",AND(B42="",E42="",F42="")),"",G41+E42-F42)</f>
        <v/>
      </c>
    </row>
    <row r="43" spans="2:7" ht="15">
      <c r="B43" s="19"/>
      <c r="C43" s="13"/>
      <c r="D43" s="12"/>
      <c r="E43" s="15"/>
      <c r="F43" s="15"/>
      <c r="G43" s="15" t="str">
        <f t="shared" si="9"/>
        <v/>
      </c>
    </row>
    <row r="44" spans="2:7" ht="15">
      <c r="B44" s="19"/>
      <c r="C44" s="13"/>
      <c r="D44" s="12"/>
      <c r="E44" s="15"/>
      <c r="F44" s="15"/>
      <c r="G44" s="15" t="str">
        <f t="shared" si="9"/>
        <v/>
      </c>
    </row>
    <row r="45" spans="2:7" ht="15">
      <c r="B45" s="19"/>
      <c r="C45" s="13"/>
      <c r="D45" s="12"/>
      <c r="E45" s="15"/>
      <c r="F45" s="15"/>
      <c r="G45" s="15" t="str">
        <f t="shared" si="9"/>
        <v/>
      </c>
    </row>
    <row r="46" spans="2:7" ht="15">
      <c r="B46" s="19"/>
      <c r="C46" s="13"/>
      <c r="D46" s="12"/>
      <c r="E46" s="15"/>
      <c r="F46" s="15"/>
      <c r="G46" s="15" t="str">
        <f t="shared" si="9"/>
        <v/>
      </c>
    </row>
    <row r="47" spans="2:7" ht="15">
      <c r="B47" s="19"/>
      <c r="C47" s="13"/>
      <c r="D47" s="12"/>
      <c r="E47" s="15"/>
      <c r="F47" s="15"/>
      <c r="G47" s="15" t="str">
        <f t="shared" si="9"/>
        <v/>
      </c>
    </row>
    <row r="48" spans="2:7" ht="15">
      <c r="B48" s="19"/>
      <c r="C48" s="13"/>
      <c r="D48" s="12"/>
      <c r="E48" s="15"/>
      <c r="F48" s="15"/>
      <c r="G48" s="15" t="str">
        <f t="shared" si="9"/>
        <v/>
      </c>
    </row>
    <row r="49" spans="2:7" ht="15">
      <c r="B49" s="19"/>
      <c r="C49" s="13"/>
      <c r="D49" s="12"/>
      <c r="E49" s="15"/>
      <c r="F49" s="15"/>
      <c r="G49" s="15" t="str">
        <f t="shared" si="9"/>
        <v/>
      </c>
    </row>
    <row r="50" spans="2:7" ht="15">
      <c r="B50" s="19"/>
      <c r="C50" s="13"/>
      <c r="D50" s="12"/>
      <c r="E50" s="15"/>
      <c r="F50" s="15"/>
      <c r="G50" s="15" t="str">
        <f t="shared" si="9"/>
        <v/>
      </c>
    </row>
    <row r="51" spans="2:7" ht="15">
      <c r="B51" s="19"/>
      <c r="C51" s="13"/>
      <c r="D51" s="12"/>
      <c r="E51" s="15"/>
      <c r="F51" s="15"/>
      <c r="G51" s="15" t="str">
        <f t="shared" si="9"/>
        <v/>
      </c>
    </row>
    <row r="52" spans="2:7" ht="15">
      <c r="B52" s="19"/>
      <c r="C52" s="13"/>
      <c r="D52" s="12"/>
      <c r="E52" s="15"/>
      <c r="F52" s="15"/>
      <c r="G52" s="15" t="str">
        <f t="shared" si="9"/>
        <v/>
      </c>
    </row>
    <row r="53" spans="2:7" ht="15">
      <c r="B53" s="19"/>
      <c r="C53" s="13"/>
      <c r="D53" s="12"/>
      <c r="E53" s="15"/>
      <c r="F53" s="15"/>
      <c r="G53" s="15" t="str">
        <f t="shared" si="9"/>
        <v/>
      </c>
    </row>
    <row r="54" spans="2:7" ht="15">
      <c r="B54" s="19"/>
      <c r="C54" s="13"/>
      <c r="D54" s="12"/>
      <c r="E54" s="15"/>
      <c r="F54" s="15"/>
      <c r="G54" s="15" t="str">
        <f t="shared" si="9"/>
        <v/>
      </c>
    </row>
    <row r="55" spans="2:7" ht="15">
      <c r="B55" s="19"/>
      <c r="C55" s="13"/>
      <c r="D55" s="12"/>
      <c r="E55" s="15"/>
      <c r="F55" s="15"/>
      <c r="G55" s="15" t="str">
        <f t="shared" si="9"/>
        <v/>
      </c>
    </row>
    <row r="56" spans="2:7" ht="15">
      <c r="B56" s="19"/>
      <c r="C56" s="13"/>
      <c r="D56" s="12"/>
      <c r="E56" s="15"/>
      <c r="F56" s="15"/>
      <c r="G56" s="15" t="str">
        <f t="shared" si="9"/>
        <v/>
      </c>
    </row>
    <row r="57" spans="2:7" ht="15">
      <c r="B57" s="19"/>
      <c r="C57" s="13"/>
      <c r="D57" s="12"/>
      <c r="E57" s="15"/>
      <c r="F57" s="15"/>
      <c r="G57" s="15" t="str">
        <f t="shared" si="9"/>
        <v/>
      </c>
    </row>
    <row r="58" spans="2:7" ht="15">
      <c r="B58" s="19"/>
      <c r="C58" s="13"/>
      <c r="D58" s="12"/>
      <c r="E58" s="15"/>
      <c r="F58" s="15"/>
      <c r="G58" s="15" t="str">
        <f t="shared" si="9"/>
        <v/>
      </c>
    </row>
    <row r="59" spans="2:7" ht="15">
      <c r="B59" s="19"/>
      <c r="C59" s="13"/>
      <c r="D59" s="12"/>
      <c r="E59" s="15"/>
      <c r="F59" s="15"/>
      <c r="G59" s="15" t="str">
        <f t="shared" si="9"/>
        <v/>
      </c>
    </row>
    <row r="60" spans="2:7" ht="15">
      <c r="B60" s="19"/>
      <c r="C60" s="13"/>
      <c r="D60" s="12"/>
      <c r="E60" s="15"/>
      <c r="F60" s="15"/>
      <c r="G60" s="15" t="str">
        <f t="shared" si="9"/>
        <v/>
      </c>
    </row>
    <row r="61" spans="2:7" ht="15">
      <c r="B61" s="19"/>
      <c r="C61" s="13"/>
      <c r="D61" s="12"/>
      <c r="E61" s="15"/>
      <c r="F61" s="15"/>
      <c r="G61" s="15" t="str">
        <f t="shared" si="9"/>
        <v/>
      </c>
    </row>
    <row r="62" spans="2:7" ht="15">
      <c r="B62" s="19"/>
      <c r="C62" s="13"/>
      <c r="D62" s="12"/>
      <c r="E62" s="15"/>
      <c r="F62" s="15"/>
      <c r="G62" s="15" t="str">
        <f t="shared" si="9"/>
        <v/>
      </c>
    </row>
    <row r="63" spans="2:7" ht="15">
      <c r="B63" s="19"/>
      <c r="C63" s="13"/>
      <c r="D63" s="12"/>
      <c r="E63" s="15"/>
      <c r="F63" s="15"/>
      <c r="G63" s="15" t="str">
        <f t="shared" si="9"/>
        <v/>
      </c>
    </row>
    <row r="64" spans="2:7" ht="15">
      <c r="B64" s="19"/>
      <c r="C64" s="13"/>
      <c r="D64" s="12"/>
      <c r="E64" s="15"/>
      <c r="F64" s="15"/>
      <c r="G64" s="15" t="str">
        <f t="shared" si="9"/>
        <v/>
      </c>
    </row>
    <row r="65" spans="2:7" ht="15">
      <c r="B65" s="19"/>
      <c r="C65" s="13"/>
      <c r="D65" s="12"/>
      <c r="E65" s="15"/>
      <c r="F65" s="15"/>
      <c r="G65" s="15" t="str">
        <f t="shared" si="9"/>
        <v/>
      </c>
    </row>
    <row r="66" spans="2:7" ht="15">
      <c r="B66" s="19"/>
      <c r="C66" s="13"/>
      <c r="D66" s="12"/>
      <c r="E66" s="15"/>
      <c r="F66" s="15"/>
      <c r="G66" s="15" t="str">
        <f t="shared" si="9"/>
        <v/>
      </c>
    </row>
    <row r="67" spans="2:7" ht="15">
      <c r="B67" s="19"/>
      <c r="C67" s="13"/>
      <c r="D67" s="12"/>
      <c r="E67" s="15"/>
      <c r="F67" s="15"/>
      <c r="G67" s="15" t="str">
        <f t="shared" si="9"/>
        <v/>
      </c>
    </row>
    <row r="68" spans="2:7" ht="15">
      <c r="B68" s="19"/>
      <c r="C68" s="13"/>
      <c r="D68" s="12"/>
      <c r="E68" s="15"/>
      <c r="F68" s="15"/>
      <c r="G68" s="15" t="str">
        <f t="shared" si="9"/>
        <v/>
      </c>
    </row>
    <row r="69" spans="2:7" ht="15">
      <c r="B69" s="19"/>
      <c r="C69" s="13"/>
      <c r="D69" s="12"/>
      <c r="E69" s="15"/>
      <c r="F69" s="15"/>
      <c r="G69" s="15" t="str">
        <f t="shared" si="9"/>
        <v/>
      </c>
    </row>
    <row r="70" spans="2:7" ht="15">
      <c r="B70" s="19"/>
      <c r="C70" s="13"/>
      <c r="D70" s="12"/>
      <c r="E70" s="15"/>
      <c r="F70" s="15"/>
      <c r="G70" s="15" t="str">
        <f t="shared" si="9"/>
        <v/>
      </c>
    </row>
    <row r="71" spans="2:7" ht="15">
      <c r="B71" s="19"/>
      <c r="C71" s="13"/>
      <c r="D71" s="12"/>
      <c r="E71" s="15"/>
      <c r="F71" s="15"/>
      <c r="G71" s="15" t="str">
        <f t="shared" si="9"/>
        <v/>
      </c>
    </row>
    <row r="72" spans="2:7" ht="15">
      <c r="B72" s="19"/>
      <c r="C72" s="13"/>
      <c r="D72" s="12"/>
      <c r="E72" s="15"/>
      <c r="F72" s="15"/>
      <c r="G72" s="15" t="str">
        <f t="shared" si="9"/>
        <v/>
      </c>
    </row>
    <row r="73" spans="2:7" ht="15">
      <c r="B73" s="19"/>
      <c r="C73" s="13"/>
      <c r="D73" s="12"/>
      <c r="E73" s="15"/>
      <c r="F73" s="15"/>
      <c r="G73" s="15" t="str">
        <f t="shared" si="9"/>
        <v/>
      </c>
    </row>
    <row r="74" spans="2:7" ht="15">
      <c r="B74" s="19"/>
      <c r="C74" s="13"/>
      <c r="D74" s="12"/>
      <c r="E74" s="15"/>
      <c r="F74" s="15"/>
      <c r="G74" s="15" t="str">
        <f t="shared" si="9"/>
        <v/>
      </c>
    </row>
    <row r="75" spans="2:7" ht="15">
      <c r="B75" s="19"/>
      <c r="C75" s="13"/>
      <c r="D75" s="12"/>
      <c r="E75" s="15"/>
      <c r="F75" s="15"/>
      <c r="G75" s="15" t="str">
        <f t="shared" si="9"/>
        <v/>
      </c>
    </row>
    <row r="76" spans="2:7" ht="15">
      <c r="B76" s="19"/>
      <c r="C76" s="13"/>
      <c r="D76" s="12"/>
      <c r="E76" s="15"/>
      <c r="F76" s="15"/>
      <c r="G76" s="15" t="str">
        <f t="shared" si="9"/>
        <v/>
      </c>
    </row>
    <row r="77" spans="2:7" ht="15">
      <c r="B77" s="19"/>
      <c r="C77" s="13"/>
      <c r="D77" s="12"/>
      <c r="E77" s="15"/>
      <c r="F77" s="15"/>
      <c r="G77" s="15" t="str">
        <f t="shared" si="9"/>
        <v/>
      </c>
    </row>
    <row r="78" spans="2:7" ht="15">
      <c r="B78" s="19"/>
      <c r="C78" s="13"/>
      <c r="D78" s="12"/>
      <c r="E78" s="15"/>
      <c r="F78" s="15"/>
      <c r="G78" s="15" t="str">
        <f t="shared" si="9"/>
        <v/>
      </c>
    </row>
    <row r="79" spans="2:7" ht="15">
      <c r="B79" s="19"/>
      <c r="C79" s="13"/>
      <c r="D79" s="12"/>
      <c r="E79" s="15"/>
      <c r="F79" s="15"/>
      <c r="G79" s="15" t="str">
        <f t="shared" si="9"/>
        <v/>
      </c>
    </row>
    <row r="80" spans="2:7" ht="15">
      <c r="B80" s="19"/>
      <c r="C80" s="13"/>
      <c r="D80" s="12"/>
      <c r="E80" s="15"/>
      <c r="F80" s="15"/>
      <c r="G80" s="15" t="str">
        <f t="shared" si="9"/>
        <v/>
      </c>
    </row>
    <row r="81" spans="2:7" ht="15">
      <c r="B81" s="19"/>
      <c r="C81" s="13"/>
      <c r="D81" s="12"/>
      <c r="E81" s="15"/>
      <c r="F81" s="15"/>
      <c r="G81" s="15" t="str">
        <f t="shared" si="9"/>
        <v/>
      </c>
    </row>
    <row r="82" spans="2:7" ht="15">
      <c r="B82" s="19"/>
      <c r="C82" s="13"/>
      <c r="D82" s="12"/>
      <c r="E82" s="15"/>
      <c r="F82" s="15"/>
      <c r="G82" s="15" t="str">
        <f t="shared" si="9"/>
        <v/>
      </c>
    </row>
    <row r="83" spans="2:7" ht="15">
      <c r="B83" s="19"/>
      <c r="C83" s="13"/>
      <c r="D83" s="12"/>
      <c r="E83" s="15"/>
      <c r="F83" s="15"/>
      <c r="G83" s="15" t="str">
        <f t="shared" si="9"/>
        <v/>
      </c>
    </row>
    <row r="84" spans="2:7" ht="15">
      <c r="B84" s="19"/>
      <c r="C84" s="13"/>
      <c r="D84" s="12"/>
      <c r="E84" s="15"/>
      <c r="F84" s="15"/>
      <c r="G84" s="15" t="str">
        <f t="shared" si="9"/>
        <v/>
      </c>
    </row>
    <row r="85" spans="2:7" ht="15">
      <c r="B85" s="19"/>
      <c r="C85" s="13"/>
      <c r="D85" s="12"/>
      <c r="E85" s="15"/>
      <c r="F85" s="15"/>
      <c r="G85" s="15" t="str">
        <f t="shared" si="9"/>
        <v/>
      </c>
    </row>
    <row r="86" spans="2:7" ht="15">
      <c r="B86" s="19"/>
      <c r="C86" s="13"/>
      <c r="D86" s="12"/>
      <c r="E86" s="15"/>
      <c r="F86" s="15"/>
      <c r="G86" s="15" t="str">
        <f t="shared" si="9"/>
        <v/>
      </c>
    </row>
    <row r="87" spans="2:7" ht="15">
      <c r="B87" s="19"/>
      <c r="C87" s="13"/>
      <c r="D87" s="12"/>
      <c r="E87" s="15"/>
      <c r="F87" s="15"/>
      <c r="G87" s="15" t="str">
        <f t="shared" si="9"/>
        <v/>
      </c>
    </row>
    <row r="88" spans="2:7" ht="15">
      <c r="B88" s="19"/>
      <c r="C88" s="13"/>
      <c r="D88" s="12"/>
      <c r="E88" s="15"/>
      <c r="F88" s="15"/>
      <c r="G88" s="15" t="str">
        <f t="shared" si="9"/>
        <v/>
      </c>
    </row>
    <row r="89" spans="2:7" ht="15">
      <c r="B89" s="19"/>
      <c r="C89" s="13"/>
      <c r="D89" s="12"/>
      <c r="E89" s="15"/>
      <c r="F89" s="15"/>
      <c r="G89" s="15" t="str">
        <f t="shared" si="9"/>
        <v/>
      </c>
    </row>
    <row r="90" spans="2:7" ht="15">
      <c r="B90" s="19"/>
      <c r="C90" s="13"/>
      <c r="D90" s="12"/>
      <c r="E90" s="15"/>
      <c r="F90" s="15"/>
      <c r="G90" s="15" t="str">
        <f t="shared" si="9"/>
        <v/>
      </c>
    </row>
    <row r="91" spans="2:7" ht="15">
      <c r="B91" s="19"/>
      <c r="C91" s="13"/>
      <c r="D91" s="12"/>
      <c r="E91" s="15"/>
      <c r="F91" s="15"/>
      <c r="G91" s="15" t="str">
        <f t="shared" si="9"/>
        <v/>
      </c>
    </row>
    <row r="92" spans="2:7" ht="15">
      <c r="B92" s="19"/>
      <c r="C92" s="13"/>
      <c r="D92" s="12"/>
      <c r="E92" s="15"/>
      <c r="F92" s="15"/>
      <c r="G92" s="15" t="str">
        <f t="shared" si="9"/>
        <v/>
      </c>
    </row>
    <row r="93" spans="2:7" ht="15">
      <c r="B93" s="19"/>
      <c r="C93" s="13"/>
      <c r="D93" s="12"/>
      <c r="E93" s="15"/>
      <c r="F93" s="15"/>
      <c r="G93" s="15" t="str">
        <f t="shared" si="9"/>
        <v/>
      </c>
    </row>
    <row r="94" spans="2:7" ht="15">
      <c r="B94" s="19"/>
      <c r="C94" s="13"/>
      <c r="D94" s="12"/>
      <c r="E94" s="15"/>
      <c r="F94" s="15"/>
      <c r="G94" s="15" t="str">
        <f t="shared" si="9"/>
        <v/>
      </c>
    </row>
    <row r="95" spans="2:7" ht="15">
      <c r="B95" s="19"/>
      <c r="C95" s="13"/>
      <c r="D95" s="12"/>
      <c r="E95" s="15"/>
      <c r="F95" s="15"/>
      <c r="G95" s="15" t="str">
        <f t="shared" si="9"/>
        <v/>
      </c>
    </row>
    <row r="96" spans="2:7" ht="15">
      <c r="B96" s="19"/>
      <c r="C96" s="13"/>
      <c r="D96" s="12"/>
      <c r="E96" s="15"/>
      <c r="F96" s="15"/>
      <c r="G96" s="15" t="str">
        <f t="shared" si="9"/>
        <v/>
      </c>
    </row>
    <row r="97" spans="2:7" ht="15">
      <c r="B97" s="19"/>
      <c r="C97" s="13"/>
      <c r="D97" s="12"/>
      <c r="E97" s="15"/>
      <c r="F97" s="15"/>
      <c r="G97" s="15" t="str">
        <f t="shared" si="9"/>
        <v/>
      </c>
    </row>
    <row r="98" spans="2:7" ht="15">
      <c r="B98" s="19"/>
      <c r="C98" s="13"/>
      <c r="D98" s="12"/>
      <c r="E98" s="15"/>
      <c r="F98" s="15"/>
      <c r="G98" s="15" t="str">
        <f t="shared" si="9"/>
        <v/>
      </c>
    </row>
    <row r="99" spans="2:7" ht="15">
      <c r="B99" s="19"/>
      <c r="C99" s="13"/>
      <c r="D99" s="12"/>
      <c r="E99" s="15"/>
      <c r="F99" s="15"/>
      <c r="G99" s="15" t="str">
        <f t="shared" si="9"/>
        <v/>
      </c>
    </row>
    <row r="100" spans="2:7" ht="15">
      <c r="B100" s="19"/>
      <c r="C100" s="13"/>
      <c r="D100" s="12"/>
      <c r="E100" s="15"/>
      <c r="F100" s="15"/>
      <c r="G100" s="15" t="str">
        <f t="shared" si="9"/>
        <v/>
      </c>
    </row>
    <row r="101" spans="2:7" ht="15">
      <c r="B101" s="19"/>
      <c r="C101" s="13"/>
      <c r="D101" s="12"/>
      <c r="E101" s="15"/>
      <c r="F101" s="15"/>
      <c r="G101" s="15" t="str">
        <f t="shared" si="9"/>
        <v/>
      </c>
    </row>
    <row r="102" spans="2:7" ht="15">
      <c r="B102" s="19"/>
      <c r="C102" s="13"/>
      <c r="D102" s="12"/>
      <c r="E102" s="15"/>
      <c r="F102" s="15"/>
      <c r="G102" s="15" t="str">
        <f t="shared" si="9"/>
        <v/>
      </c>
    </row>
    <row r="103" spans="2:7" ht="15">
      <c r="B103" s="19"/>
      <c r="C103" s="13"/>
      <c r="D103" s="12"/>
      <c r="E103" s="15"/>
      <c r="F103" s="15"/>
      <c r="G103" s="15" t="str">
        <f t="shared" si="9"/>
        <v/>
      </c>
    </row>
    <row r="104" spans="2:7" ht="15">
      <c r="B104" s="19"/>
      <c r="C104" s="13"/>
      <c r="D104" s="12"/>
      <c r="E104" s="15"/>
      <c r="F104" s="15"/>
      <c r="G104" s="15" t="str">
        <f t="shared" si="9"/>
        <v/>
      </c>
    </row>
    <row r="105" spans="2:7" ht="15">
      <c r="B105" s="19"/>
      <c r="C105" s="13"/>
      <c r="D105" s="12"/>
      <c r="E105" s="15"/>
      <c r="F105" s="15"/>
      <c r="G105" s="15" t="str">
        <f t="shared" si="9"/>
        <v/>
      </c>
    </row>
    <row r="106" spans="2:7" ht="15">
      <c r="B106" s="19"/>
      <c r="C106" s="13"/>
      <c r="D106" s="12"/>
      <c r="E106" s="15"/>
      <c r="F106" s="15"/>
      <c r="G106" s="15" t="str">
        <f t="shared" si="9"/>
        <v/>
      </c>
    </row>
    <row r="107" spans="2:7" ht="15">
      <c r="B107" s="19"/>
      <c r="C107" s="13"/>
      <c r="D107" s="12"/>
      <c r="E107" s="15"/>
      <c r="F107" s="15"/>
      <c r="G107" s="15" t="str">
        <f t="shared" si="9"/>
        <v/>
      </c>
    </row>
    <row r="108" spans="2:7" ht="15">
      <c r="B108" s="19"/>
      <c r="C108" s="13"/>
      <c r="D108" s="12"/>
      <c r="E108" s="15"/>
      <c r="F108" s="15"/>
      <c r="G108" s="15" t="str">
        <f t="shared" si="9"/>
        <v/>
      </c>
    </row>
    <row r="109" spans="2:7" ht="15">
      <c r="B109" s="19"/>
      <c r="C109" s="13"/>
      <c r="D109" s="12"/>
      <c r="E109" s="15"/>
      <c r="F109" s="15"/>
      <c r="G109" s="15" t="str">
        <f t="shared" si="9"/>
        <v/>
      </c>
    </row>
    <row r="110" spans="2:7" ht="15">
      <c r="B110" s="19"/>
      <c r="C110" s="13"/>
      <c r="D110" s="12"/>
      <c r="E110" s="15"/>
      <c r="F110" s="15"/>
      <c r="G110" s="15" t="str">
        <f t="shared" si="9"/>
        <v/>
      </c>
    </row>
    <row r="111" spans="2:7" ht="15">
      <c r="B111" s="19"/>
      <c r="C111" s="13"/>
      <c r="D111" s="12"/>
      <c r="E111" s="15"/>
      <c r="F111" s="15"/>
      <c r="G111" s="15" t="str">
        <f t="shared" si="9"/>
        <v/>
      </c>
    </row>
    <row r="112" spans="2:7" ht="15">
      <c r="B112" s="19"/>
      <c r="C112" s="13"/>
      <c r="D112" s="12"/>
      <c r="E112" s="15"/>
      <c r="F112" s="15"/>
      <c r="G112" s="15" t="str">
        <f t="shared" si="9"/>
        <v/>
      </c>
    </row>
    <row r="113" spans="2:7" ht="15">
      <c r="B113" s="19"/>
      <c r="C113" s="13"/>
      <c r="D113" s="12"/>
      <c r="E113" s="15"/>
      <c r="F113" s="15"/>
      <c r="G113" s="15" t="str">
        <f t="shared" si="9"/>
        <v/>
      </c>
    </row>
    <row r="114" spans="2:7" ht="15">
      <c r="B114" s="19"/>
      <c r="C114" s="13"/>
      <c r="D114" s="12"/>
      <c r="E114" s="15"/>
      <c r="F114" s="15"/>
      <c r="G114" s="15" t="str">
        <f t="shared" si="9"/>
        <v/>
      </c>
    </row>
    <row r="115" spans="2:7" ht="15">
      <c r="B115" s="19"/>
      <c r="C115" s="13"/>
      <c r="D115" s="12"/>
      <c r="E115" s="15"/>
      <c r="F115" s="15"/>
      <c r="G115" s="15" t="str">
        <f t="shared" si="9"/>
        <v/>
      </c>
    </row>
    <row r="116" spans="2:7" ht="15">
      <c r="B116" s="19"/>
      <c r="C116" s="13"/>
      <c r="D116" s="12"/>
      <c r="E116" s="15"/>
      <c r="F116" s="15"/>
      <c r="G116" s="15" t="str">
        <f t="shared" si="9"/>
        <v/>
      </c>
    </row>
    <row r="117" spans="2:7" ht="15">
      <c r="B117" s="19"/>
      <c r="C117" s="13"/>
      <c r="D117" s="12"/>
      <c r="E117" s="15"/>
      <c r="F117" s="15"/>
      <c r="G117" s="15" t="str">
        <f t="shared" si="9"/>
        <v/>
      </c>
    </row>
    <row r="118" spans="2:7" ht="15">
      <c r="B118" s="19"/>
      <c r="C118" s="13"/>
      <c r="D118" s="12"/>
      <c r="E118" s="15"/>
      <c r="F118" s="15"/>
      <c r="G118" s="15" t="str">
        <f t="shared" si="9"/>
        <v/>
      </c>
    </row>
    <row r="119" spans="2:7" ht="15">
      <c r="B119" s="19"/>
      <c r="C119" s="13"/>
      <c r="D119" s="12"/>
      <c r="E119" s="15"/>
      <c r="F119" s="15"/>
      <c r="G119" s="15" t="str">
        <f t="shared" si="9"/>
        <v/>
      </c>
    </row>
    <row r="120" spans="2:7" ht="15">
      <c r="B120" s="19"/>
      <c r="C120" s="13"/>
      <c r="D120" s="12"/>
      <c r="E120" s="15"/>
      <c r="F120" s="15"/>
      <c r="G120" s="15" t="str">
        <f t="shared" si="9"/>
        <v/>
      </c>
    </row>
    <row r="121" spans="2:7" ht="15">
      <c r="B121" s="19"/>
      <c r="C121" s="13"/>
      <c r="D121" s="12"/>
      <c r="E121" s="15"/>
      <c r="F121" s="15"/>
      <c r="G121" s="15" t="str">
        <f t="shared" si="9"/>
        <v/>
      </c>
    </row>
    <row r="122" spans="2:7" ht="15">
      <c r="B122" s="19"/>
      <c r="C122" s="13"/>
      <c r="D122" s="12"/>
      <c r="E122" s="15"/>
      <c r="F122" s="15"/>
      <c r="G122" s="15" t="str">
        <f t="shared" si="9"/>
        <v/>
      </c>
    </row>
    <row r="123" spans="2:7" ht="15">
      <c r="B123" s="19"/>
      <c r="C123" s="13"/>
      <c r="D123" s="12"/>
      <c r="E123" s="15"/>
      <c r="F123" s="15"/>
      <c r="G123" s="15" t="str">
        <f t="shared" si="9"/>
        <v/>
      </c>
    </row>
    <row r="124" spans="2:7" ht="15">
      <c r="B124" s="19"/>
      <c r="C124" s="13"/>
      <c r="D124" s="12"/>
      <c r="E124" s="15"/>
      <c r="F124" s="15"/>
      <c r="G124" s="15" t="str">
        <f t="shared" si="9"/>
        <v/>
      </c>
    </row>
    <row r="125" spans="2:7" ht="15">
      <c r="B125" s="19"/>
      <c r="C125" s="13"/>
      <c r="D125" s="12"/>
      <c r="E125" s="15"/>
      <c r="F125" s="15"/>
      <c r="G125" s="15" t="str">
        <f t="shared" si="9"/>
        <v/>
      </c>
    </row>
    <row r="126" spans="2:7" ht="15">
      <c r="B126" s="19"/>
      <c r="C126" s="13"/>
      <c r="D126" s="12"/>
      <c r="E126" s="15"/>
      <c r="F126" s="15"/>
      <c r="G126" s="15" t="str">
        <f t="shared" si="9"/>
        <v/>
      </c>
    </row>
    <row r="127" spans="2:7" ht="15">
      <c r="B127" s="19"/>
      <c r="C127" s="13"/>
      <c r="D127" s="12"/>
      <c r="E127" s="15"/>
      <c r="F127" s="15"/>
      <c r="G127" s="15" t="str">
        <f t="shared" si="9"/>
        <v/>
      </c>
    </row>
    <row r="128" spans="2:7" ht="15">
      <c r="B128" s="19"/>
      <c r="C128" s="13"/>
      <c r="D128" s="12"/>
      <c r="E128" s="15"/>
      <c r="F128" s="15"/>
      <c r="G128" s="15" t="str">
        <f t="shared" si="9"/>
        <v/>
      </c>
    </row>
    <row r="129" spans="2:7" ht="15">
      <c r="B129" s="19"/>
      <c r="C129" s="13"/>
      <c r="D129" s="12"/>
      <c r="E129" s="15"/>
      <c r="F129" s="15"/>
      <c r="G129" s="15" t="str">
        <f t="shared" si="9"/>
        <v/>
      </c>
    </row>
    <row r="130" spans="2:7" ht="15">
      <c r="B130" s="19"/>
      <c r="C130" s="13"/>
      <c r="D130" s="12"/>
      <c r="E130" s="15"/>
      <c r="F130" s="15"/>
      <c r="G130" s="15" t="str">
        <f t="shared" si="9"/>
        <v/>
      </c>
    </row>
    <row r="131" spans="2:7" ht="15">
      <c r="B131" s="19"/>
      <c r="C131" s="13"/>
      <c r="D131" s="12"/>
      <c r="E131" s="15"/>
      <c r="F131" s="15"/>
      <c r="G131" s="15" t="str">
        <f t="shared" si="9"/>
        <v/>
      </c>
    </row>
    <row r="132" spans="2:7" ht="15">
      <c r="B132" s="19"/>
      <c r="C132" s="13"/>
      <c r="D132" s="12"/>
      <c r="E132" s="15"/>
      <c r="F132" s="15"/>
      <c r="G132" s="15" t="str">
        <f t="shared" si="9"/>
        <v/>
      </c>
    </row>
    <row r="133" spans="2:7" ht="15">
      <c r="B133" s="19"/>
      <c r="C133" s="13"/>
      <c r="D133" s="12"/>
      <c r="E133" s="15"/>
      <c r="F133" s="15"/>
      <c r="G133" s="15" t="str">
        <f t="shared" si="9"/>
        <v/>
      </c>
    </row>
    <row r="134" spans="2:7" ht="15">
      <c r="B134" s="19"/>
      <c r="C134" s="13"/>
      <c r="D134" s="12"/>
      <c r="E134" s="15"/>
      <c r="F134" s="15"/>
      <c r="G134" s="15" t="str">
        <f t="shared" si="9"/>
        <v/>
      </c>
    </row>
    <row r="135" spans="2:7" ht="15">
      <c r="B135" s="19"/>
      <c r="C135" s="13"/>
      <c r="D135" s="12"/>
      <c r="E135" s="15"/>
      <c r="F135" s="15"/>
      <c r="G135" s="15" t="str">
        <f t="shared" si="9"/>
        <v/>
      </c>
    </row>
    <row r="136" spans="2:7" ht="15">
      <c r="B136" s="19"/>
      <c r="C136" s="13"/>
      <c r="D136" s="12"/>
      <c r="E136" s="15"/>
      <c r="F136" s="15"/>
      <c r="G136" s="15" t="str">
        <f t="shared" si="9"/>
        <v/>
      </c>
    </row>
    <row r="137" spans="2:7" ht="15">
      <c r="B137" s="19"/>
      <c r="C137" s="13"/>
      <c r="D137" s="12"/>
      <c r="E137" s="15"/>
      <c r="F137" s="15"/>
      <c r="G137" s="15" t="str">
        <f t="shared" si="9"/>
        <v/>
      </c>
    </row>
    <row r="138" spans="2:7" ht="15">
      <c r="B138" s="19"/>
      <c r="C138" s="13"/>
      <c r="D138" s="12"/>
      <c r="E138" s="15"/>
      <c r="F138" s="15"/>
      <c r="G138" s="15" t="str">
        <f t="shared" si="9"/>
        <v/>
      </c>
    </row>
    <row r="139" spans="2:7" ht="15">
      <c r="B139" s="19"/>
      <c r="C139" s="13"/>
      <c r="D139" s="12"/>
      <c r="E139" s="15"/>
      <c r="F139" s="15"/>
      <c r="G139" s="15" t="str">
        <f t="shared" si="9"/>
        <v/>
      </c>
    </row>
    <row r="140" spans="2:7" ht="15">
      <c r="B140" s="19"/>
      <c r="C140" s="13"/>
      <c r="D140" s="12"/>
      <c r="E140" s="15"/>
      <c r="F140" s="15"/>
      <c r="G140" s="15" t="str">
        <f t="shared" si="9"/>
        <v/>
      </c>
    </row>
    <row r="141" spans="2:7" ht="15">
      <c r="B141" s="19"/>
      <c r="C141" s="13"/>
      <c r="D141" s="12"/>
      <c r="E141" s="15"/>
      <c r="F141" s="15"/>
      <c r="G141" s="15" t="str">
        <f t="shared" si="9"/>
        <v/>
      </c>
    </row>
    <row r="142" spans="2:7" ht="15">
      <c r="B142" s="19"/>
      <c r="C142" s="13"/>
      <c r="D142" s="12"/>
      <c r="E142" s="15"/>
      <c r="F142" s="15"/>
      <c r="G142" s="15" t="str">
        <f t="shared" si="9"/>
        <v/>
      </c>
    </row>
    <row r="143" spans="2:7" ht="15">
      <c r="B143" s="19"/>
      <c r="C143" s="13"/>
      <c r="D143" s="12"/>
      <c r="E143" s="15"/>
      <c r="F143" s="15"/>
      <c r="G143" s="15" t="str">
        <f t="shared" si="9"/>
        <v/>
      </c>
    </row>
    <row r="144" spans="2:7" ht="15">
      <c r="B144" s="19"/>
      <c r="C144" s="13"/>
      <c r="D144" s="12"/>
      <c r="E144" s="15"/>
      <c r="F144" s="15"/>
      <c r="G144" s="15" t="str">
        <f t="shared" si="9"/>
        <v/>
      </c>
    </row>
    <row r="145" spans="2:7" ht="15">
      <c r="B145" s="19"/>
      <c r="C145" s="13"/>
      <c r="D145" s="12"/>
      <c r="E145" s="15"/>
      <c r="F145" s="15"/>
      <c r="G145" s="15" t="str">
        <f t="shared" si="9"/>
        <v/>
      </c>
    </row>
    <row r="146" spans="2:7" ht="15">
      <c r="B146" s="19"/>
      <c r="C146" s="13"/>
      <c r="D146" s="12"/>
      <c r="E146" s="15"/>
      <c r="F146" s="15"/>
      <c r="G146" s="15" t="str">
        <f t="shared" si="9"/>
        <v/>
      </c>
    </row>
    <row r="147" spans="2:7" ht="15">
      <c r="B147" s="19"/>
      <c r="C147" s="13"/>
      <c r="D147" s="12"/>
      <c r="E147" s="15"/>
      <c r="F147" s="15"/>
      <c r="G147" s="15" t="str">
        <f t="shared" si="9"/>
        <v/>
      </c>
    </row>
    <row r="148" spans="2:7" ht="15">
      <c r="B148" s="19"/>
      <c r="C148" s="13"/>
      <c r="D148" s="12"/>
      <c r="E148" s="15"/>
      <c r="F148" s="15"/>
      <c r="G148" s="15" t="str">
        <f t="shared" si="9"/>
        <v/>
      </c>
    </row>
    <row r="149" spans="2:7" ht="15">
      <c r="B149" s="19"/>
      <c r="C149" s="13"/>
      <c r="D149" s="12"/>
      <c r="E149" s="15"/>
      <c r="F149" s="15"/>
      <c r="G149" s="15" t="str">
        <f t="shared" si="9"/>
        <v/>
      </c>
    </row>
    <row r="150" spans="2:7" ht="15">
      <c r="B150" s="19"/>
      <c r="C150" s="13"/>
      <c r="D150" s="12"/>
      <c r="E150" s="15"/>
      <c r="F150" s="15"/>
      <c r="G150" s="15" t="str">
        <f t="shared" si="9"/>
        <v/>
      </c>
    </row>
    <row r="151" spans="2:7" ht="15">
      <c r="B151" s="19"/>
      <c r="C151" s="13"/>
      <c r="D151" s="12"/>
      <c r="E151" s="15"/>
      <c r="F151" s="15"/>
      <c r="G151" s="15" t="str">
        <f t="shared" si="9"/>
        <v/>
      </c>
    </row>
    <row r="152" spans="2:7" ht="15">
      <c r="B152" s="19"/>
      <c r="C152" s="13"/>
      <c r="D152" s="12"/>
      <c r="E152" s="15"/>
      <c r="F152" s="15"/>
      <c r="G152" s="15" t="str">
        <f t="shared" si="9"/>
        <v/>
      </c>
    </row>
    <row r="153" spans="2:7" ht="15">
      <c r="B153" s="19"/>
      <c r="C153" s="13"/>
      <c r="D153" s="12"/>
      <c r="E153" s="15"/>
      <c r="F153" s="15"/>
      <c r="G153" s="15" t="str">
        <f t="shared" si="9"/>
        <v/>
      </c>
    </row>
    <row r="154" spans="2:7" ht="15">
      <c r="B154" s="19"/>
      <c r="C154" s="13"/>
      <c r="D154" s="12"/>
      <c r="E154" s="15"/>
      <c r="F154" s="15"/>
      <c r="G154" s="15" t="str">
        <f t="shared" si="9"/>
        <v/>
      </c>
    </row>
    <row r="155" spans="2:7" ht="15">
      <c r="B155" s="19"/>
      <c r="C155" s="13"/>
      <c r="D155" s="12"/>
      <c r="E155" s="15"/>
      <c r="F155" s="15"/>
      <c r="G155" s="15" t="str">
        <f t="shared" si="9"/>
        <v/>
      </c>
    </row>
    <row r="156" spans="2:7" ht="15">
      <c r="B156" s="19"/>
      <c r="C156" s="13"/>
      <c r="D156" s="12"/>
      <c r="E156" s="15"/>
      <c r="F156" s="15"/>
      <c r="G156" s="15" t="str">
        <f t="shared" si="9"/>
        <v/>
      </c>
    </row>
    <row r="157" spans="2:7" ht="15">
      <c r="B157" s="19"/>
      <c r="C157" s="13"/>
      <c r="D157" s="12"/>
      <c r="E157" s="15"/>
      <c r="F157" s="15"/>
      <c r="G157" s="15" t="str">
        <f t="shared" si="9"/>
        <v/>
      </c>
    </row>
    <row r="158" spans="2:7" ht="15">
      <c r="B158" s="19"/>
      <c r="C158" s="13"/>
      <c r="D158" s="12"/>
      <c r="E158" s="15"/>
      <c r="F158" s="15"/>
      <c r="G158" s="15" t="str">
        <f t="shared" si="9"/>
        <v/>
      </c>
    </row>
    <row r="159" spans="2:7" ht="15">
      <c r="B159" s="19"/>
      <c r="C159" s="13"/>
      <c r="D159" s="12"/>
      <c r="E159" s="15"/>
      <c r="F159" s="15"/>
      <c r="G159" s="15" t="str">
        <f t="shared" si="9"/>
        <v/>
      </c>
    </row>
    <row r="160" spans="2:7" ht="15">
      <c r="B160" s="19"/>
      <c r="C160" s="13"/>
      <c r="D160" s="12"/>
      <c r="E160" s="15"/>
      <c r="F160" s="15"/>
      <c r="G160" s="15" t="str">
        <f t="shared" si="9"/>
        <v/>
      </c>
    </row>
    <row r="161" spans="2:7" ht="15">
      <c r="B161" s="19"/>
      <c r="C161" s="13"/>
      <c r="D161" s="12"/>
      <c r="E161" s="15"/>
      <c r="F161" s="15"/>
      <c r="G161" s="15" t="str">
        <f t="shared" si="9"/>
        <v/>
      </c>
    </row>
    <row r="162" spans="2:7" ht="15">
      <c r="B162" s="19"/>
      <c r="C162" s="13"/>
      <c r="D162" s="12"/>
      <c r="E162" s="15"/>
      <c r="F162" s="15"/>
      <c r="G162" s="15" t="str">
        <f t="shared" si="9"/>
        <v/>
      </c>
    </row>
    <row r="163" spans="2:7" ht="15">
      <c r="B163" s="19"/>
      <c r="C163" s="13"/>
      <c r="D163" s="12"/>
      <c r="E163" s="15"/>
      <c r="F163" s="15"/>
      <c r="G163" s="15" t="str">
        <f t="shared" si="9"/>
        <v/>
      </c>
    </row>
    <row r="164" spans="2:7" ht="15">
      <c r="B164" s="19"/>
      <c r="C164" s="13"/>
      <c r="D164" s="12"/>
      <c r="E164" s="15"/>
      <c r="F164" s="15"/>
      <c r="G164" s="15" t="str">
        <f t="shared" si="9"/>
        <v/>
      </c>
    </row>
    <row r="165" spans="2:7" ht="15">
      <c r="B165" s="19"/>
      <c r="C165" s="13"/>
      <c r="D165" s="12"/>
      <c r="E165" s="15"/>
      <c r="F165" s="15"/>
      <c r="G165" s="15" t="str">
        <f t="shared" si="9"/>
        <v/>
      </c>
    </row>
    <row r="166" spans="2:7" ht="15">
      <c r="B166" s="19"/>
      <c r="C166" s="13"/>
      <c r="D166" s="12"/>
      <c r="E166" s="15"/>
      <c r="F166" s="15"/>
      <c r="G166" s="15" t="str">
        <f t="shared" si="9"/>
        <v/>
      </c>
    </row>
    <row r="167" spans="2:7" ht="15">
      <c r="B167" s="19"/>
      <c r="C167" s="13"/>
      <c r="D167" s="12"/>
      <c r="E167" s="15"/>
      <c r="F167" s="15"/>
      <c r="G167" s="15" t="str">
        <f t="shared" si="9"/>
        <v/>
      </c>
    </row>
    <row r="168" spans="2:7" ht="15">
      <c r="B168" s="19"/>
      <c r="C168" s="13"/>
      <c r="D168" s="12"/>
      <c r="E168" s="15"/>
      <c r="F168" s="15"/>
      <c r="G168" s="15" t="str">
        <f t="shared" si="9"/>
        <v/>
      </c>
    </row>
    <row r="169" spans="2:7" ht="15">
      <c r="B169" s="19"/>
      <c r="C169" s="13"/>
      <c r="D169" s="12"/>
      <c r="E169" s="15"/>
      <c r="F169" s="15"/>
      <c r="G169" s="15" t="str">
        <f t="shared" si="9"/>
        <v/>
      </c>
    </row>
    <row r="170" spans="2:7" ht="15">
      <c r="B170" s="19"/>
      <c r="C170" s="13"/>
      <c r="D170" s="12"/>
      <c r="E170" s="15"/>
      <c r="F170" s="15"/>
      <c r="G170" s="15" t="str">
        <f t="shared" si="9"/>
        <v/>
      </c>
    </row>
    <row r="171" spans="2:7" ht="15">
      <c r="B171" s="19"/>
      <c r="C171" s="13"/>
      <c r="D171" s="12"/>
      <c r="E171" s="15"/>
      <c r="F171" s="15"/>
      <c r="G171" s="15" t="str">
        <f t="shared" si="9"/>
        <v/>
      </c>
    </row>
    <row r="172" spans="2:7" ht="15">
      <c r="B172" s="19"/>
      <c r="C172" s="13"/>
      <c r="D172" s="12"/>
      <c r="E172" s="15"/>
      <c r="F172" s="15"/>
      <c r="G172" s="15" t="str">
        <f t="shared" si="9"/>
        <v/>
      </c>
    </row>
    <row r="173" spans="2:7" ht="15">
      <c r="B173" s="19"/>
      <c r="C173" s="13"/>
      <c r="D173" s="12"/>
      <c r="E173" s="15"/>
      <c r="F173" s="15"/>
      <c r="G173" s="15" t="str">
        <f t="shared" si="9"/>
        <v/>
      </c>
    </row>
    <row r="174" spans="2:7" ht="15">
      <c r="B174" s="19"/>
      <c r="C174" s="13"/>
      <c r="D174" s="12"/>
      <c r="E174" s="15"/>
      <c r="F174" s="15"/>
      <c r="G174" s="15" t="str">
        <f t="shared" si="9"/>
        <v/>
      </c>
    </row>
    <row r="175" spans="2:7" ht="15">
      <c r="B175" s="19"/>
      <c r="C175" s="13"/>
      <c r="D175" s="12"/>
      <c r="E175" s="15"/>
      <c r="F175" s="15"/>
      <c r="G175" s="15" t="str">
        <f t="shared" si="9"/>
        <v/>
      </c>
    </row>
    <row r="176" spans="2:7" ht="15">
      <c r="B176" s="19"/>
      <c r="C176" s="13"/>
      <c r="D176" s="12"/>
      <c r="E176" s="15"/>
      <c r="F176" s="15"/>
      <c r="G176" s="15" t="str">
        <f t="shared" si="9"/>
        <v/>
      </c>
    </row>
    <row r="177" spans="2:7" ht="15">
      <c r="B177" s="19"/>
      <c r="C177" s="13"/>
      <c r="D177" s="12"/>
      <c r="E177" s="15"/>
      <c r="F177" s="15"/>
      <c r="G177" s="15" t="str">
        <f t="shared" si="9"/>
        <v/>
      </c>
    </row>
    <row r="178" spans="2:7" ht="15">
      <c r="B178" s="19"/>
      <c r="C178" s="13"/>
      <c r="D178" s="12"/>
      <c r="E178" s="15"/>
      <c r="F178" s="15"/>
      <c r="G178" s="15" t="str">
        <f t="shared" si="9"/>
        <v/>
      </c>
    </row>
    <row r="179" spans="2:7" ht="15">
      <c r="B179" s="19"/>
      <c r="C179" s="13"/>
      <c r="D179" s="12"/>
      <c r="E179" s="15"/>
      <c r="F179" s="15"/>
      <c r="G179" s="15" t="str">
        <f t="shared" si="9"/>
        <v/>
      </c>
    </row>
    <row r="180" spans="2:7" ht="15">
      <c r="B180" s="19"/>
      <c r="C180" s="13"/>
      <c r="D180" s="12"/>
      <c r="E180" s="15"/>
      <c r="F180" s="15"/>
      <c r="G180" s="15" t="str">
        <f t="shared" si="9"/>
        <v/>
      </c>
    </row>
    <row r="181" spans="2:7" ht="15">
      <c r="B181" s="19"/>
      <c r="C181" s="13"/>
      <c r="D181" s="12"/>
      <c r="E181" s="15"/>
      <c r="F181" s="15"/>
      <c r="G181" s="15" t="str">
        <f t="shared" si="9"/>
        <v/>
      </c>
    </row>
    <row r="182" spans="2:7" ht="15">
      <c r="B182" s="19"/>
      <c r="C182" s="13"/>
      <c r="D182" s="12"/>
      <c r="E182" s="15"/>
      <c r="F182" s="15"/>
      <c r="G182" s="15" t="str">
        <f t="shared" si="9"/>
        <v/>
      </c>
    </row>
    <row r="183" spans="2:7" ht="15">
      <c r="B183" s="19"/>
      <c r="C183" s="13"/>
      <c r="D183" s="12"/>
      <c r="E183" s="15"/>
      <c r="F183" s="15"/>
      <c r="G183" s="15" t="str">
        <f t="shared" si="9"/>
        <v/>
      </c>
    </row>
    <row r="184" spans="2:7" ht="15">
      <c r="B184" s="19"/>
      <c r="C184" s="13"/>
      <c r="D184" s="12"/>
      <c r="E184" s="15"/>
      <c r="F184" s="15"/>
      <c r="G184" s="15" t="str">
        <f t="shared" si="9"/>
        <v/>
      </c>
    </row>
    <row r="185" spans="2:7" ht="15">
      <c r="B185" s="19"/>
      <c r="C185" s="13"/>
      <c r="D185" s="12"/>
      <c r="E185" s="15"/>
      <c r="F185" s="15"/>
      <c r="G185" s="15" t="str">
        <f t="shared" si="9"/>
        <v/>
      </c>
    </row>
    <row r="186" spans="2:7" ht="15">
      <c r="B186" s="19"/>
      <c r="C186" s="13"/>
      <c r="D186" s="12"/>
      <c r="E186" s="15"/>
      <c r="F186" s="15"/>
      <c r="G186" s="15" t="str">
        <f t="shared" si="9"/>
        <v/>
      </c>
    </row>
    <row r="187" spans="2:7" ht="15">
      <c r="B187" s="19"/>
      <c r="C187" s="13"/>
      <c r="D187" s="12"/>
      <c r="E187" s="15"/>
      <c r="F187" s="15"/>
      <c r="G187" s="15" t="str">
        <f t="shared" si="9"/>
        <v/>
      </c>
    </row>
    <row r="188" spans="2:7" ht="15">
      <c r="B188" s="19"/>
      <c r="C188" s="13"/>
      <c r="D188" s="12"/>
      <c r="E188" s="15"/>
      <c r="F188" s="15"/>
      <c r="G188" s="15" t="str">
        <f t="shared" si="9"/>
        <v/>
      </c>
    </row>
    <row r="189" spans="2:7" ht="15">
      <c r="B189" s="19"/>
      <c r="C189" s="13"/>
      <c r="D189" s="12"/>
      <c r="E189" s="15"/>
      <c r="F189" s="15"/>
      <c r="G189" s="15" t="str">
        <f t="shared" si="9"/>
        <v/>
      </c>
    </row>
    <row r="190" spans="2:7" ht="15">
      <c r="B190" s="19"/>
      <c r="C190" s="13"/>
      <c r="D190" s="12"/>
      <c r="E190" s="15"/>
      <c r="F190" s="15"/>
      <c r="G190" s="15" t="str">
        <f t="shared" si="9"/>
        <v/>
      </c>
    </row>
    <row r="191" spans="2:7" ht="15">
      <c r="B191" s="19"/>
      <c r="C191" s="13"/>
      <c r="D191" s="12"/>
      <c r="E191" s="15"/>
      <c r="F191" s="15"/>
      <c r="G191" s="15" t="str">
        <f t="shared" si="9"/>
        <v/>
      </c>
    </row>
    <row r="192" spans="2:7" ht="15">
      <c r="B192" s="19"/>
      <c r="C192" s="13"/>
      <c r="D192" s="12"/>
      <c r="E192" s="15"/>
      <c r="F192" s="15"/>
      <c r="G192" s="15" t="str">
        <f t="shared" si="9"/>
        <v/>
      </c>
    </row>
    <row r="193" spans="2:7" ht="15">
      <c r="B193" s="19"/>
      <c r="C193" s="13"/>
      <c r="D193" s="12"/>
      <c r="E193" s="15"/>
      <c r="F193" s="15"/>
      <c r="G193" s="15" t="str">
        <f t="shared" si="9"/>
        <v/>
      </c>
    </row>
    <row r="194" spans="2:7" ht="15">
      <c r="B194" s="19"/>
      <c r="C194" s="13"/>
      <c r="D194" s="12"/>
      <c r="E194" s="15"/>
      <c r="F194" s="15"/>
      <c r="G194" s="15" t="str">
        <f t="shared" si="9"/>
        <v/>
      </c>
    </row>
    <row r="195" spans="2:7" ht="15">
      <c r="B195" s="19"/>
      <c r="C195" s="13"/>
      <c r="D195" s="12"/>
      <c r="E195" s="15"/>
      <c r="F195" s="15"/>
      <c r="G195" s="15" t="str">
        <f t="shared" si="9"/>
        <v/>
      </c>
    </row>
    <row r="196" spans="2:7" ht="15">
      <c r="B196" s="19"/>
      <c r="C196" s="13"/>
      <c r="D196" s="12"/>
      <c r="E196" s="15"/>
      <c r="F196" s="15"/>
      <c r="G196" s="15" t="str">
        <f t="shared" si="9"/>
        <v/>
      </c>
    </row>
    <row r="197" spans="2:7" ht="15">
      <c r="B197" s="19"/>
      <c r="C197" s="13"/>
      <c r="D197" s="12"/>
      <c r="E197" s="15"/>
      <c r="F197" s="15"/>
      <c r="G197" s="15" t="str">
        <f t="shared" si="9"/>
        <v/>
      </c>
    </row>
    <row r="198" spans="2:7" ht="15">
      <c r="B198" s="19"/>
      <c r="C198" s="13"/>
      <c r="D198" s="12"/>
      <c r="E198" s="15"/>
      <c r="F198" s="15"/>
      <c r="G198" s="15" t="str">
        <f t="shared" si="9"/>
        <v/>
      </c>
    </row>
    <row r="199" spans="2:7" ht="15">
      <c r="B199" s="19"/>
      <c r="C199" s="13"/>
      <c r="D199" s="12"/>
      <c r="E199" s="15"/>
      <c r="F199" s="15"/>
      <c r="G199" s="15" t="str">
        <f t="shared" si="9"/>
        <v/>
      </c>
    </row>
    <row r="200" spans="2:7" ht="15">
      <c r="B200" s="19"/>
      <c r="C200" s="13"/>
      <c r="D200" s="12"/>
      <c r="E200" s="15"/>
      <c r="F200" s="15"/>
      <c r="G200" s="15" t="str">
        <f t="shared" si="9"/>
        <v/>
      </c>
    </row>
    <row r="201" spans="2:7" ht="15">
      <c r="B201" s="19"/>
      <c r="C201" s="13"/>
      <c r="D201" s="12"/>
      <c r="E201" s="15"/>
      <c r="F201" s="15"/>
      <c r="G201" s="15" t="str">
        <f t="shared" si="9"/>
        <v/>
      </c>
    </row>
    <row r="202" spans="2:7" ht="15">
      <c r="B202" s="19"/>
      <c r="C202" s="13"/>
      <c r="D202" s="12"/>
      <c r="E202" s="15"/>
      <c r="F202" s="15"/>
      <c r="G202" s="15" t="str">
        <f t="shared" si="9"/>
        <v/>
      </c>
    </row>
    <row r="203" spans="2:7" ht="15">
      <c r="B203" s="19"/>
      <c r="C203" s="13"/>
      <c r="D203" s="12"/>
      <c r="E203" s="15"/>
      <c r="F203" s="15"/>
      <c r="G203" s="15" t="str">
        <f t="shared" si="9"/>
        <v/>
      </c>
    </row>
    <row r="204" spans="2:7" ht="15">
      <c r="B204" s="19"/>
      <c r="C204" s="13"/>
      <c r="D204" s="12"/>
      <c r="E204" s="15"/>
      <c r="F204" s="15"/>
      <c r="G204" s="15" t="str">
        <f t="shared" si="9"/>
        <v/>
      </c>
    </row>
    <row r="205" spans="2:7" ht="15">
      <c r="B205" s="19"/>
      <c r="C205" s="13"/>
      <c r="D205" s="12"/>
      <c r="E205" s="15"/>
      <c r="F205" s="15"/>
      <c r="G205" s="15" t="str">
        <f t="shared" si="9"/>
        <v/>
      </c>
    </row>
    <row r="206" spans="2:7" ht="15">
      <c r="B206" s="19"/>
      <c r="C206" s="13"/>
      <c r="D206" s="12"/>
      <c r="E206" s="15"/>
      <c r="F206" s="15"/>
      <c r="G206" s="15" t="str">
        <f t="shared" si="9"/>
        <v/>
      </c>
    </row>
    <row r="207" spans="2:7" ht="15">
      <c r="B207" s="19"/>
      <c r="C207" s="13"/>
      <c r="D207" s="12"/>
      <c r="E207" s="15"/>
      <c r="F207" s="15"/>
      <c r="G207" s="15" t="str">
        <f t="shared" si="9"/>
        <v/>
      </c>
    </row>
    <row r="208" spans="2:7" ht="15">
      <c r="B208" s="19"/>
      <c r="C208" s="13"/>
      <c r="D208" s="12"/>
      <c r="E208" s="15"/>
      <c r="F208" s="15"/>
      <c r="G208" s="15" t="str">
        <f t="shared" si="9"/>
        <v/>
      </c>
    </row>
    <row r="209" spans="2:7" ht="15">
      <c r="B209" s="19"/>
      <c r="C209" s="13"/>
      <c r="D209" s="12"/>
      <c r="E209" s="15"/>
      <c r="F209" s="15"/>
      <c r="G209" s="15" t="str">
        <f t="shared" si="9"/>
        <v/>
      </c>
    </row>
    <row r="210" spans="2:7" ht="15">
      <c r="B210" s="19"/>
      <c r="C210" s="13"/>
      <c r="D210" s="12"/>
      <c r="E210" s="15"/>
      <c r="F210" s="15"/>
      <c r="G210" s="15" t="str">
        <f t="shared" si="9"/>
        <v/>
      </c>
    </row>
    <row r="211" spans="2:7" ht="15">
      <c r="B211" s="19"/>
      <c r="C211" s="13"/>
      <c r="D211" s="12"/>
      <c r="E211" s="15"/>
      <c r="F211" s="15"/>
      <c r="G211" s="15" t="str">
        <f t="shared" si="9"/>
        <v/>
      </c>
    </row>
    <row r="212" spans="2:7" ht="15">
      <c r="B212" s="19"/>
      <c r="C212" s="13"/>
      <c r="D212" s="12"/>
      <c r="E212" s="15"/>
      <c r="F212" s="15"/>
      <c r="G212" s="15" t="str">
        <f t="shared" si="9"/>
        <v/>
      </c>
    </row>
    <row r="213" spans="2:7" ht="15">
      <c r="B213" s="19"/>
      <c r="C213" s="13"/>
      <c r="D213" s="12"/>
      <c r="E213" s="15"/>
      <c r="F213" s="15"/>
      <c r="G213" s="15" t="str">
        <f t="shared" si="9"/>
        <v/>
      </c>
    </row>
    <row r="214" spans="2:7" ht="15">
      <c r="B214" s="19"/>
      <c r="C214" s="13"/>
      <c r="D214" s="12"/>
      <c r="E214" s="15"/>
      <c r="F214" s="15"/>
      <c r="G214" s="15" t="str">
        <f t="shared" si="9"/>
        <v/>
      </c>
    </row>
    <row r="215" spans="2:7" ht="15">
      <c r="B215" s="19"/>
      <c r="C215" s="13"/>
      <c r="D215" s="12"/>
      <c r="E215" s="15"/>
      <c r="F215" s="15"/>
      <c r="G215" s="15" t="str">
        <f t="shared" si="9"/>
        <v/>
      </c>
    </row>
    <row r="216" spans="2:7" ht="15">
      <c r="B216" s="19"/>
      <c r="C216" s="13"/>
      <c r="D216" s="12"/>
      <c r="E216" s="15"/>
      <c r="F216" s="15"/>
      <c r="G216" s="15" t="str">
        <f t="shared" si="9"/>
        <v/>
      </c>
    </row>
    <row r="217" spans="2:7" ht="15">
      <c r="B217" s="19"/>
      <c r="C217" s="13"/>
      <c r="D217" s="12"/>
      <c r="E217" s="15"/>
      <c r="F217" s="15"/>
      <c r="G217" s="15" t="str">
        <f t="shared" si="9"/>
        <v/>
      </c>
    </row>
    <row r="218" spans="2:7" ht="15">
      <c r="B218" s="19"/>
      <c r="C218" s="13"/>
      <c r="D218" s="12"/>
      <c r="E218" s="15"/>
      <c r="F218" s="15"/>
      <c r="G218" s="15" t="str">
        <f t="shared" si="9"/>
        <v/>
      </c>
    </row>
    <row r="219" spans="2:7" ht="15">
      <c r="B219" s="19"/>
      <c r="C219" s="13"/>
      <c r="D219" s="12"/>
      <c r="E219" s="15"/>
      <c r="F219" s="15"/>
      <c r="G219" s="15" t="str">
        <f t="shared" si="9"/>
        <v/>
      </c>
    </row>
    <row r="220" spans="2:7" ht="15">
      <c r="B220" s="19"/>
      <c r="C220" s="13"/>
      <c r="D220" s="12"/>
      <c r="E220" s="15"/>
      <c r="F220" s="15"/>
      <c r="G220" s="15" t="str">
        <f t="shared" si="9"/>
        <v/>
      </c>
    </row>
    <row r="221" spans="2:7" ht="15">
      <c r="B221" s="19"/>
      <c r="C221" s="13"/>
      <c r="D221" s="12"/>
      <c r="E221" s="15"/>
      <c r="F221" s="15"/>
      <c r="G221" s="15" t="str">
        <f t="shared" si="9"/>
        <v/>
      </c>
    </row>
    <row r="222" spans="2:7" ht="15">
      <c r="B222" s="19"/>
      <c r="C222" s="13"/>
      <c r="D222" s="12"/>
      <c r="E222" s="15"/>
      <c r="F222" s="15"/>
      <c r="G222" s="15" t="str">
        <f t="shared" si="9"/>
        <v/>
      </c>
    </row>
    <row r="223" spans="2:7" ht="15">
      <c r="B223" s="19"/>
      <c r="C223" s="13"/>
      <c r="D223" s="12"/>
      <c r="E223" s="15"/>
      <c r="F223" s="15"/>
      <c r="G223" s="15" t="str">
        <f t="shared" si="9"/>
        <v/>
      </c>
    </row>
    <row r="224" spans="2:7" ht="15">
      <c r="B224" s="19"/>
      <c r="C224" s="13"/>
      <c r="D224" s="12"/>
      <c r="E224" s="15"/>
      <c r="F224" s="15"/>
      <c r="G224" s="15" t="str">
        <f t="shared" si="9"/>
        <v/>
      </c>
    </row>
    <row r="225" spans="2:7" ht="15">
      <c r="B225" s="19"/>
      <c r="C225" s="13"/>
      <c r="D225" s="12"/>
      <c r="E225" s="15"/>
      <c r="F225" s="15"/>
      <c r="G225" s="15" t="str">
        <f t="shared" si="9"/>
        <v/>
      </c>
    </row>
    <row r="226" spans="2:7" ht="15">
      <c r="B226" s="19"/>
      <c r="C226" s="13"/>
      <c r="D226" s="12"/>
      <c r="E226" s="15"/>
      <c r="F226" s="15"/>
      <c r="G226" s="15" t="str">
        <f t="shared" si="9"/>
        <v/>
      </c>
    </row>
    <row r="227" spans="2:7" ht="15">
      <c r="B227" s="19"/>
      <c r="C227" s="13"/>
      <c r="D227" s="12"/>
      <c r="E227" s="15"/>
      <c r="F227" s="15"/>
      <c r="G227" s="15" t="str">
        <f t="shared" si="9"/>
        <v/>
      </c>
    </row>
    <row r="228" spans="2:7" ht="15">
      <c r="B228" s="19"/>
      <c r="C228" s="13"/>
      <c r="D228" s="12"/>
      <c r="E228" s="15"/>
      <c r="F228" s="15"/>
      <c r="G228" s="15" t="str">
        <f t="shared" si="9"/>
        <v/>
      </c>
    </row>
    <row r="229" spans="2:7" ht="15">
      <c r="B229" s="19"/>
      <c r="C229" s="13"/>
      <c r="D229" s="12"/>
      <c r="E229" s="15"/>
      <c r="F229" s="15"/>
      <c r="G229" s="15" t="str">
        <f t="shared" si="9"/>
        <v/>
      </c>
    </row>
    <row r="230" spans="2:7" ht="15">
      <c r="B230" s="19"/>
      <c r="C230" s="13"/>
      <c r="D230" s="12"/>
      <c r="E230" s="15"/>
      <c r="F230" s="15"/>
      <c r="G230" s="15" t="str">
        <f t="shared" si="9"/>
        <v/>
      </c>
    </row>
    <row r="231" spans="2:7" ht="15">
      <c r="B231" s="19"/>
      <c r="C231" s="13"/>
      <c r="D231" s="12"/>
      <c r="E231" s="15"/>
      <c r="F231" s="15"/>
      <c r="G231" s="15" t="str">
        <f t="shared" si="9"/>
        <v/>
      </c>
    </row>
    <row r="232" spans="2:7" ht="15">
      <c r="B232" s="19"/>
      <c r="C232" s="13"/>
      <c r="D232" s="12"/>
      <c r="E232" s="15"/>
      <c r="F232" s="15"/>
      <c r="G232" s="15" t="str">
        <f t="shared" si="9"/>
        <v/>
      </c>
    </row>
    <row r="233" spans="2:7" ht="15">
      <c r="B233" s="19"/>
      <c r="C233" s="13"/>
      <c r="D233" s="12"/>
      <c r="E233" s="15"/>
      <c r="F233" s="15"/>
      <c r="G233" s="15" t="str">
        <f t="shared" si="9"/>
        <v/>
      </c>
    </row>
    <row r="234" spans="2:7" ht="15">
      <c r="B234" s="19"/>
      <c r="C234" s="13"/>
      <c r="D234" s="12"/>
      <c r="E234" s="15"/>
      <c r="F234" s="15"/>
      <c r="G234" s="15" t="str">
        <f t="shared" si="9"/>
        <v/>
      </c>
    </row>
    <row r="235" spans="2:7" ht="15">
      <c r="B235" s="19"/>
      <c r="C235" s="13"/>
      <c r="D235" s="12"/>
      <c r="E235" s="15"/>
      <c r="F235" s="15"/>
      <c r="G235" s="15" t="str">
        <f t="shared" si="9"/>
        <v/>
      </c>
    </row>
    <row r="236" spans="2:7" ht="15">
      <c r="B236" s="19"/>
      <c r="C236" s="13"/>
      <c r="D236" s="12"/>
      <c r="E236" s="15"/>
      <c r="F236" s="15"/>
      <c r="G236" s="15" t="str">
        <f t="shared" si="9"/>
        <v/>
      </c>
    </row>
    <row r="237" spans="2:7" ht="15">
      <c r="B237" s="19"/>
      <c r="C237" s="13"/>
      <c r="D237" s="12"/>
      <c r="E237" s="15"/>
      <c r="F237" s="15"/>
      <c r="G237" s="15" t="str">
        <f t="shared" si="9"/>
        <v/>
      </c>
    </row>
    <row r="238" spans="2:7" ht="15">
      <c r="B238" s="19"/>
      <c r="C238" s="13"/>
      <c r="D238" s="12"/>
      <c r="E238" s="15"/>
      <c r="F238" s="15"/>
      <c r="G238" s="15" t="str">
        <f t="shared" si="9"/>
        <v/>
      </c>
    </row>
    <row r="239" spans="2:7" ht="15">
      <c r="B239" s="19"/>
      <c r="C239" s="13"/>
      <c r="D239" s="12"/>
      <c r="E239" s="15"/>
      <c r="F239" s="15"/>
      <c r="G239" s="15" t="str">
        <f t="shared" si="9"/>
        <v/>
      </c>
    </row>
    <row r="240" spans="2:7" ht="15">
      <c r="B240" s="19"/>
      <c r="C240" s="13"/>
      <c r="D240" s="12"/>
      <c r="E240" s="15"/>
      <c r="F240" s="15"/>
      <c r="G240" s="15" t="str">
        <f t="shared" si="9"/>
        <v/>
      </c>
    </row>
    <row r="241" spans="2:7" ht="15">
      <c r="B241" s="19"/>
      <c r="C241" s="13"/>
      <c r="D241" s="12"/>
      <c r="E241" s="15"/>
      <c r="F241" s="15"/>
      <c r="G241" s="15" t="str">
        <f t="shared" si="9"/>
        <v/>
      </c>
    </row>
    <row r="242" spans="2:7" ht="15">
      <c r="B242" s="19"/>
      <c r="C242" s="13"/>
      <c r="D242" s="12"/>
      <c r="E242" s="15"/>
      <c r="F242" s="15"/>
      <c r="G242" s="15" t="str">
        <f t="shared" si="9"/>
        <v/>
      </c>
    </row>
    <row r="243" spans="2:7" ht="15">
      <c r="B243" s="19"/>
      <c r="C243" s="13"/>
      <c r="D243" s="12"/>
      <c r="E243" s="15"/>
      <c r="F243" s="15"/>
      <c r="G243" s="15" t="str">
        <f t="shared" si="9"/>
        <v/>
      </c>
    </row>
    <row r="244" spans="2:7" ht="15">
      <c r="B244" s="19"/>
      <c r="C244" s="13"/>
      <c r="D244" s="12"/>
      <c r="E244" s="15"/>
      <c r="F244" s="15"/>
      <c r="G244" s="15" t="str">
        <f t="shared" si="9"/>
        <v/>
      </c>
    </row>
    <row r="245" spans="2:7" ht="15">
      <c r="B245" s="19"/>
      <c r="C245" s="13"/>
      <c r="D245" s="12"/>
      <c r="E245" s="15"/>
      <c r="F245" s="15"/>
      <c r="G245" s="15" t="str">
        <f t="shared" si="9"/>
        <v/>
      </c>
    </row>
    <row r="246" spans="2:7" ht="15">
      <c r="B246" s="19"/>
      <c r="C246" s="13"/>
      <c r="D246" s="12"/>
      <c r="E246" s="15"/>
      <c r="F246" s="15"/>
      <c r="G246" s="15" t="str">
        <f t="shared" si="9"/>
        <v/>
      </c>
    </row>
    <row r="247" spans="2:7" ht="15">
      <c r="B247" s="19"/>
      <c r="C247" s="13"/>
      <c r="D247" s="12"/>
      <c r="E247" s="15"/>
      <c r="F247" s="15"/>
      <c r="G247" s="15" t="str">
        <f t="shared" si="9"/>
        <v/>
      </c>
    </row>
    <row r="248" spans="2:7" ht="15">
      <c r="B248" s="19"/>
      <c r="C248" s="13"/>
      <c r="D248" s="12"/>
      <c r="E248" s="15"/>
      <c r="F248" s="15"/>
      <c r="G248" s="15" t="str">
        <f t="shared" si="9"/>
        <v/>
      </c>
    </row>
    <row r="249" spans="2:7" ht="15">
      <c r="B249" s="19"/>
      <c r="C249" s="13"/>
      <c r="D249" s="12"/>
      <c r="E249" s="15"/>
      <c r="F249" s="15"/>
      <c r="G249" s="15" t="str">
        <f t="shared" si="9"/>
        <v/>
      </c>
    </row>
    <row r="250" spans="2:7" ht="15">
      <c r="B250" s="19"/>
      <c r="C250" s="13"/>
      <c r="D250" s="12"/>
      <c r="E250" s="15"/>
      <c r="F250" s="15"/>
      <c r="G250" s="15" t="str">
        <f t="shared" si="9"/>
        <v/>
      </c>
    </row>
    <row r="251" spans="2:7" ht="15">
      <c r="B251" s="19"/>
      <c r="C251" s="13"/>
      <c r="D251" s="12"/>
      <c r="E251" s="15"/>
      <c r="F251" s="15"/>
      <c r="G251" s="15" t="str">
        <f t="shared" si="9"/>
        <v/>
      </c>
    </row>
    <row r="252" spans="2:7" ht="15">
      <c r="B252" s="19"/>
      <c r="C252" s="13"/>
      <c r="D252" s="12"/>
      <c r="E252" s="15"/>
      <c r="F252" s="15"/>
      <c r="G252" s="15" t="str">
        <f t="shared" si="9"/>
        <v/>
      </c>
    </row>
    <row r="253" spans="2:7" ht="15">
      <c r="B253" s="19"/>
      <c r="C253" s="13"/>
      <c r="D253" s="12"/>
      <c r="E253" s="15"/>
      <c r="F253" s="15"/>
      <c r="G253" s="15" t="str">
        <f t="shared" si="9"/>
        <v/>
      </c>
    </row>
    <row r="254" spans="2:7" ht="15">
      <c r="B254" s="19"/>
      <c r="C254" s="13"/>
      <c r="D254" s="12"/>
      <c r="E254" s="15"/>
      <c r="F254" s="15"/>
      <c r="G254" s="15" t="str">
        <f t="shared" si="9"/>
        <v/>
      </c>
    </row>
    <row r="255" spans="2:7" ht="15">
      <c r="B255" s="19"/>
      <c r="C255" s="13"/>
      <c r="D255" s="12"/>
      <c r="E255" s="15"/>
      <c r="F255" s="15"/>
      <c r="G255" s="15" t="str">
        <f t="shared" si="9"/>
        <v/>
      </c>
    </row>
    <row r="256" spans="2:7" ht="15">
      <c r="B256" s="19"/>
      <c r="C256" s="13"/>
      <c r="D256" s="12"/>
      <c r="E256" s="15"/>
      <c r="F256" s="15"/>
      <c r="G256" s="15" t="str">
        <f t="shared" si="9"/>
        <v/>
      </c>
    </row>
    <row r="257" spans="2:7" ht="15">
      <c r="B257" s="19"/>
      <c r="C257" s="13"/>
      <c r="D257" s="12"/>
      <c r="E257" s="15"/>
      <c r="F257" s="15"/>
      <c r="G257" s="15" t="str">
        <f t="shared" si="9"/>
        <v/>
      </c>
    </row>
    <row r="258" spans="2:7" ht="15">
      <c r="B258" s="19"/>
      <c r="C258" s="13"/>
      <c r="D258" s="12"/>
      <c r="E258" s="15"/>
      <c r="F258" s="15"/>
      <c r="G258" s="15" t="str">
        <f t="shared" si="9"/>
        <v/>
      </c>
    </row>
    <row r="259" spans="2:7" ht="15">
      <c r="B259" s="19"/>
      <c r="C259" s="13"/>
      <c r="D259" s="12"/>
      <c r="E259" s="15"/>
      <c r="F259" s="15"/>
      <c r="G259" s="15" t="str">
        <f t="shared" si="9"/>
        <v/>
      </c>
    </row>
    <row r="260" spans="2:7" ht="15">
      <c r="B260" s="19"/>
      <c r="C260" s="13"/>
      <c r="D260" s="12"/>
      <c r="E260" s="15"/>
      <c r="F260" s="15"/>
      <c r="G260" s="15" t="str">
        <f t="shared" si="9"/>
        <v/>
      </c>
    </row>
    <row r="261" spans="2:7" ht="15">
      <c r="B261" s="19"/>
      <c r="C261" s="13"/>
      <c r="D261" s="12"/>
      <c r="E261" s="15"/>
      <c r="F261" s="15"/>
      <c r="G261" s="15" t="str">
        <f t="shared" si="9"/>
        <v/>
      </c>
    </row>
    <row r="262" spans="2:7" ht="15">
      <c r="B262" s="19"/>
      <c r="C262" s="13"/>
      <c r="D262" s="12"/>
      <c r="E262" s="15"/>
      <c r="F262" s="15"/>
      <c r="G262" s="15" t="str">
        <f t="shared" si="9"/>
        <v/>
      </c>
    </row>
    <row r="263" spans="2:7" ht="15">
      <c r="B263" s="19"/>
      <c r="C263" s="13"/>
      <c r="D263" s="12"/>
      <c r="E263" s="15"/>
      <c r="F263" s="15"/>
      <c r="G263" s="15" t="str">
        <f t="shared" si="9"/>
        <v/>
      </c>
    </row>
    <row r="264" spans="2:7" ht="15">
      <c r="B264" s="19"/>
      <c r="C264" s="13"/>
      <c r="D264" s="12"/>
      <c r="E264" s="15"/>
      <c r="F264" s="15"/>
      <c r="G264" s="15" t="str">
        <f t="shared" si="9"/>
        <v/>
      </c>
    </row>
    <row r="265" spans="2:7" ht="15">
      <c r="B265" s="19"/>
      <c r="C265" s="13"/>
      <c r="D265" s="12"/>
      <c r="E265" s="15"/>
      <c r="F265" s="15"/>
      <c r="G265" s="15" t="str">
        <f t="shared" si="9"/>
        <v/>
      </c>
    </row>
    <row r="266" spans="2:7" ht="15">
      <c r="B266" s="19"/>
      <c r="C266" s="13"/>
      <c r="D266" s="12"/>
      <c r="E266" s="15"/>
      <c r="F266" s="15"/>
      <c r="G266" s="15" t="str">
        <f t="shared" si="9"/>
        <v/>
      </c>
    </row>
    <row r="267" spans="2:7" ht="15">
      <c r="B267" s="19"/>
      <c r="C267" s="13"/>
      <c r="D267" s="12"/>
      <c r="E267" s="15"/>
      <c r="F267" s="15"/>
      <c r="G267" s="15" t="str">
        <f t="shared" si="9"/>
        <v/>
      </c>
    </row>
    <row r="268" spans="2:7" ht="15">
      <c r="B268" s="19"/>
      <c r="C268" s="13"/>
      <c r="D268" s="12"/>
      <c r="E268" s="15"/>
      <c r="F268" s="15"/>
      <c r="G268" s="15" t="str">
        <f t="shared" si="9"/>
        <v/>
      </c>
    </row>
    <row r="269" spans="2:7" ht="15">
      <c r="B269" s="19"/>
      <c r="C269" s="13"/>
      <c r="D269" s="12"/>
      <c r="E269" s="15"/>
      <c r="F269" s="15"/>
      <c r="G269" s="15" t="str">
        <f t="shared" si="9"/>
        <v/>
      </c>
    </row>
    <row r="270" spans="2:7" ht="15">
      <c r="B270" s="19"/>
      <c r="C270" s="13"/>
      <c r="D270" s="12"/>
      <c r="E270" s="15"/>
      <c r="F270" s="15"/>
      <c r="G270" s="15" t="str">
        <f t="shared" si="9"/>
        <v/>
      </c>
    </row>
    <row r="271" spans="2:7" ht="15">
      <c r="B271" s="19"/>
      <c r="C271" s="13"/>
      <c r="D271" s="12"/>
      <c r="E271" s="15"/>
      <c r="F271" s="15"/>
      <c r="G271" s="15" t="str">
        <f t="shared" si="9"/>
        <v/>
      </c>
    </row>
    <row r="272" spans="2:7" ht="15">
      <c r="B272" s="19"/>
      <c r="C272" s="13"/>
      <c r="D272" s="12"/>
      <c r="E272" s="15"/>
      <c r="F272" s="15"/>
      <c r="G272" s="15" t="str">
        <f t="shared" si="9"/>
        <v/>
      </c>
    </row>
    <row r="273" spans="2:7" ht="15">
      <c r="B273" s="19"/>
      <c r="C273" s="13"/>
      <c r="D273" s="12"/>
      <c r="E273" s="15"/>
      <c r="F273" s="15"/>
      <c r="G273" s="15" t="str">
        <f t="shared" si="9"/>
        <v/>
      </c>
    </row>
    <row r="274" spans="2:7" ht="15">
      <c r="B274" s="19"/>
      <c r="C274" s="13"/>
      <c r="D274" s="12"/>
      <c r="E274" s="15"/>
      <c r="F274" s="15"/>
      <c r="G274" s="15" t="str">
        <f t="shared" si="9"/>
        <v/>
      </c>
    </row>
    <row r="275" spans="2:7" ht="15">
      <c r="B275" s="19"/>
      <c r="C275" s="13"/>
      <c r="D275" s="12"/>
      <c r="E275" s="15"/>
      <c r="F275" s="15"/>
      <c r="G275" s="15" t="str">
        <f t="shared" si="9"/>
        <v/>
      </c>
    </row>
    <row r="276" spans="2:7" ht="15">
      <c r="B276" s="19"/>
      <c r="C276" s="13"/>
      <c r="D276" s="12"/>
      <c r="E276" s="15"/>
      <c r="F276" s="15"/>
      <c r="G276" s="15" t="str">
        <f t="shared" si="9"/>
        <v/>
      </c>
    </row>
    <row r="277" spans="2:7" ht="15">
      <c r="B277" s="19"/>
      <c r="C277" s="13"/>
      <c r="D277" s="12"/>
      <c r="E277" s="15"/>
      <c r="F277" s="15"/>
      <c r="G277" s="15" t="str">
        <f t="shared" si="9"/>
        <v/>
      </c>
    </row>
    <row r="278" spans="2:7" ht="15">
      <c r="B278" s="19"/>
      <c r="C278" s="13"/>
      <c r="D278" s="12"/>
      <c r="E278" s="15"/>
      <c r="F278" s="15"/>
      <c r="G278" s="15" t="str">
        <f t="shared" si="9"/>
        <v/>
      </c>
    </row>
    <row r="279" spans="2:7" ht="15">
      <c r="B279" s="19"/>
      <c r="C279" s="13"/>
      <c r="D279" s="12"/>
      <c r="E279" s="15"/>
      <c r="F279" s="15"/>
      <c r="G279" s="15" t="str">
        <f t="shared" si="9"/>
        <v/>
      </c>
    </row>
    <row r="280" spans="2:7" ht="15">
      <c r="B280" s="19"/>
      <c r="C280" s="13"/>
      <c r="D280" s="12"/>
      <c r="E280" s="15"/>
      <c r="F280" s="15"/>
      <c r="G280" s="15" t="str">
        <f t="shared" si="9"/>
        <v/>
      </c>
    </row>
    <row r="281" spans="2:7" ht="15">
      <c r="B281" s="19"/>
      <c r="C281" s="13"/>
      <c r="D281" s="12"/>
      <c r="E281" s="15"/>
      <c r="F281" s="15"/>
      <c r="G281" s="15" t="str">
        <f t="shared" si="9"/>
        <v/>
      </c>
    </row>
    <row r="282" spans="2:7" ht="15">
      <c r="B282" s="19"/>
      <c r="C282" s="13"/>
      <c r="D282" s="12"/>
      <c r="E282" s="15"/>
      <c r="F282" s="15"/>
      <c r="G282" s="15" t="str">
        <f t="shared" si="9"/>
        <v/>
      </c>
    </row>
    <row r="283" spans="2:7" ht="15">
      <c r="B283" s="19"/>
      <c r="C283" s="13"/>
      <c r="D283" s="12"/>
      <c r="E283" s="15"/>
      <c r="F283" s="15"/>
      <c r="G283" s="15" t="str">
        <f t="shared" si="9"/>
        <v/>
      </c>
    </row>
    <row r="284" spans="2:7" ht="15">
      <c r="B284" s="19"/>
      <c r="C284" s="13"/>
      <c r="D284" s="12"/>
      <c r="E284" s="15"/>
      <c r="F284" s="15"/>
      <c r="G284" s="15" t="str">
        <f t="shared" si="9"/>
        <v/>
      </c>
    </row>
    <row r="285" spans="2:7" ht="15">
      <c r="B285" s="19"/>
      <c r="C285" s="13"/>
      <c r="D285" s="12"/>
      <c r="E285" s="15"/>
      <c r="F285" s="15"/>
      <c r="G285" s="15" t="str">
        <f t="shared" si="9"/>
        <v/>
      </c>
    </row>
    <row r="286" spans="2:7" ht="15">
      <c r="B286" s="19"/>
      <c r="C286" s="13"/>
      <c r="D286" s="12"/>
      <c r="E286" s="15"/>
      <c r="F286" s="15"/>
      <c r="G286" s="15" t="str">
        <f t="shared" si="9"/>
        <v/>
      </c>
    </row>
    <row r="287" spans="2:7" ht="15">
      <c r="B287" s="19"/>
      <c r="C287" s="13"/>
      <c r="D287" s="12"/>
      <c r="E287" s="15"/>
      <c r="F287" s="15"/>
      <c r="G287" s="15" t="str">
        <f t="shared" si="9"/>
        <v/>
      </c>
    </row>
    <row r="288" spans="2:7" ht="15">
      <c r="B288" s="19"/>
      <c r="C288" s="13"/>
      <c r="D288" s="12"/>
      <c r="E288" s="15"/>
      <c r="F288" s="15"/>
      <c r="G288" s="15" t="str">
        <f t="shared" si="9"/>
        <v/>
      </c>
    </row>
    <row r="289" spans="2:7" ht="15">
      <c r="B289" s="19"/>
      <c r="C289" s="13"/>
      <c r="D289" s="12"/>
      <c r="E289" s="15"/>
      <c r="F289" s="15"/>
      <c r="G289" s="15" t="str">
        <f t="shared" si="9"/>
        <v/>
      </c>
    </row>
    <row r="290" spans="2:7" ht="15">
      <c r="B290" s="19"/>
      <c r="C290" s="13"/>
      <c r="D290" s="12"/>
      <c r="E290" s="15"/>
      <c r="F290" s="15"/>
      <c r="G290" s="15" t="str">
        <f t="shared" si="9"/>
        <v/>
      </c>
    </row>
    <row r="291" spans="2:7" ht="15">
      <c r="B291" s="19"/>
      <c r="C291" s="13"/>
      <c r="D291" s="12"/>
      <c r="E291" s="15"/>
      <c r="F291" s="15"/>
      <c r="G291" s="15" t="str">
        <f t="shared" si="9"/>
        <v/>
      </c>
    </row>
    <row r="292" spans="2:7" ht="15">
      <c r="B292" s="19"/>
      <c r="C292" s="13"/>
      <c r="D292" s="12"/>
      <c r="E292" s="15"/>
      <c r="F292" s="15"/>
      <c r="G292" s="15" t="str">
        <f t="shared" si="9"/>
        <v/>
      </c>
    </row>
    <row r="293" spans="2:7" ht="15">
      <c r="B293" s="19"/>
      <c r="C293" s="13"/>
      <c r="D293" s="12"/>
      <c r="E293" s="15"/>
      <c r="F293" s="15"/>
      <c r="G293" s="15" t="str">
        <f t="shared" si="9"/>
        <v/>
      </c>
    </row>
    <row r="294" spans="2:7" ht="15">
      <c r="B294" s="19"/>
      <c r="C294" s="13"/>
      <c r="D294" s="12"/>
      <c r="E294" s="15"/>
      <c r="F294" s="15"/>
      <c r="G294" s="15" t="str">
        <f t="shared" si="9"/>
        <v/>
      </c>
    </row>
    <row r="295" spans="2:7" ht="15">
      <c r="B295" s="19"/>
      <c r="C295" s="13"/>
      <c r="D295" s="12"/>
      <c r="E295" s="15"/>
      <c r="F295" s="15"/>
      <c r="G295" s="15" t="str">
        <f t="shared" si="9"/>
        <v/>
      </c>
    </row>
    <row r="296" spans="2:7" ht="15">
      <c r="B296" s="19"/>
      <c r="C296" s="13"/>
      <c r="D296" s="12"/>
      <c r="E296" s="15"/>
      <c r="F296" s="15"/>
      <c r="G296" s="15" t="str">
        <f t="shared" si="9"/>
        <v/>
      </c>
    </row>
    <row r="297" spans="2:7" ht="15">
      <c r="B297" s="19"/>
      <c r="C297" s="13"/>
      <c r="D297" s="12"/>
      <c r="E297" s="15"/>
      <c r="F297" s="15"/>
      <c r="G297" s="15" t="str">
        <f t="shared" ref="G297:G505" si="10">IF(OR(G296="",AND(B297="",E297="",F297="")),"",G296+E297-F297)</f>
        <v/>
      </c>
    </row>
    <row r="298" spans="2:7" ht="15">
      <c r="B298" s="19"/>
      <c r="C298" s="13"/>
      <c r="D298" s="12"/>
      <c r="E298" s="15"/>
      <c r="F298" s="15"/>
      <c r="G298" s="15" t="str">
        <f t="shared" si="10"/>
        <v/>
      </c>
    </row>
    <row r="299" spans="2:7" ht="15">
      <c r="B299" s="19"/>
      <c r="C299" s="13"/>
      <c r="D299" s="12"/>
      <c r="E299" s="15"/>
      <c r="F299" s="15"/>
      <c r="G299" s="15" t="str">
        <f t="shared" si="10"/>
        <v/>
      </c>
    </row>
    <row r="300" spans="2:7" ht="15">
      <c r="B300" s="19"/>
      <c r="C300" s="13"/>
      <c r="D300" s="12"/>
      <c r="E300" s="15"/>
      <c r="F300" s="15"/>
      <c r="G300" s="15" t="str">
        <f t="shared" si="10"/>
        <v/>
      </c>
    </row>
    <row r="301" spans="2:7" ht="15">
      <c r="B301" s="19"/>
      <c r="C301" s="13"/>
      <c r="D301" s="12"/>
      <c r="E301" s="15"/>
      <c r="F301" s="15"/>
      <c r="G301" s="15" t="str">
        <f t="shared" si="10"/>
        <v/>
      </c>
    </row>
    <row r="302" spans="2:7" ht="15">
      <c r="B302" s="19"/>
      <c r="C302" s="13"/>
      <c r="D302" s="12"/>
      <c r="E302" s="15"/>
      <c r="F302" s="15"/>
      <c r="G302" s="15" t="str">
        <f t="shared" si="10"/>
        <v/>
      </c>
    </row>
    <row r="303" spans="2:7" ht="15">
      <c r="B303" s="19"/>
      <c r="C303" s="13"/>
      <c r="D303" s="12"/>
      <c r="E303" s="15"/>
      <c r="F303" s="15"/>
      <c r="G303" s="15" t="str">
        <f t="shared" si="10"/>
        <v/>
      </c>
    </row>
    <row r="304" spans="2:7" ht="15">
      <c r="B304" s="19"/>
      <c r="C304" s="13"/>
      <c r="D304" s="12"/>
      <c r="E304" s="15"/>
      <c r="F304" s="15"/>
      <c r="G304" s="15" t="str">
        <f t="shared" si="10"/>
        <v/>
      </c>
    </row>
    <row r="305" spans="2:7" ht="15">
      <c r="B305" s="19"/>
      <c r="C305" s="13"/>
      <c r="D305" s="12"/>
      <c r="E305" s="15"/>
      <c r="F305" s="15"/>
      <c r="G305" s="15" t="str">
        <f t="shared" si="10"/>
        <v/>
      </c>
    </row>
    <row r="306" spans="2:7" ht="15">
      <c r="B306" s="19"/>
      <c r="C306" s="13"/>
      <c r="D306" s="12"/>
      <c r="E306" s="15"/>
      <c r="F306" s="15"/>
      <c r="G306" s="15" t="str">
        <f t="shared" si="10"/>
        <v/>
      </c>
    </row>
    <row r="307" spans="2:7" ht="15">
      <c r="B307" s="19"/>
      <c r="C307" s="13"/>
      <c r="D307" s="12"/>
      <c r="E307" s="15"/>
      <c r="F307" s="15"/>
      <c r="G307" s="15" t="str">
        <f t="shared" si="10"/>
        <v/>
      </c>
    </row>
    <row r="308" spans="2:7" ht="15">
      <c r="B308" s="19"/>
      <c r="C308" s="13"/>
      <c r="D308" s="12"/>
      <c r="E308" s="15"/>
      <c r="F308" s="15"/>
      <c r="G308" s="15" t="str">
        <f t="shared" si="10"/>
        <v/>
      </c>
    </row>
    <row r="309" spans="2:7" ht="15">
      <c r="B309" s="19"/>
      <c r="C309" s="13"/>
      <c r="D309" s="12"/>
      <c r="E309" s="15"/>
      <c r="F309" s="15"/>
      <c r="G309" s="15" t="str">
        <f t="shared" si="10"/>
        <v/>
      </c>
    </row>
    <row r="310" spans="2:7" ht="15">
      <c r="B310" s="19"/>
      <c r="C310" s="13"/>
      <c r="D310" s="12"/>
      <c r="E310" s="15"/>
      <c r="F310" s="15"/>
      <c r="G310" s="15" t="str">
        <f t="shared" si="10"/>
        <v/>
      </c>
    </row>
    <row r="311" spans="2:7" ht="15">
      <c r="B311" s="19"/>
      <c r="C311" s="13"/>
      <c r="D311" s="12"/>
      <c r="E311" s="15"/>
      <c r="F311" s="15"/>
      <c r="G311" s="15" t="str">
        <f t="shared" si="10"/>
        <v/>
      </c>
    </row>
    <row r="312" spans="2:7" ht="15">
      <c r="B312" s="19"/>
      <c r="C312" s="13"/>
      <c r="D312" s="12"/>
      <c r="E312" s="15"/>
      <c r="F312" s="15"/>
      <c r="G312" s="15" t="str">
        <f t="shared" si="10"/>
        <v/>
      </c>
    </row>
    <row r="313" spans="2:7" ht="15">
      <c r="B313" s="19"/>
      <c r="C313" s="13"/>
      <c r="D313" s="12"/>
      <c r="E313" s="15"/>
      <c r="F313" s="15"/>
      <c r="G313" s="15" t="str">
        <f t="shared" si="10"/>
        <v/>
      </c>
    </row>
    <row r="314" spans="2:7" ht="15">
      <c r="B314" s="19"/>
      <c r="C314" s="13"/>
      <c r="D314" s="12"/>
      <c r="E314" s="15"/>
      <c r="F314" s="15"/>
      <c r="G314" s="15" t="str">
        <f t="shared" si="10"/>
        <v/>
      </c>
    </row>
    <row r="315" spans="2:7" ht="15">
      <c r="B315" s="19"/>
      <c r="C315" s="13"/>
      <c r="D315" s="12"/>
      <c r="E315" s="15"/>
      <c r="F315" s="15"/>
      <c r="G315" s="15" t="str">
        <f t="shared" si="10"/>
        <v/>
      </c>
    </row>
    <row r="316" spans="2:7" ht="15">
      <c r="B316" s="19"/>
      <c r="C316" s="13"/>
      <c r="D316" s="12"/>
      <c r="E316" s="15"/>
      <c r="F316" s="15"/>
      <c r="G316" s="15" t="str">
        <f t="shared" si="10"/>
        <v/>
      </c>
    </row>
    <row r="317" spans="2:7" ht="15">
      <c r="B317" s="19"/>
      <c r="C317" s="13"/>
      <c r="D317" s="12"/>
      <c r="E317" s="15"/>
      <c r="F317" s="15"/>
      <c r="G317" s="15" t="str">
        <f t="shared" si="10"/>
        <v/>
      </c>
    </row>
    <row r="318" spans="2:7" ht="15">
      <c r="B318" s="19"/>
      <c r="C318" s="13"/>
      <c r="D318" s="12"/>
      <c r="E318" s="15"/>
      <c r="F318" s="15"/>
      <c r="G318" s="15" t="str">
        <f t="shared" si="10"/>
        <v/>
      </c>
    </row>
    <row r="319" spans="2:7" ht="15">
      <c r="B319" s="19"/>
      <c r="C319" s="13"/>
      <c r="D319" s="12"/>
      <c r="E319" s="15"/>
      <c r="F319" s="15"/>
      <c r="G319" s="15" t="str">
        <f t="shared" si="10"/>
        <v/>
      </c>
    </row>
    <row r="320" spans="2:7" ht="15">
      <c r="B320" s="19"/>
      <c r="C320" s="13"/>
      <c r="D320" s="12"/>
      <c r="E320" s="15"/>
      <c r="F320" s="15"/>
      <c r="G320" s="15" t="str">
        <f t="shared" si="10"/>
        <v/>
      </c>
    </row>
    <row r="321" spans="2:7" ht="15">
      <c r="B321" s="19"/>
      <c r="C321" s="13"/>
      <c r="D321" s="12"/>
      <c r="E321" s="15"/>
      <c r="F321" s="15"/>
      <c r="G321" s="15" t="str">
        <f t="shared" si="10"/>
        <v/>
      </c>
    </row>
    <row r="322" spans="2:7" ht="15">
      <c r="B322" s="19"/>
      <c r="C322" s="13"/>
      <c r="D322" s="12"/>
      <c r="E322" s="15"/>
      <c r="F322" s="15"/>
      <c r="G322" s="15" t="str">
        <f t="shared" si="10"/>
        <v/>
      </c>
    </row>
    <row r="323" spans="2:7" ht="15">
      <c r="B323" s="19"/>
      <c r="C323" s="13"/>
      <c r="D323" s="12"/>
      <c r="E323" s="15"/>
      <c r="F323" s="15"/>
      <c r="G323" s="15" t="str">
        <f t="shared" si="10"/>
        <v/>
      </c>
    </row>
    <row r="324" spans="2:7" ht="15">
      <c r="B324" s="19"/>
      <c r="C324" s="13"/>
      <c r="D324" s="12"/>
      <c r="E324" s="15"/>
      <c r="F324" s="15"/>
      <c r="G324" s="15" t="str">
        <f t="shared" si="10"/>
        <v/>
      </c>
    </row>
    <row r="325" spans="2:7" ht="15">
      <c r="B325" s="19"/>
      <c r="C325" s="13"/>
      <c r="D325" s="12"/>
      <c r="E325" s="15"/>
      <c r="F325" s="15"/>
      <c r="G325" s="15" t="str">
        <f t="shared" si="10"/>
        <v/>
      </c>
    </row>
    <row r="326" spans="2:7" ht="15">
      <c r="B326" s="19"/>
      <c r="C326" s="13"/>
      <c r="D326" s="12"/>
      <c r="E326" s="15"/>
      <c r="F326" s="15"/>
      <c r="G326" s="15" t="str">
        <f t="shared" si="10"/>
        <v/>
      </c>
    </row>
    <row r="327" spans="2:7" ht="15">
      <c r="B327" s="19"/>
      <c r="C327" s="13"/>
      <c r="D327" s="12"/>
      <c r="E327" s="15"/>
      <c r="F327" s="15"/>
      <c r="G327" s="15" t="str">
        <f t="shared" si="10"/>
        <v/>
      </c>
    </row>
    <row r="328" spans="2:7" ht="15">
      <c r="B328" s="19"/>
      <c r="C328" s="13"/>
      <c r="D328" s="12"/>
      <c r="E328" s="15"/>
      <c r="F328" s="15"/>
      <c r="G328" s="15" t="str">
        <f t="shared" si="10"/>
        <v/>
      </c>
    </row>
    <row r="329" spans="2:7" ht="15">
      <c r="B329" s="19"/>
      <c r="C329" s="13"/>
      <c r="D329" s="12"/>
      <c r="E329" s="15"/>
      <c r="F329" s="15"/>
      <c r="G329" s="15" t="str">
        <f t="shared" si="10"/>
        <v/>
      </c>
    </row>
    <row r="330" spans="2:7" ht="15">
      <c r="B330" s="19"/>
      <c r="C330" s="13"/>
      <c r="D330" s="12"/>
      <c r="E330" s="15"/>
      <c r="F330" s="15"/>
      <c r="G330" s="15" t="str">
        <f t="shared" si="10"/>
        <v/>
      </c>
    </row>
    <row r="331" spans="2:7" ht="15">
      <c r="B331" s="19"/>
      <c r="C331" s="13"/>
      <c r="D331" s="12"/>
      <c r="E331" s="15"/>
      <c r="F331" s="15"/>
      <c r="G331" s="15" t="str">
        <f t="shared" si="10"/>
        <v/>
      </c>
    </row>
    <row r="332" spans="2:7" ht="15">
      <c r="B332" s="19"/>
      <c r="C332" s="13"/>
      <c r="D332" s="12"/>
      <c r="E332" s="15"/>
      <c r="F332" s="15"/>
      <c r="G332" s="15" t="str">
        <f t="shared" si="10"/>
        <v/>
      </c>
    </row>
    <row r="333" spans="2:7" ht="15">
      <c r="B333" s="19"/>
      <c r="C333" s="13"/>
      <c r="D333" s="12"/>
      <c r="E333" s="15"/>
      <c r="F333" s="15"/>
      <c r="G333" s="15" t="str">
        <f t="shared" si="10"/>
        <v/>
      </c>
    </row>
    <row r="334" spans="2:7" ht="15">
      <c r="B334" s="19"/>
      <c r="C334" s="13"/>
      <c r="D334" s="12"/>
      <c r="E334" s="15"/>
      <c r="F334" s="15"/>
      <c r="G334" s="15" t="str">
        <f t="shared" si="10"/>
        <v/>
      </c>
    </row>
    <row r="335" spans="2:7" ht="15">
      <c r="B335" s="19"/>
      <c r="C335" s="13"/>
      <c r="D335" s="12"/>
      <c r="E335" s="15"/>
      <c r="F335" s="15"/>
      <c r="G335" s="15" t="str">
        <f t="shared" si="10"/>
        <v/>
      </c>
    </row>
    <row r="336" spans="2:7" ht="15">
      <c r="B336" s="19"/>
      <c r="C336" s="13"/>
      <c r="D336" s="12"/>
      <c r="E336" s="15"/>
      <c r="F336" s="15"/>
      <c r="G336" s="15" t="str">
        <f t="shared" si="10"/>
        <v/>
      </c>
    </row>
    <row r="337" spans="2:7" ht="15">
      <c r="B337" s="19"/>
      <c r="C337" s="13"/>
      <c r="D337" s="12"/>
      <c r="E337" s="15"/>
      <c r="F337" s="15"/>
      <c r="G337" s="15" t="str">
        <f t="shared" si="10"/>
        <v/>
      </c>
    </row>
    <row r="338" spans="2:7" ht="15">
      <c r="B338" s="19"/>
      <c r="C338" s="13"/>
      <c r="D338" s="12"/>
      <c r="E338" s="15"/>
      <c r="F338" s="15"/>
      <c r="G338" s="15" t="str">
        <f t="shared" si="10"/>
        <v/>
      </c>
    </row>
    <row r="339" spans="2:7" ht="15">
      <c r="B339" s="19"/>
      <c r="C339" s="13"/>
      <c r="D339" s="12"/>
      <c r="E339" s="15"/>
      <c r="F339" s="15"/>
      <c r="G339" s="15" t="str">
        <f t="shared" si="10"/>
        <v/>
      </c>
    </row>
    <row r="340" spans="2:7" ht="15">
      <c r="B340" s="19"/>
      <c r="C340" s="13"/>
      <c r="D340" s="12"/>
      <c r="E340" s="15"/>
      <c r="F340" s="15"/>
      <c r="G340" s="15" t="str">
        <f t="shared" si="10"/>
        <v/>
      </c>
    </row>
    <row r="341" spans="2:7" ht="15">
      <c r="B341" s="19"/>
      <c r="C341" s="13"/>
      <c r="D341" s="12"/>
      <c r="E341" s="15"/>
      <c r="F341" s="15"/>
      <c r="G341" s="15" t="str">
        <f t="shared" si="10"/>
        <v/>
      </c>
    </row>
    <row r="342" spans="2:7" ht="15">
      <c r="B342" s="19"/>
      <c r="C342" s="13"/>
      <c r="D342" s="12"/>
      <c r="E342" s="15"/>
      <c r="F342" s="15"/>
      <c r="G342" s="15" t="str">
        <f t="shared" si="10"/>
        <v/>
      </c>
    </row>
    <row r="343" spans="2:7" ht="15">
      <c r="B343" s="19"/>
      <c r="C343" s="13"/>
      <c r="D343" s="12"/>
      <c r="E343" s="15"/>
      <c r="F343" s="15"/>
      <c r="G343" s="15" t="str">
        <f t="shared" si="10"/>
        <v/>
      </c>
    </row>
    <row r="344" spans="2:7" ht="15">
      <c r="B344" s="19"/>
      <c r="C344" s="13"/>
      <c r="D344" s="12"/>
      <c r="E344" s="15"/>
      <c r="F344" s="15"/>
      <c r="G344" s="15" t="str">
        <f t="shared" si="10"/>
        <v/>
      </c>
    </row>
    <row r="345" spans="2:7" ht="15">
      <c r="B345" s="19"/>
      <c r="C345" s="13"/>
      <c r="D345" s="12"/>
      <c r="E345" s="15"/>
      <c r="F345" s="15"/>
      <c r="G345" s="15" t="str">
        <f t="shared" si="10"/>
        <v/>
      </c>
    </row>
    <row r="346" spans="2:7" ht="15">
      <c r="B346" s="19"/>
      <c r="C346" s="13"/>
      <c r="D346" s="12"/>
      <c r="E346" s="15"/>
      <c r="F346" s="15"/>
      <c r="G346" s="15" t="str">
        <f t="shared" si="10"/>
        <v/>
      </c>
    </row>
    <row r="347" spans="2:7" ht="15">
      <c r="B347" s="19"/>
      <c r="C347" s="13"/>
      <c r="D347" s="12"/>
      <c r="E347" s="15"/>
      <c r="F347" s="15"/>
      <c r="G347" s="15" t="str">
        <f t="shared" si="10"/>
        <v/>
      </c>
    </row>
    <row r="348" spans="2:7" ht="15">
      <c r="B348" s="19"/>
      <c r="C348" s="13"/>
      <c r="D348" s="12"/>
      <c r="E348" s="15"/>
      <c r="F348" s="15"/>
      <c r="G348" s="15" t="str">
        <f t="shared" si="10"/>
        <v/>
      </c>
    </row>
    <row r="349" spans="2:7" ht="15">
      <c r="B349" s="19"/>
      <c r="C349" s="13"/>
      <c r="D349" s="12"/>
      <c r="E349" s="15"/>
      <c r="F349" s="15"/>
      <c r="G349" s="15" t="str">
        <f t="shared" si="10"/>
        <v/>
      </c>
    </row>
    <row r="350" spans="2:7" ht="15">
      <c r="B350" s="19"/>
      <c r="C350" s="13"/>
      <c r="D350" s="12"/>
      <c r="E350" s="15"/>
      <c r="F350" s="15"/>
      <c r="G350" s="15" t="str">
        <f t="shared" si="10"/>
        <v/>
      </c>
    </row>
    <row r="351" spans="2:7" ht="15">
      <c r="B351" s="19"/>
      <c r="C351" s="13"/>
      <c r="D351" s="12"/>
      <c r="E351" s="15"/>
      <c r="F351" s="15"/>
      <c r="G351" s="15" t="str">
        <f t="shared" si="10"/>
        <v/>
      </c>
    </row>
    <row r="352" spans="2:7" ht="15">
      <c r="B352" s="19"/>
      <c r="C352" s="13"/>
      <c r="D352" s="12"/>
      <c r="E352" s="15"/>
      <c r="F352" s="15"/>
      <c r="G352" s="15" t="str">
        <f t="shared" si="10"/>
        <v/>
      </c>
    </row>
    <row r="353" spans="2:7" ht="15">
      <c r="B353" s="19"/>
      <c r="C353" s="13"/>
      <c r="D353" s="12"/>
      <c r="E353" s="15"/>
      <c r="F353" s="15"/>
      <c r="G353" s="15" t="str">
        <f t="shared" si="10"/>
        <v/>
      </c>
    </row>
    <row r="354" spans="2:7" ht="15">
      <c r="B354" s="19"/>
      <c r="C354" s="13"/>
      <c r="D354" s="12"/>
      <c r="E354" s="15"/>
      <c r="F354" s="15"/>
      <c r="G354" s="15" t="str">
        <f t="shared" si="10"/>
        <v/>
      </c>
    </row>
    <row r="355" spans="2:7" ht="15">
      <c r="B355" s="19"/>
      <c r="C355" s="13"/>
      <c r="D355" s="12"/>
      <c r="E355" s="15"/>
      <c r="F355" s="15"/>
      <c r="G355" s="15" t="str">
        <f t="shared" si="10"/>
        <v/>
      </c>
    </row>
    <row r="356" spans="2:7" ht="15">
      <c r="B356" s="19"/>
      <c r="C356" s="13"/>
      <c r="D356" s="12"/>
      <c r="E356" s="15"/>
      <c r="F356" s="15"/>
      <c r="G356" s="15" t="str">
        <f t="shared" si="10"/>
        <v/>
      </c>
    </row>
    <row r="357" spans="2:7" ht="15">
      <c r="B357" s="19"/>
      <c r="C357" s="13"/>
      <c r="D357" s="12"/>
      <c r="E357" s="15"/>
      <c r="F357" s="15"/>
      <c r="G357" s="15" t="str">
        <f t="shared" si="10"/>
        <v/>
      </c>
    </row>
    <row r="358" spans="2:7" ht="15">
      <c r="B358" s="19"/>
      <c r="C358" s="13"/>
      <c r="D358" s="12"/>
      <c r="E358" s="15"/>
      <c r="F358" s="15"/>
      <c r="G358" s="15" t="str">
        <f t="shared" si="10"/>
        <v/>
      </c>
    </row>
    <row r="359" spans="2:7" ht="15">
      <c r="B359" s="19"/>
      <c r="C359" s="13"/>
      <c r="D359" s="12"/>
      <c r="E359" s="15"/>
      <c r="F359" s="15"/>
      <c r="G359" s="15" t="str">
        <f t="shared" si="10"/>
        <v/>
      </c>
    </row>
    <row r="360" spans="2:7" ht="15">
      <c r="B360" s="19"/>
      <c r="C360" s="13"/>
      <c r="D360" s="12"/>
      <c r="E360" s="15"/>
      <c r="F360" s="15"/>
      <c r="G360" s="15" t="str">
        <f t="shared" si="10"/>
        <v/>
      </c>
    </row>
    <row r="361" spans="2:7" ht="15">
      <c r="B361" s="19"/>
      <c r="C361" s="13"/>
      <c r="D361" s="12"/>
      <c r="E361" s="15"/>
      <c r="F361" s="15"/>
      <c r="G361" s="15" t="str">
        <f t="shared" si="10"/>
        <v/>
      </c>
    </row>
    <row r="362" spans="2:7" ht="15">
      <c r="B362" s="19"/>
      <c r="C362" s="13"/>
      <c r="D362" s="12"/>
      <c r="E362" s="15"/>
      <c r="F362" s="15"/>
      <c r="G362" s="15" t="str">
        <f t="shared" si="10"/>
        <v/>
      </c>
    </row>
    <row r="363" spans="2:7" ht="15">
      <c r="B363" s="19"/>
      <c r="C363" s="13"/>
      <c r="D363" s="12"/>
      <c r="E363" s="15"/>
      <c r="F363" s="15"/>
      <c r="G363" s="15" t="str">
        <f t="shared" si="10"/>
        <v/>
      </c>
    </row>
    <row r="364" spans="2:7" ht="15">
      <c r="B364" s="19"/>
      <c r="C364" s="13"/>
      <c r="D364" s="12"/>
      <c r="E364" s="15"/>
      <c r="F364" s="15"/>
      <c r="G364" s="15" t="str">
        <f t="shared" si="10"/>
        <v/>
      </c>
    </row>
    <row r="365" spans="2:7" ht="15">
      <c r="B365" s="19"/>
      <c r="C365" s="13"/>
      <c r="D365" s="12"/>
      <c r="E365" s="15"/>
      <c r="F365" s="15"/>
      <c r="G365" s="15" t="str">
        <f t="shared" si="10"/>
        <v/>
      </c>
    </row>
    <row r="366" spans="2:7" ht="15">
      <c r="B366" s="19"/>
      <c r="C366" s="13"/>
      <c r="D366" s="12"/>
      <c r="E366" s="15"/>
      <c r="F366" s="15"/>
      <c r="G366" s="15" t="str">
        <f t="shared" si="10"/>
        <v/>
      </c>
    </row>
    <row r="367" spans="2:7" ht="15">
      <c r="B367" s="19"/>
      <c r="C367" s="13"/>
      <c r="D367" s="12"/>
      <c r="E367" s="15"/>
      <c r="F367" s="15"/>
      <c r="G367" s="15" t="str">
        <f t="shared" si="10"/>
        <v/>
      </c>
    </row>
    <row r="368" spans="2:7" ht="15">
      <c r="B368" s="19"/>
      <c r="C368" s="13"/>
      <c r="D368" s="12"/>
      <c r="E368" s="15"/>
      <c r="F368" s="15"/>
      <c r="G368" s="15" t="str">
        <f t="shared" si="10"/>
        <v/>
      </c>
    </row>
    <row r="369" spans="2:7" ht="15">
      <c r="B369" s="19"/>
      <c r="C369" s="13"/>
      <c r="D369" s="12"/>
      <c r="E369" s="15"/>
      <c r="F369" s="15"/>
      <c r="G369" s="15" t="str">
        <f t="shared" si="10"/>
        <v/>
      </c>
    </row>
    <row r="370" spans="2:7" ht="15">
      <c r="B370" s="19"/>
      <c r="C370" s="13"/>
      <c r="D370" s="12"/>
      <c r="E370" s="15"/>
      <c r="F370" s="15"/>
      <c r="G370" s="15" t="str">
        <f t="shared" si="10"/>
        <v/>
      </c>
    </row>
    <row r="371" spans="2:7" ht="15">
      <c r="B371" s="19"/>
      <c r="C371" s="13"/>
      <c r="D371" s="12"/>
      <c r="E371" s="15"/>
      <c r="F371" s="15"/>
      <c r="G371" s="15" t="str">
        <f t="shared" si="10"/>
        <v/>
      </c>
    </row>
    <row r="372" spans="2:7" ht="15">
      <c r="B372" s="19"/>
      <c r="C372" s="13"/>
      <c r="D372" s="12"/>
      <c r="E372" s="15"/>
      <c r="F372" s="15"/>
      <c r="G372" s="15" t="str">
        <f t="shared" si="10"/>
        <v/>
      </c>
    </row>
    <row r="373" spans="2:7" ht="15">
      <c r="B373" s="19"/>
      <c r="C373" s="13"/>
      <c r="D373" s="12"/>
      <c r="E373" s="15"/>
      <c r="F373" s="15"/>
      <c r="G373" s="15" t="str">
        <f t="shared" si="10"/>
        <v/>
      </c>
    </row>
    <row r="374" spans="2:7" ht="15">
      <c r="B374" s="19"/>
      <c r="C374" s="13"/>
      <c r="D374" s="12"/>
      <c r="E374" s="15"/>
      <c r="F374" s="15"/>
      <c r="G374" s="15" t="str">
        <f t="shared" si="10"/>
        <v/>
      </c>
    </row>
    <row r="375" spans="2:7" ht="15">
      <c r="B375" s="19"/>
      <c r="C375" s="13"/>
      <c r="D375" s="12"/>
      <c r="E375" s="15"/>
      <c r="F375" s="15"/>
      <c r="G375" s="15" t="str">
        <f t="shared" si="10"/>
        <v/>
      </c>
    </row>
    <row r="376" spans="2:7" ht="15">
      <c r="B376" s="19"/>
      <c r="C376" s="13"/>
      <c r="D376" s="12"/>
      <c r="E376" s="15"/>
      <c r="F376" s="15"/>
      <c r="G376" s="15" t="str">
        <f t="shared" si="10"/>
        <v/>
      </c>
    </row>
    <row r="377" spans="2:7" ht="15">
      <c r="B377" s="19"/>
      <c r="C377" s="13"/>
      <c r="D377" s="12"/>
      <c r="E377" s="15"/>
      <c r="F377" s="15"/>
      <c r="G377" s="15" t="str">
        <f t="shared" si="10"/>
        <v/>
      </c>
    </row>
    <row r="378" spans="2:7" ht="15">
      <c r="B378" s="19"/>
      <c r="C378" s="13"/>
      <c r="D378" s="12"/>
      <c r="E378" s="15"/>
      <c r="F378" s="15"/>
      <c r="G378" s="15" t="str">
        <f t="shared" si="10"/>
        <v/>
      </c>
    </row>
    <row r="379" spans="2:7" ht="15">
      <c r="B379" s="19"/>
      <c r="C379" s="13"/>
      <c r="D379" s="12"/>
      <c r="E379" s="15"/>
      <c r="F379" s="15"/>
      <c r="G379" s="15" t="str">
        <f t="shared" si="10"/>
        <v/>
      </c>
    </row>
    <row r="380" spans="2:7" ht="15">
      <c r="B380" s="19"/>
      <c r="C380" s="13"/>
      <c r="D380" s="12"/>
      <c r="E380" s="15"/>
      <c r="F380" s="15"/>
      <c r="G380" s="15" t="str">
        <f t="shared" si="10"/>
        <v/>
      </c>
    </row>
    <row r="381" spans="2:7" ht="15">
      <c r="B381" s="19"/>
      <c r="C381" s="13"/>
      <c r="D381" s="12"/>
      <c r="E381" s="15"/>
      <c r="F381" s="15"/>
      <c r="G381" s="15" t="str">
        <f t="shared" si="10"/>
        <v/>
      </c>
    </row>
    <row r="382" spans="2:7" ht="15">
      <c r="B382" s="19"/>
      <c r="C382" s="13"/>
      <c r="D382" s="12"/>
      <c r="E382" s="15"/>
      <c r="F382" s="15"/>
      <c r="G382" s="15" t="str">
        <f t="shared" si="10"/>
        <v/>
      </c>
    </row>
    <row r="383" spans="2:7" ht="15">
      <c r="B383" s="19"/>
      <c r="C383" s="13"/>
      <c r="D383" s="12"/>
      <c r="E383" s="15"/>
      <c r="F383" s="15"/>
      <c r="G383" s="15" t="str">
        <f t="shared" si="10"/>
        <v/>
      </c>
    </row>
    <row r="384" spans="2:7" ht="15">
      <c r="B384" s="19"/>
      <c r="C384" s="13"/>
      <c r="D384" s="12"/>
      <c r="E384" s="15"/>
      <c r="F384" s="15"/>
      <c r="G384" s="15" t="str">
        <f t="shared" si="10"/>
        <v/>
      </c>
    </row>
    <row r="385" spans="2:7" ht="15">
      <c r="B385" s="19"/>
      <c r="C385" s="13"/>
      <c r="D385" s="12"/>
      <c r="E385" s="15"/>
      <c r="F385" s="15"/>
      <c r="G385" s="15" t="str">
        <f t="shared" si="10"/>
        <v/>
      </c>
    </row>
    <row r="386" spans="2:7" ht="15">
      <c r="B386" s="19"/>
      <c r="C386" s="13"/>
      <c r="D386" s="12"/>
      <c r="E386" s="15"/>
      <c r="F386" s="15"/>
      <c r="G386" s="15" t="str">
        <f t="shared" si="10"/>
        <v/>
      </c>
    </row>
    <row r="387" spans="2:7" ht="15">
      <c r="B387" s="19"/>
      <c r="C387" s="13"/>
      <c r="D387" s="12"/>
      <c r="E387" s="15"/>
      <c r="F387" s="15"/>
      <c r="G387" s="15" t="str">
        <f t="shared" si="10"/>
        <v/>
      </c>
    </row>
    <row r="388" spans="2:7" ht="15">
      <c r="B388" s="19"/>
      <c r="C388" s="13"/>
      <c r="D388" s="12"/>
      <c r="E388" s="15"/>
      <c r="F388" s="15"/>
      <c r="G388" s="15" t="str">
        <f t="shared" si="10"/>
        <v/>
      </c>
    </row>
    <row r="389" spans="2:7" ht="15">
      <c r="B389" s="19"/>
      <c r="C389" s="13"/>
      <c r="D389" s="12"/>
      <c r="E389" s="15"/>
      <c r="F389" s="15"/>
      <c r="G389" s="15" t="str">
        <f t="shared" si="10"/>
        <v/>
      </c>
    </row>
    <row r="390" spans="2:7" ht="15">
      <c r="B390" s="19"/>
      <c r="C390" s="13"/>
      <c r="D390" s="12"/>
      <c r="E390" s="15"/>
      <c r="F390" s="15"/>
      <c r="G390" s="15" t="str">
        <f t="shared" si="10"/>
        <v/>
      </c>
    </row>
    <row r="391" spans="2:7" ht="15">
      <c r="B391" s="19"/>
      <c r="C391" s="13"/>
      <c r="D391" s="12"/>
      <c r="E391" s="15"/>
      <c r="F391" s="15"/>
      <c r="G391" s="15" t="str">
        <f t="shared" si="10"/>
        <v/>
      </c>
    </row>
    <row r="392" spans="2:7" ht="15">
      <c r="B392" s="19"/>
      <c r="C392" s="13"/>
      <c r="D392" s="12"/>
      <c r="E392" s="15"/>
      <c r="F392" s="15"/>
      <c r="G392" s="15" t="str">
        <f t="shared" si="10"/>
        <v/>
      </c>
    </row>
    <row r="393" spans="2:7" ht="15">
      <c r="B393" s="19"/>
      <c r="C393" s="13"/>
      <c r="D393" s="12"/>
      <c r="E393" s="15"/>
      <c r="F393" s="15"/>
      <c r="G393" s="15" t="str">
        <f t="shared" si="10"/>
        <v/>
      </c>
    </row>
    <row r="394" spans="2:7" ht="15">
      <c r="B394" s="19"/>
      <c r="C394" s="13"/>
      <c r="D394" s="12"/>
      <c r="E394" s="15"/>
      <c r="F394" s="15"/>
      <c r="G394" s="15" t="str">
        <f t="shared" si="10"/>
        <v/>
      </c>
    </row>
    <row r="395" spans="2:7" ht="15">
      <c r="B395" s="19"/>
      <c r="C395" s="13"/>
      <c r="D395" s="12"/>
      <c r="E395" s="15"/>
      <c r="F395" s="15"/>
      <c r="G395" s="15" t="str">
        <f t="shared" si="10"/>
        <v/>
      </c>
    </row>
    <row r="396" spans="2:7" ht="15">
      <c r="B396" s="19"/>
      <c r="C396" s="13"/>
      <c r="D396" s="12"/>
      <c r="E396" s="15"/>
      <c r="F396" s="15"/>
      <c r="G396" s="15" t="str">
        <f t="shared" si="10"/>
        <v/>
      </c>
    </row>
    <row r="397" spans="2:7" ht="15">
      <c r="B397" s="19"/>
      <c r="C397" s="13"/>
      <c r="D397" s="12"/>
      <c r="E397" s="15"/>
      <c r="F397" s="15"/>
      <c r="G397" s="15" t="str">
        <f t="shared" si="10"/>
        <v/>
      </c>
    </row>
    <row r="398" spans="2:7" ht="15">
      <c r="B398" s="19"/>
      <c r="C398" s="13"/>
      <c r="D398" s="12"/>
      <c r="E398" s="15"/>
      <c r="F398" s="15"/>
      <c r="G398" s="15" t="str">
        <f t="shared" si="10"/>
        <v/>
      </c>
    </row>
    <row r="399" spans="2:7" ht="15">
      <c r="B399" s="19"/>
      <c r="C399" s="13"/>
      <c r="D399" s="12"/>
      <c r="E399" s="15"/>
      <c r="F399" s="15"/>
      <c r="G399" s="15" t="str">
        <f t="shared" si="10"/>
        <v/>
      </c>
    </row>
    <row r="400" spans="2:7" ht="15">
      <c r="B400" s="19"/>
      <c r="C400" s="13"/>
      <c r="D400" s="12"/>
      <c r="E400" s="15"/>
      <c r="F400" s="15"/>
      <c r="G400" s="15" t="str">
        <f t="shared" si="10"/>
        <v/>
      </c>
    </row>
    <row r="401" spans="2:7" ht="15">
      <c r="B401" s="19"/>
      <c r="C401" s="13"/>
      <c r="D401" s="12"/>
      <c r="E401" s="15"/>
      <c r="F401" s="15"/>
      <c r="G401" s="15" t="str">
        <f t="shared" si="10"/>
        <v/>
      </c>
    </row>
    <row r="402" spans="2:7" ht="15">
      <c r="B402" s="19"/>
      <c r="C402" s="13"/>
      <c r="D402" s="12"/>
      <c r="E402" s="15"/>
      <c r="F402" s="15"/>
      <c r="G402" s="15" t="str">
        <f t="shared" si="10"/>
        <v/>
      </c>
    </row>
    <row r="403" spans="2:7" ht="15">
      <c r="B403" s="19"/>
      <c r="C403" s="13"/>
      <c r="D403" s="12"/>
      <c r="E403" s="15"/>
      <c r="F403" s="15"/>
      <c r="G403" s="15" t="str">
        <f t="shared" si="10"/>
        <v/>
      </c>
    </row>
    <row r="404" spans="2:7" ht="15">
      <c r="B404" s="19"/>
      <c r="C404" s="13"/>
      <c r="D404" s="12"/>
      <c r="E404" s="15"/>
      <c r="F404" s="15"/>
      <c r="G404" s="15" t="str">
        <f t="shared" si="10"/>
        <v/>
      </c>
    </row>
    <row r="405" spans="2:7" ht="15">
      <c r="B405" s="19"/>
      <c r="C405" s="13"/>
      <c r="D405" s="12"/>
      <c r="E405" s="15"/>
      <c r="F405" s="15"/>
      <c r="G405" s="15" t="str">
        <f t="shared" si="10"/>
        <v/>
      </c>
    </row>
    <row r="406" spans="2:7" ht="15">
      <c r="B406" s="19"/>
      <c r="C406" s="13"/>
      <c r="D406" s="12"/>
      <c r="E406" s="15"/>
      <c r="F406" s="15"/>
      <c r="G406" s="15" t="str">
        <f t="shared" si="10"/>
        <v/>
      </c>
    </row>
    <row r="407" spans="2:7" ht="15">
      <c r="B407" s="19"/>
      <c r="C407" s="13"/>
      <c r="D407" s="12"/>
      <c r="E407" s="15"/>
      <c r="F407" s="15"/>
      <c r="G407" s="15" t="str">
        <f t="shared" si="10"/>
        <v/>
      </c>
    </row>
    <row r="408" spans="2:7" ht="15">
      <c r="B408" s="19"/>
      <c r="C408" s="13"/>
      <c r="D408" s="12"/>
      <c r="E408" s="15"/>
      <c r="F408" s="15"/>
      <c r="G408" s="15" t="str">
        <f t="shared" si="10"/>
        <v/>
      </c>
    </row>
    <row r="409" spans="2:7" ht="15">
      <c r="B409" s="19"/>
      <c r="C409" s="13"/>
      <c r="D409" s="12"/>
      <c r="E409" s="15"/>
      <c r="F409" s="15"/>
      <c r="G409" s="15" t="str">
        <f t="shared" si="10"/>
        <v/>
      </c>
    </row>
    <row r="410" spans="2:7" ht="15">
      <c r="B410" s="19"/>
      <c r="C410" s="13"/>
      <c r="D410" s="12"/>
      <c r="E410" s="15"/>
      <c r="F410" s="15"/>
      <c r="G410" s="15" t="str">
        <f t="shared" si="10"/>
        <v/>
      </c>
    </row>
    <row r="411" spans="2:7" ht="15">
      <c r="B411" s="19"/>
      <c r="C411" s="13"/>
      <c r="D411" s="12"/>
      <c r="E411" s="15"/>
      <c r="F411" s="15"/>
      <c r="G411" s="15" t="str">
        <f t="shared" si="10"/>
        <v/>
      </c>
    </row>
    <row r="412" spans="2:7" ht="15">
      <c r="B412" s="19"/>
      <c r="C412" s="13"/>
      <c r="D412" s="12"/>
      <c r="E412" s="15"/>
      <c r="F412" s="15"/>
      <c r="G412" s="15" t="str">
        <f t="shared" si="10"/>
        <v/>
      </c>
    </row>
    <row r="413" spans="2:7" ht="15">
      <c r="B413" s="19"/>
      <c r="C413" s="13"/>
      <c r="D413" s="12"/>
      <c r="E413" s="15"/>
      <c r="F413" s="15"/>
      <c r="G413" s="15" t="str">
        <f t="shared" si="10"/>
        <v/>
      </c>
    </row>
    <row r="414" spans="2:7" ht="15">
      <c r="B414" s="19"/>
      <c r="C414" s="13"/>
      <c r="D414" s="12"/>
      <c r="E414" s="15"/>
      <c r="F414" s="15"/>
      <c r="G414" s="15" t="str">
        <f t="shared" si="10"/>
        <v/>
      </c>
    </row>
    <row r="415" spans="2:7" ht="15">
      <c r="B415" s="19"/>
      <c r="C415" s="13"/>
      <c r="D415" s="12"/>
      <c r="E415" s="15"/>
      <c r="F415" s="15"/>
      <c r="G415" s="15" t="str">
        <f t="shared" si="10"/>
        <v/>
      </c>
    </row>
    <row r="416" spans="2:7" ht="15">
      <c r="B416" s="19"/>
      <c r="C416" s="13"/>
      <c r="D416" s="12"/>
      <c r="E416" s="15"/>
      <c r="F416" s="15"/>
      <c r="G416" s="15" t="str">
        <f t="shared" si="10"/>
        <v/>
      </c>
    </row>
    <row r="417" spans="2:7" ht="15">
      <c r="B417" s="19"/>
      <c r="C417" s="13"/>
      <c r="D417" s="12"/>
      <c r="E417" s="15"/>
      <c r="F417" s="15"/>
      <c r="G417" s="15" t="str">
        <f t="shared" si="10"/>
        <v/>
      </c>
    </row>
    <row r="418" spans="2:7" ht="15">
      <c r="B418" s="19"/>
      <c r="C418" s="13"/>
      <c r="D418" s="12"/>
      <c r="E418" s="15"/>
      <c r="F418" s="15"/>
      <c r="G418" s="15" t="str">
        <f t="shared" si="10"/>
        <v/>
      </c>
    </row>
    <row r="419" spans="2:7" ht="15">
      <c r="B419" s="19"/>
      <c r="C419" s="13"/>
      <c r="D419" s="12"/>
      <c r="E419" s="15"/>
      <c r="F419" s="15"/>
      <c r="G419" s="15" t="str">
        <f t="shared" si="10"/>
        <v/>
      </c>
    </row>
    <row r="420" spans="2:7" ht="15">
      <c r="B420" s="19"/>
      <c r="C420" s="13"/>
      <c r="D420" s="12"/>
      <c r="E420" s="15"/>
      <c r="F420" s="15"/>
      <c r="G420" s="15" t="str">
        <f t="shared" si="10"/>
        <v/>
      </c>
    </row>
    <row r="421" spans="2:7" ht="15">
      <c r="B421" s="19"/>
      <c r="C421" s="13"/>
      <c r="D421" s="12"/>
      <c r="E421" s="15"/>
      <c r="F421" s="15"/>
      <c r="G421" s="15" t="str">
        <f t="shared" si="10"/>
        <v/>
      </c>
    </row>
    <row r="422" spans="2:7" ht="15">
      <c r="B422" s="19"/>
      <c r="C422" s="13"/>
      <c r="D422" s="12"/>
      <c r="E422" s="15"/>
      <c r="F422" s="15"/>
      <c r="G422" s="15" t="str">
        <f t="shared" si="10"/>
        <v/>
      </c>
    </row>
    <row r="423" spans="2:7" ht="15">
      <c r="B423" s="19"/>
      <c r="C423" s="13"/>
      <c r="D423" s="12"/>
      <c r="E423" s="15"/>
      <c r="F423" s="15"/>
      <c r="G423" s="15" t="str">
        <f t="shared" si="10"/>
        <v/>
      </c>
    </row>
    <row r="424" spans="2:7" ht="15">
      <c r="B424" s="19"/>
      <c r="C424" s="13"/>
      <c r="D424" s="12"/>
      <c r="E424" s="15"/>
      <c r="F424" s="15"/>
      <c r="G424" s="15" t="str">
        <f t="shared" si="10"/>
        <v/>
      </c>
    </row>
    <row r="425" spans="2:7" ht="15">
      <c r="B425" s="19"/>
      <c r="C425" s="13"/>
      <c r="D425" s="12"/>
      <c r="E425" s="15"/>
      <c r="F425" s="15"/>
      <c r="G425" s="15" t="str">
        <f t="shared" si="10"/>
        <v/>
      </c>
    </row>
    <row r="426" spans="2:7" ht="15">
      <c r="B426" s="19"/>
      <c r="C426" s="13"/>
      <c r="D426" s="12"/>
      <c r="E426" s="15"/>
      <c r="F426" s="15"/>
      <c r="G426" s="15" t="str">
        <f t="shared" si="10"/>
        <v/>
      </c>
    </row>
    <row r="427" spans="2:7" ht="15">
      <c r="B427" s="19"/>
      <c r="C427" s="13"/>
      <c r="D427" s="12"/>
      <c r="E427" s="15"/>
      <c r="F427" s="15"/>
      <c r="G427" s="15" t="str">
        <f t="shared" si="10"/>
        <v/>
      </c>
    </row>
    <row r="428" spans="2:7" ht="15">
      <c r="B428" s="19"/>
      <c r="C428" s="13"/>
      <c r="D428" s="12"/>
      <c r="E428" s="15"/>
      <c r="F428" s="15"/>
      <c r="G428" s="15" t="str">
        <f t="shared" si="10"/>
        <v/>
      </c>
    </row>
    <row r="429" spans="2:7" ht="15">
      <c r="B429" s="19"/>
      <c r="C429" s="13"/>
      <c r="D429" s="12"/>
      <c r="E429" s="15"/>
      <c r="F429" s="15"/>
      <c r="G429" s="15" t="str">
        <f t="shared" si="10"/>
        <v/>
      </c>
    </row>
    <row r="430" spans="2:7" ht="15">
      <c r="B430" s="19"/>
      <c r="C430" s="13"/>
      <c r="D430" s="12"/>
      <c r="E430" s="15"/>
      <c r="F430" s="15"/>
      <c r="G430" s="15" t="str">
        <f t="shared" si="10"/>
        <v/>
      </c>
    </row>
    <row r="431" spans="2:7" ht="15">
      <c r="B431" s="19"/>
      <c r="C431" s="13"/>
      <c r="D431" s="12"/>
      <c r="E431" s="15"/>
      <c r="F431" s="15"/>
      <c r="G431" s="15" t="str">
        <f t="shared" si="10"/>
        <v/>
      </c>
    </row>
    <row r="432" spans="2:7" ht="15">
      <c r="B432" s="19"/>
      <c r="C432" s="13"/>
      <c r="D432" s="12"/>
      <c r="E432" s="15"/>
      <c r="F432" s="15"/>
      <c r="G432" s="15" t="str">
        <f t="shared" si="10"/>
        <v/>
      </c>
    </row>
    <row r="433" spans="2:7" ht="15">
      <c r="B433" s="19"/>
      <c r="C433" s="13"/>
      <c r="D433" s="12"/>
      <c r="E433" s="15"/>
      <c r="F433" s="15"/>
      <c r="G433" s="15" t="str">
        <f t="shared" si="10"/>
        <v/>
      </c>
    </row>
    <row r="434" spans="2:7" ht="15">
      <c r="B434" s="19"/>
      <c r="C434" s="13"/>
      <c r="D434" s="12"/>
      <c r="E434" s="15"/>
      <c r="F434" s="15"/>
      <c r="G434" s="15" t="str">
        <f t="shared" si="10"/>
        <v/>
      </c>
    </row>
    <row r="435" spans="2:7" ht="15">
      <c r="B435" s="19"/>
      <c r="C435" s="13"/>
      <c r="D435" s="12"/>
      <c r="E435" s="15"/>
      <c r="F435" s="15"/>
      <c r="G435" s="15" t="str">
        <f t="shared" si="10"/>
        <v/>
      </c>
    </row>
    <row r="436" spans="2:7" ht="15">
      <c r="B436" s="19"/>
      <c r="C436" s="13"/>
      <c r="D436" s="12"/>
      <c r="E436" s="15"/>
      <c r="F436" s="15"/>
      <c r="G436" s="15" t="str">
        <f t="shared" si="10"/>
        <v/>
      </c>
    </row>
    <row r="437" spans="2:7" ht="15">
      <c r="B437" s="19"/>
      <c r="C437" s="13"/>
      <c r="D437" s="12"/>
      <c r="E437" s="15"/>
      <c r="F437" s="15"/>
      <c r="G437" s="15" t="str">
        <f t="shared" si="10"/>
        <v/>
      </c>
    </row>
    <row r="438" spans="2:7" ht="15">
      <c r="B438" s="19"/>
      <c r="C438" s="13"/>
      <c r="D438" s="12"/>
      <c r="E438" s="15"/>
      <c r="F438" s="15"/>
      <c r="G438" s="15" t="str">
        <f t="shared" si="10"/>
        <v/>
      </c>
    </row>
    <row r="439" spans="2:7" ht="15">
      <c r="B439" s="19"/>
      <c r="C439" s="13"/>
      <c r="D439" s="12"/>
      <c r="E439" s="15"/>
      <c r="F439" s="15"/>
      <c r="G439" s="15" t="str">
        <f t="shared" si="10"/>
        <v/>
      </c>
    </row>
    <row r="440" spans="2:7" ht="15">
      <c r="B440" s="19"/>
      <c r="C440" s="13"/>
      <c r="D440" s="12"/>
      <c r="E440" s="15"/>
      <c r="F440" s="15"/>
      <c r="G440" s="15" t="str">
        <f t="shared" si="10"/>
        <v/>
      </c>
    </row>
    <row r="441" spans="2:7" ht="15">
      <c r="B441" s="19"/>
      <c r="C441" s="13"/>
      <c r="D441" s="12"/>
      <c r="E441" s="15"/>
      <c r="F441" s="15"/>
      <c r="G441" s="15" t="str">
        <f t="shared" si="10"/>
        <v/>
      </c>
    </row>
    <row r="442" spans="2:7" ht="15">
      <c r="B442" s="19"/>
      <c r="C442" s="13"/>
      <c r="D442" s="12"/>
      <c r="E442" s="15"/>
      <c r="F442" s="15"/>
      <c r="G442" s="15" t="str">
        <f t="shared" si="10"/>
        <v/>
      </c>
    </row>
    <row r="443" spans="2:7" ht="15">
      <c r="B443" s="19"/>
      <c r="C443" s="13"/>
      <c r="D443" s="12"/>
      <c r="E443" s="15"/>
      <c r="F443" s="15"/>
      <c r="G443" s="15" t="str">
        <f t="shared" si="10"/>
        <v/>
      </c>
    </row>
    <row r="444" spans="2:7" ht="15">
      <c r="B444" s="19"/>
      <c r="C444" s="13"/>
      <c r="D444" s="12"/>
      <c r="E444" s="15"/>
      <c r="F444" s="15"/>
      <c r="G444" s="15" t="str">
        <f t="shared" si="10"/>
        <v/>
      </c>
    </row>
    <row r="445" spans="2:7" ht="15">
      <c r="B445" s="19"/>
      <c r="C445" s="13"/>
      <c r="D445" s="12"/>
      <c r="E445" s="15"/>
      <c r="F445" s="15"/>
      <c r="G445" s="15" t="str">
        <f t="shared" si="10"/>
        <v/>
      </c>
    </row>
    <row r="446" spans="2:7" ht="15">
      <c r="B446" s="19"/>
      <c r="C446" s="13"/>
      <c r="D446" s="12"/>
      <c r="E446" s="15"/>
      <c r="F446" s="15"/>
      <c r="G446" s="15" t="str">
        <f t="shared" si="10"/>
        <v/>
      </c>
    </row>
    <row r="447" spans="2:7" ht="15">
      <c r="B447" s="19"/>
      <c r="C447" s="13"/>
      <c r="D447" s="12"/>
      <c r="E447" s="15"/>
      <c r="F447" s="15"/>
      <c r="G447" s="15" t="str">
        <f t="shared" si="10"/>
        <v/>
      </c>
    </row>
    <row r="448" spans="2:7" ht="15">
      <c r="B448" s="19"/>
      <c r="C448" s="13"/>
      <c r="D448" s="12"/>
      <c r="E448" s="15"/>
      <c r="F448" s="15"/>
      <c r="G448" s="15" t="str">
        <f t="shared" si="10"/>
        <v/>
      </c>
    </row>
    <row r="449" spans="2:7" ht="15">
      <c r="B449" s="19"/>
      <c r="C449" s="13"/>
      <c r="D449" s="12"/>
      <c r="E449" s="15"/>
      <c r="F449" s="15"/>
      <c r="G449" s="15" t="str">
        <f t="shared" si="10"/>
        <v/>
      </c>
    </row>
    <row r="450" spans="2:7" ht="15">
      <c r="B450" s="19"/>
      <c r="C450" s="13"/>
      <c r="D450" s="12"/>
      <c r="E450" s="15"/>
      <c r="F450" s="15"/>
      <c r="G450" s="15" t="str">
        <f t="shared" si="10"/>
        <v/>
      </c>
    </row>
    <row r="451" spans="2:7" ht="15">
      <c r="B451" s="19"/>
      <c r="C451" s="13"/>
      <c r="D451" s="12"/>
      <c r="E451" s="15"/>
      <c r="F451" s="15"/>
      <c r="G451" s="15" t="str">
        <f t="shared" si="10"/>
        <v/>
      </c>
    </row>
    <row r="452" spans="2:7" ht="15">
      <c r="B452" s="19"/>
      <c r="C452" s="13"/>
      <c r="D452" s="12"/>
      <c r="E452" s="15"/>
      <c r="F452" s="15"/>
      <c r="G452" s="15" t="str">
        <f t="shared" si="10"/>
        <v/>
      </c>
    </row>
    <row r="453" spans="2:7" ht="15">
      <c r="B453" s="19"/>
      <c r="C453" s="13"/>
      <c r="D453" s="12"/>
      <c r="E453" s="15"/>
      <c r="F453" s="15"/>
      <c r="G453" s="15" t="str">
        <f t="shared" si="10"/>
        <v/>
      </c>
    </row>
    <row r="454" spans="2:7" ht="15">
      <c r="B454" s="19"/>
      <c r="C454" s="13"/>
      <c r="D454" s="12"/>
      <c r="E454" s="15"/>
      <c r="F454" s="15"/>
      <c r="G454" s="15" t="str">
        <f t="shared" si="10"/>
        <v/>
      </c>
    </row>
    <row r="455" spans="2:7" ht="15">
      <c r="B455" s="19"/>
      <c r="C455" s="13"/>
      <c r="D455" s="12"/>
      <c r="E455" s="15"/>
      <c r="F455" s="15"/>
      <c r="G455" s="15" t="str">
        <f t="shared" si="10"/>
        <v/>
      </c>
    </row>
    <row r="456" spans="2:7" ht="15">
      <c r="B456" s="19"/>
      <c r="C456" s="13"/>
      <c r="D456" s="12"/>
      <c r="E456" s="15"/>
      <c r="F456" s="15"/>
      <c r="G456" s="15" t="str">
        <f t="shared" si="10"/>
        <v/>
      </c>
    </row>
    <row r="457" spans="2:7" ht="15">
      <c r="B457" s="19"/>
      <c r="C457" s="13"/>
      <c r="D457" s="12"/>
      <c r="E457" s="15"/>
      <c r="F457" s="15"/>
      <c r="G457" s="15" t="str">
        <f t="shared" si="10"/>
        <v/>
      </c>
    </row>
    <row r="458" spans="2:7" ht="15">
      <c r="B458" s="19"/>
      <c r="C458" s="13"/>
      <c r="D458" s="12"/>
      <c r="E458" s="15"/>
      <c r="F458" s="15"/>
      <c r="G458" s="15" t="str">
        <f t="shared" si="10"/>
        <v/>
      </c>
    </row>
    <row r="459" spans="2:7" ht="15">
      <c r="B459" s="19"/>
      <c r="C459" s="13"/>
      <c r="D459" s="12"/>
      <c r="E459" s="15"/>
      <c r="F459" s="15"/>
      <c r="G459" s="15" t="str">
        <f t="shared" si="10"/>
        <v/>
      </c>
    </row>
    <row r="460" spans="2:7" ht="15">
      <c r="B460" s="19"/>
      <c r="C460" s="13"/>
      <c r="D460" s="12"/>
      <c r="E460" s="15"/>
      <c r="F460" s="15"/>
      <c r="G460" s="15" t="str">
        <f t="shared" si="10"/>
        <v/>
      </c>
    </row>
    <row r="461" spans="2:7" ht="15">
      <c r="B461" s="19"/>
      <c r="C461" s="13"/>
      <c r="D461" s="12"/>
      <c r="E461" s="15"/>
      <c r="F461" s="15"/>
      <c r="G461" s="15" t="str">
        <f t="shared" si="10"/>
        <v/>
      </c>
    </row>
    <row r="462" spans="2:7" ht="15">
      <c r="B462" s="19"/>
      <c r="C462" s="13"/>
      <c r="D462" s="12"/>
      <c r="E462" s="15"/>
      <c r="F462" s="15"/>
      <c r="G462" s="15" t="str">
        <f t="shared" si="10"/>
        <v/>
      </c>
    </row>
    <row r="463" spans="2:7" ht="15">
      <c r="B463" s="19"/>
      <c r="C463" s="13"/>
      <c r="D463" s="12"/>
      <c r="E463" s="15"/>
      <c r="F463" s="15"/>
      <c r="G463" s="15" t="str">
        <f t="shared" si="10"/>
        <v/>
      </c>
    </row>
    <row r="464" spans="2:7" ht="15">
      <c r="B464" s="19"/>
      <c r="C464" s="13"/>
      <c r="D464" s="12"/>
      <c r="E464" s="15"/>
      <c r="F464" s="15"/>
      <c r="G464" s="15" t="str">
        <f t="shared" si="10"/>
        <v/>
      </c>
    </row>
    <row r="465" spans="2:7" ht="15">
      <c r="B465" s="19"/>
      <c r="C465" s="13"/>
      <c r="D465" s="12"/>
      <c r="E465" s="15"/>
      <c r="F465" s="15"/>
      <c r="G465" s="15" t="str">
        <f t="shared" si="10"/>
        <v/>
      </c>
    </row>
    <row r="466" spans="2:7" ht="15">
      <c r="B466" s="19"/>
      <c r="C466" s="13"/>
      <c r="D466" s="12"/>
      <c r="E466" s="15"/>
      <c r="F466" s="15"/>
      <c r="G466" s="15" t="str">
        <f t="shared" si="10"/>
        <v/>
      </c>
    </row>
    <row r="467" spans="2:7" ht="15">
      <c r="B467" s="19"/>
      <c r="C467" s="13"/>
      <c r="D467" s="12"/>
      <c r="E467" s="15"/>
      <c r="F467" s="15"/>
      <c r="G467" s="15" t="str">
        <f t="shared" si="10"/>
        <v/>
      </c>
    </row>
    <row r="468" spans="2:7" ht="15">
      <c r="B468" s="19"/>
      <c r="C468" s="13"/>
      <c r="D468" s="12"/>
      <c r="E468" s="15"/>
      <c r="F468" s="15"/>
      <c r="G468" s="15" t="str">
        <f t="shared" si="10"/>
        <v/>
      </c>
    </row>
    <row r="469" spans="2:7" ht="15">
      <c r="B469" s="19"/>
      <c r="C469" s="13"/>
      <c r="D469" s="12"/>
      <c r="E469" s="15"/>
      <c r="F469" s="15"/>
      <c r="G469" s="15" t="str">
        <f t="shared" si="10"/>
        <v/>
      </c>
    </row>
    <row r="470" spans="2:7" ht="15">
      <c r="B470" s="19"/>
      <c r="C470" s="13"/>
      <c r="D470" s="12"/>
      <c r="E470" s="15"/>
      <c r="F470" s="15"/>
      <c r="G470" s="15" t="str">
        <f t="shared" si="10"/>
        <v/>
      </c>
    </row>
    <row r="471" spans="2:7" ht="15">
      <c r="B471" s="19"/>
      <c r="C471" s="13"/>
      <c r="D471" s="12"/>
      <c r="E471" s="15"/>
      <c r="F471" s="15"/>
      <c r="G471" s="15" t="str">
        <f t="shared" si="10"/>
        <v/>
      </c>
    </row>
    <row r="472" spans="2:7" ht="15">
      <c r="B472" s="19"/>
      <c r="C472" s="13"/>
      <c r="D472" s="12"/>
      <c r="E472" s="15"/>
      <c r="F472" s="15"/>
      <c r="G472" s="15" t="str">
        <f t="shared" si="10"/>
        <v/>
      </c>
    </row>
    <row r="473" spans="2:7" ht="15">
      <c r="B473" s="19"/>
      <c r="C473" s="13"/>
      <c r="D473" s="12"/>
      <c r="E473" s="15"/>
      <c r="F473" s="15"/>
      <c r="G473" s="15" t="str">
        <f t="shared" si="10"/>
        <v/>
      </c>
    </row>
    <row r="474" spans="2:7" ht="15">
      <c r="B474" s="19"/>
      <c r="C474" s="13"/>
      <c r="D474" s="12"/>
      <c r="E474" s="15"/>
      <c r="F474" s="15"/>
      <c r="G474" s="15" t="str">
        <f t="shared" si="10"/>
        <v/>
      </c>
    </row>
    <row r="475" spans="2:7" ht="15">
      <c r="B475" s="19"/>
      <c r="C475" s="13"/>
      <c r="D475" s="12"/>
      <c r="E475" s="15"/>
      <c r="F475" s="15"/>
      <c r="G475" s="15" t="str">
        <f t="shared" si="10"/>
        <v/>
      </c>
    </row>
    <row r="476" spans="2:7" ht="15">
      <c r="B476" s="19"/>
      <c r="C476" s="13"/>
      <c r="D476" s="12"/>
      <c r="E476" s="15"/>
      <c r="F476" s="15"/>
      <c r="G476" s="15" t="str">
        <f t="shared" si="10"/>
        <v/>
      </c>
    </row>
    <row r="477" spans="2:7" ht="15">
      <c r="B477" s="19"/>
      <c r="C477" s="13"/>
      <c r="D477" s="12"/>
      <c r="E477" s="15"/>
      <c r="F477" s="15"/>
      <c r="G477" s="15" t="str">
        <f t="shared" si="10"/>
        <v/>
      </c>
    </row>
    <row r="478" spans="2:7" ht="15">
      <c r="B478" s="19"/>
      <c r="C478" s="13"/>
      <c r="D478" s="12"/>
      <c r="E478" s="15"/>
      <c r="F478" s="15"/>
      <c r="G478" s="15" t="str">
        <f t="shared" si="10"/>
        <v/>
      </c>
    </row>
    <row r="479" spans="2:7" ht="15">
      <c r="B479" s="19"/>
      <c r="C479" s="13"/>
      <c r="D479" s="12"/>
      <c r="E479" s="15"/>
      <c r="F479" s="15"/>
      <c r="G479" s="15" t="str">
        <f t="shared" si="10"/>
        <v/>
      </c>
    </row>
    <row r="480" spans="2:7" ht="15">
      <c r="B480" s="19"/>
      <c r="C480" s="13"/>
      <c r="D480" s="12"/>
      <c r="E480" s="15"/>
      <c r="F480" s="15"/>
      <c r="G480" s="15" t="str">
        <f t="shared" si="10"/>
        <v/>
      </c>
    </row>
    <row r="481" spans="2:7" ht="15">
      <c r="B481" s="19"/>
      <c r="C481" s="13"/>
      <c r="D481" s="12"/>
      <c r="E481" s="15"/>
      <c r="F481" s="15"/>
      <c r="G481" s="15" t="str">
        <f t="shared" si="10"/>
        <v/>
      </c>
    </row>
    <row r="482" spans="2:7" ht="15">
      <c r="B482" s="19"/>
      <c r="C482" s="13"/>
      <c r="D482" s="12"/>
      <c r="E482" s="15"/>
      <c r="F482" s="15"/>
      <c r="G482" s="15" t="str">
        <f t="shared" si="10"/>
        <v/>
      </c>
    </row>
    <row r="483" spans="2:7" ht="15">
      <c r="B483" s="19"/>
      <c r="C483" s="13"/>
      <c r="D483" s="12"/>
      <c r="E483" s="15"/>
      <c r="F483" s="15"/>
      <c r="G483" s="15" t="str">
        <f t="shared" si="10"/>
        <v/>
      </c>
    </row>
    <row r="484" spans="2:7" ht="15">
      <c r="B484" s="19"/>
      <c r="C484" s="13"/>
      <c r="D484" s="12"/>
      <c r="E484" s="15"/>
      <c r="F484" s="15"/>
      <c r="G484" s="15" t="str">
        <f t="shared" si="10"/>
        <v/>
      </c>
    </row>
    <row r="485" spans="2:7" ht="15">
      <c r="B485" s="19"/>
      <c r="C485" s="13"/>
      <c r="D485" s="12"/>
      <c r="E485" s="15"/>
      <c r="F485" s="15"/>
      <c r="G485" s="15" t="str">
        <f t="shared" si="10"/>
        <v/>
      </c>
    </row>
    <row r="486" spans="2:7" ht="15">
      <c r="B486" s="19"/>
      <c r="C486" s="13"/>
      <c r="D486" s="12"/>
      <c r="E486" s="15"/>
      <c r="F486" s="15"/>
      <c r="G486" s="15" t="str">
        <f t="shared" si="10"/>
        <v/>
      </c>
    </row>
    <row r="487" spans="2:7" ht="15">
      <c r="B487" s="19"/>
      <c r="C487" s="13"/>
      <c r="D487" s="12"/>
      <c r="E487" s="15"/>
      <c r="F487" s="15"/>
      <c r="G487" s="15" t="str">
        <f t="shared" si="10"/>
        <v/>
      </c>
    </row>
    <row r="488" spans="2:7" ht="15">
      <c r="B488" s="19"/>
      <c r="C488" s="13"/>
      <c r="D488" s="12"/>
      <c r="E488" s="15"/>
      <c r="F488" s="15"/>
      <c r="G488" s="15" t="str">
        <f t="shared" si="10"/>
        <v/>
      </c>
    </row>
    <row r="489" spans="2:7" ht="15">
      <c r="B489" s="19"/>
      <c r="C489" s="13"/>
      <c r="D489" s="12"/>
      <c r="E489" s="15"/>
      <c r="F489" s="15"/>
      <c r="G489" s="15" t="str">
        <f t="shared" si="10"/>
        <v/>
      </c>
    </row>
    <row r="490" spans="2:7" ht="15">
      <c r="B490" s="19"/>
      <c r="C490" s="13"/>
      <c r="D490" s="12"/>
      <c r="E490" s="15"/>
      <c r="F490" s="15"/>
      <c r="G490" s="15" t="str">
        <f t="shared" si="10"/>
        <v/>
      </c>
    </row>
    <row r="491" spans="2:7" ht="15">
      <c r="B491" s="19"/>
      <c r="C491" s="13"/>
      <c r="D491" s="12"/>
      <c r="E491" s="15"/>
      <c r="F491" s="15"/>
      <c r="G491" s="15" t="str">
        <f t="shared" si="10"/>
        <v/>
      </c>
    </row>
    <row r="492" spans="2:7" ht="15">
      <c r="B492" s="19"/>
      <c r="C492" s="13"/>
      <c r="D492" s="12"/>
      <c r="E492" s="15"/>
      <c r="F492" s="15"/>
      <c r="G492" s="15" t="str">
        <f t="shared" si="10"/>
        <v/>
      </c>
    </row>
    <row r="493" spans="2:7" ht="15">
      <c r="B493" s="19"/>
      <c r="C493" s="13"/>
      <c r="D493" s="12"/>
      <c r="E493" s="15"/>
      <c r="F493" s="15"/>
      <c r="G493" s="15" t="str">
        <f t="shared" si="10"/>
        <v/>
      </c>
    </row>
    <row r="494" spans="2:7" ht="15">
      <c r="B494" s="19"/>
      <c r="C494" s="13"/>
      <c r="D494" s="12"/>
      <c r="E494" s="15"/>
      <c r="F494" s="15"/>
      <c r="G494" s="15" t="str">
        <f t="shared" si="10"/>
        <v/>
      </c>
    </row>
    <row r="495" spans="2:7" ht="15">
      <c r="B495" s="19"/>
      <c r="C495" s="13"/>
      <c r="D495" s="12"/>
      <c r="E495" s="15"/>
      <c r="F495" s="15"/>
      <c r="G495" s="15" t="str">
        <f t="shared" si="10"/>
        <v/>
      </c>
    </row>
    <row r="496" spans="2:7" ht="15">
      <c r="B496" s="19"/>
      <c r="C496" s="13"/>
      <c r="D496" s="12"/>
      <c r="E496" s="15"/>
      <c r="F496" s="15"/>
      <c r="G496" s="15" t="str">
        <f t="shared" si="10"/>
        <v/>
      </c>
    </row>
    <row r="497" spans="2:7" ht="15">
      <c r="B497" s="19"/>
      <c r="C497" s="13"/>
      <c r="D497" s="12"/>
      <c r="E497" s="15"/>
      <c r="F497" s="15"/>
      <c r="G497" s="15" t="str">
        <f t="shared" si="10"/>
        <v/>
      </c>
    </row>
    <row r="498" spans="2:7" ht="15">
      <c r="B498" s="19"/>
      <c r="C498" s="13"/>
      <c r="D498" s="12"/>
      <c r="E498" s="15"/>
      <c r="F498" s="15"/>
      <c r="G498" s="15" t="str">
        <f t="shared" si="10"/>
        <v/>
      </c>
    </row>
    <row r="499" spans="2:7" ht="15">
      <c r="B499" s="19"/>
      <c r="C499" s="13"/>
      <c r="D499" s="12"/>
      <c r="E499" s="15"/>
      <c r="F499" s="15"/>
      <c r="G499" s="15" t="str">
        <f t="shared" si="10"/>
        <v/>
      </c>
    </row>
    <row r="500" spans="2:7" ht="15">
      <c r="B500" s="19"/>
      <c r="C500" s="13"/>
      <c r="D500" s="12"/>
      <c r="E500" s="15"/>
      <c r="F500" s="15"/>
      <c r="G500" s="15" t="str">
        <f t="shared" si="10"/>
        <v/>
      </c>
    </row>
    <row r="501" spans="2:7" ht="15">
      <c r="B501" s="19"/>
      <c r="C501" s="13"/>
      <c r="D501" s="12"/>
      <c r="E501" s="15"/>
      <c r="F501" s="15"/>
      <c r="G501" s="15" t="str">
        <f t="shared" si="10"/>
        <v/>
      </c>
    </row>
    <row r="502" spans="2:7" ht="15">
      <c r="B502" s="19"/>
      <c r="C502" s="13"/>
      <c r="D502" s="12"/>
      <c r="E502" s="15"/>
      <c r="F502" s="15"/>
      <c r="G502" s="15" t="str">
        <f t="shared" si="10"/>
        <v/>
      </c>
    </row>
    <row r="503" spans="2:7" ht="15">
      <c r="B503" s="19"/>
      <c r="C503" s="13"/>
      <c r="D503" s="12"/>
      <c r="E503" s="15"/>
      <c r="F503" s="15"/>
      <c r="G503" s="15" t="str">
        <f t="shared" si="10"/>
        <v/>
      </c>
    </row>
    <row r="504" spans="2:7" ht="15">
      <c r="B504" s="19"/>
      <c r="C504" s="13"/>
      <c r="D504" s="12"/>
      <c r="E504" s="15"/>
      <c r="F504" s="15"/>
      <c r="G504" s="15" t="str">
        <f t="shared" si="10"/>
        <v/>
      </c>
    </row>
    <row r="505" spans="2:7" ht="15">
      <c r="B505" s="19"/>
      <c r="C505" s="13"/>
      <c r="D505" s="12"/>
      <c r="E505" s="15"/>
      <c r="F505" s="15"/>
      <c r="G505" s="15" t="str">
        <f t="shared" si="10"/>
        <v/>
      </c>
    </row>
    <row r="506" spans="2:7" ht="14">
      <c r="D506" s="2"/>
    </row>
    <row r="507" spans="2:7" ht="14">
      <c r="D507" s="2"/>
    </row>
    <row r="508" spans="2:7" ht="14">
      <c r="D508" s="2"/>
    </row>
    <row r="509" spans="2:7" ht="14">
      <c r="D509" s="2"/>
    </row>
    <row r="510" spans="2:7" ht="14">
      <c r="D510" s="2"/>
    </row>
    <row r="511" spans="2:7" ht="14">
      <c r="D511" s="2"/>
    </row>
    <row r="512" spans="2:7" ht="14">
      <c r="D512" s="2"/>
    </row>
    <row r="513" spans="4:4" ht="14">
      <c r="D513" s="2"/>
    </row>
    <row r="514" spans="4:4" ht="14">
      <c r="D514" s="2"/>
    </row>
    <row r="515" spans="4:4" ht="14">
      <c r="D515" s="2"/>
    </row>
    <row r="516" spans="4:4" ht="14">
      <c r="D516" s="2"/>
    </row>
    <row r="517" spans="4:4" ht="14">
      <c r="D517" s="2"/>
    </row>
    <row r="518" spans="4:4" ht="14">
      <c r="D518" s="2"/>
    </row>
    <row r="519" spans="4:4" ht="14">
      <c r="D519" s="2"/>
    </row>
    <row r="520" spans="4:4" ht="14">
      <c r="D520" s="2"/>
    </row>
    <row r="521" spans="4:4" ht="14">
      <c r="D521" s="2"/>
    </row>
    <row r="522" spans="4:4" ht="14">
      <c r="D522" s="2"/>
    </row>
    <row r="523" spans="4:4" ht="14">
      <c r="D523" s="2"/>
    </row>
    <row r="524" spans="4:4" ht="14">
      <c r="D524" s="2"/>
    </row>
    <row r="525" spans="4:4" ht="14">
      <c r="D525" s="2"/>
    </row>
    <row r="526" spans="4:4" ht="14">
      <c r="D526" s="2"/>
    </row>
    <row r="527" spans="4:4" ht="14">
      <c r="D527" s="2"/>
    </row>
    <row r="528" spans="4:4" ht="14">
      <c r="D528" s="2"/>
    </row>
    <row r="529" spans="4:4" ht="14">
      <c r="D529" s="2"/>
    </row>
    <row r="530" spans="4:4" ht="14">
      <c r="D530" s="2"/>
    </row>
    <row r="531" spans="4:4" ht="14">
      <c r="D531" s="2"/>
    </row>
    <row r="532" spans="4:4" ht="14">
      <c r="D532" s="2"/>
    </row>
    <row r="533" spans="4:4" ht="14">
      <c r="D533" s="2"/>
    </row>
    <row r="534" spans="4:4" ht="14">
      <c r="D534" s="2"/>
    </row>
    <row r="535" spans="4:4" ht="14">
      <c r="D535" s="2"/>
    </row>
    <row r="536" spans="4:4" ht="14">
      <c r="D536" s="2"/>
    </row>
    <row r="537" spans="4:4" ht="14">
      <c r="D537" s="2"/>
    </row>
    <row r="538" spans="4:4" ht="14">
      <c r="D538" s="2"/>
    </row>
    <row r="539" spans="4:4" ht="14">
      <c r="D539" s="2"/>
    </row>
    <row r="540" spans="4:4" ht="14">
      <c r="D540" s="2"/>
    </row>
    <row r="541" spans="4:4" ht="14">
      <c r="D541" s="2"/>
    </row>
    <row r="542" spans="4:4" ht="14">
      <c r="D542" s="2"/>
    </row>
    <row r="543" spans="4:4" ht="14">
      <c r="D543" s="2"/>
    </row>
    <row r="544" spans="4:4" ht="14">
      <c r="D544" s="2"/>
    </row>
    <row r="545" spans="4:4" ht="14">
      <c r="D545" s="2"/>
    </row>
    <row r="546" spans="4:4" ht="14">
      <c r="D546" s="2"/>
    </row>
    <row r="547" spans="4:4" ht="14">
      <c r="D547" s="2"/>
    </row>
    <row r="548" spans="4:4" ht="14">
      <c r="D548" s="2"/>
    </row>
    <row r="549" spans="4:4" ht="14">
      <c r="D549" s="2"/>
    </row>
    <row r="550" spans="4:4" ht="14">
      <c r="D550" s="2"/>
    </row>
    <row r="551" spans="4:4" ht="14">
      <c r="D551" s="2"/>
    </row>
    <row r="552" spans="4:4" ht="14">
      <c r="D552" s="2"/>
    </row>
    <row r="553" spans="4:4" ht="14">
      <c r="D553" s="2"/>
    </row>
    <row r="554" spans="4:4" ht="14">
      <c r="D554" s="2"/>
    </row>
    <row r="555" spans="4:4" ht="14">
      <c r="D555" s="2"/>
    </row>
    <row r="556" spans="4:4" ht="14">
      <c r="D556" s="2"/>
    </row>
    <row r="557" spans="4:4" ht="14">
      <c r="D557" s="2"/>
    </row>
    <row r="558" spans="4:4" ht="14">
      <c r="D558" s="2"/>
    </row>
    <row r="559" spans="4:4" ht="14">
      <c r="D559" s="2"/>
    </row>
    <row r="560" spans="4:4" ht="14">
      <c r="D560" s="2"/>
    </row>
    <row r="561" spans="4:4" ht="14">
      <c r="D561" s="2"/>
    </row>
    <row r="562" spans="4:4" ht="14">
      <c r="D562" s="2"/>
    </row>
    <row r="563" spans="4:4" ht="14">
      <c r="D563" s="2"/>
    </row>
    <row r="564" spans="4:4" ht="14">
      <c r="D564" s="2"/>
    </row>
    <row r="565" spans="4:4" ht="14">
      <c r="D565" s="2"/>
    </row>
    <row r="566" spans="4:4" ht="14">
      <c r="D566" s="2"/>
    </row>
    <row r="567" spans="4:4" ht="14">
      <c r="D567" s="2"/>
    </row>
    <row r="568" spans="4:4" ht="14">
      <c r="D568" s="2"/>
    </row>
    <row r="569" spans="4:4" ht="14">
      <c r="D569" s="2"/>
    </row>
    <row r="570" spans="4:4" ht="14">
      <c r="D570" s="2"/>
    </row>
    <row r="571" spans="4:4" ht="14">
      <c r="D571" s="2"/>
    </row>
    <row r="572" spans="4:4" ht="14">
      <c r="D572" s="2"/>
    </row>
    <row r="573" spans="4:4" ht="14">
      <c r="D573" s="2"/>
    </row>
    <row r="574" spans="4:4" ht="14">
      <c r="D574" s="2"/>
    </row>
    <row r="575" spans="4:4" ht="14">
      <c r="D575" s="2"/>
    </row>
    <row r="576" spans="4:4" ht="14">
      <c r="D576" s="2"/>
    </row>
    <row r="577" spans="4:4" ht="14">
      <c r="D577" s="2"/>
    </row>
    <row r="578" spans="4:4" ht="14">
      <c r="D578" s="2"/>
    </row>
    <row r="579" spans="4:4" ht="14">
      <c r="D579" s="2"/>
    </row>
    <row r="580" spans="4:4" ht="14">
      <c r="D580" s="2"/>
    </row>
    <row r="581" spans="4:4" ht="14">
      <c r="D581" s="2"/>
    </row>
    <row r="582" spans="4:4" ht="14">
      <c r="D582" s="2"/>
    </row>
    <row r="583" spans="4:4" ht="14">
      <c r="D583" s="2"/>
    </row>
    <row r="584" spans="4:4" ht="14">
      <c r="D584" s="2"/>
    </row>
    <row r="585" spans="4:4" ht="14">
      <c r="D585" s="2"/>
    </row>
    <row r="586" spans="4:4" ht="14">
      <c r="D586" s="2"/>
    </row>
    <row r="587" spans="4:4" ht="14">
      <c r="D587" s="2"/>
    </row>
    <row r="588" spans="4:4" ht="14">
      <c r="D588" s="2"/>
    </row>
    <row r="589" spans="4:4" ht="14">
      <c r="D589" s="2"/>
    </row>
    <row r="590" spans="4:4" ht="14">
      <c r="D590" s="2"/>
    </row>
    <row r="591" spans="4:4" ht="14">
      <c r="D591" s="2"/>
    </row>
    <row r="592" spans="4:4" ht="14">
      <c r="D592" s="2"/>
    </row>
    <row r="593" spans="4:4" ht="14">
      <c r="D593" s="2"/>
    </row>
    <row r="594" spans="4:4" ht="14">
      <c r="D594" s="2"/>
    </row>
    <row r="595" spans="4:4" ht="14">
      <c r="D595" s="2"/>
    </row>
    <row r="596" spans="4:4" ht="14">
      <c r="D596" s="2"/>
    </row>
    <row r="597" spans="4:4" ht="14">
      <c r="D597" s="2"/>
    </row>
    <row r="598" spans="4:4" ht="14">
      <c r="D598" s="2"/>
    </row>
    <row r="599" spans="4:4" ht="14">
      <c r="D599" s="2"/>
    </row>
    <row r="600" spans="4:4" ht="14">
      <c r="D600" s="2"/>
    </row>
    <row r="601" spans="4:4" ht="14">
      <c r="D601" s="2"/>
    </row>
    <row r="602" spans="4:4" ht="14">
      <c r="D602" s="2"/>
    </row>
    <row r="603" spans="4:4" ht="14">
      <c r="D603" s="2"/>
    </row>
    <row r="604" spans="4:4" ht="14">
      <c r="D604" s="2"/>
    </row>
    <row r="605" spans="4:4" ht="14">
      <c r="D605" s="2"/>
    </row>
    <row r="606" spans="4:4" ht="14">
      <c r="D606" s="2"/>
    </row>
    <row r="607" spans="4:4" ht="14">
      <c r="D607" s="2"/>
    </row>
    <row r="608" spans="4:4" ht="14">
      <c r="D608" s="2"/>
    </row>
    <row r="609" spans="4:4" ht="14">
      <c r="D609" s="2"/>
    </row>
    <row r="610" spans="4:4" ht="14">
      <c r="D610" s="2"/>
    </row>
    <row r="611" spans="4:4" ht="14">
      <c r="D611" s="2"/>
    </row>
    <row r="612" spans="4:4" ht="14">
      <c r="D612" s="2"/>
    </row>
    <row r="613" spans="4:4" ht="14">
      <c r="D613" s="2"/>
    </row>
    <row r="614" spans="4:4" ht="14">
      <c r="D614" s="2"/>
    </row>
    <row r="615" spans="4:4" ht="14">
      <c r="D615" s="2"/>
    </row>
    <row r="616" spans="4:4" ht="14">
      <c r="D616" s="2"/>
    </row>
    <row r="617" spans="4:4" ht="14">
      <c r="D617" s="2"/>
    </row>
    <row r="618" spans="4:4" ht="14">
      <c r="D618" s="2"/>
    </row>
    <row r="619" spans="4:4" ht="14">
      <c r="D619" s="2"/>
    </row>
    <row r="620" spans="4:4" ht="14">
      <c r="D620" s="2"/>
    </row>
    <row r="621" spans="4:4" ht="14">
      <c r="D621" s="2"/>
    </row>
    <row r="622" spans="4:4" ht="14">
      <c r="D622" s="2"/>
    </row>
    <row r="623" spans="4:4" ht="14">
      <c r="D623" s="2"/>
    </row>
    <row r="624" spans="4:4" ht="14">
      <c r="D624" s="2"/>
    </row>
    <row r="625" spans="4:4" ht="14">
      <c r="D625" s="2"/>
    </row>
    <row r="626" spans="4:4" ht="14">
      <c r="D626" s="2"/>
    </row>
    <row r="627" spans="4:4" ht="14">
      <c r="D627" s="2"/>
    </row>
    <row r="628" spans="4:4" ht="14">
      <c r="D628" s="2"/>
    </row>
    <row r="629" spans="4:4" ht="14">
      <c r="D629" s="2"/>
    </row>
    <row r="630" spans="4:4" ht="14">
      <c r="D630" s="2"/>
    </row>
    <row r="631" spans="4:4" ht="14">
      <c r="D631" s="2"/>
    </row>
    <row r="632" spans="4:4" ht="14">
      <c r="D632" s="2"/>
    </row>
    <row r="633" spans="4:4" ht="14">
      <c r="D633" s="2"/>
    </row>
    <row r="634" spans="4:4" ht="14">
      <c r="D634" s="2"/>
    </row>
    <row r="635" spans="4:4" ht="14">
      <c r="D635" s="2"/>
    </row>
    <row r="636" spans="4:4" ht="14">
      <c r="D636" s="2"/>
    </row>
    <row r="637" spans="4:4" ht="14">
      <c r="D637" s="2"/>
    </row>
    <row r="638" spans="4:4" ht="14">
      <c r="D638" s="2"/>
    </row>
    <row r="639" spans="4:4" ht="14">
      <c r="D639" s="2"/>
    </row>
    <row r="640" spans="4:4" ht="14">
      <c r="D640" s="2"/>
    </row>
    <row r="641" spans="4:4" ht="14">
      <c r="D641" s="2"/>
    </row>
    <row r="642" spans="4:4" ht="14">
      <c r="D642" s="2"/>
    </row>
    <row r="643" spans="4:4" ht="14">
      <c r="D643" s="2"/>
    </row>
    <row r="644" spans="4:4" ht="14">
      <c r="D644" s="2"/>
    </row>
    <row r="645" spans="4:4" ht="14">
      <c r="D645" s="2"/>
    </row>
    <row r="646" spans="4:4" ht="14">
      <c r="D646" s="2"/>
    </row>
    <row r="647" spans="4:4" ht="14">
      <c r="D647" s="2"/>
    </row>
    <row r="648" spans="4:4" ht="14">
      <c r="D648" s="2"/>
    </row>
    <row r="649" spans="4:4" ht="14">
      <c r="D649" s="2"/>
    </row>
    <row r="650" spans="4:4" ht="14">
      <c r="D650" s="2"/>
    </row>
    <row r="651" spans="4:4" ht="14">
      <c r="D651" s="2"/>
    </row>
    <row r="652" spans="4:4" ht="14">
      <c r="D652" s="2"/>
    </row>
    <row r="653" spans="4:4" ht="14">
      <c r="D653" s="2"/>
    </row>
    <row r="654" spans="4:4" ht="14">
      <c r="D654" s="2"/>
    </row>
    <row r="655" spans="4:4" ht="14">
      <c r="D655" s="2"/>
    </row>
    <row r="656" spans="4:4" ht="14">
      <c r="D656" s="2"/>
    </row>
    <row r="657" spans="4:4" ht="14">
      <c r="D657" s="2"/>
    </row>
    <row r="658" spans="4:4" ht="14">
      <c r="D658" s="2"/>
    </row>
    <row r="659" spans="4:4" ht="14">
      <c r="D659" s="2"/>
    </row>
    <row r="660" spans="4:4" ht="14">
      <c r="D660" s="2"/>
    </row>
    <row r="661" spans="4:4" ht="14">
      <c r="D661" s="2"/>
    </row>
    <row r="662" spans="4:4" ht="14">
      <c r="D662" s="2"/>
    </row>
    <row r="663" spans="4:4" ht="14">
      <c r="D663" s="2"/>
    </row>
    <row r="664" spans="4:4" ht="14">
      <c r="D664" s="2"/>
    </row>
    <row r="665" spans="4:4" ht="14">
      <c r="D665" s="2"/>
    </row>
    <row r="666" spans="4:4" ht="14">
      <c r="D666" s="2"/>
    </row>
    <row r="667" spans="4:4" ht="14">
      <c r="D667" s="2"/>
    </row>
    <row r="668" spans="4:4" ht="14">
      <c r="D668" s="2"/>
    </row>
    <row r="669" spans="4:4" ht="14">
      <c r="D669" s="2"/>
    </row>
    <row r="670" spans="4:4" ht="14">
      <c r="D670" s="2"/>
    </row>
    <row r="671" spans="4:4" ht="14">
      <c r="D671" s="2"/>
    </row>
    <row r="672" spans="4:4" ht="14">
      <c r="D672" s="2"/>
    </row>
    <row r="673" spans="4:4" ht="14">
      <c r="D673" s="2"/>
    </row>
    <row r="674" spans="4:4" ht="14">
      <c r="D674" s="2"/>
    </row>
    <row r="675" spans="4:4" ht="14">
      <c r="D675" s="2"/>
    </row>
    <row r="676" spans="4:4" ht="14">
      <c r="D676" s="2"/>
    </row>
    <row r="677" spans="4:4" ht="14">
      <c r="D677" s="2"/>
    </row>
    <row r="678" spans="4:4" ht="14">
      <c r="D678" s="2"/>
    </row>
    <row r="679" spans="4:4" ht="14">
      <c r="D679" s="2"/>
    </row>
    <row r="680" spans="4:4" ht="14">
      <c r="D680" s="2"/>
    </row>
    <row r="681" spans="4:4" ht="14">
      <c r="D681" s="2"/>
    </row>
    <row r="682" spans="4:4" ht="14">
      <c r="D682" s="2"/>
    </row>
    <row r="683" spans="4:4" ht="14">
      <c r="D683" s="2"/>
    </row>
    <row r="684" spans="4:4" ht="14">
      <c r="D684" s="2"/>
    </row>
    <row r="685" spans="4:4" ht="14">
      <c r="D685" s="2"/>
    </row>
    <row r="686" spans="4:4" ht="14">
      <c r="D686" s="2"/>
    </row>
    <row r="687" spans="4:4" ht="14">
      <c r="D687" s="2"/>
    </row>
    <row r="688" spans="4:4" ht="14">
      <c r="D688" s="2"/>
    </row>
    <row r="689" spans="4:4" ht="14">
      <c r="D689" s="2"/>
    </row>
    <row r="690" spans="4:4" ht="14">
      <c r="D690" s="2"/>
    </row>
    <row r="691" spans="4:4" ht="14">
      <c r="D691" s="2"/>
    </row>
    <row r="692" spans="4:4" ht="14">
      <c r="D692" s="2"/>
    </row>
    <row r="693" spans="4:4" ht="14">
      <c r="D693" s="2"/>
    </row>
    <row r="694" spans="4:4" ht="14">
      <c r="D694" s="2"/>
    </row>
    <row r="695" spans="4:4" ht="14">
      <c r="D695" s="2"/>
    </row>
    <row r="696" spans="4:4" ht="14">
      <c r="D696" s="2"/>
    </row>
    <row r="697" spans="4:4" ht="14">
      <c r="D697" s="2"/>
    </row>
    <row r="698" spans="4:4" ht="14">
      <c r="D698" s="2"/>
    </row>
    <row r="699" spans="4:4" ht="14">
      <c r="D699" s="2"/>
    </row>
    <row r="700" spans="4:4" ht="14">
      <c r="D700" s="2"/>
    </row>
    <row r="701" spans="4:4" ht="14">
      <c r="D701" s="2"/>
    </row>
    <row r="702" spans="4:4" ht="14">
      <c r="D702" s="2"/>
    </row>
    <row r="703" spans="4:4" ht="14">
      <c r="D703" s="2"/>
    </row>
    <row r="704" spans="4:4" ht="14">
      <c r="D704" s="2"/>
    </row>
    <row r="705" spans="4:4" ht="14">
      <c r="D705" s="2"/>
    </row>
    <row r="706" spans="4:4" ht="14">
      <c r="D706" s="2"/>
    </row>
    <row r="707" spans="4:4" ht="14">
      <c r="D707" s="2"/>
    </row>
    <row r="708" spans="4:4" ht="14">
      <c r="D708" s="2"/>
    </row>
    <row r="709" spans="4:4" ht="14">
      <c r="D709" s="2"/>
    </row>
    <row r="710" spans="4:4" ht="14">
      <c r="D710" s="2"/>
    </row>
    <row r="711" spans="4:4" ht="14">
      <c r="D711" s="2"/>
    </row>
    <row r="712" spans="4:4" ht="14">
      <c r="D712" s="2"/>
    </row>
    <row r="713" spans="4:4" ht="14">
      <c r="D713" s="2"/>
    </row>
    <row r="714" spans="4:4" ht="14">
      <c r="D714" s="2"/>
    </row>
    <row r="715" spans="4:4" ht="14">
      <c r="D715" s="2"/>
    </row>
    <row r="716" spans="4:4" ht="14">
      <c r="D716" s="2"/>
    </row>
    <row r="717" spans="4:4" ht="14">
      <c r="D717" s="2"/>
    </row>
    <row r="718" spans="4:4" ht="14">
      <c r="D718" s="2"/>
    </row>
    <row r="719" spans="4:4" ht="14">
      <c r="D719" s="2"/>
    </row>
    <row r="720" spans="4:4" ht="14">
      <c r="D720" s="2"/>
    </row>
    <row r="721" spans="4:4" ht="14">
      <c r="D721" s="2"/>
    </row>
    <row r="722" spans="4:4" ht="14">
      <c r="D722" s="2"/>
    </row>
    <row r="723" spans="4:4" ht="14">
      <c r="D723" s="2"/>
    </row>
    <row r="724" spans="4:4" ht="14">
      <c r="D724" s="2"/>
    </row>
    <row r="725" spans="4:4" ht="14">
      <c r="D725" s="2"/>
    </row>
    <row r="726" spans="4:4" ht="14">
      <c r="D726" s="2"/>
    </row>
    <row r="727" spans="4:4" ht="14">
      <c r="D727" s="2"/>
    </row>
    <row r="728" spans="4:4" ht="14">
      <c r="D728" s="2"/>
    </row>
    <row r="729" spans="4:4" ht="14">
      <c r="D729" s="2"/>
    </row>
    <row r="730" spans="4:4" ht="14">
      <c r="D730" s="2"/>
    </row>
    <row r="731" spans="4:4" ht="14">
      <c r="D731" s="2"/>
    </row>
    <row r="732" spans="4:4" ht="14">
      <c r="D732" s="2"/>
    </row>
    <row r="733" spans="4:4" ht="14">
      <c r="D733" s="2"/>
    </row>
    <row r="734" spans="4:4" ht="14">
      <c r="D734" s="2"/>
    </row>
    <row r="735" spans="4:4" ht="14">
      <c r="D735" s="2"/>
    </row>
    <row r="736" spans="4:4" ht="14">
      <c r="D736" s="2"/>
    </row>
    <row r="737" spans="4:4" ht="14">
      <c r="D737" s="2"/>
    </row>
    <row r="738" spans="4:4" ht="14">
      <c r="D738" s="2"/>
    </row>
    <row r="739" spans="4:4" ht="14">
      <c r="D739" s="2"/>
    </row>
    <row r="740" spans="4:4" ht="14">
      <c r="D740" s="2"/>
    </row>
    <row r="741" spans="4:4" ht="14">
      <c r="D741" s="2"/>
    </row>
    <row r="742" spans="4:4" ht="14">
      <c r="D742" s="2"/>
    </row>
    <row r="743" spans="4:4" ht="14">
      <c r="D743" s="2"/>
    </row>
    <row r="744" spans="4:4" ht="14">
      <c r="D744" s="2"/>
    </row>
    <row r="745" spans="4:4" ht="14">
      <c r="D745" s="2"/>
    </row>
    <row r="746" spans="4:4" ht="14">
      <c r="D746" s="2"/>
    </row>
    <row r="747" spans="4:4" ht="14">
      <c r="D747" s="2"/>
    </row>
    <row r="748" spans="4:4" ht="14">
      <c r="D748" s="2"/>
    </row>
    <row r="749" spans="4:4" ht="14">
      <c r="D749" s="2"/>
    </row>
    <row r="750" spans="4:4" ht="14">
      <c r="D750" s="2"/>
    </row>
    <row r="751" spans="4:4" ht="14">
      <c r="D751" s="2"/>
    </row>
    <row r="752" spans="4:4" ht="14">
      <c r="D752" s="2"/>
    </row>
    <row r="753" spans="4:4" ht="14">
      <c r="D753" s="2"/>
    </row>
    <row r="754" spans="4:4" ht="14">
      <c r="D754" s="2"/>
    </row>
    <row r="755" spans="4:4" ht="14">
      <c r="D755" s="2"/>
    </row>
    <row r="756" spans="4:4" ht="14">
      <c r="D756" s="2"/>
    </row>
    <row r="757" spans="4:4" ht="14">
      <c r="D757" s="2"/>
    </row>
    <row r="758" spans="4:4" ht="14">
      <c r="D758" s="2"/>
    </row>
    <row r="759" spans="4:4" ht="14">
      <c r="D759" s="2"/>
    </row>
    <row r="760" spans="4:4" ht="14">
      <c r="D760" s="2"/>
    </row>
    <row r="761" spans="4:4" ht="14">
      <c r="D761" s="2"/>
    </row>
    <row r="762" spans="4:4" ht="14">
      <c r="D762" s="2"/>
    </row>
    <row r="763" spans="4:4" ht="14">
      <c r="D763" s="2"/>
    </row>
    <row r="764" spans="4:4" ht="14">
      <c r="D764" s="2"/>
    </row>
    <row r="765" spans="4:4" ht="14">
      <c r="D765" s="2"/>
    </row>
    <row r="766" spans="4:4" ht="14">
      <c r="D766" s="2"/>
    </row>
    <row r="767" spans="4:4" ht="14">
      <c r="D767" s="2"/>
    </row>
    <row r="768" spans="4:4" ht="14">
      <c r="D768" s="2"/>
    </row>
    <row r="769" spans="4:4" ht="14">
      <c r="D769" s="2"/>
    </row>
    <row r="770" spans="4:4" ht="14">
      <c r="D770" s="2"/>
    </row>
    <row r="771" spans="4:4" ht="14">
      <c r="D771" s="2"/>
    </row>
    <row r="772" spans="4:4" ht="14">
      <c r="D772" s="2"/>
    </row>
    <row r="773" spans="4:4" ht="14">
      <c r="D773" s="2"/>
    </row>
    <row r="774" spans="4:4" ht="14">
      <c r="D774" s="2"/>
    </row>
    <row r="775" spans="4:4" ht="14">
      <c r="D775" s="2"/>
    </row>
    <row r="776" spans="4:4" ht="14">
      <c r="D776" s="2"/>
    </row>
    <row r="777" spans="4:4" ht="14">
      <c r="D777" s="2"/>
    </row>
    <row r="778" spans="4:4" ht="14">
      <c r="D778" s="2"/>
    </row>
    <row r="779" spans="4:4" ht="14">
      <c r="D779" s="2"/>
    </row>
    <row r="780" spans="4:4" ht="14">
      <c r="D780" s="2"/>
    </row>
    <row r="781" spans="4:4" ht="14">
      <c r="D781" s="2"/>
    </row>
    <row r="782" spans="4:4" ht="14">
      <c r="D782" s="2"/>
    </row>
    <row r="783" spans="4:4" ht="14">
      <c r="D783" s="2"/>
    </row>
    <row r="784" spans="4:4" ht="14">
      <c r="D784" s="2"/>
    </row>
    <row r="785" spans="4:4" ht="14">
      <c r="D785" s="2"/>
    </row>
    <row r="786" spans="4:4" ht="14">
      <c r="D786" s="2"/>
    </row>
    <row r="787" spans="4:4" ht="14">
      <c r="D787" s="2"/>
    </row>
    <row r="788" spans="4:4" ht="14">
      <c r="D788" s="2"/>
    </row>
    <row r="789" spans="4:4" ht="14">
      <c r="D789" s="2"/>
    </row>
    <row r="790" spans="4:4" ht="14">
      <c r="D790" s="2"/>
    </row>
    <row r="791" spans="4:4" ht="14">
      <c r="D791" s="2"/>
    </row>
    <row r="792" spans="4:4" ht="14">
      <c r="D792" s="2"/>
    </row>
    <row r="793" spans="4:4" ht="14">
      <c r="D793" s="2"/>
    </row>
    <row r="794" spans="4:4" ht="14">
      <c r="D794" s="2"/>
    </row>
    <row r="795" spans="4:4" ht="14">
      <c r="D795" s="2"/>
    </row>
    <row r="796" spans="4:4" ht="14">
      <c r="D796" s="2"/>
    </row>
    <row r="797" spans="4:4" ht="14">
      <c r="D797" s="2"/>
    </row>
    <row r="798" spans="4:4" ht="14">
      <c r="D798" s="2"/>
    </row>
    <row r="799" spans="4:4" ht="14">
      <c r="D799" s="2"/>
    </row>
    <row r="800" spans="4:4" ht="14">
      <c r="D800" s="2"/>
    </row>
    <row r="801" spans="4:4" ht="14">
      <c r="D801" s="2"/>
    </row>
    <row r="802" spans="4:4" ht="14">
      <c r="D802" s="2"/>
    </row>
    <row r="803" spans="4:4" ht="14">
      <c r="D803" s="2"/>
    </row>
    <row r="804" spans="4:4" ht="14">
      <c r="D804" s="2"/>
    </row>
    <row r="805" spans="4:4" ht="14">
      <c r="D805" s="2"/>
    </row>
    <row r="806" spans="4:4" ht="14">
      <c r="D806" s="2"/>
    </row>
    <row r="807" spans="4:4" ht="14">
      <c r="D807" s="2"/>
    </row>
    <row r="808" spans="4:4" ht="14">
      <c r="D808" s="2"/>
    </row>
    <row r="809" spans="4:4" ht="14">
      <c r="D809" s="2"/>
    </row>
    <row r="810" spans="4:4" ht="14">
      <c r="D810" s="2"/>
    </row>
    <row r="811" spans="4:4" ht="14">
      <c r="D811" s="2"/>
    </row>
    <row r="812" spans="4:4" ht="14">
      <c r="D812" s="2"/>
    </row>
    <row r="813" spans="4:4" ht="14">
      <c r="D813" s="2"/>
    </row>
    <row r="814" spans="4:4" ht="14">
      <c r="D814" s="2"/>
    </row>
    <row r="815" spans="4:4" ht="14">
      <c r="D815" s="2"/>
    </row>
    <row r="816" spans="4:4" ht="14">
      <c r="D816" s="2"/>
    </row>
    <row r="817" spans="4:4" ht="14">
      <c r="D817" s="2"/>
    </row>
    <row r="818" spans="4:4" ht="14">
      <c r="D818" s="2"/>
    </row>
    <row r="819" spans="4:4" ht="14">
      <c r="D819" s="2"/>
    </row>
    <row r="820" spans="4:4" ht="14">
      <c r="D820" s="2"/>
    </row>
    <row r="821" spans="4:4" ht="14">
      <c r="D821" s="2"/>
    </row>
    <row r="822" spans="4:4" ht="14">
      <c r="D822" s="2"/>
    </row>
    <row r="823" spans="4:4" ht="14">
      <c r="D823" s="2"/>
    </row>
    <row r="824" spans="4:4" ht="14">
      <c r="D824" s="2"/>
    </row>
    <row r="825" spans="4:4" ht="14">
      <c r="D825" s="2"/>
    </row>
    <row r="826" spans="4:4" ht="14">
      <c r="D826" s="2"/>
    </row>
    <row r="827" spans="4:4" ht="14">
      <c r="D827" s="2"/>
    </row>
    <row r="828" spans="4:4" ht="14">
      <c r="D828" s="2"/>
    </row>
    <row r="829" spans="4:4" ht="14">
      <c r="D829" s="2"/>
    </row>
    <row r="830" spans="4:4" ht="14">
      <c r="D830" s="2"/>
    </row>
    <row r="831" spans="4:4" ht="14">
      <c r="D831" s="2"/>
    </row>
    <row r="832" spans="4:4" ht="14">
      <c r="D832" s="2"/>
    </row>
    <row r="833" spans="4:4" ht="14">
      <c r="D833" s="2"/>
    </row>
    <row r="834" spans="4:4" ht="14">
      <c r="D834" s="2"/>
    </row>
    <row r="835" spans="4:4" ht="14">
      <c r="D835" s="2"/>
    </row>
    <row r="836" spans="4:4" ht="14">
      <c r="D836" s="2"/>
    </row>
    <row r="837" spans="4:4" ht="14">
      <c r="D837" s="2"/>
    </row>
    <row r="838" spans="4:4" ht="14">
      <c r="D838" s="2"/>
    </row>
    <row r="839" spans="4:4" ht="14">
      <c r="D839" s="2"/>
    </row>
    <row r="840" spans="4:4" ht="14">
      <c r="D840" s="2"/>
    </row>
    <row r="841" spans="4:4" ht="14">
      <c r="D841" s="2"/>
    </row>
    <row r="842" spans="4:4" ht="14">
      <c r="D842" s="2"/>
    </row>
    <row r="843" spans="4:4" ht="14">
      <c r="D843" s="2"/>
    </row>
    <row r="844" spans="4:4" ht="14">
      <c r="D844" s="2"/>
    </row>
    <row r="845" spans="4:4" ht="14">
      <c r="D845" s="2"/>
    </row>
    <row r="846" spans="4:4" ht="14">
      <c r="D846" s="2"/>
    </row>
    <row r="847" spans="4:4" ht="14">
      <c r="D847" s="2"/>
    </row>
    <row r="848" spans="4:4" ht="14">
      <c r="D848" s="2"/>
    </row>
    <row r="849" spans="4:4" ht="14">
      <c r="D849" s="2"/>
    </row>
    <row r="850" spans="4:4" ht="14">
      <c r="D850" s="2"/>
    </row>
    <row r="851" spans="4:4" ht="14">
      <c r="D851" s="2"/>
    </row>
    <row r="852" spans="4:4" ht="14">
      <c r="D852" s="2"/>
    </row>
    <row r="853" spans="4:4" ht="14">
      <c r="D853" s="2"/>
    </row>
    <row r="854" spans="4:4" ht="14">
      <c r="D854" s="2"/>
    </row>
    <row r="855" spans="4:4" ht="14">
      <c r="D855" s="2"/>
    </row>
    <row r="856" spans="4:4" ht="14">
      <c r="D856" s="2"/>
    </row>
    <row r="857" spans="4:4" ht="14">
      <c r="D857" s="2"/>
    </row>
    <row r="858" spans="4:4" ht="14">
      <c r="D858" s="2"/>
    </row>
    <row r="859" spans="4:4" ht="14">
      <c r="D859" s="2"/>
    </row>
    <row r="860" spans="4:4" ht="14">
      <c r="D860" s="2"/>
    </row>
    <row r="861" spans="4:4" ht="14">
      <c r="D861" s="2"/>
    </row>
    <row r="862" spans="4:4" ht="14">
      <c r="D862" s="2"/>
    </row>
    <row r="863" spans="4:4" ht="14">
      <c r="D863" s="2"/>
    </row>
    <row r="864" spans="4:4" ht="14">
      <c r="D864" s="2"/>
    </row>
    <row r="865" spans="4:4" ht="14">
      <c r="D865" s="2"/>
    </row>
    <row r="866" spans="4:4" ht="14">
      <c r="D866" s="2"/>
    </row>
    <row r="867" spans="4:4" ht="14">
      <c r="D867" s="2"/>
    </row>
    <row r="868" spans="4:4" ht="14">
      <c r="D868" s="2"/>
    </row>
    <row r="869" spans="4:4" ht="14">
      <c r="D869" s="2"/>
    </row>
    <row r="870" spans="4:4" ht="14">
      <c r="D870" s="2"/>
    </row>
    <row r="871" spans="4:4" ht="14">
      <c r="D871" s="2"/>
    </row>
    <row r="872" spans="4:4" ht="14">
      <c r="D872" s="2"/>
    </row>
    <row r="873" spans="4:4" ht="14">
      <c r="D873" s="2"/>
    </row>
    <row r="874" spans="4:4" ht="14">
      <c r="D874" s="2"/>
    </row>
    <row r="875" spans="4:4" ht="14">
      <c r="D875" s="2"/>
    </row>
    <row r="876" spans="4:4" ht="14">
      <c r="D876" s="2"/>
    </row>
    <row r="877" spans="4:4" ht="14">
      <c r="D877" s="2"/>
    </row>
    <row r="878" spans="4:4" ht="14">
      <c r="D878" s="2"/>
    </row>
    <row r="879" spans="4:4" ht="14">
      <c r="D879" s="2"/>
    </row>
    <row r="880" spans="4:4" ht="14">
      <c r="D880" s="2"/>
    </row>
    <row r="881" spans="4:4" ht="14">
      <c r="D881" s="2"/>
    </row>
    <row r="882" spans="4:4" ht="14">
      <c r="D882" s="2"/>
    </row>
    <row r="883" spans="4:4" ht="14">
      <c r="D883" s="2"/>
    </row>
    <row r="884" spans="4:4" ht="14">
      <c r="D884" s="2"/>
    </row>
    <row r="885" spans="4:4" ht="14">
      <c r="D885" s="2"/>
    </row>
    <row r="886" spans="4:4" ht="14">
      <c r="D886" s="2"/>
    </row>
    <row r="887" spans="4:4" ht="14">
      <c r="D887" s="2"/>
    </row>
    <row r="888" spans="4:4" ht="14">
      <c r="D888" s="2"/>
    </row>
    <row r="889" spans="4:4" ht="14">
      <c r="D889" s="2"/>
    </row>
    <row r="890" spans="4:4" ht="14">
      <c r="D890" s="2"/>
    </row>
    <row r="891" spans="4:4" ht="14">
      <c r="D891" s="2"/>
    </row>
    <row r="892" spans="4:4" ht="14">
      <c r="D892" s="2"/>
    </row>
    <row r="893" spans="4:4" ht="14">
      <c r="D893" s="2"/>
    </row>
    <row r="894" spans="4:4" ht="14">
      <c r="D894" s="2"/>
    </row>
    <row r="895" spans="4:4" ht="14">
      <c r="D895" s="2"/>
    </row>
    <row r="896" spans="4:4" ht="14">
      <c r="D896" s="2"/>
    </row>
    <row r="897" spans="4:4" ht="14">
      <c r="D897" s="2"/>
    </row>
    <row r="898" spans="4:4" ht="14">
      <c r="D898" s="2"/>
    </row>
    <row r="899" spans="4:4" ht="14">
      <c r="D899" s="2"/>
    </row>
    <row r="900" spans="4:4" ht="14">
      <c r="D900" s="2"/>
    </row>
    <row r="901" spans="4:4" ht="14">
      <c r="D901" s="2"/>
    </row>
    <row r="902" spans="4:4" ht="14">
      <c r="D902" s="2"/>
    </row>
    <row r="903" spans="4:4" ht="14">
      <c r="D903" s="2"/>
    </row>
    <row r="904" spans="4:4" ht="14">
      <c r="D904" s="2"/>
    </row>
    <row r="905" spans="4:4" ht="14">
      <c r="D905" s="2"/>
    </row>
    <row r="906" spans="4:4" ht="14">
      <c r="D906" s="2"/>
    </row>
    <row r="907" spans="4:4" ht="14">
      <c r="D907" s="2"/>
    </row>
    <row r="908" spans="4:4" ht="14">
      <c r="D908" s="2"/>
    </row>
    <row r="909" spans="4:4" ht="14">
      <c r="D909" s="2"/>
    </row>
    <row r="910" spans="4:4" ht="14">
      <c r="D910" s="2"/>
    </row>
    <row r="911" spans="4:4" ht="14">
      <c r="D911" s="2"/>
    </row>
    <row r="912" spans="4:4" ht="14">
      <c r="D912" s="2"/>
    </row>
    <row r="913" spans="4:4" ht="14">
      <c r="D913" s="2"/>
    </row>
    <row r="914" spans="4:4" ht="14">
      <c r="D914" s="2"/>
    </row>
    <row r="915" spans="4:4" ht="14">
      <c r="D915" s="2"/>
    </row>
    <row r="916" spans="4:4" ht="14">
      <c r="D916" s="2"/>
    </row>
    <row r="917" spans="4:4" ht="14">
      <c r="D917" s="2"/>
    </row>
    <row r="918" spans="4:4" ht="14">
      <c r="D918" s="2"/>
    </row>
    <row r="919" spans="4:4" ht="14">
      <c r="D919" s="2"/>
    </row>
    <row r="920" spans="4:4" ht="14">
      <c r="D920" s="2"/>
    </row>
    <row r="921" spans="4:4" ht="14">
      <c r="D921" s="2"/>
    </row>
    <row r="922" spans="4:4" ht="14">
      <c r="D922" s="2"/>
    </row>
    <row r="923" spans="4:4" ht="14">
      <c r="D923" s="2"/>
    </row>
    <row r="924" spans="4:4" ht="14">
      <c r="D924" s="2"/>
    </row>
    <row r="925" spans="4:4" ht="14">
      <c r="D925" s="2"/>
    </row>
    <row r="926" spans="4:4" ht="14">
      <c r="D926" s="2"/>
    </row>
    <row r="927" spans="4:4" ht="14">
      <c r="D927" s="2"/>
    </row>
    <row r="928" spans="4:4" ht="14">
      <c r="D928" s="2"/>
    </row>
    <row r="929" spans="4:4" ht="14">
      <c r="D929" s="2"/>
    </row>
    <row r="930" spans="4:4" ht="14">
      <c r="D930" s="2"/>
    </row>
    <row r="931" spans="4:4" ht="14">
      <c r="D931" s="2"/>
    </row>
    <row r="932" spans="4:4" ht="14">
      <c r="D932" s="2"/>
    </row>
    <row r="933" spans="4:4" ht="14">
      <c r="D933" s="2"/>
    </row>
    <row r="934" spans="4:4" ht="14">
      <c r="D934" s="2"/>
    </row>
    <row r="935" spans="4:4" ht="14">
      <c r="D935" s="2"/>
    </row>
    <row r="936" spans="4:4" ht="14">
      <c r="D936" s="2"/>
    </row>
    <row r="937" spans="4:4" ht="14">
      <c r="D937" s="2"/>
    </row>
    <row r="938" spans="4:4" ht="14">
      <c r="D938" s="2"/>
    </row>
    <row r="939" spans="4:4" ht="14">
      <c r="D939" s="2"/>
    </row>
    <row r="940" spans="4:4" ht="14">
      <c r="D940" s="2"/>
    </row>
    <row r="941" spans="4:4" ht="14">
      <c r="D941" s="2"/>
    </row>
    <row r="942" spans="4:4" ht="14">
      <c r="D942" s="2"/>
    </row>
    <row r="943" spans="4:4" ht="14">
      <c r="D943" s="2"/>
    </row>
    <row r="944" spans="4:4" ht="14">
      <c r="D944" s="2"/>
    </row>
    <row r="945" spans="4:4" ht="14">
      <c r="D945" s="2"/>
    </row>
    <row r="946" spans="4:4" ht="14">
      <c r="D946" s="2"/>
    </row>
    <row r="947" spans="4:4" ht="14">
      <c r="D947" s="2"/>
    </row>
    <row r="948" spans="4:4" ht="14">
      <c r="D948" s="2"/>
    </row>
    <row r="949" spans="4:4" ht="14">
      <c r="D949" s="2"/>
    </row>
    <row r="950" spans="4:4" ht="14">
      <c r="D950" s="2"/>
    </row>
    <row r="951" spans="4:4" ht="14">
      <c r="D951" s="2"/>
    </row>
    <row r="952" spans="4:4" ht="14">
      <c r="D952" s="2"/>
    </row>
    <row r="953" spans="4:4" ht="14">
      <c r="D953" s="2"/>
    </row>
    <row r="954" spans="4:4" ht="14">
      <c r="D954" s="2"/>
    </row>
    <row r="955" spans="4:4" ht="14">
      <c r="D955" s="2"/>
    </row>
    <row r="956" spans="4:4" ht="14">
      <c r="D956" s="2"/>
    </row>
    <row r="957" spans="4:4" ht="14">
      <c r="D957" s="2"/>
    </row>
    <row r="958" spans="4:4" ht="14">
      <c r="D958" s="2"/>
    </row>
    <row r="959" spans="4:4" ht="14">
      <c r="D959" s="2"/>
    </row>
    <row r="960" spans="4:4" ht="14">
      <c r="D960" s="2"/>
    </row>
    <row r="961" spans="4:4" ht="14">
      <c r="D961" s="2"/>
    </row>
    <row r="962" spans="4:4" ht="14">
      <c r="D962" s="2"/>
    </row>
    <row r="963" spans="4:4" ht="14">
      <c r="D963" s="2"/>
    </row>
    <row r="964" spans="4:4" ht="14">
      <c r="D964" s="2"/>
    </row>
    <row r="965" spans="4:4" ht="14">
      <c r="D965" s="2"/>
    </row>
    <row r="966" spans="4:4" ht="14">
      <c r="D966" s="2"/>
    </row>
    <row r="967" spans="4:4" ht="14">
      <c r="D967" s="2"/>
    </row>
    <row r="968" spans="4:4" ht="14">
      <c r="D968" s="2"/>
    </row>
    <row r="969" spans="4:4" ht="14">
      <c r="D969" s="2"/>
    </row>
    <row r="970" spans="4:4" ht="14">
      <c r="D970" s="2"/>
    </row>
    <row r="971" spans="4:4" ht="14">
      <c r="D971" s="2"/>
    </row>
    <row r="972" spans="4:4" ht="14">
      <c r="D972" s="2"/>
    </row>
    <row r="973" spans="4:4" ht="14">
      <c r="D973" s="2"/>
    </row>
    <row r="974" spans="4:4" ht="14">
      <c r="D974" s="2"/>
    </row>
    <row r="975" spans="4:4" ht="14">
      <c r="D975" s="2"/>
    </row>
    <row r="976" spans="4:4" ht="14">
      <c r="D976" s="2"/>
    </row>
    <row r="977" spans="4:4" ht="14">
      <c r="D977" s="2"/>
    </row>
    <row r="978" spans="4:4" ht="14">
      <c r="D978" s="2"/>
    </row>
    <row r="979" spans="4:4" ht="14">
      <c r="D979" s="2"/>
    </row>
    <row r="980" spans="4:4" ht="14">
      <c r="D980" s="2"/>
    </row>
    <row r="981" spans="4:4" ht="14">
      <c r="D981" s="2"/>
    </row>
    <row r="982" spans="4:4" ht="14">
      <c r="D982" s="2"/>
    </row>
    <row r="983" spans="4:4" ht="14">
      <c r="D983" s="2"/>
    </row>
    <row r="984" spans="4:4" ht="14">
      <c r="D984" s="2"/>
    </row>
    <row r="985" spans="4:4" ht="14">
      <c r="D985" s="2"/>
    </row>
    <row r="986" spans="4:4" ht="14">
      <c r="D986" s="2"/>
    </row>
    <row r="987" spans="4:4" ht="14">
      <c r="D987" s="2"/>
    </row>
    <row r="988" spans="4:4" ht="14">
      <c r="D988" s="2"/>
    </row>
    <row r="989" spans="4:4" ht="14">
      <c r="D989" s="2"/>
    </row>
    <row r="990" spans="4:4" ht="14">
      <c r="D990" s="2"/>
    </row>
    <row r="991" spans="4:4" ht="14">
      <c r="D991" s="2"/>
    </row>
    <row r="992" spans="4:4" ht="14">
      <c r="D992" s="2"/>
    </row>
    <row r="993" spans="4:4" ht="14">
      <c r="D993" s="2"/>
    </row>
    <row r="994" spans="4:4" ht="14">
      <c r="D994" s="2"/>
    </row>
    <row r="995" spans="4:4" ht="14">
      <c r="D995" s="2"/>
    </row>
    <row r="996" spans="4:4" ht="14">
      <c r="D996" s="2"/>
    </row>
    <row r="997" spans="4:4" ht="14">
      <c r="D997" s="2"/>
    </row>
    <row r="998" spans="4:4" ht="14">
      <c r="D998" s="2"/>
    </row>
    <row r="999" spans="4:4" ht="14">
      <c r="D999" s="2"/>
    </row>
    <row r="1000" spans="4:4" ht="14">
      <c r="D1000" s="2"/>
    </row>
  </sheetData>
  <autoFilter ref="B5:G5" xr:uid="{00000000-0009-0000-0000-000001000000}"/>
  <mergeCells count="2">
    <mergeCell ref="B2:C2"/>
    <mergeCell ref="B3:C3"/>
  </mergeCells>
  <conditionalFormatting sqref="B6:B505">
    <cfRule type="expression" dxfId="39" priority="1">
      <formula>AND($B6&lt;&gt;"",MOD(SUM(--($B5:$B$5&lt;&gt;$B6:$B$6))+1,2))</formula>
    </cfRule>
  </conditionalFormatting>
  <conditionalFormatting sqref="B6:F505">
    <cfRule type="expression" dxfId="38" priority="2">
      <formula>$B6&lt;&gt;""</formula>
    </cfRule>
  </conditionalFormatting>
  <conditionalFormatting sqref="G6:G505">
    <cfRule type="expression" dxfId="37" priority="3">
      <formula>$B6&lt;&gt;""</formula>
    </cfRule>
  </conditionalFormatting>
  <dataValidations count="1">
    <dataValidation type="list" allowBlank="1" sqref="C6:C505" xr:uid="{00000000-0002-0000-0100-000000000000}">
      <formula1>rngTexty</formula1>
    </dataValidation>
  </dataValidations>
  <hyperlinks>
    <hyperlink ref="D6" r:id="rId1" display="https://www.paletovezbozi.cz/admin/objednavky-detail/?id=22773" xr:uid="{00000000-0004-0000-0100-000000000000}"/>
    <hyperlink ref="D8" r:id="rId2" display="https://www.paletovezbozi.cz/admin/objednavky-detail/?id=22824" xr:uid="{00000000-0004-0000-0100-000001000000}"/>
    <hyperlink ref="D17" r:id="rId3" display="https://www.paletovezbozi.cz/admin/objednavky-detail/?id=23283" xr:uid="{00000000-0004-0000-0100-000002000000}"/>
    <hyperlink ref="D21" r:id="rId4" display="https://www.paletovezbozi.cz/admin/objednavky-detail/?id=23115" xr:uid="{00000000-0004-0000-0100-000003000000}"/>
  </hyperlinks>
  <pageMargins left="0.39370078740157483" right="0.39370078740157483" top="0.39370078740157483" bottom="0.62992125984251968" header="0" footer="0"/>
  <pageSetup paperSize="9" orientation="portrait"/>
  <headerFooter>
    <oddFooter>&amp;CStrana &amp;P z</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G1000"/>
  <sheetViews>
    <sheetView showGridLines="0" workbookViewId="0">
      <pane ySplit="5" topLeftCell="A6" activePane="bottomLeft" state="frozen"/>
      <selection pane="bottomLeft" activeCell="B7" sqref="B7"/>
    </sheetView>
  </sheetViews>
  <sheetFormatPr baseColWidth="10" defaultColWidth="14.3984375" defaultRowHeight="15.75" customHeight="1"/>
  <cols>
    <col min="1" max="1" width="2.796875" customWidth="1"/>
    <col min="2" max="2" width="11.796875" customWidth="1"/>
    <col min="3" max="3" width="33.59765625" customWidth="1"/>
    <col min="4" max="7" width="15.796875" customWidth="1"/>
    <col min="8" max="27" width="8.796875" customWidth="1"/>
  </cols>
  <sheetData>
    <row r="1" spans="2:7" ht="14">
      <c r="D1" s="95"/>
    </row>
    <row r="2" spans="2:7" ht="20.25" customHeight="1">
      <c r="B2" s="431" t="s">
        <v>5</v>
      </c>
      <c r="C2" s="432"/>
      <c r="D2" s="96"/>
      <c r="E2" s="4" t="s">
        <v>6</v>
      </c>
      <c r="F2" s="5" t="s">
        <v>7</v>
      </c>
      <c r="G2" s="6" t="s">
        <v>8</v>
      </c>
    </row>
    <row r="3" spans="2:7" ht="18" customHeight="1">
      <c r="B3" s="433">
        <f>DATE( rngRok,9,1)</f>
        <v>44440</v>
      </c>
      <c r="C3" s="434"/>
      <c r="D3" s="97"/>
      <c r="E3" s="8">
        <f t="shared" ref="E3:F3" si="0">SUBTOTAL(9,E6:E505)</f>
        <v>64728</v>
      </c>
      <c r="F3" s="8">
        <f t="shared" si="0"/>
        <v>65624</v>
      </c>
      <c r="G3" s="9">
        <v>2454</v>
      </c>
    </row>
    <row r="4" spans="2:7" ht="14">
      <c r="D4" s="95"/>
    </row>
    <row r="5" spans="2:7" ht="18" customHeight="1">
      <c r="B5" s="10" t="s">
        <v>9</v>
      </c>
      <c r="C5" s="11" t="s">
        <v>600</v>
      </c>
      <c r="D5" s="98"/>
      <c r="E5" s="5" t="s">
        <v>12</v>
      </c>
      <c r="F5" s="5" t="s">
        <v>13</v>
      </c>
      <c r="G5" s="6" t="s">
        <v>14</v>
      </c>
    </row>
    <row r="6" spans="2:7" ht="15">
      <c r="B6" s="12" t="s">
        <v>734</v>
      </c>
      <c r="C6" s="13" t="s">
        <v>717</v>
      </c>
      <c r="D6" s="100"/>
      <c r="E6" s="15"/>
      <c r="F6" s="15">
        <v>600</v>
      </c>
      <c r="G6" s="15">
        <f>G3+E6-F6</f>
        <v>1854</v>
      </c>
    </row>
    <row r="7" spans="2:7" ht="15">
      <c r="B7" s="12" t="s">
        <v>734</v>
      </c>
      <c r="C7" s="13" t="s">
        <v>735</v>
      </c>
      <c r="D7" s="100"/>
      <c r="E7" s="15"/>
      <c r="F7" s="15">
        <v>976</v>
      </c>
      <c r="G7" s="15">
        <f t="shared" ref="G7:G20" si="1">G6+E7-F7</f>
        <v>878</v>
      </c>
    </row>
    <row r="8" spans="2:7" ht="15">
      <c r="B8" s="12" t="s">
        <v>734</v>
      </c>
      <c r="C8" s="13" t="s">
        <v>735</v>
      </c>
      <c r="D8" s="109"/>
      <c r="E8" s="15"/>
      <c r="F8" s="15">
        <v>40</v>
      </c>
      <c r="G8" s="15">
        <f t="shared" si="1"/>
        <v>838</v>
      </c>
    </row>
    <row r="9" spans="2:7" ht="15">
      <c r="B9" s="12" t="s">
        <v>734</v>
      </c>
      <c r="C9" s="13" t="s">
        <v>735</v>
      </c>
      <c r="D9" s="109"/>
      <c r="E9" s="15"/>
      <c r="F9" s="15">
        <v>17</v>
      </c>
      <c r="G9" s="15">
        <f t="shared" si="1"/>
        <v>821</v>
      </c>
    </row>
    <row r="10" spans="2:7" ht="15">
      <c r="B10" s="12" t="s">
        <v>736</v>
      </c>
      <c r="C10" s="13"/>
      <c r="D10" s="108" t="s">
        <v>737</v>
      </c>
      <c r="E10" s="15">
        <v>5445</v>
      </c>
      <c r="F10" s="15"/>
      <c r="G10" s="15">
        <f t="shared" si="1"/>
        <v>6266</v>
      </c>
    </row>
    <row r="11" spans="2:7" ht="15">
      <c r="B11" s="12" t="s">
        <v>736</v>
      </c>
      <c r="C11" s="13"/>
      <c r="D11" s="110" t="s">
        <v>738</v>
      </c>
      <c r="E11" s="15">
        <v>15000</v>
      </c>
      <c r="F11" s="15"/>
      <c r="G11" s="15">
        <f t="shared" si="1"/>
        <v>21266</v>
      </c>
    </row>
    <row r="12" spans="2:7" ht="15">
      <c r="B12" s="12" t="s">
        <v>736</v>
      </c>
      <c r="C12" s="13"/>
      <c r="D12" s="110" t="s">
        <v>739</v>
      </c>
      <c r="E12" s="15">
        <v>4900</v>
      </c>
      <c r="F12" s="15"/>
      <c r="G12" s="15">
        <f t="shared" si="1"/>
        <v>26166</v>
      </c>
    </row>
    <row r="13" spans="2:7" ht="15">
      <c r="B13" s="12" t="s">
        <v>740</v>
      </c>
      <c r="C13" s="13" t="s">
        <v>741</v>
      </c>
      <c r="D13" s="100"/>
      <c r="E13" s="15"/>
      <c r="F13" s="15">
        <v>25000</v>
      </c>
      <c r="G13" s="15">
        <f t="shared" si="1"/>
        <v>1166</v>
      </c>
    </row>
    <row r="14" spans="2:7" ht="15">
      <c r="B14" s="12" t="s">
        <v>740</v>
      </c>
      <c r="C14" s="13" t="s">
        <v>742</v>
      </c>
      <c r="D14" s="109"/>
      <c r="E14" s="15">
        <v>3750</v>
      </c>
      <c r="F14" s="15"/>
      <c r="G14" s="15">
        <f t="shared" si="1"/>
        <v>4916</v>
      </c>
    </row>
    <row r="15" spans="2:7" ht="15">
      <c r="B15" s="12" t="s">
        <v>740</v>
      </c>
      <c r="C15" s="13"/>
      <c r="D15" s="110" t="s">
        <v>743</v>
      </c>
      <c r="E15" s="15">
        <v>3630</v>
      </c>
      <c r="F15" s="15"/>
      <c r="G15" s="15">
        <f t="shared" si="1"/>
        <v>8546</v>
      </c>
    </row>
    <row r="16" spans="2:7" ht="15">
      <c r="B16" s="12" t="s">
        <v>744</v>
      </c>
      <c r="C16" s="13"/>
      <c r="D16" s="110" t="s">
        <v>745</v>
      </c>
      <c r="E16" s="15">
        <v>1600</v>
      </c>
      <c r="F16" s="15"/>
      <c r="G16" s="15">
        <f t="shared" si="1"/>
        <v>10146</v>
      </c>
    </row>
    <row r="17" spans="2:7" ht="15">
      <c r="B17" s="12" t="s">
        <v>746</v>
      </c>
      <c r="C17" s="13" t="s">
        <v>747</v>
      </c>
      <c r="D17" s="105"/>
      <c r="E17" s="15"/>
      <c r="F17" s="15">
        <v>500</v>
      </c>
      <c r="G17" s="15">
        <f t="shared" si="1"/>
        <v>9646</v>
      </c>
    </row>
    <row r="18" spans="2:7" ht="15">
      <c r="B18" s="12" t="s">
        <v>748</v>
      </c>
      <c r="C18" s="13" t="s">
        <v>742</v>
      </c>
      <c r="D18" s="100"/>
      <c r="E18" s="15">
        <v>3250</v>
      </c>
      <c r="F18" s="15"/>
      <c r="G18" s="15">
        <f t="shared" si="1"/>
        <v>12896</v>
      </c>
    </row>
    <row r="19" spans="2:7" ht="15">
      <c r="B19" s="12" t="s">
        <v>749</v>
      </c>
      <c r="C19" s="13" t="s">
        <v>742</v>
      </c>
      <c r="D19" s="100"/>
      <c r="E19" s="15">
        <v>7700</v>
      </c>
      <c r="F19" s="15"/>
      <c r="G19" s="15">
        <f t="shared" si="1"/>
        <v>20596</v>
      </c>
    </row>
    <row r="20" spans="2:7" ht="15">
      <c r="B20" s="12" t="s">
        <v>749</v>
      </c>
      <c r="C20" s="13" t="s">
        <v>741</v>
      </c>
      <c r="D20" s="100"/>
      <c r="E20" s="15"/>
      <c r="F20" s="15">
        <v>15000</v>
      </c>
      <c r="G20" s="15">
        <f t="shared" si="1"/>
        <v>5596</v>
      </c>
    </row>
    <row r="21" spans="2:7" ht="15">
      <c r="B21" s="12" t="s">
        <v>750</v>
      </c>
      <c r="C21" s="13" t="s">
        <v>751</v>
      </c>
      <c r="D21" s="100"/>
      <c r="E21" s="15"/>
      <c r="F21" s="15">
        <v>4951</v>
      </c>
      <c r="G21" s="15">
        <f>G20-F21</f>
        <v>645</v>
      </c>
    </row>
    <row r="22" spans="2:7" ht="15">
      <c r="B22" s="12" t="s">
        <v>752</v>
      </c>
      <c r="C22" s="13" t="s">
        <v>742</v>
      </c>
      <c r="D22" s="100"/>
      <c r="E22" s="15">
        <v>7000</v>
      </c>
      <c r="F22" s="15"/>
      <c r="G22" s="15">
        <f>G21+E22-F22</f>
        <v>7645</v>
      </c>
    </row>
    <row r="23" spans="2:7" ht="15">
      <c r="B23" s="12" t="s">
        <v>752</v>
      </c>
      <c r="C23" s="13" t="s">
        <v>22</v>
      </c>
      <c r="D23" s="100"/>
      <c r="E23" s="15"/>
      <c r="F23" s="15">
        <v>1000</v>
      </c>
      <c r="G23" s="15">
        <f>G22-F23</f>
        <v>6645</v>
      </c>
    </row>
    <row r="24" spans="2:7" ht="15">
      <c r="B24" s="12" t="s">
        <v>753</v>
      </c>
      <c r="C24" s="13" t="s">
        <v>742</v>
      </c>
      <c r="D24" s="100"/>
      <c r="E24" s="15">
        <v>5699</v>
      </c>
      <c r="F24" s="15"/>
      <c r="G24" s="15">
        <f>G23+E24</f>
        <v>12344</v>
      </c>
    </row>
    <row r="25" spans="2:7" ht="15">
      <c r="B25" s="12" t="s">
        <v>754</v>
      </c>
      <c r="C25" s="13" t="s">
        <v>20</v>
      </c>
      <c r="D25" s="100"/>
      <c r="E25" s="15"/>
      <c r="F25" s="15">
        <v>12000</v>
      </c>
      <c r="G25" s="15">
        <f>G24-F25</f>
        <v>344</v>
      </c>
    </row>
    <row r="26" spans="2:7" ht="15">
      <c r="B26" s="12" t="s">
        <v>755</v>
      </c>
      <c r="C26" s="13"/>
      <c r="D26" s="134" t="s">
        <v>756</v>
      </c>
      <c r="E26" s="15">
        <v>4655</v>
      </c>
      <c r="F26" s="15"/>
      <c r="G26" s="15">
        <f>G25+E26</f>
        <v>4999</v>
      </c>
    </row>
    <row r="27" spans="2:7" ht="15">
      <c r="B27" s="19">
        <v>44861</v>
      </c>
      <c r="C27" s="13" t="s">
        <v>757</v>
      </c>
      <c r="D27" s="100"/>
      <c r="E27" s="15"/>
      <c r="F27" s="15">
        <v>4000</v>
      </c>
      <c r="G27" s="15">
        <f>G26-F27</f>
        <v>999</v>
      </c>
    </row>
    <row r="28" spans="2:7" ht="15">
      <c r="B28" s="12" t="s">
        <v>758</v>
      </c>
      <c r="C28" s="13" t="s">
        <v>703</v>
      </c>
      <c r="D28" s="100"/>
      <c r="E28" s="15">
        <v>500</v>
      </c>
      <c r="F28" s="15"/>
      <c r="G28" s="15">
        <f>G27+E28</f>
        <v>1499</v>
      </c>
    </row>
    <row r="29" spans="2:7" ht="15">
      <c r="B29" s="19">
        <v>44865</v>
      </c>
      <c r="C29" s="13" t="s">
        <v>735</v>
      </c>
      <c r="D29" s="100"/>
      <c r="E29" s="15"/>
      <c r="F29" s="15">
        <v>1540</v>
      </c>
      <c r="G29" s="15">
        <f t="shared" ref="G29:G283" si="2">IF(OR(G28="",AND(B29="",E29="",F29="")),"",G28+E29-F29)</f>
        <v>-41</v>
      </c>
    </row>
    <row r="30" spans="2:7" ht="15">
      <c r="B30" s="12" t="s">
        <v>759</v>
      </c>
      <c r="C30" s="13"/>
      <c r="D30" s="135" t="s">
        <v>760</v>
      </c>
      <c r="E30" s="15">
        <v>999</v>
      </c>
      <c r="F30" s="15"/>
      <c r="G30" s="15">
        <f t="shared" si="2"/>
        <v>958</v>
      </c>
    </row>
    <row r="31" spans="2:7" ht="15">
      <c r="B31" s="12" t="s">
        <v>759</v>
      </c>
      <c r="C31" s="13" t="s">
        <v>761</v>
      </c>
      <c r="D31" s="100"/>
      <c r="E31" s="15">
        <v>600</v>
      </c>
      <c r="F31" s="15"/>
      <c r="G31" s="15">
        <f t="shared" si="2"/>
        <v>1558</v>
      </c>
    </row>
    <row r="32" spans="2:7" ht="15">
      <c r="B32" s="19"/>
      <c r="C32" s="13"/>
      <c r="D32" s="100"/>
      <c r="E32" s="15"/>
      <c r="F32" s="15"/>
      <c r="G32" s="15" t="str">
        <f t="shared" si="2"/>
        <v/>
      </c>
    </row>
    <row r="33" spans="2:7" ht="15">
      <c r="B33" s="19"/>
      <c r="C33" s="13"/>
      <c r="D33" s="100"/>
      <c r="E33" s="15"/>
      <c r="F33" s="15"/>
      <c r="G33" s="15" t="str">
        <f t="shared" si="2"/>
        <v/>
      </c>
    </row>
    <row r="34" spans="2:7" ht="15">
      <c r="B34" s="19"/>
      <c r="C34" s="13"/>
      <c r="D34" s="100"/>
      <c r="E34" s="15"/>
      <c r="F34" s="15"/>
      <c r="G34" s="15" t="str">
        <f t="shared" si="2"/>
        <v/>
      </c>
    </row>
    <row r="35" spans="2:7" ht="15">
      <c r="B35" s="19"/>
      <c r="C35" s="13"/>
      <c r="D35" s="100"/>
      <c r="E35" s="15"/>
      <c r="F35" s="15"/>
      <c r="G35" s="15" t="str">
        <f t="shared" si="2"/>
        <v/>
      </c>
    </row>
    <row r="36" spans="2:7" ht="15">
      <c r="B36" s="19"/>
      <c r="C36" s="13"/>
      <c r="D36" s="100"/>
      <c r="E36" s="15"/>
      <c r="F36" s="15"/>
      <c r="G36" s="15" t="str">
        <f t="shared" si="2"/>
        <v/>
      </c>
    </row>
    <row r="37" spans="2:7" ht="15">
      <c r="B37" s="19"/>
      <c r="C37" s="13"/>
      <c r="D37" s="100"/>
      <c r="E37" s="15"/>
      <c r="F37" s="15"/>
      <c r="G37" s="15" t="str">
        <f t="shared" si="2"/>
        <v/>
      </c>
    </row>
    <row r="38" spans="2:7" ht="15">
      <c r="B38" s="19"/>
      <c r="C38" s="13"/>
      <c r="D38" s="100"/>
      <c r="E38" s="15"/>
      <c r="F38" s="15"/>
      <c r="G38" s="15" t="str">
        <f t="shared" si="2"/>
        <v/>
      </c>
    </row>
    <row r="39" spans="2:7" ht="15">
      <c r="B39" s="19"/>
      <c r="C39" s="13"/>
      <c r="D39" s="100"/>
      <c r="E39" s="15"/>
      <c r="F39" s="15"/>
      <c r="G39" s="15" t="str">
        <f t="shared" si="2"/>
        <v/>
      </c>
    </row>
    <row r="40" spans="2:7" ht="15">
      <c r="B40" s="19"/>
      <c r="C40" s="13"/>
      <c r="D40" s="100"/>
      <c r="E40" s="15"/>
      <c r="F40" s="15"/>
      <c r="G40" s="15" t="str">
        <f t="shared" si="2"/>
        <v/>
      </c>
    </row>
    <row r="41" spans="2:7" ht="15">
      <c r="B41" s="19"/>
      <c r="C41" s="13"/>
      <c r="D41" s="100"/>
      <c r="E41" s="15"/>
      <c r="F41" s="15"/>
      <c r="G41" s="15" t="str">
        <f t="shared" si="2"/>
        <v/>
      </c>
    </row>
    <row r="42" spans="2:7" ht="15">
      <c r="B42" s="19"/>
      <c r="C42" s="13"/>
      <c r="D42" s="100"/>
      <c r="E42" s="15"/>
      <c r="F42" s="15"/>
      <c r="G42" s="15" t="str">
        <f t="shared" si="2"/>
        <v/>
      </c>
    </row>
    <row r="43" spans="2:7" ht="15">
      <c r="B43" s="19"/>
      <c r="C43" s="13"/>
      <c r="D43" s="100"/>
      <c r="E43" s="15"/>
      <c r="F43" s="15"/>
      <c r="G43" s="15" t="str">
        <f t="shared" si="2"/>
        <v/>
      </c>
    </row>
    <row r="44" spans="2:7" ht="15">
      <c r="B44" s="19"/>
      <c r="C44" s="13"/>
      <c r="D44" s="100"/>
      <c r="E44" s="15"/>
      <c r="F44" s="15"/>
      <c r="G44" s="15" t="str">
        <f t="shared" si="2"/>
        <v/>
      </c>
    </row>
    <row r="45" spans="2:7" ht="15">
      <c r="B45" s="19"/>
      <c r="C45" s="13"/>
      <c r="D45" s="100"/>
      <c r="E45" s="15"/>
      <c r="F45" s="15"/>
      <c r="G45" s="15" t="str">
        <f t="shared" si="2"/>
        <v/>
      </c>
    </row>
    <row r="46" spans="2:7" ht="15">
      <c r="B46" s="19"/>
      <c r="C46" s="13"/>
      <c r="D46" s="100"/>
      <c r="E46" s="15"/>
      <c r="F46" s="15"/>
      <c r="G46" s="15" t="str">
        <f t="shared" si="2"/>
        <v/>
      </c>
    </row>
    <row r="47" spans="2:7" ht="15">
      <c r="B47" s="19"/>
      <c r="C47" s="13"/>
      <c r="D47" s="100"/>
      <c r="E47" s="15"/>
      <c r="F47" s="15"/>
      <c r="G47" s="15" t="str">
        <f t="shared" si="2"/>
        <v/>
      </c>
    </row>
    <row r="48" spans="2:7" ht="15">
      <c r="B48" s="19"/>
      <c r="C48" s="13"/>
      <c r="D48" s="100"/>
      <c r="E48" s="15"/>
      <c r="F48" s="15"/>
      <c r="G48" s="15" t="str">
        <f t="shared" si="2"/>
        <v/>
      </c>
    </row>
    <row r="49" spans="2:7" ht="15">
      <c r="B49" s="19"/>
      <c r="C49" s="13"/>
      <c r="D49" s="100"/>
      <c r="E49" s="15"/>
      <c r="F49" s="15"/>
      <c r="G49" s="15" t="str">
        <f t="shared" si="2"/>
        <v/>
      </c>
    </row>
    <row r="50" spans="2:7" ht="15">
      <c r="B50" s="19"/>
      <c r="C50" s="13"/>
      <c r="D50" s="100"/>
      <c r="E50" s="15"/>
      <c r="F50" s="15"/>
      <c r="G50" s="15" t="str">
        <f t="shared" si="2"/>
        <v/>
      </c>
    </row>
    <row r="51" spans="2:7" ht="15">
      <c r="B51" s="19"/>
      <c r="C51" s="13"/>
      <c r="D51" s="100"/>
      <c r="E51" s="15"/>
      <c r="F51" s="15"/>
      <c r="G51" s="15" t="str">
        <f t="shared" si="2"/>
        <v/>
      </c>
    </row>
    <row r="52" spans="2:7" ht="15">
      <c r="B52" s="19"/>
      <c r="C52" s="13"/>
      <c r="D52" s="100"/>
      <c r="E52" s="15"/>
      <c r="F52" s="15"/>
      <c r="G52" s="15" t="str">
        <f t="shared" si="2"/>
        <v/>
      </c>
    </row>
    <row r="53" spans="2:7" ht="15">
      <c r="B53" s="19"/>
      <c r="C53" s="13"/>
      <c r="D53" s="100"/>
      <c r="E53" s="15"/>
      <c r="F53" s="15"/>
      <c r="G53" s="15" t="str">
        <f t="shared" si="2"/>
        <v/>
      </c>
    </row>
    <row r="54" spans="2:7" ht="15">
      <c r="B54" s="19"/>
      <c r="C54" s="13"/>
      <c r="D54" s="100"/>
      <c r="E54" s="15"/>
      <c r="F54" s="15"/>
      <c r="G54" s="15" t="str">
        <f t="shared" si="2"/>
        <v/>
      </c>
    </row>
    <row r="55" spans="2:7" ht="15">
      <c r="B55" s="19"/>
      <c r="C55" s="13"/>
      <c r="D55" s="100"/>
      <c r="E55" s="15"/>
      <c r="F55" s="15"/>
      <c r="G55" s="15" t="str">
        <f t="shared" si="2"/>
        <v/>
      </c>
    </row>
    <row r="56" spans="2:7" ht="15">
      <c r="B56" s="19"/>
      <c r="C56" s="13"/>
      <c r="D56" s="100"/>
      <c r="E56" s="15"/>
      <c r="F56" s="15"/>
      <c r="G56" s="15" t="str">
        <f t="shared" si="2"/>
        <v/>
      </c>
    </row>
    <row r="57" spans="2:7" ht="15">
      <c r="B57" s="19"/>
      <c r="C57" s="13"/>
      <c r="D57" s="100"/>
      <c r="E57" s="15"/>
      <c r="F57" s="15"/>
      <c r="G57" s="15" t="str">
        <f t="shared" si="2"/>
        <v/>
      </c>
    </row>
    <row r="58" spans="2:7" ht="15">
      <c r="B58" s="19"/>
      <c r="C58" s="13"/>
      <c r="D58" s="100"/>
      <c r="E58" s="15"/>
      <c r="F58" s="15"/>
      <c r="G58" s="15" t="str">
        <f t="shared" si="2"/>
        <v/>
      </c>
    </row>
    <row r="59" spans="2:7" ht="15">
      <c r="B59" s="19"/>
      <c r="C59" s="13"/>
      <c r="D59" s="100"/>
      <c r="E59" s="15"/>
      <c r="F59" s="15"/>
      <c r="G59" s="15" t="str">
        <f t="shared" si="2"/>
        <v/>
      </c>
    </row>
    <row r="60" spans="2:7" ht="15">
      <c r="B60" s="19"/>
      <c r="C60" s="13"/>
      <c r="D60" s="100"/>
      <c r="E60" s="15"/>
      <c r="F60" s="15"/>
      <c r="G60" s="15" t="str">
        <f t="shared" si="2"/>
        <v/>
      </c>
    </row>
    <row r="61" spans="2:7" ht="15">
      <c r="B61" s="19"/>
      <c r="C61" s="13"/>
      <c r="D61" s="100"/>
      <c r="E61" s="15"/>
      <c r="F61" s="15"/>
      <c r="G61" s="15" t="str">
        <f t="shared" si="2"/>
        <v/>
      </c>
    </row>
    <row r="62" spans="2:7" ht="15">
      <c r="B62" s="19"/>
      <c r="C62" s="13"/>
      <c r="D62" s="100"/>
      <c r="E62" s="15"/>
      <c r="F62" s="15"/>
      <c r="G62" s="15" t="str">
        <f t="shared" si="2"/>
        <v/>
      </c>
    </row>
    <row r="63" spans="2:7" ht="15">
      <c r="B63" s="19"/>
      <c r="C63" s="13"/>
      <c r="D63" s="100"/>
      <c r="E63" s="15"/>
      <c r="F63" s="15"/>
      <c r="G63" s="15" t="str">
        <f t="shared" si="2"/>
        <v/>
      </c>
    </row>
    <row r="64" spans="2:7" ht="15">
      <c r="B64" s="19"/>
      <c r="C64" s="13"/>
      <c r="D64" s="100"/>
      <c r="E64" s="15"/>
      <c r="F64" s="15"/>
      <c r="G64" s="15" t="str">
        <f t="shared" si="2"/>
        <v/>
      </c>
    </row>
    <row r="65" spans="2:7" ht="15">
      <c r="B65" s="19"/>
      <c r="C65" s="13"/>
      <c r="D65" s="100"/>
      <c r="E65" s="15"/>
      <c r="F65" s="15"/>
      <c r="G65" s="15" t="str">
        <f t="shared" si="2"/>
        <v/>
      </c>
    </row>
    <row r="66" spans="2:7" ht="15">
      <c r="B66" s="19"/>
      <c r="C66" s="13"/>
      <c r="D66" s="100"/>
      <c r="E66" s="15"/>
      <c r="F66" s="15"/>
      <c r="G66" s="15" t="str">
        <f t="shared" si="2"/>
        <v/>
      </c>
    </row>
    <row r="67" spans="2:7" ht="15">
      <c r="B67" s="19"/>
      <c r="C67" s="13"/>
      <c r="D67" s="100"/>
      <c r="E67" s="15"/>
      <c r="F67" s="15"/>
      <c r="G67" s="15" t="str">
        <f t="shared" si="2"/>
        <v/>
      </c>
    </row>
    <row r="68" spans="2:7" ht="15">
      <c r="B68" s="19"/>
      <c r="C68" s="13"/>
      <c r="D68" s="100"/>
      <c r="E68" s="15"/>
      <c r="F68" s="15"/>
      <c r="G68" s="15" t="str">
        <f t="shared" si="2"/>
        <v/>
      </c>
    </row>
    <row r="69" spans="2:7" ht="15">
      <c r="B69" s="19"/>
      <c r="C69" s="13"/>
      <c r="D69" s="100"/>
      <c r="E69" s="15"/>
      <c r="F69" s="15"/>
      <c r="G69" s="15" t="str">
        <f t="shared" si="2"/>
        <v/>
      </c>
    </row>
    <row r="70" spans="2:7" ht="15">
      <c r="B70" s="19"/>
      <c r="C70" s="13"/>
      <c r="D70" s="100"/>
      <c r="E70" s="15"/>
      <c r="F70" s="15"/>
      <c r="G70" s="15" t="str">
        <f t="shared" si="2"/>
        <v/>
      </c>
    </row>
    <row r="71" spans="2:7" ht="15">
      <c r="B71" s="19"/>
      <c r="C71" s="13"/>
      <c r="D71" s="100"/>
      <c r="E71" s="15"/>
      <c r="F71" s="15"/>
      <c r="G71" s="15" t="str">
        <f t="shared" si="2"/>
        <v/>
      </c>
    </row>
    <row r="72" spans="2:7" ht="15">
      <c r="B72" s="19"/>
      <c r="C72" s="13"/>
      <c r="D72" s="100"/>
      <c r="E72" s="15"/>
      <c r="F72" s="15"/>
      <c r="G72" s="15" t="str">
        <f t="shared" si="2"/>
        <v/>
      </c>
    </row>
    <row r="73" spans="2:7" ht="15">
      <c r="B73" s="19"/>
      <c r="C73" s="13"/>
      <c r="D73" s="100"/>
      <c r="E73" s="15"/>
      <c r="F73" s="15"/>
      <c r="G73" s="15" t="str">
        <f t="shared" si="2"/>
        <v/>
      </c>
    </row>
    <row r="74" spans="2:7" ht="15">
      <c r="B74" s="19"/>
      <c r="C74" s="13"/>
      <c r="D74" s="100"/>
      <c r="E74" s="15"/>
      <c r="F74" s="15"/>
      <c r="G74" s="15" t="str">
        <f t="shared" si="2"/>
        <v/>
      </c>
    </row>
    <row r="75" spans="2:7" ht="15">
      <c r="B75" s="19"/>
      <c r="C75" s="13"/>
      <c r="D75" s="100"/>
      <c r="E75" s="15"/>
      <c r="F75" s="15"/>
      <c r="G75" s="15" t="str">
        <f t="shared" si="2"/>
        <v/>
      </c>
    </row>
    <row r="76" spans="2:7" ht="15">
      <c r="B76" s="19"/>
      <c r="C76" s="13"/>
      <c r="D76" s="100"/>
      <c r="E76" s="15"/>
      <c r="F76" s="15"/>
      <c r="G76" s="15" t="str">
        <f t="shared" si="2"/>
        <v/>
      </c>
    </row>
    <row r="77" spans="2:7" ht="15">
      <c r="B77" s="19"/>
      <c r="C77" s="13"/>
      <c r="D77" s="100"/>
      <c r="E77" s="15"/>
      <c r="F77" s="15"/>
      <c r="G77" s="15" t="str">
        <f t="shared" si="2"/>
        <v/>
      </c>
    </row>
    <row r="78" spans="2:7" ht="15">
      <c r="B78" s="19"/>
      <c r="C78" s="13"/>
      <c r="D78" s="100"/>
      <c r="E78" s="15"/>
      <c r="F78" s="15"/>
      <c r="G78" s="15" t="str">
        <f t="shared" si="2"/>
        <v/>
      </c>
    </row>
    <row r="79" spans="2:7" ht="15">
      <c r="B79" s="19"/>
      <c r="C79" s="13"/>
      <c r="D79" s="100"/>
      <c r="E79" s="15"/>
      <c r="F79" s="15"/>
      <c r="G79" s="15" t="str">
        <f t="shared" si="2"/>
        <v/>
      </c>
    </row>
    <row r="80" spans="2:7" ht="15">
      <c r="B80" s="19"/>
      <c r="C80" s="13"/>
      <c r="D80" s="100"/>
      <c r="E80" s="15"/>
      <c r="F80" s="15"/>
      <c r="G80" s="15" t="str">
        <f t="shared" si="2"/>
        <v/>
      </c>
    </row>
    <row r="81" spans="2:7" ht="15">
      <c r="B81" s="19"/>
      <c r="C81" s="13"/>
      <c r="D81" s="100"/>
      <c r="E81" s="15"/>
      <c r="F81" s="15"/>
      <c r="G81" s="15" t="str">
        <f t="shared" si="2"/>
        <v/>
      </c>
    </row>
    <row r="82" spans="2:7" ht="15">
      <c r="B82" s="19"/>
      <c r="C82" s="13"/>
      <c r="D82" s="100"/>
      <c r="E82" s="15"/>
      <c r="F82" s="15"/>
      <c r="G82" s="15" t="str">
        <f t="shared" si="2"/>
        <v/>
      </c>
    </row>
    <row r="83" spans="2:7" ht="15">
      <c r="B83" s="19"/>
      <c r="C83" s="13"/>
      <c r="D83" s="100"/>
      <c r="E83" s="15"/>
      <c r="F83" s="15"/>
      <c r="G83" s="15" t="str">
        <f t="shared" si="2"/>
        <v/>
      </c>
    </row>
    <row r="84" spans="2:7" ht="15">
      <c r="B84" s="19"/>
      <c r="C84" s="13"/>
      <c r="D84" s="100"/>
      <c r="E84" s="15"/>
      <c r="F84" s="15"/>
      <c r="G84" s="15" t="str">
        <f t="shared" si="2"/>
        <v/>
      </c>
    </row>
    <row r="85" spans="2:7" ht="15">
      <c r="B85" s="19"/>
      <c r="C85" s="13"/>
      <c r="D85" s="100"/>
      <c r="E85" s="15"/>
      <c r="F85" s="15"/>
      <c r="G85" s="15" t="str">
        <f t="shared" si="2"/>
        <v/>
      </c>
    </row>
    <row r="86" spans="2:7" ht="15">
      <c r="B86" s="19"/>
      <c r="C86" s="13"/>
      <c r="D86" s="100"/>
      <c r="E86" s="15"/>
      <c r="F86" s="15"/>
      <c r="G86" s="15" t="str">
        <f t="shared" si="2"/>
        <v/>
      </c>
    </row>
    <row r="87" spans="2:7" ht="15">
      <c r="B87" s="19"/>
      <c r="C87" s="13"/>
      <c r="D87" s="100"/>
      <c r="E87" s="15"/>
      <c r="F87" s="15"/>
      <c r="G87" s="15" t="str">
        <f t="shared" si="2"/>
        <v/>
      </c>
    </row>
    <row r="88" spans="2:7" ht="15">
      <c r="B88" s="19"/>
      <c r="C88" s="13"/>
      <c r="D88" s="100"/>
      <c r="E88" s="15"/>
      <c r="F88" s="15"/>
      <c r="G88" s="15" t="str">
        <f t="shared" si="2"/>
        <v/>
      </c>
    </row>
    <row r="89" spans="2:7" ht="15">
      <c r="B89" s="19"/>
      <c r="C89" s="13"/>
      <c r="D89" s="100"/>
      <c r="E89" s="15"/>
      <c r="F89" s="15"/>
      <c r="G89" s="15" t="str">
        <f t="shared" si="2"/>
        <v/>
      </c>
    </row>
    <row r="90" spans="2:7" ht="15">
      <c r="B90" s="19"/>
      <c r="C90" s="13"/>
      <c r="D90" s="100"/>
      <c r="E90" s="15"/>
      <c r="F90" s="15"/>
      <c r="G90" s="15" t="str">
        <f t="shared" si="2"/>
        <v/>
      </c>
    </row>
    <row r="91" spans="2:7" ht="15">
      <c r="B91" s="19"/>
      <c r="C91" s="13"/>
      <c r="D91" s="100"/>
      <c r="E91" s="15"/>
      <c r="F91" s="15"/>
      <c r="G91" s="15" t="str">
        <f t="shared" si="2"/>
        <v/>
      </c>
    </row>
    <row r="92" spans="2:7" ht="15">
      <c r="B92" s="19"/>
      <c r="C92" s="13"/>
      <c r="D92" s="100"/>
      <c r="E92" s="15"/>
      <c r="F92" s="15"/>
      <c r="G92" s="15" t="str">
        <f t="shared" si="2"/>
        <v/>
      </c>
    </row>
    <row r="93" spans="2:7" ht="15">
      <c r="B93" s="19"/>
      <c r="C93" s="13"/>
      <c r="D93" s="100"/>
      <c r="E93" s="15"/>
      <c r="F93" s="15"/>
      <c r="G93" s="15" t="str">
        <f t="shared" si="2"/>
        <v/>
      </c>
    </row>
    <row r="94" spans="2:7" ht="15">
      <c r="B94" s="19"/>
      <c r="C94" s="13"/>
      <c r="D94" s="100"/>
      <c r="E94" s="15"/>
      <c r="F94" s="15"/>
      <c r="G94" s="15" t="str">
        <f t="shared" si="2"/>
        <v/>
      </c>
    </row>
    <row r="95" spans="2:7" ht="15">
      <c r="B95" s="19"/>
      <c r="C95" s="13"/>
      <c r="D95" s="100"/>
      <c r="E95" s="15"/>
      <c r="F95" s="15"/>
      <c r="G95" s="15" t="str">
        <f t="shared" si="2"/>
        <v/>
      </c>
    </row>
    <row r="96" spans="2:7" ht="15">
      <c r="B96" s="19"/>
      <c r="C96" s="13"/>
      <c r="D96" s="100"/>
      <c r="E96" s="15"/>
      <c r="F96" s="15"/>
      <c r="G96" s="15" t="str">
        <f t="shared" si="2"/>
        <v/>
      </c>
    </row>
    <row r="97" spans="2:7" ht="15">
      <c r="B97" s="19"/>
      <c r="C97" s="13"/>
      <c r="D97" s="100"/>
      <c r="E97" s="15"/>
      <c r="F97" s="15"/>
      <c r="G97" s="15" t="str">
        <f t="shared" si="2"/>
        <v/>
      </c>
    </row>
    <row r="98" spans="2:7" ht="15">
      <c r="B98" s="19"/>
      <c r="C98" s="13"/>
      <c r="D98" s="100"/>
      <c r="E98" s="15"/>
      <c r="F98" s="15"/>
      <c r="G98" s="15" t="str">
        <f t="shared" si="2"/>
        <v/>
      </c>
    </row>
    <row r="99" spans="2:7" ht="15">
      <c r="B99" s="19"/>
      <c r="C99" s="13"/>
      <c r="D99" s="100"/>
      <c r="E99" s="15"/>
      <c r="F99" s="15"/>
      <c r="G99" s="15" t="str">
        <f t="shared" si="2"/>
        <v/>
      </c>
    </row>
    <row r="100" spans="2:7" ht="15">
      <c r="B100" s="19"/>
      <c r="C100" s="13"/>
      <c r="D100" s="100"/>
      <c r="E100" s="15"/>
      <c r="F100" s="15"/>
      <c r="G100" s="15" t="str">
        <f t="shared" si="2"/>
        <v/>
      </c>
    </row>
    <row r="101" spans="2:7" ht="15">
      <c r="B101" s="19"/>
      <c r="C101" s="13"/>
      <c r="D101" s="100"/>
      <c r="E101" s="15"/>
      <c r="F101" s="15"/>
      <c r="G101" s="15" t="str">
        <f t="shared" si="2"/>
        <v/>
      </c>
    </row>
    <row r="102" spans="2:7" ht="15">
      <c r="B102" s="19"/>
      <c r="C102" s="13"/>
      <c r="D102" s="100"/>
      <c r="E102" s="15"/>
      <c r="F102" s="15"/>
      <c r="G102" s="15" t="str">
        <f t="shared" si="2"/>
        <v/>
      </c>
    </row>
    <row r="103" spans="2:7" ht="15">
      <c r="B103" s="19"/>
      <c r="C103" s="13"/>
      <c r="D103" s="100"/>
      <c r="E103" s="15"/>
      <c r="F103" s="15"/>
      <c r="G103" s="15" t="str">
        <f t="shared" si="2"/>
        <v/>
      </c>
    </row>
    <row r="104" spans="2:7" ht="15">
      <c r="B104" s="19"/>
      <c r="C104" s="13"/>
      <c r="D104" s="100"/>
      <c r="E104" s="15"/>
      <c r="F104" s="15"/>
      <c r="G104" s="15" t="str">
        <f t="shared" si="2"/>
        <v/>
      </c>
    </row>
    <row r="105" spans="2:7" ht="15">
      <c r="B105" s="19"/>
      <c r="C105" s="13"/>
      <c r="D105" s="100"/>
      <c r="E105" s="15"/>
      <c r="F105" s="15"/>
      <c r="G105" s="15" t="str">
        <f t="shared" si="2"/>
        <v/>
      </c>
    </row>
    <row r="106" spans="2:7" ht="15">
      <c r="B106" s="19"/>
      <c r="C106" s="13"/>
      <c r="D106" s="100"/>
      <c r="E106" s="15"/>
      <c r="F106" s="15"/>
      <c r="G106" s="15" t="str">
        <f t="shared" si="2"/>
        <v/>
      </c>
    </row>
    <row r="107" spans="2:7" ht="15">
      <c r="B107" s="19"/>
      <c r="C107" s="13"/>
      <c r="D107" s="100"/>
      <c r="E107" s="15"/>
      <c r="F107" s="15"/>
      <c r="G107" s="15" t="str">
        <f t="shared" si="2"/>
        <v/>
      </c>
    </row>
    <row r="108" spans="2:7" ht="15">
      <c r="B108" s="19"/>
      <c r="C108" s="13"/>
      <c r="D108" s="100"/>
      <c r="E108" s="15"/>
      <c r="F108" s="15"/>
      <c r="G108" s="15" t="str">
        <f t="shared" si="2"/>
        <v/>
      </c>
    </row>
    <row r="109" spans="2:7" ht="15">
      <c r="B109" s="19"/>
      <c r="C109" s="13"/>
      <c r="D109" s="100"/>
      <c r="E109" s="15"/>
      <c r="F109" s="15"/>
      <c r="G109" s="15" t="str">
        <f t="shared" si="2"/>
        <v/>
      </c>
    </row>
    <row r="110" spans="2:7" ht="15">
      <c r="B110" s="19"/>
      <c r="C110" s="13"/>
      <c r="D110" s="100"/>
      <c r="E110" s="15"/>
      <c r="F110" s="15"/>
      <c r="G110" s="15" t="str">
        <f t="shared" si="2"/>
        <v/>
      </c>
    </row>
    <row r="111" spans="2:7" ht="15">
      <c r="B111" s="19"/>
      <c r="C111" s="13"/>
      <c r="D111" s="100"/>
      <c r="E111" s="15"/>
      <c r="F111" s="15"/>
      <c r="G111" s="15" t="str">
        <f t="shared" si="2"/>
        <v/>
      </c>
    </row>
    <row r="112" spans="2:7" ht="15">
      <c r="B112" s="19"/>
      <c r="C112" s="13"/>
      <c r="D112" s="100"/>
      <c r="E112" s="15"/>
      <c r="F112" s="15"/>
      <c r="G112" s="15" t="str">
        <f t="shared" si="2"/>
        <v/>
      </c>
    </row>
    <row r="113" spans="2:7" ht="15">
      <c r="B113" s="19"/>
      <c r="C113" s="13"/>
      <c r="D113" s="100"/>
      <c r="E113" s="15"/>
      <c r="F113" s="15"/>
      <c r="G113" s="15" t="str">
        <f t="shared" si="2"/>
        <v/>
      </c>
    </row>
    <row r="114" spans="2:7" ht="15">
      <c r="B114" s="19"/>
      <c r="C114" s="13"/>
      <c r="D114" s="100"/>
      <c r="E114" s="15"/>
      <c r="F114" s="15"/>
      <c r="G114" s="15" t="str">
        <f t="shared" si="2"/>
        <v/>
      </c>
    </row>
    <row r="115" spans="2:7" ht="15">
      <c r="B115" s="19"/>
      <c r="C115" s="13"/>
      <c r="D115" s="100"/>
      <c r="E115" s="15"/>
      <c r="F115" s="15"/>
      <c r="G115" s="15" t="str">
        <f t="shared" si="2"/>
        <v/>
      </c>
    </row>
    <row r="116" spans="2:7" ht="15">
      <c r="B116" s="19"/>
      <c r="C116" s="13"/>
      <c r="D116" s="100"/>
      <c r="E116" s="15"/>
      <c r="F116" s="15"/>
      <c r="G116" s="15" t="str">
        <f t="shared" si="2"/>
        <v/>
      </c>
    </row>
    <row r="117" spans="2:7" ht="15">
      <c r="B117" s="19"/>
      <c r="C117" s="13"/>
      <c r="D117" s="100"/>
      <c r="E117" s="15"/>
      <c r="F117" s="15"/>
      <c r="G117" s="15" t="str">
        <f t="shared" si="2"/>
        <v/>
      </c>
    </row>
    <row r="118" spans="2:7" ht="15">
      <c r="B118" s="19"/>
      <c r="C118" s="13"/>
      <c r="D118" s="100"/>
      <c r="E118" s="15"/>
      <c r="F118" s="15"/>
      <c r="G118" s="15" t="str">
        <f t="shared" si="2"/>
        <v/>
      </c>
    </row>
    <row r="119" spans="2:7" ht="15">
      <c r="B119" s="19"/>
      <c r="C119" s="13"/>
      <c r="D119" s="100"/>
      <c r="E119" s="15"/>
      <c r="F119" s="15"/>
      <c r="G119" s="15" t="str">
        <f t="shared" si="2"/>
        <v/>
      </c>
    </row>
    <row r="120" spans="2:7" ht="15">
      <c r="B120" s="19"/>
      <c r="C120" s="13"/>
      <c r="D120" s="100"/>
      <c r="E120" s="15"/>
      <c r="F120" s="15"/>
      <c r="G120" s="15" t="str">
        <f t="shared" si="2"/>
        <v/>
      </c>
    </row>
    <row r="121" spans="2:7" ht="15">
      <c r="B121" s="19"/>
      <c r="C121" s="13"/>
      <c r="D121" s="100"/>
      <c r="E121" s="15"/>
      <c r="F121" s="15"/>
      <c r="G121" s="15" t="str">
        <f t="shared" si="2"/>
        <v/>
      </c>
    </row>
    <row r="122" spans="2:7" ht="15">
      <c r="B122" s="19"/>
      <c r="C122" s="13"/>
      <c r="D122" s="100"/>
      <c r="E122" s="15"/>
      <c r="F122" s="15"/>
      <c r="G122" s="15" t="str">
        <f t="shared" si="2"/>
        <v/>
      </c>
    </row>
    <row r="123" spans="2:7" ht="15">
      <c r="B123" s="19"/>
      <c r="C123" s="13"/>
      <c r="D123" s="100"/>
      <c r="E123" s="15"/>
      <c r="F123" s="15"/>
      <c r="G123" s="15" t="str">
        <f t="shared" si="2"/>
        <v/>
      </c>
    </row>
    <row r="124" spans="2:7" ht="15">
      <c r="B124" s="19"/>
      <c r="C124" s="13"/>
      <c r="D124" s="100"/>
      <c r="E124" s="15"/>
      <c r="F124" s="15"/>
      <c r="G124" s="15" t="str">
        <f t="shared" si="2"/>
        <v/>
      </c>
    </row>
    <row r="125" spans="2:7" ht="15">
      <c r="B125" s="19"/>
      <c r="C125" s="13"/>
      <c r="D125" s="100"/>
      <c r="E125" s="15"/>
      <c r="F125" s="15"/>
      <c r="G125" s="15" t="str">
        <f t="shared" si="2"/>
        <v/>
      </c>
    </row>
    <row r="126" spans="2:7" ht="15">
      <c r="B126" s="19"/>
      <c r="C126" s="13"/>
      <c r="D126" s="100"/>
      <c r="E126" s="15"/>
      <c r="F126" s="15"/>
      <c r="G126" s="15" t="str">
        <f t="shared" si="2"/>
        <v/>
      </c>
    </row>
    <row r="127" spans="2:7" ht="15">
      <c r="B127" s="19"/>
      <c r="C127" s="13"/>
      <c r="D127" s="100"/>
      <c r="E127" s="15"/>
      <c r="F127" s="15"/>
      <c r="G127" s="15" t="str">
        <f t="shared" si="2"/>
        <v/>
      </c>
    </row>
    <row r="128" spans="2:7" ht="15">
      <c r="B128" s="19"/>
      <c r="C128" s="13"/>
      <c r="D128" s="100"/>
      <c r="E128" s="15"/>
      <c r="F128" s="15"/>
      <c r="G128" s="15" t="str">
        <f t="shared" si="2"/>
        <v/>
      </c>
    </row>
    <row r="129" spans="2:7" ht="15">
      <c r="B129" s="19"/>
      <c r="C129" s="13"/>
      <c r="D129" s="100"/>
      <c r="E129" s="15"/>
      <c r="F129" s="15"/>
      <c r="G129" s="15" t="str">
        <f t="shared" si="2"/>
        <v/>
      </c>
    </row>
    <row r="130" spans="2:7" ht="15">
      <c r="B130" s="19"/>
      <c r="C130" s="13"/>
      <c r="D130" s="100"/>
      <c r="E130" s="15"/>
      <c r="F130" s="15"/>
      <c r="G130" s="15" t="str">
        <f t="shared" si="2"/>
        <v/>
      </c>
    </row>
    <row r="131" spans="2:7" ht="15">
      <c r="B131" s="19"/>
      <c r="C131" s="13"/>
      <c r="D131" s="100"/>
      <c r="E131" s="15"/>
      <c r="F131" s="15"/>
      <c r="G131" s="15" t="str">
        <f t="shared" si="2"/>
        <v/>
      </c>
    </row>
    <row r="132" spans="2:7" ht="15">
      <c r="B132" s="19"/>
      <c r="C132" s="13"/>
      <c r="D132" s="100"/>
      <c r="E132" s="15"/>
      <c r="F132" s="15"/>
      <c r="G132" s="15" t="str">
        <f t="shared" si="2"/>
        <v/>
      </c>
    </row>
    <row r="133" spans="2:7" ht="15">
      <c r="B133" s="19"/>
      <c r="C133" s="13"/>
      <c r="D133" s="100"/>
      <c r="E133" s="15"/>
      <c r="F133" s="15"/>
      <c r="G133" s="15" t="str">
        <f t="shared" si="2"/>
        <v/>
      </c>
    </row>
    <row r="134" spans="2:7" ht="15">
      <c r="B134" s="19"/>
      <c r="C134" s="13"/>
      <c r="D134" s="100"/>
      <c r="E134" s="15"/>
      <c r="F134" s="15"/>
      <c r="G134" s="15" t="str">
        <f t="shared" si="2"/>
        <v/>
      </c>
    </row>
    <row r="135" spans="2:7" ht="15">
      <c r="B135" s="19"/>
      <c r="C135" s="13"/>
      <c r="D135" s="100"/>
      <c r="E135" s="15"/>
      <c r="F135" s="15"/>
      <c r="G135" s="15" t="str">
        <f t="shared" si="2"/>
        <v/>
      </c>
    </row>
    <row r="136" spans="2:7" ht="15">
      <c r="B136" s="19"/>
      <c r="C136" s="13"/>
      <c r="D136" s="100"/>
      <c r="E136" s="15"/>
      <c r="F136" s="15"/>
      <c r="G136" s="15" t="str">
        <f t="shared" si="2"/>
        <v/>
      </c>
    </row>
    <row r="137" spans="2:7" ht="15">
      <c r="B137" s="19"/>
      <c r="C137" s="13"/>
      <c r="D137" s="100"/>
      <c r="E137" s="15"/>
      <c r="F137" s="15"/>
      <c r="G137" s="15" t="str">
        <f t="shared" si="2"/>
        <v/>
      </c>
    </row>
    <row r="138" spans="2:7" ht="15">
      <c r="B138" s="19"/>
      <c r="C138" s="13"/>
      <c r="D138" s="100"/>
      <c r="E138" s="15"/>
      <c r="F138" s="15"/>
      <c r="G138" s="15" t="str">
        <f t="shared" si="2"/>
        <v/>
      </c>
    </row>
    <row r="139" spans="2:7" ht="15">
      <c r="B139" s="19"/>
      <c r="C139" s="13"/>
      <c r="D139" s="100"/>
      <c r="E139" s="15"/>
      <c r="F139" s="15"/>
      <c r="G139" s="15" t="str">
        <f t="shared" si="2"/>
        <v/>
      </c>
    </row>
    <row r="140" spans="2:7" ht="15">
      <c r="B140" s="19"/>
      <c r="C140" s="13"/>
      <c r="D140" s="100"/>
      <c r="E140" s="15"/>
      <c r="F140" s="15"/>
      <c r="G140" s="15" t="str">
        <f t="shared" si="2"/>
        <v/>
      </c>
    </row>
    <row r="141" spans="2:7" ht="15">
      <c r="B141" s="19"/>
      <c r="C141" s="13"/>
      <c r="D141" s="100"/>
      <c r="E141" s="15"/>
      <c r="F141" s="15"/>
      <c r="G141" s="15" t="str">
        <f t="shared" si="2"/>
        <v/>
      </c>
    </row>
    <row r="142" spans="2:7" ht="15">
      <c r="B142" s="19"/>
      <c r="C142" s="13"/>
      <c r="D142" s="100"/>
      <c r="E142" s="15"/>
      <c r="F142" s="15"/>
      <c r="G142" s="15" t="str">
        <f t="shared" si="2"/>
        <v/>
      </c>
    </row>
    <row r="143" spans="2:7" ht="15">
      <c r="B143" s="19"/>
      <c r="C143" s="13"/>
      <c r="D143" s="100"/>
      <c r="E143" s="15"/>
      <c r="F143" s="15"/>
      <c r="G143" s="15" t="str">
        <f t="shared" si="2"/>
        <v/>
      </c>
    </row>
    <row r="144" spans="2:7" ht="15">
      <c r="B144" s="19"/>
      <c r="C144" s="13"/>
      <c r="D144" s="100"/>
      <c r="E144" s="15"/>
      <c r="F144" s="15"/>
      <c r="G144" s="15" t="str">
        <f t="shared" si="2"/>
        <v/>
      </c>
    </row>
    <row r="145" spans="2:7" ht="15">
      <c r="B145" s="19"/>
      <c r="C145" s="13"/>
      <c r="D145" s="100"/>
      <c r="E145" s="15"/>
      <c r="F145" s="15"/>
      <c r="G145" s="15" t="str">
        <f t="shared" si="2"/>
        <v/>
      </c>
    </row>
    <row r="146" spans="2:7" ht="15">
      <c r="B146" s="19"/>
      <c r="C146" s="13"/>
      <c r="D146" s="100"/>
      <c r="E146" s="15"/>
      <c r="F146" s="15"/>
      <c r="G146" s="15" t="str">
        <f t="shared" si="2"/>
        <v/>
      </c>
    </row>
    <row r="147" spans="2:7" ht="15">
      <c r="B147" s="19"/>
      <c r="C147" s="13"/>
      <c r="D147" s="100"/>
      <c r="E147" s="15"/>
      <c r="F147" s="15"/>
      <c r="G147" s="15" t="str">
        <f t="shared" si="2"/>
        <v/>
      </c>
    </row>
    <row r="148" spans="2:7" ht="15">
      <c r="B148" s="19"/>
      <c r="C148" s="13"/>
      <c r="D148" s="100"/>
      <c r="E148" s="15"/>
      <c r="F148" s="15"/>
      <c r="G148" s="15" t="str">
        <f t="shared" si="2"/>
        <v/>
      </c>
    </row>
    <row r="149" spans="2:7" ht="15">
      <c r="B149" s="19"/>
      <c r="C149" s="13"/>
      <c r="D149" s="100"/>
      <c r="E149" s="15"/>
      <c r="F149" s="15"/>
      <c r="G149" s="15" t="str">
        <f t="shared" si="2"/>
        <v/>
      </c>
    </row>
    <row r="150" spans="2:7" ht="15">
      <c r="B150" s="19"/>
      <c r="C150" s="13"/>
      <c r="D150" s="100"/>
      <c r="E150" s="15"/>
      <c r="F150" s="15"/>
      <c r="G150" s="15" t="str">
        <f t="shared" si="2"/>
        <v/>
      </c>
    </row>
    <row r="151" spans="2:7" ht="15">
      <c r="B151" s="19"/>
      <c r="C151" s="13"/>
      <c r="D151" s="100"/>
      <c r="E151" s="15"/>
      <c r="F151" s="15"/>
      <c r="G151" s="15" t="str">
        <f t="shared" si="2"/>
        <v/>
      </c>
    </row>
    <row r="152" spans="2:7" ht="15">
      <c r="B152" s="19"/>
      <c r="C152" s="13"/>
      <c r="D152" s="100"/>
      <c r="E152" s="15"/>
      <c r="F152" s="15"/>
      <c r="G152" s="15" t="str">
        <f t="shared" si="2"/>
        <v/>
      </c>
    </row>
    <row r="153" spans="2:7" ht="15">
      <c r="B153" s="19"/>
      <c r="C153" s="13"/>
      <c r="D153" s="100"/>
      <c r="E153" s="15"/>
      <c r="F153" s="15"/>
      <c r="G153" s="15" t="str">
        <f t="shared" si="2"/>
        <v/>
      </c>
    </row>
    <row r="154" spans="2:7" ht="15">
      <c r="B154" s="19"/>
      <c r="C154" s="13"/>
      <c r="D154" s="100"/>
      <c r="E154" s="15"/>
      <c r="F154" s="15"/>
      <c r="G154" s="15" t="str">
        <f t="shared" si="2"/>
        <v/>
      </c>
    </row>
    <row r="155" spans="2:7" ht="15">
      <c r="B155" s="19"/>
      <c r="C155" s="13"/>
      <c r="D155" s="100"/>
      <c r="E155" s="15"/>
      <c r="F155" s="15"/>
      <c r="G155" s="15" t="str">
        <f t="shared" si="2"/>
        <v/>
      </c>
    </row>
    <row r="156" spans="2:7" ht="15">
      <c r="B156" s="19"/>
      <c r="C156" s="13"/>
      <c r="D156" s="100"/>
      <c r="E156" s="15"/>
      <c r="F156" s="15"/>
      <c r="G156" s="15" t="str">
        <f t="shared" si="2"/>
        <v/>
      </c>
    </row>
    <row r="157" spans="2:7" ht="15">
      <c r="B157" s="19"/>
      <c r="C157" s="13"/>
      <c r="D157" s="100"/>
      <c r="E157" s="15"/>
      <c r="F157" s="15"/>
      <c r="G157" s="15" t="str">
        <f t="shared" si="2"/>
        <v/>
      </c>
    </row>
    <row r="158" spans="2:7" ht="15">
      <c r="B158" s="19"/>
      <c r="C158" s="13"/>
      <c r="D158" s="100"/>
      <c r="E158" s="15"/>
      <c r="F158" s="15"/>
      <c r="G158" s="15" t="str">
        <f t="shared" si="2"/>
        <v/>
      </c>
    </row>
    <row r="159" spans="2:7" ht="15">
      <c r="B159" s="19"/>
      <c r="C159" s="13"/>
      <c r="D159" s="100"/>
      <c r="E159" s="15"/>
      <c r="F159" s="15"/>
      <c r="G159" s="15" t="str">
        <f t="shared" si="2"/>
        <v/>
      </c>
    </row>
    <row r="160" spans="2:7" ht="15">
      <c r="B160" s="19"/>
      <c r="C160" s="13"/>
      <c r="D160" s="100"/>
      <c r="E160" s="15"/>
      <c r="F160" s="15"/>
      <c r="G160" s="15" t="str">
        <f t="shared" si="2"/>
        <v/>
      </c>
    </row>
    <row r="161" spans="2:7" ht="15">
      <c r="B161" s="19"/>
      <c r="C161" s="13"/>
      <c r="D161" s="100"/>
      <c r="E161" s="15"/>
      <c r="F161" s="15"/>
      <c r="G161" s="15" t="str">
        <f t="shared" si="2"/>
        <v/>
      </c>
    </row>
    <row r="162" spans="2:7" ht="15">
      <c r="B162" s="19"/>
      <c r="C162" s="13"/>
      <c r="D162" s="100"/>
      <c r="E162" s="15"/>
      <c r="F162" s="15"/>
      <c r="G162" s="15" t="str">
        <f t="shared" si="2"/>
        <v/>
      </c>
    </row>
    <row r="163" spans="2:7" ht="15">
      <c r="B163" s="19"/>
      <c r="C163" s="13"/>
      <c r="D163" s="100"/>
      <c r="E163" s="15"/>
      <c r="F163" s="15"/>
      <c r="G163" s="15" t="str">
        <f t="shared" si="2"/>
        <v/>
      </c>
    </row>
    <row r="164" spans="2:7" ht="15">
      <c r="B164" s="19"/>
      <c r="C164" s="13"/>
      <c r="D164" s="100"/>
      <c r="E164" s="15"/>
      <c r="F164" s="15"/>
      <c r="G164" s="15" t="str">
        <f t="shared" si="2"/>
        <v/>
      </c>
    </row>
    <row r="165" spans="2:7" ht="15">
      <c r="B165" s="19"/>
      <c r="C165" s="13"/>
      <c r="D165" s="100"/>
      <c r="E165" s="15"/>
      <c r="F165" s="15"/>
      <c r="G165" s="15" t="str">
        <f t="shared" si="2"/>
        <v/>
      </c>
    </row>
    <row r="166" spans="2:7" ht="15">
      <c r="B166" s="19"/>
      <c r="C166" s="13"/>
      <c r="D166" s="100"/>
      <c r="E166" s="15"/>
      <c r="F166" s="15"/>
      <c r="G166" s="15" t="str">
        <f t="shared" si="2"/>
        <v/>
      </c>
    </row>
    <row r="167" spans="2:7" ht="15">
      <c r="B167" s="19"/>
      <c r="C167" s="13"/>
      <c r="D167" s="100"/>
      <c r="E167" s="15"/>
      <c r="F167" s="15"/>
      <c r="G167" s="15" t="str">
        <f t="shared" si="2"/>
        <v/>
      </c>
    </row>
    <row r="168" spans="2:7" ht="15">
      <c r="B168" s="19"/>
      <c r="C168" s="13"/>
      <c r="D168" s="100"/>
      <c r="E168" s="15"/>
      <c r="F168" s="15"/>
      <c r="G168" s="15" t="str">
        <f t="shared" si="2"/>
        <v/>
      </c>
    </row>
    <row r="169" spans="2:7" ht="15">
      <c r="B169" s="19"/>
      <c r="C169" s="13"/>
      <c r="D169" s="100"/>
      <c r="E169" s="15"/>
      <c r="F169" s="15"/>
      <c r="G169" s="15" t="str">
        <f t="shared" si="2"/>
        <v/>
      </c>
    </row>
    <row r="170" spans="2:7" ht="15">
      <c r="B170" s="19"/>
      <c r="C170" s="13"/>
      <c r="D170" s="100"/>
      <c r="E170" s="15"/>
      <c r="F170" s="15"/>
      <c r="G170" s="15" t="str">
        <f t="shared" si="2"/>
        <v/>
      </c>
    </row>
    <row r="171" spans="2:7" ht="15">
      <c r="B171" s="19"/>
      <c r="C171" s="13"/>
      <c r="D171" s="100"/>
      <c r="E171" s="15"/>
      <c r="F171" s="15"/>
      <c r="G171" s="15" t="str">
        <f t="shared" si="2"/>
        <v/>
      </c>
    </row>
    <row r="172" spans="2:7" ht="15">
      <c r="B172" s="19"/>
      <c r="C172" s="13"/>
      <c r="D172" s="100"/>
      <c r="E172" s="15"/>
      <c r="F172" s="15"/>
      <c r="G172" s="15" t="str">
        <f t="shared" si="2"/>
        <v/>
      </c>
    </row>
    <row r="173" spans="2:7" ht="15">
      <c r="B173" s="19"/>
      <c r="C173" s="13"/>
      <c r="D173" s="100"/>
      <c r="E173" s="15"/>
      <c r="F173" s="15"/>
      <c r="G173" s="15" t="str">
        <f t="shared" si="2"/>
        <v/>
      </c>
    </row>
    <row r="174" spans="2:7" ht="15">
      <c r="B174" s="19"/>
      <c r="C174" s="13"/>
      <c r="D174" s="100"/>
      <c r="E174" s="15"/>
      <c r="F174" s="15"/>
      <c r="G174" s="15" t="str">
        <f t="shared" si="2"/>
        <v/>
      </c>
    </row>
    <row r="175" spans="2:7" ht="15">
      <c r="B175" s="19"/>
      <c r="C175" s="13"/>
      <c r="D175" s="100"/>
      <c r="E175" s="15"/>
      <c r="F175" s="15"/>
      <c r="G175" s="15" t="str">
        <f t="shared" si="2"/>
        <v/>
      </c>
    </row>
    <row r="176" spans="2:7" ht="15">
      <c r="B176" s="19"/>
      <c r="C176" s="13"/>
      <c r="D176" s="100"/>
      <c r="E176" s="15"/>
      <c r="F176" s="15"/>
      <c r="G176" s="15" t="str">
        <f t="shared" si="2"/>
        <v/>
      </c>
    </row>
    <row r="177" spans="2:7" ht="15">
      <c r="B177" s="19"/>
      <c r="C177" s="13"/>
      <c r="D177" s="100"/>
      <c r="E177" s="15"/>
      <c r="F177" s="15"/>
      <c r="G177" s="15" t="str">
        <f t="shared" si="2"/>
        <v/>
      </c>
    </row>
    <row r="178" spans="2:7" ht="15">
      <c r="B178" s="19"/>
      <c r="C178" s="13"/>
      <c r="D178" s="100"/>
      <c r="E178" s="15"/>
      <c r="F178" s="15"/>
      <c r="G178" s="15" t="str">
        <f t="shared" si="2"/>
        <v/>
      </c>
    </row>
    <row r="179" spans="2:7" ht="15">
      <c r="B179" s="19"/>
      <c r="C179" s="13"/>
      <c r="D179" s="100"/>
      <c r="E179" s="15"/>
      <c r="F179" s="15"/>
      <c r="G179" s="15" t="str">
        <f t="shared" si="2"/>
        <v/>
      </c>
    </row>
    <row r="180" spans="2:7" ht="15">
      <c r="B180" s="19"/>
      <c r="C180" s="13"/>
      <c r="D180" s="100"/>
      <c r="E180" s="15"/>
      <c r="F180" s="15"/>
      <c r="G180" s="15" t="str">
        <f t="shared" si="2"/>
        <v/>
      </c>
    </row>
    <row r="181" spans="2:7" ht="15">
      <c r="B181" s="19"/>
      <c r="C181" s="13"/>
      <c r="D181" s="100"/>
      <c r="E181" s="15"/>
      <c r="F181" s="15"/>
      <c r="G181" s="15" t="str">
        <f t="shared" si="2"/>
        <v/>
      </c>
    </row>
    <row r="182" spans="2:7" ht="15">
      <c r="B182" s="19"/>
      <c r="C182" s="13"/>
      <c r="D182" s="100"/>
      <c r="E182" s="15"/>
      <c r="F182" s="15"/>
      <c r="G182" s="15" t="str">
        <f t="shared" si="2"/>
        <v/>
      </c>
    </row>
    <row r="183" spans="2:7" ht="15">
      <c r="B183" s="19"/>
      <c r="C183" s="13"/>
      <c r="D183" s="100"/>
      <c r="E183" s="15"/>
      <c r="F183" s="15"/>
      <c r="G183" s="15" t="str">
        <f t="shared" si="2"/>
        <v/>
      </c>
    </row>
    <row r="184" spans="2:7" ht="15">
      <c r="B184" s="19"/>
      <c r="C184" s="13"/>
      <c r="D184" s="100"/>
      <c r="E184" s="15"/>
      <c r="F184" s="15"/>
      <c r="G184" s="15" t="str">
        <f t="shared" si="2"/>
        <v/>
      </c>
    </row>
    <row r="185" spans="2:7" ht="15">
      <c r="B185" s="19"/>
      <c r="C185" s="13"/>
      <c r="D185" s="100"/>
      <c r="E185" s="15"/>
      <c r="F185" s="15"/>
      <c r="G185" s="15" t="str">
        <f t="shared" si="2"/>
        <v/>
      </c>
    </row>
    <row r="186" spans="2:7" ht="15">
      <c r="B186" s="19"/>
      <c r="C186" s="13"/>
      <c r="D186" s="100"/>
      <c r="E186" s="15"/>
      <c r="F186" s="15"/>
      <c r="G186" s="15" t="str">
        <f t="shared" si="2"/>
        <v/>
      </c>
    </row>
    <row r="187" spans="2:7" ht="15">
      <c r="B187" s="19"/>
      <c r="C187" s="13"/>
      <c r="D187" s="100"/>
      <c r="E187" s="15"/>
      <c r="F187" s="15"/>
      <c r="G187" s="15" t="str">
        <f t="shared" si="2"/>
        <v/>
      </c>
    </row>
    <row r="188" spans="2:7" ht="15">
      <c r="B188" s="19"/>
      <c r="C188" s="13"/>
      <c r="D188" s="100"/>
      <c r="E188" s="15"/>
      <c r="F188" s="15"/>
      <c r="G188" s="15" t="str">
        <f t="shared" si="2"/>
        <v/>
      </c>
    </row>
    <row r="189" spans="2:7" ht="15">
      <c r="B189" s="19"/>
      <c r="C189" s="13"/>
      <c r="D189" s="100"/>
      <c r="E189" s="15"/>
      <c r="F189" s="15"/>
      <c r="G189" s="15" t="str">
        <f t="shared" si="2"/>
        <v/>
      </c>
    </row>
    <row r="190" spans="2:7" ht="15">
      <c r="B190" s="19"/>
      <c r="C190" s="13"/>
      <c r="D190" s="100"/>
      <c r="E190" s="15"/>
      <c r="F190" s="15"/>
      <c r="G190" s="15" t="str">
        <f t="shared" si="2"/>
        <v/>
      </c>
    </row>
    <row r="191" spans="2:7" ht="15">
      <c r="B191" s="19"/>
      <c r="C191" s="13"/>
      <c r="D191" s="100"/>
      <c r="E191" s="15"/>
      <c r="F191" s="15"/>
      <c r="G191" s="15" t="str">
        <f t="shared" si="2"/>
        <v/>
      </c>
    </row>
    <row r="192" spans="2:7" ht="15">
      <c r="B192" s="19"/>
      <c r="C192" s="13"/>
      <c r="D192" s="100"/>
      <c r="E192" s="15"/>
      <c r="F192" s="15"/>
      <c r="G192" s="15" t="str">
        <f t="shared" si="2"/>
        <v/>
      </c>
    </row>
    <row r="193" spans="2:7" ht="15">
      <c r="B193" s="19"/>
      <c r="C193" s="13"/>
      <c r="D193" s="100"/>
      <c r="E193" s="15"/>
      <c r="F193" s="15"/>
      <c r="G193" s="15" t="str">
        <f t="shared" si="2"/>
        <v/>
      </c>
    </row>
    <row r="194" spans="2:7" ht="15">
      <c r="B194" s="19"/>
      <c r="C194" s="13"/>
      <c r="D194" s="100"/>
      <c r="E194" s="15"/>
      <c r="F194" s="15"/>
      <c r="G194" s="15" t="str">
        <f t="shared" si="2"/>
        <v/>
      </c>
    </row>
    <row r="195" spans="2:7" ht="15">
      <c r="B195" s="19"/>
      <c r="C195" s="13"/>
      <c r="D195" s="100"/>
      <c r="E195" s="15"/>
      <c r="F195" s="15"/>
      <c r="G195" s="15" t="str">
        <f t="shared" si="2"/>
        <v/>
      </c>
    </row>
    <row r="196" spans="2:7" ht="15">
      <c r="B196" s="19"/>
      <c r="C196" s="13"/>
      <c r="D196" s="100"/>
      <c r="E196" s="15"/>
      <c r="F196" s="15"/>
      <c r="G196" s="15" t="str">
        <f t="shared" si="2"/>
        <v/>
      </c>
    </row>
    <row r="197" spans="2:7" ht="15">
      <c r="B197" s="19"/>
      <c r="C197" s="13"/>
      <c r="D197" s="100"/>
      <c r="E197" s="15"/>
      <c r="F197" s="15"/>
      <c r="G197" s="15" t="str">
        <f t="shared" si="2"/>
        <v/>
      </c>
    </row>
    <row r="198" spans="2:7" ht="15">
      <c r="B198" s="19"/>
      <c r="C198" s="13"/>
      <c r="D198" s="100"/>
      <c r="E198" s="15"/>
      <c r="F198" s="15"/>
      <c r="G198" s="15" t="str">
        <f t="shared" si="2"/>
        <v/>
      </c>
    </row>
    <row r="199" spans="2:7" ht="15">
      <c r="B199" s="19"/>
      <c r="C199" s="13"/>
      <c r="D199" s="100"/>
      <c r="E199" s="15"/>
      <c r="F199" s="15"/>
      <c r="G199" s="15" t="str">
        <f t="shared" si="2"/>
        <v/>
      </c>
    </row>
    <row r="200" spans="2:7" ht="15">
      <c r="B200" s="19"/>
      <c r="C200" s="13"/>
      <c r="D200" s="100"/>
      <c r="E200" s="15"/>
      <c r="F200" s="15"/>
      <c r="G200" s="15" t="str">
        <f t="shared" si="2"/>
        <v/>
      </c>
    </row>
    <row r="201" spans="2:7" ht="15">
      <c r="B201" s="19"/>
      <c r="C201" s="13"/>
      <c r="D201" s="100"/>
      <c r="E201" s="15"/>
      <c r="F201" s="15"/>
      <c r="G201" s="15" t="str">
        <f t="shared" si="2"/>
        <v/>
      </c>
    </row>
    <row r="202" spans="2:7" ht="15">
      <c r="B202" s="19"/>
      <c r="C202" s="13"/>
      <c r="D202" s="100"/>
      <c r="E202" s="15"/>
      <c r="F202" s="15"/>
      <c r="G202" s="15" t="str">
        <f t="shared" si="2"/>
        <v/>
      </c>
    </row>
    <row r="203" spans="2:7" ht="15">
      <c r="B203" s="19"/>
      <c r="C203" s="13"/>
      <c r="D203" s="100"/>
      <c r="E203" s="15"/>
      <c r="F203" s="15"/>
      <c r="G203" s="15" t="str">
        <f t="shared" si="2"/>
        <v/>
      </c>
    </row>
    <row r="204" spans="2:7" ht="15">
      <c r="B204" s="19"/>
      <c r="C204" s="13"/>
      <c r="D204" s="100"/>
      <c r="E204" s="15"/>
      <c r="F204" s="15"/>
      <c r="G204" s="15" t="str">
        <f t="shared" si="2"/>
        <v/>
      </c>
    </row>
    <row r="205" spans="2:7" ht="15">
      <c r="B205" s="19"/>
      <c r="C205" s="13"/>
      <c r="D205" s="100"/>
      <c r="E205" s="15"/>
      <c r="F205" s="15"/>
      <c r="G205" s="15" t="str">
        <f t="shared" si="2"/>
        <v/>
      </c>
    </row>
    <row r="206" spans="2:7" ht="15">
      <c r="B206" s="19"/>
      <c r="C206" s="13"/>
      <c r="D206" s="100"/>
      <c r="E206" s="15"/>
      <c r="F206" s="15"/>
      <c r="G206" s="15" t="str">
        <f t="shared" si="2"/>
        <v/>
      </c>
    </row>
    <row r="207" spans="2:7" ht="15">
      <c r="B207" s="19"/>
      <c r="C207" s="13"/>
      <c r="D207" s="100"/>
      <c r="E207" s="15"/>
      <c r="F207" s="15"/>
      <c r="G207" s="15" t="str">
        <f t="shared" si="2"/>
        <v/>
      </c>
    </row>
    <row r="208" spans="2:7" ht="15">
      <c r="B208" s="19"/>
      <c r="C208" s="13"/>
      <c r="D208" s="100"/>
      <c r="E208" s="15"/>
      <c r="F208" s="15"/>
      <c r="G208" s="15" t="str">
        <f t="shared" si="2"/>
        <v/>
      </c>
    </row>
    <row r="209" spans="2:7" ht="15">
      <c r="B209" s="19"/>
      <c r="C209" s="13"/>
      <c r="D209" s="100"/>
      <c r="E209" s="15"/>
      <c r="F209" s="15"/>
      <c r="G209" s="15" t="str">
        <f t="shared" si="2"/>
        <v/>
      </c>
    </row>
    <row r="210" spans="2:7" ht="15">
      <c r="B210" s="19"/>
      <c r="C210" s="13"/>
      <c r="D210" s="100"/>
      <c r="E210" s="15"/>
      <c r="F210" s="15"/>
      <c r="G210" s="15" t="str">
        <f t="shared" si="2"/>
        <v/>
      </c>
    </row>
    <row r="211" spans="2:7" ht="15">
      <c r="B211" s="19"/>
      <c r="C211" s="13"/>
      <c r="D211" s="100"/>
      <c r="E211" s="15"/>
      <c r="F211" s="15"/>
      <c r="G211" s="15" t="str">
        <f t="shared" si="2"/>
        <v/>
      </c>
    </row>
    <row r="212" spans="2:7" ht="15">
      <c r="B212" s="19"/>
      <c r="C212" s="13"/>
      <c r="D212" s="100"/>
      <c r="E212" s="15"/>
      <c r="F212" s="15"/>
      <c r="G212" s="15" t="str">
        <f t="shared" si="2"/>
        <v/>
      </c>
    </row>
    <row r="213" spans="2:7" ht="15">
      <c r="B213" s="19"/>
      <c r="C213" s="13"/>
      <c r="D213" s="100"/>
      <c r="E213" s="15"/>
      <c r="F213" s="15"/>
      <c r="G213" s="15" t="str">
        <f t="shared" si="2"/>
        <v/>
      </c>
    </row>
    <row r="214" spans="2:7" ht="15">
      <c r="B214" s="19"/>
      <c r="C214" s="13"/>
      <c r="D214" s="100"/>
      <c r="E214" s="15"/>
      <c r="F214" s="15"/>
      <c r="G214" s="15" t="str">
        <f t="shared" si="2"/>
        <v/>
      </c>
    </row>
    <row r="215" spans="2:7" ht="15">
      <c r="B215" s="19"/>
      <c r="C215" s="13"/>
      <c r="D215" s="100"/>
      <c r="E215" s="15"/>
      <c r="F215" s="15"/>
      <c r="G215" s="15" t="str">
        <f t="shared" si="2"/>
        <v/>
      </c>
    </row>
    <row r="216" spans="2:7" ht="15">
      <c r="B216" s="19"/>
      <c r="C216" s="13"/>
      <c r="D216" s="100"/>
      <c r="E216" s="15"/>
      <c r="F216" s="15"/>
      <c r="G216" s="15" t="str">
        <f t="shared" si="2"/>
        <v/>
      </c>
    </row>
    <row r="217" spans="2:7" ht="15">
      <c r="B217" s="19"/>
      <c r="C217" s="13"/>
      <c r="D217" s="100"/>
      <c r="E217" s="15"/>
      <c r="F217" s="15"/>
      <c r="G217" s="15" t="str">
        <f t="shared" si="2"/>
        <v/>
      </c>
    </row>
    <row r="218" spans="2:7" ht="15">
      <c r="B218" s="19"/>
      <c r="C218" s="13"/>
      <c r="D218" s="100"/>
      <c r="E218" s="15"/>
      <c r="F218" s="15"/>
      <c r="G218" s="15" t="str">
        <f t="shared" si="2"/>
        <v/>
      </c>
    </row>
    <row r="219" spans="2:7" ht="15">
      <c r="B219" s="19"/>
      <c r="C219" s="13"/>
      <c r="D219" s="100"/>
      <c r="E219" s="15"/>
      <c r="F219" s="15"/>
      <c r="G219" s="15" t="str">
        <f t="shared" si="2"/>
        <v/>
      </c>
    </row>
    <row r="220" spans="2:7" ht="15">
      <c r="B220" s="19"/>
      <c r="C220" s="13"/>
      <c r="D220" s="100"/>
      <c r="E220" s="15"/>
      <c r="F220" s="15"/>
      <c r="G220" s="15" t="str">
        <f t="shared" si="2"/>
        <v/>
      </c>
    </row>
    <row r="221" spans="2:7" ht="15">
      <c r="B221" s="19"/>
      <c r="C221" s="13"/>
      <c r="D221" s="100"/>
      <c r="E221" s="15"/>
      <c r="F221" s="15"/>
      <c r="G221" s="15" t="str">
        <f t="shared" si="2"/>
        <v/>
      </c>
    </row>
    <row r="222" spans="2:7" ht="15">
      <c r="B222" s="19"/>
      <c r="C222" s="13"/>
      <c r="D222" s="100"/>
      <c r="E222" s="15"/>
      <c r="F222" s="15"/>
      <c r="G222" s="15" t="str">
        <f t="shared" si="2"/>
        <v/>
      </c>
    </row>
    <row r="223" spans="2:7" ht="15">
      <c r="B223" s="19"/>
      <c r="C223" s="13"/>
      <c r="D223" s="100"/>
      <c r="E223" s="15"/>
      <c r="F223" s="15"/>
      <c r="G223" s="15" t="str">
        <f t="shared" si="2"/>
        <v/>
      </c>
    </row>
    <row r="224" spans="2:7" ht="15">
      <c r="B224" s="19"/>
      <c r="C224" s="13"/>
      <c r="D224" s="100"/>
      <c r="E224" s="15"/>
      <c r="F224" s="15"/>
      <c r="G224" s="15" t="str">
        <f t="shared" si="2"/>
        <v/>
      </c>
    </row>
    <row r="225" spans="2:7" ht="15">
      <c r="B225" s="19"/>
      <c r="C225" s="13"/>
      <c r="D225" s="100"/>
      <c r="E225" s="15"/>
      <c r="F225" s="15"/>
      <c r="G225" s="15" t="str">
        <f t="shared" si="2"/>
        <v/>
      </c>
    </row>
    <row r="226" spans="2:7" ht="15">
      <c r="B226" s="19"/>
      <c r="C226" s="13"/>
      <c r="D226" s="100"/>
      <c r="E226" s="15"/>
      <c r="F226" s="15"/>
      <c r="G226" s="15" t="str">
        <f t="shared" si="2"/>
        <v/>
      </c>
    </row>
    <row r="227" spans="2:7" ht="15">
      <c r="B227" s="19"/>
      <c r="C227" s="13"/>
      <c r="D227" s="100"/>
      <c r="E227" s="15"/>
      <c r="F227" s="15"/>
      <c r="G227" s="15" t="str">
        <f t="shared" si="2"/>
        <v/>
      </c>
    </row>
    <row r="228" spans="2:7" ht="15">
      <c r="B228" s="19"/>
      <c r="C228" s="13"/>
      <c r="D228" s="100"/>
      <c r="E228" s="15"/>
      <c r="F228" s="15"/>
      <c r="G228" s="15" t="str">
        <f t="shared" si="2"/>
        <v/>
      </c>
    </row>
    <row r="229" spans="2:7" ht="15">
      <c r="B229" s="19"/>
      <c r="C229" s="13"/>
      <c r="D229" s="100"/>
      <c r="E229" s="15"/>
      <c r="F229" s="15"/>
      <c r="G229" s="15" t="str">
        <f t="shared" si="2"/>
        <v/>
      </c>
    </row>
    <row r="230" spans="2:7" ht="15">
      <c r="B230" s="19"/>
      <c r="C230" s="13"/>
      <c r="D230" s="100"/>
      <c r="E230" s="15"/>
      <c r="F230" s="15"/>
      <c r="G230" s="15" t="str">
        <f t="shared" si="2"/>
        <v/>
      </c>
    </row>
    <row r="231" spans="2:7" ht="15">
      <c r="B231" s="19"/>
      <c r="C231" s="13"/>
      <c r="D231" s="100"/>
      <c r="E231" s="15"/>
      <c r="F231" s="15"/>
      <c r="G231" s="15" t="str">
        <f t="shared" si="2"/>
        <v/>
      </c>
    </row>
    <row r="232" spans="2:7" ht="15">
      <c r="B232" s="19"/>
      <c r="C232" s="13"/>
      <c r="D232" s="100"/>
      <c r="E232" s="15"/>
      <c r="F232" s="15"/>
      <c r="G232" s="15" t="str">
        <f t="shared" si="2"/>
        <v/>
      </c>
    </row>
    <row r="233" spans="2:7" ht="15">
      <c r="B233" s="19"/>
      <c r="C233" s="13"/>
      <c r="D233" s="100"/>
      <c r="E233" s="15"/>
      <c r="F233" s="15"/>
      <c r="G233" s="15" t="str">
        <f t="shared" si="2"/>
        <v/>
      </c>
    </row>
    <row r="234" spans="2:7" ht="15">
      <c r="B234" s="19"/>
      <c r="C234" s="13"/>
      <c r="D234" s="100"/>
      <c r="E234" s="15"/>
      <c r="F234" s="15"/>
      <c r="G234" s="15" t="str">
        <f t="shared" si="2"/>
        <v/>
      </c>
    </row>
    <row r="235" spans="2:7" ht="15">
      <c r="B235" s="19"/>
      <c r="C235" s="13"/>
      <c r="D235" s="100"/>
      <c r="E235" s="15"/>
      <c r="F235" s="15"/>
      <c r="G235" s="15" t="str">
        <f t="shared" si="2"/>
        <v/>
      </c>
    </row>
    <row r="236" spans="2:7" ht="15">
      <c r="B236" s="19"/>
      <c r="C236" s="13"/>
      <c r="D236" s="100"/>
      <c r="E236" s="15"/>
      <c r="F236" s="15"/>
      <c r="G236" s="15" t="str">
        <f t="shared" si="2"/>
        <v/>
      </c>
    </row>
    <row r="237" spans="2:7" ht="15">
      <c r="B237" s="19"/>
      <c r="C237" s="13"/>
      <c r="D237" s="100"/>
      <c r="E237" s="15"/>
      <c r="F237" s="15"/>
      <c r="G237" s="15" t="str">
        <f t="shared" si="2"/>
        <v/>
      </c>
    </row>
    <row r="238" spans="2:7" ht="15">
      <c r="B238" s="19"/>
      <c r="C238" s="13"/>
      <c r="D238" s="100"/>
      <c r="E238" s="15"/>
      <c r="F238" s="15"/>
      <c r="G238" s="15" t="str">
        <f t="shared" si="2"/>
        <v/>
      </c>
    </row>
    <row r="239" spans="2:7" ht="15">
      <c r="B239" s="19"/>
      <c r="C239" s="13"/>
      <c r="D239" s="100"/>
      <c r="E239" s="15"/>
      <c r="F239" s="15"/>
      <c r="G239" s="15" t="str">
        <f t="shared" si="2"/>
        <v/>
      </c>
    </row>
    <row r="240" spans="2:7" ht="15">
      <c r="B240" s="19"/>
      <c r="C240" s="13"/>
      <c r="D240" s="100"/>
      <c r="E240" s="15"/>
      <c r="F240" s="15"/>
      <c r="G240" s="15" t="str">
        <f t="shared" si="2"/>
        <v/>
      </c>
    </row>
    <row r="241" spans="2:7" ht="15">
      <c r="B241" s="19"/>
      <c r="C241" s="13"/>
      <c r="D241" s="100"/>
      <c r="E241" s="15"/>
      <c r="F241" s="15"/>
      <c r="G241" s="15" t="str">
        <f t="shared" si="2"/>
        <v/>
      </c>
    </row>
    <row r="242" spans="2:7" ht="15">
      <c r="B242" s="19"/>
      <c r="C242" s="13"/>
      <c r="D242" s="100"/>
      <c r="E242" s="15"/>
      <c r="F242" s="15"/>
      <c r="G242" s="15" t="str">
        <f t="shared" si="2"/>
        <v/>
      </c>
    </row>
    <row r="243" spans="2:7" ht="15">
      <c r="B243" s="19"/>
      <c r="C243" s="13"/>
      <c r="D243" s="100"/>
      <c r="E243" s="15"/>
      <c r="F243" s="15"/>
      <c r="G243" s="15" t="str">
        <f t="shared" si="2"/>
        <v/>
      </c>
    </row>
    <row r="244" spans="2:7" ht="15">
      <c r="B244" s="19"/>
      <c r="C244" s="13"/>
      <c r="D244" s="100"/>
      <c r="E244" s="15"/>
      <c r="F244" s="15"/>
      <c r="G244" s="15" t="str">
        <f t="shared" si="2"/>
        <v/>
      </c>
    </row>
    <row r="245" spans="2:7" ht="15">
      <c r="B245" s="19"/>
      <c r="C245" s="13"/>
      <c r="D245" s="100"/>
      <c r="E245" s="15"/>
      <c r="F245" s="15"/>
      <c r="G245" s="15" t="str">
        <f t="shared" si="2"/>
        <v/>
      </c>
    </row>
    <row r="246" spans="2:7" ht="15">
      <c r="B246" s="19"/>
      <c r="C246" s="13"/>
      <c r="D246" s="100"/>
      <c r="E246" s="15"/>
      <c r="F246" s="15"/>
      <c r="G246" s="15" t="str">
        <f t="shared" si="2"/>
        <v/>
      </c>
    </row>
    <row r="247" spans="2:7" ht="15">
      <c r="B247" s="19"/>
      <c r="C247" s="13"/>
      <c r="D247" s="100"/>
      <c r="E247" s="15"/>
      <c r="F247" s="15"/>
      <c r="G247" s="15" t="str">
        <f t="shared" si="2"/>
        <v/>
      </c>
    </row>
    <row r="248" spans="2:7" ht="15">
      <c r="B248" s="19"/>
      <c r="C248" s="13"/>
      <c r="D248" s="100"/>
      <c r="E248" s="15"/>
      <c r="F248" s="15"/>
      <c r="G248" s="15" t="str">
        <f t="shared" si="2"/>
        <v/>
      </c>
    </row>
    <row r="249" spans="2:7" ht="15">
      <c r="B249" s="19"/>
      <c r="C249" s="13"/>
      <c r="D249" s="100"/>
      <c r="E249" s="15"/>
      <c r="F249" s="15"/>
      <c r="G249" s="15" t="str">
        <f t="shared" si="2"/>
        <v/>
      </c>
    </row>
    <row r="250" spans="2:7" ht="15">
      <c r="B250" s="19"/>
      <c r="C250" s="13"/>
      <c r="D250" s="100"/>
      <c r="E250" s="15"/>
      <c r="F250" s="15"/>
      <c r="G250" s="15" t="str">
        <f t="shared" si="2"/>
        <v/>
      </c>
    </row>
    <row r="251" spans="2:7" ht="15">
      <c r="B251" s="19"/>
      <c r="C251" s="13"/>
      <c r="D251" s="100"/>
      <c r="E251" s="15"/>
      <c r="F251" s="15"/>
      <c r="G251" s="15" t="str">
        <f t="shared" si="2"/>
        <v/>
      </c>
    </row>
    <row r="252" spans="2:7" ht="15">
      <c r="B252" s="19"/>
      <c r="C252" s="13"/>
      <c r="D252" s="100"/>
      <c r="E252" s="15"/>
      <c r="F252" s="15"/>
      <c r="G252" s="15" t="str">
        <f t="shared" si="2"/>
        <v/>
      </c>
    </row>
    <row r="253" spans="2:7" ht="15">
      <c r="B253" s="19"/>
      <c r="C253" s="13"/>
      <c r="D253" s="100"/>
      <c r="E253" s="15"/>
      <c r="F253" s="15"/>
      <c r="G253" s="15" t="str">
        <f t="shared" si="2"/>
        <v/>
      </c>
    </row>
    <row r="254" spans="2:7" ht="15">
      <c r="B254" s="19"/>
      <c r="C254" s="13"/>
      <c r="D254" s="100"/>
      <c r="E254" s="15"/>
      <c r="F254" s="15"/>
      <c r="G254" s="15" t="str">
        <f t="shared" si="2"/>
        <v/>
      </c>
    </row>
    <row r="255" spans="2:7" ht="15">
      <c r="B255" s="19"/>
      <c r="C255" s="13"/>
      <c r="D255" s="100"/>
      <c r="E255" s="15"/>
      <c r="F255" s="15"/>
      <c r="G255" s="15" t="str">
        <f t="shared" si="2"/>
        <v/>
      </c>
    </row>
    <row r="256" spans="2:7" ht="15">
      <c r="B256" s="19"/>
      <c r="C256" s="13"/>
      <c r="D256" s="100"/>
      <c r="E256" s="15"/>
      <c r="F256" s="15"/>
      <c r="G256" s="15" t="str">
        <f t="shared" si="2"/>
        <v/>
      </c>
    </row>
    <row r="257" spans="2:7" ht="15">
      <c r="B257" s="19"/>
      <c r="C257" s="13"/>
      <c r="D257" s="100"/>
      <c r="E257" s="15"/>
      <c r="F257" s="15"/>
      <c r="G257" s="15" t="str">
        <f t="shared" si="2"/>
        <v/>
      </c>
    </row>
    <row r="258" spans="2:7" ht="15">
      <c r="B258" s="19"/>
      <c r="C258" s="13"/>
      <c r="D258" s="100"/>
      <c r="E258" s="15"/>
      <c r="F258" s="15"/>
      <c r="G258" s="15" t="str">
        <f t="shared" si="2"/>
        <v/>
      </c>
    </row>
    <row r="259" spans="2:7" ht="15">
      <c r="B259" s="19"/>
      <c r="C259" s="13"/>
      <c r="D259" s="100"/>
      <c r="E259" s="15"/>
      <c r="F259" s="15"/>
      <c r="G259" s="15" t="str">
        <f t="shared" si="2"/>
        <v/>
      </c>
    </row>
    <row r="260" spans="2:7" ht="15">
      <c r="B260" s="19"/>
      <c r="C260" s="13"/>
      <c r="D260" s="100"/>
      <c r="E260" s="15"/>
      <c r="F260" s="15"/>
      <c r="G260" s="15" t="str">
        <f t="shared" si="2"/>
        <v/>
      </c>
    </row>
    <row r="261" spans="2:7" ht="15">
      <c r="B261" s="19"/>
      <c r="C261" s="13"/>
      <c r="D261" s="100"/>
      <c r="E261" s="15"/>
      <c r="F261" s="15"/>
      <c r="G261" s="15" t="str">
        <f t="shared" si="2"/>
        <v/>
      </c>
    </row>
    <row r="262" spans="2:7" ht="15">
      <c r="B262" s="19"/>
      <c r="C262" s="13"/>
      <c r="D262" s="100"/>
      <c r="E262" s="15"/>
      <c r="F262" s="15"/>
      <c r="G262" s="15" t="str">
        <f t="shared" si="2"/>
        <v/>
      </c>
    </row>
    <row r="263" spans="2:7" ht="15">
      <c r="B263" s="19"/>
      <c r="C263" s="13"/>
      <c r="D263" s="100"/>
      <c r="E263" s="15"/>
      <c r="F263" s="15"/>
      <c r="G263" s="15" t="str">
        <f t="shared" si="2"/>
        <v/>
      </c>
    </row>
    <row r="264" spans="2:7" ht="15">
      <c r="B264" s="19"/>
      <c r="C264" s="13"/>
      <c r="D264" s="100"/>
      <c r="E264" s="15"/>
      <c r="F264" s="15"/>
      <c r="G264" s="15" t="str">
        <f t="shared" si="2"/>
        <v/>
      </c>
    </row>
    <row r="265" spans="2:7" ht="15">
      <c r="B265" s="19"/>
      <c r="C265" s="13"/>
      <c r="D265" s="100"/>
      <c r="E265" s="15"/>
      <c r="F265" s="15"/>
      <c r="G265" s="15" t="str">
        <f t="shared" si="2"/>
        <v/>
      </c>
    </row>
    <row r="266" spans="2:7" ht="15">
      <c r="B266" s="19"/>
      <c r="C266" s="13"/>
      <c r="D266" s="100"/>
      <c r="E266" s="15"/>
      <c r="F266" s="15"/>
      <c r="G266" s="15" t="str">
        <f t="shared" si="2"/>
        <v/>
      </c>
    </row>
    <row r="267" spans="2:7" ht="15">
      <c r="B267" s="19"/>
      <c r="C267" s="13"/>
      <c r="D267" s="100"/>
      <c r="E267" s="15"/>
      <c r="F267" s="15"/>
      <c r="G267" s="15" t="str">
        <f t="shared" si="2"/>
        <v/>
      </c>
    </row>
    <row r="268" spans="2:7" ht="15">
      <c r="B268" s="19"/>
      <c r="C268" s="13"/>
      <c r="D268" s="100"/>
      <c r="E268" s="15"/>
      <c r="F268" s="15"/>
      <c r="G268" s="15" t="str">
        <f t="shared" si="2"/>
        <v/>
      </c>
    </row>
    <row r="269" spans="2:7" ht="15">
      <c r="B269" s="19"/>
      <c r="C269" s="13"/>
      <c r="D269" s="100"/>
      <c r="E269" s="15"/>
      <c r="F269" s="15"/>
      <c r="G269" s="15" t="str">
        <f t="shared" si="2"/>
        <v/>
      </c>
    </row>
    <row r="270" spans="2:7" ht="15">
      <c r="B270" s="19"/>
      <c r="C270" s="13"/>
      <c r="D270" s="100"/>
      <c r="E270" s="15"/>
      <c r="F270" s="15"/>
      <c r="G270" s="15" t="str">
        <f t="shared" si="2"/>
        <v/>
      </c>
    </row>
    <row r="271" spans="2:7" ht="15">
      <c r="B271" s="19"/>
      <c r="C271" s="13"/>
      <c r="D271" s="100"/>
      <c r="E271" s="15"/>
      <c r="F271" s="15"/>
      <c r="G271" s="15" t="str">
        <f t="shared" si="2"/>
        <v/>
      </c>
    </row>
    <row r="272" spans="2:7" ht="15">
      <c r="B272" s="19"/>
      <c r="C272" s="13"/>
      <c r="D272" s="100"/>
      <c r="E272" s="15"/>
      <c r="F272" s="15"/>
      <c r="G272" s="15" t="str">
        <f t="shared" si="2"/>
        <v/>
      </c>
    </row>
    <row r="273" spans="2:7" ht="15">
      <c r="B273" s="19"/>
      <c r="C273" s="13"/>
      <c r="D273" s="100"/>
      <c r="E273" s="15"/>
      <c r="F273" s="15"/>
      <c r="G273" s="15" t="str">
        <f t="shared" si="2"/>
        <v/>
      </c>
    </row>
    <row r="274" spans="2:7" ht="15">
      <c r="B274" s="19"/>
      <c r="C274" s="13"/>
      <c r="D274" s="100"/>
      <c r="E274" s="15"/>
      <c r="F274" s="15"/>
      <c r="G274" s="15" t="str">
        <f t="shared" si="2"/>
        <v/>
      </c>
    </row>
    <row r="275" spans="2:7" ht="15">
      <c r="B275" s="19"/>
      <c r="C275" s="13"/>
      <c r="D275" s="100"/>
      <c r="E275" s="15"/>
      <c r="F275" s="15"/>
      <c r="G275" s="15" t="str">
        <f t="shared" si="2"/>
        <v/>
      </c>
    </row>
    <row r="276" spans="2:7" ht="15">
      <c r="B276" s="19"/>
      <c r="C276" s="13"/>
      <c r="D276" s="100"/>
      <c r="E276" s="15"/>
      <c r="F276" s="15"/>
      <c r="G276" s="15" t="str">
        <f t="shared" si="2"/>
        <v/>
      </c>
    </row>
    <row r="277" spans="2:7" ht="15">
      <c r="B277" s="19"/>
      <c r="C277" s="13"/>
      <c r="D277" s="100"/>
      <c r="E277" s="15"/>
      <c r="F277" s="15"/>
      <c r="G277" s="15" t="str">
        <f t="shared" si="2"/>
        <v/>
      </c>
    </row>
    <row r="278" spans="2:7" ht="15">
      <c r="B278" s="19"/>
      <c r="C278" s="13"/>
      <c r="D278" s="100"/>
      <c r="E278" s="15"/>
      <c r="F278" s="15"/>
      <c r="G278" s="15" t="str">
        <f t="shared" si="2"/>
        <v/>
      </c>
    </row>
    <row r="279" spans="2:7" ht="15">
      <c r="B279" s="19"/>
      <c r="C279" s="13"/>
      <c r="D279" s="100"/>
      <c r="E279" s="15"/>
      <c r="F279" s="15"/>
      <c r="G279" s="15" t="str">
        <f t="shared" si="2"/>
        <v/>
      </c>
    </row>
    <row r="280" spans="2:7" ht="15">
      <c r="B280" s="19"/>
      <c r="C280" s="13"/>
      <c r="D280" s="100"/>
      <c r="E280" s="15"/>
      <c r="F280" s="15"/>
      <c r="G280" s="15" t="str">
        <f t="shared" si="2"/>
        <v/>
      </c>
    </row>
    <row r="281" spans="2:7" ht="15">
      <c r="B281" s="19"/>
      <c r="C281" s="13"/>
      <c r="D281" s="100"/>
      <c r="E281" s="15"/>
      <c r="F281" s="15"/>
      <c r="G281" s="15" t="str">
        <f t="shared" si="2"/>
        <v/>
      </c>
    </row>
    <row r="282" spans="2:7" ht="15">
      <c r="B282" s="19"/>
      <c r="C282" s="13"/>
      <c r="D282" s="100"/>
      <c r="E282" s="15"/>
      <c r="F282" s="15"/>
      <c r="G282" s="15" t="str">
        <f t="shared" si="2"/>
        <v/>
      </c>
    </row>
    <row r="283" spans="2:7" ht="15">
      <c r="B283" s="19"/>
      <c r="C283" s="13"/>
      <c r="D283" s="100"/>
      <c r="E283" s="15"/>
      <c r="F283" s="15"/>
      <c r="G283" s="15" t="str">
        <f t="shared" si="2"/>
        <v/>
      </c>
    </row>
    <row r="284" spans="2:7" ht="15">
      <c r="B284" s="19"/>
      <c r="C284" s="13"/>
      <c r="D284" s="100"/>
      <c r="E284" s="15"/>
      <c r="F284" s="15"/>
      <c r="G284" s="15" t="str">
        <f t="shared" ref="G284:G505" si="3">IF(OR(G283="",AND(B284="",E284="",F284="")),"",G283+E284-F284)</f>
        <v/>
      </c>
    </row>
    <row r="285" spans="2:7" ht="15">
      <c r="B285" s="19"/>
      <c r="C285" s="13"/>
      <c r="D285" s="100"/>
      <c r="E285" s="15"/>
      <c r="F285" s="15"/>
      <c r="G285" s="15" t="str">
        <f t="shared" si="3"/>
        <v/>
      </c>
    </row>
    <row r="286" spans="2:7" ht="15">
      <c r="B286" s="19"/>
      <c r="C286" s="13"/>
      <c r="D286" s="100"/>
      <c r="E286" s="15"/>
      <c r="F286" s="15"/>
      <c r="G286" s="15" t="str">
        <f t="shared" si="3"/>
        <v/>
      </c>
    </row>
    <row r="287" spans="2:7" ht="15">
      <c r="B287" s="19"/>
      <c r="C287" s="13"/>
      <c r="D287" s="100"/>
      <c r="E287" s="15"/>
      <c r="F287" s="15"/>
      <c r="G287" s="15" t="str">
        <f t="shared" si="3"/>
        <v/>
      </c>
    </row>
    <row r="288" spans="2:7" ht="15">
      <c r="B288" s="19"/>
      <c r="C288" s="13"/>
      <c r="D288" s="100"/>
      <c r="E288" s="15"/>
      <c r="F288" s="15"/>
      <c r="G288" s="15" t="str">
        <f t="shared" si="3"/>
        <v/>
      </c>
    </row>
    <row r="289" spans="2:7" ht="15">
      <c r="B289" s="19"/>
      <c r="C289" s="13"/>
      <c r="D289" s="100"/>
      <c r="E289" s="15"/>
      <c r="F289" s="15"/>
      <c r="G289" s="15" t="str">
        <f t="shared" si="3"/>
        <v/>
      </c>
    </row>
    <row r="290" spans="2:7" ht="15">
      <c r="B290" s="19"/>
      <c r="C290" s="13"/>
      <c r="D290" s="100"/>
      <c r="E290" s="15"/>
      <c r="F290" s="15"/>
      <c r="G290" s="15" t="str">
        <f t="shared" si="3"/>
        <v/>
      </c>
    </row>
    <row r="291" spans="2:7" ht="15">
      <c r="B291" s="19"/>
      <c r="C291" s="13"/>
      <c r="D291" s="100"/>
      <c r="E291" s="15"/>
      <c r="F291" s="15"/>
      <c r="G291" s="15" t="str">
        <f t="shared" si="3"/>
        <v/>
      </c>
    </row>
    <row r="292" spans="2:7" ht="15">
      <c r="B292" s="19"/>
      <c r="C292" s="13"/>
      <c r="D292" s="100"/>
      <c r="E292" s="15"/>
      <c r="F292" s="15"/>
      <c r="G292" s="15" t="str">
        <f t="shared" si="3"/>
        <v/>
      </c>
    </row>
    <row r="293" spans="2:7" ht="15">
      <c r="B293" s="19"/>
      <c r="C293" s="13"/>
      <c r="D293" s="100"/>
      <c r="E293" s="15"/>
      <c r="F293" s="15"/>
      <c r="G293" s="15" t="str">
        <f t="shared" si="3"/>
        <v/>
      </c>
    </row>
    <row r="294" spans="2:7" ht="15">
      <c r="B294" s="19"/>
      <c r="C294" s="13"/>
      <c r="D294" s="100"/>
      <c r="E294" s="15"/>
      <c r="F294" s="15"/>
      <c r="G294" s="15" t="str">
        <f t="shared" si="3"/>
        <v/>
      </c>
    </row>
    <row r="295" spans="2:7" ht="15">
      <c r="B295" s="19"/>
      <c r="C295" s="13"/>
      <c r="D295" s="100"/>
      <c r="E295" s="15"/>
      <c r="F295" s="15"/>
      <c r="G295" s="15" t="str">
        <f t="shared" si="3"/>
        <v/>
      </c>
    </row>
    <row r="296" spans="2:7" ht="15">
      <c r="B296" s="19"/>
      <c r="C296" s="13"/>
      <c r="D296" s="100"/>
      <c r="E296" s="15"/>
      <c r="F296" s="15"/>
      <c r="G296" s="15" t="str">
        <f t="shared" si="3"/>
        <v/>
      </c>
    </row>
    <row r="297" spans="2:7" ht="15">
      <c r="B297" s="19"/>
      <c r="C297" s="13"/>
      <c r="D297" s="100"/>
      <c r="E297" s="15"/>
      <c r="F297" s="15"/>
      <c r="G297" s="15" t="str">
        <f t="shared" si="3"/>
        <v/>
      </c>
    </row>
    <row r="298" spans="2:7" ht="15">
      <c r="B298" s="19"/>
      <c r="C298" s="13"/>
      <c r="D298" s="100"/>
      <c r="E298" s="15"/>
      <c r="F298" s="15"/>
      <c r="G298" s="15" t="str">
        <f t="shared" si="3"/>
        <v/>
      </c>
    </row>
    <row r="299" spans="2:7" ht="15">
      <c r="B299" s="19"/>
      <c r="C299" s="13"/>
      <c r="D299" s="100"/>
      <c r="E299" s="15"/>
      <c r="F299" s="15"/>
      <c r="G299" s="15" t="str">
        <f t="shared" si="3"/>
        <v/>
      </c>
    </row>
    <row r="300" spans="2:7" ht="15">
      <c r="B300" s="19"/>
      <c r="C300" s="13"/>
      <c r="D300" s="100"/>
      <c r="E300" s="15"/>
      <c r="F300" s="15"/>
      <c r="G300" s="15" t="str">
        <f t="shared" si="3"/>
        <v/>
      </c>
    </row>
    <row r="301" spans="2:7" ht="15">
      <c r="B301" s="19"/>
      <c r="C301" s="13"/>
      <c r="D301" s="100"/>
      <c r="E301" s="15"/>
      <c r="F301" s="15"/>
      <c r="G301" s="15" t="str">
        <f t="shared" si="3"/>
        <v/>
      </c>
    </row>
    <row r="302" spans="2:7" ht="15">
      <c r="B302" s="19"/>
      <c r="C302" s="13"/>
      <c r="D302" s="100"/>
      <c r="E302" s="15"/>
      <c r="F302" s="15"/>
      <c r="G302" s="15" t="str">
        <f t="shared" si="3"/>
        <v/>
      </c>
    </row>
    <row r="303" spans="2:7" ht="15">
      <c r="B303" s="19"/>
      <c r="C303" s="13"/>
      <c r="D303" s="100"/>
      <c r="E303" s="15"/>
      <c r="F303" s="15"/>
      <c r="G303" s="15" t="str">
        <f t="shared" si="3"/>
        <v/>
      </c>
    </row>
    <row r="304" spans="2:7" ht="15">
      <c r="B304" s="19"/>
      <c r="C304" s="13"/>
      <c r="D304" s="100"/>
      <c r="E304" s="15"/>
      <c r="F304" s="15"/>
      <c r="G304" s="15" t="str">
        <f t="shared" si="3"/>
        <v/>
      </c>
    </row>
    <row r="305" spans="2:7" ht="15">
      <c r="B305" s="19"/>
      <c r="C305" s="13"/>
      <c r="D305" s="100"/>
      <c r="E305" s="15"/>
      <c r="F305" s="15"/>
      <c r="G305" s="15" t="str">
        <f t="shared" si="3"/>
        <v/>
      </c>
    </row>
    <row r="306" spans="2:7" ht="15">
      <c r="B306" s="19"/>
      <c r="C306" s="13"/>
      <c r="D306" s="100"/>
      <c r="E306" s="15"/>
      <c r="F306" s="15"/>
      <c r="G306" s="15" t="str">
        <f t="shared" si="3"/>
        <v/>
      </c>
    </row>
    <row r="307" spans="2:7" ht="15">
      <c r="B307" s="19"/>
      <c r="C307" s="13"/>
      <c r="D307" s="100"/>
      <c r="E307" s="15"/>
      <c r="F307" s="15"/>
      <c r="G307" s="15" t="str">
        <f t="shared" si="3"/>
        <v/>
      </c>
    </row>
    <row r="308" spans="2:7" ht="15">
      <c r="B308" s="19"/>
      <c r="C308" s="13"/>
      <c r="D308" s="100"/>
      <c r="E308" s="15"/>
      <c r="F308" s="15"/>
      <c r="G308" s="15" t="str">
        <f t="shared" si="3"/>
        <v/>
      </c>
    </row>
    <row r="309" spans="2:7" ht="15">
      <c r="B309" s="19"/>
      <c r="C309" s="13"/>
      <c r="D309" s="100"/>
      <c r="E309" s="15"/>
      <c r="F309" s="15"/>
      <c r="G309" s="15" t="str">
        <f t="shared" si="3"/>
        <v/>
      </c>
    </row>
    <row r="310" spans="2:7" ht="15">
      <c r="B310" s="19"/>
      <c r="C310" s="13"/>
      <c r="D310" s="100"/>
      <c r="E310" s="15"/>
      <c r="F310" s="15"/>
      <c r="G310" s="15" t="str">
        <f t="shared" si="3"/>
        <v/>
      </c>
    </row>
    <row r="311" spans="2:7" ht="15">
      <c r="B311" s="19"/>
      <c r="C311" s="13"/>
      <c r="D311" s="100"/>
      <c r="E311" s="15"/>
      <c r="F311" s="15"/>
      <c r="G311" s="15" t="str">
        <f t="shared" si="3"/>
        <v/>
      </c>
    </row>
    <row r="312" spans="2:7" ht="15">
      <c r="B312" s="19"/>
      <c r="C312" s="13"/>
      <c r="D312" s="100"/>
      <c r="E312" s="15"/>
      <c r="F312" s="15"/>
      <c r="G312" s="15" t="str">
        <f t="shared" si="3"/>
        <v/>
      </c>
    </row>
    <row r="313" spans="2:7" ht="15">
      <c r="B313" s="19"/>
      <c r="C313" s="13"/>
      <c r="D313" s="100"/>
      <c r="E313" s="15"/>
      <c r="F313" s="15"/>
      <c r="G313" s="15" t="str">
        <f t="shared" si="3"/>
        <v/>
      </c>
    </row>
    <row r="314" spans="2:7" ht="15">
      <c r="B314" s="19"/>
      <c r="C314" s="13"/>
      <c r="D314" s="100"/>
      <c r="E314" s="15"/>
      <c r="F314" s="15"/>
      <c r="G314" s="15" t="str">
        <f t="shared" si="3"/>
        <v/>
      </c>
    </row>
    <row r="315" spans="2:7" ht="15">
      <c r="B315" s="19"/>
      <c r="C315" s="13"/>
      <c r="D315" s="100"/>
      <c r="E315" s="15"/>
      <c r="F315" s="15"/>
      <c r="G315" s="15" t="str">
        <f t="shared" si="3"/>
        <v/>
      </c>
    </row>
    <row r="316" spans="2:7" ht="15">
      <c r="B316" s="19"/>
      <c r="C316" s="13"/>
      <c r="D316" s="100"/>
      <c r="E316" s="15"/>
      <c r="F316" s="15"/>
      <c r="G316" s="15" t="str">
        <f t="shared" si="3"/>
        <v/>
      </c>
    </row>
    <row r="317" spans="2:7" ht="15">
      <c r="B317" s="19"/>
      <c r="C317" s="13"/>
      <c r="D317" s="100"/>
      <c r="E317" s="15"/>
      <c r="F317" s="15"/>
      <c r="G317" s="15" t="str">
        <f t="shared" si="3"/>
        <v/>
      </c>
    </row>
    <row r="318" spans="2:7" ht="15">
      <c r="B318" s="19"/>
      <c r="C318" s="13"/>
      <c r="D318" s="100"/>
      <c r="E318" s="15"/>
      <c r="F318" s="15"/>
      <c r="G318" s="15" t="str">
        <f t="shared" si="3"/>
        <v/>
      </c>
    </row>
    <row r="319" spans="2:7" ht="15">
      <c r="B319" s="19"/>
      <c r="C319" s="13"/>
      <c r="D319" s="100"/>
      <c r="E319" s="15"/>
      <c r="F319" s="15"/>
      <c r="G319" s="15" t="str">
        <f t="shared" si="3"/>
        <v/>
      </c>
    </row>
    <row r="320" spans="2:7" ht="15">
      <c r="B320" s="19"/>
      <c r="C320" s="13"/>
      <c r="D320" s="100"/>
      <c r="E320" s="15"/>
      <c r="F320" s="15"/>
      <c r="G320" s="15" t="str">
        <f t="shared" si="3"/>
        <v/>
      </c>
    </row>
    <row r="321" spans="2:7" ht="15">
      <c r="B321" s="19"/>
      <c r="C321" s="13"/>
      <c r="D321" s="100"/>
      <c r="E321" s="15"/>
      <c r="F321" s="15"/>
      <c r="G321" s="15" t="str">
        <f t="shared" si="3"/>
        <v/>
      </c>
    </row>
    <row r="322" spans="2:7" ht="15">
      <c r="B322" s="19"/>
      <c r="C322" s="13"/>
      <c r="D322" s="100"/>
      <c r="E322" s="15"/>
      <c r="F322" s="15"/>
      <c r="G322" s="15" t="str">
        <f t="shared" si="3"/>
        <v/>
      </c>
    </row>
    <row r="323" spans="2:7" ht="15">
      <c r="B323" s="19"/>
      <c r="C323" s="13"/>
      <c r="D323" s="100"/>
      <c r="E323" s="15"/>
      <c r="F323" s="15"/>
      <c r="G323" s="15" t="str">
        <f t="shared" si="3"/>
        <v/>
      </c>
    </row>
    <row r="324" spans="2:7" ht="15">
      <c r="B324" s="19"/>
      <c r="C324" s="13"/>
      <c r="D324" s="100"/>
      <c r="E324" s="15"/>
      <c r="F324" s="15"/>
      <c r="G324" s="15" t="str">
        <f t="shared" si="3"/>
        <v/>
      </c>
    </row>
    <row r="325" spans="2:7" ht="15">
      <c r="B325" s="19"/>
      <c r="C325" s="13"/>
      <c r="D325" s="100"/>
      <c r="E325" s="15"/>
      <c r="F325" s="15"/>
      <c r="G325" s="15" t="str">
        <f t="shared" si="3"/>
        <v/>
      </c>
    </row>
    <row r="326" spans="2:7" ht="15">
      <c r="B326" s="19"/>
      <c r="C326" s="13"/>
      <c r="D326" s="100"/>
      <c r="E326" s="15"/>
      <c r="F326" s="15"/>
      <c r="G326" s="15" t="str">
        <f t="shared" si="3"/>
        <v/>
      </c>
    </row>
    <row r="327" spans="2:7" ht="15">
      <c r="B327" s="19"/>
      <c r="C327" s="13"/>
      <c r="D327" s="100"/>
      <c r="E327" s="15"/>
      <c r="F327" s="15"/>
      <c r="G327" s="15" t="str">
        <f t="shared" si="3"/>
        <v/>
      </c>
    </row>
    <row r="328" spans="2:7" ht="15">
      <c r="B328" s="19"/>
      <c r="C328" s="13"/>
      <c r="D328" s="100"/>
      <c r="E328" s="15"/>
      <c r="F328" s="15"/>
      <c r="G328" s="15" t="str">
        <f t="shared" si="3"/>
        <v/>
      </c>
    </row>
    <row r="329" spans="2:7" ht="15">
      <c r="B329" s="19"/>
      <c r="C329" s="13"/>
      <c r="D329" s="100"/>
      <c r="E329" s="15"/>
      <c r="F329" s="15"/>
      <c r="G329" s="15" t="str">
        <f t="shared" si="3"/>
        <v/>
      </c>
    </row>
    <row r="330" spans="2:7" ht="15">
      <c r="B330" s="19"/>
      <c r="C330" s="13"/>
      <c r="D330" s="100"/>
      <c r="E330" s="15"/>
      <c r="F330" s="15"/>
      <c r="G330" s="15" t="str">
        <f t="shared" si="3"/>
        <v/>
      </c>
    </row>
    <row r="331" spans="2:7" ht="15">
      <c r="B331" s="19"/>
      <c r="C331" s="13"/>
      <c r="D331" s="100"/>
      <c r="E331" s="15"/>
      <c r="F331" s="15"/>
      <c r="G331" s="15" t="str">
        <f t="shared" si="3"/>
        <v/>
      </c>
    </row>
    <row r="332" spans="2:7" ht="15">
      <c r="B332" s="19"/>
      <c r="C332" s="13"/>
      <c r="D332" s="100"/>
      <c r="E332" s="15"/>
      <c r="F332" s="15"/>
      <c r="G332" s="15" t="str">
        <f t="shared" si="3"/>
        <v/>
      </c>
    </row>
    <row r="333" spans="2:7" ht="15">
      <c r="B333" s="19"/>
      <c r="C333" s="13"/>
      <c r="D333" s="100"/>
      <c r="E333" s="15"/>
      <c r="F333" s="15"/>
      <c r="G333" s="15" t="str">
        <f t="shared" si="3"/>
        <v/>
      </c>
    </row>
    <row r="334" spans="2:7" ht="15">
      <c r="B334" s="19"/>
      <c r="C334" s="13"/>
      <c r="D334" s="100"/>
      <c r="E334" s="15"/>
      <c r="F334" s="15"/>
      <c r="G334" s="15" t="str">
        <f t="shared" si="3"/>
        <v/>
      </c>
    </row>
    <row r="335" spans="2:7" ht="15">
      <c r="B335" s="19"/>
      <c r="C335" s="13"/>
      <c r="D335" s="100"/>
      <c r="E335" s="15"/>
      <c r="F335" s="15"/>
      <c r="G335" s="15" t="str">
        <f t="shared" si="3"/>
        <v/>
      </c>
    </row>
    <row r="336" spans="2:7" ht="15">
      <c r="B336" s="19"/>
      <c r="C336" s="13"/>
      <c r="D336" s="100"/>
      <c r="E336" s="15"/>
      <c r="F336" s="15"/>
      <c r="G336" s="15" t="str">
        <f t="shared" si="3"/>
        <v/>
      </c>
    </row>
    <row r="337" spans="2:7" ht="15">
      <c r="B337" s="19"/>
      <c r="C337" s="13"/>
      <c r="D337" s="100"/>
      <c r="E337" s="15"/>
      <c r="F337" s="15"/>
      <c r="G337" s="15" t="str">
        <f t="shared" si="3"/>
        <v/>
      </c>
    </row>
    <row r="338" spans="2:7" ht="15">
      <c r="B338" s="19"/>
      <c r="C338" s="13"/>
      <c r="D338" s="100"/>
      <c r="E338" s="15"/>
      <c r="F338" s="15"/>
      <c r="G338" s="15" t="str">
        <f t="shared" si="3"/>
        <v/>
      </c>
    </row>
    <row r="339" spans="2:7" ht="15">
      <c r="B339" s="19"/>
      <c r="C339" s="13"/>
      <c r="D339" s="100"/>
      <c r="E339" s="15"/>
      <c r="F339" s="15"/>
      <c r="G339" s="15" t="str">
        <f t="shared" si="3"/>
        <v/>
      </c>
    </row>
    <row r="340" spans="2:7" ht="15">
      <c r="B340" s="19"/>
      <c r="C340" s="13"/>
      <c r="D340" s="100"/>
      <c r="E340" s="15"/>
      <c r="F340" s="15"/>
      <c r="G340" s="15" t="str">
        <f t="shared" si="3"/>
        <v/>
      </c>
    </row>
    <row r="341" spans="2:7" ht="15">
      <c r="B341" s="19"/>
      <c r="C341" s="13"/>
      <c r="D341" s="100"/>
      <c r="E341" s="15"/>
      <c r="F341" s="15"/>
      <c r="G341" s="15" t="str">
        <f t="shared" si="3"/>
        <v/>
      </c>
    </row>
    <row r="342" spans="2:7" ht="15">
      <c r="B342" s="19"/>
      <c r="C342" s="13"/>
      <c r="D342" s="100"/>
      <c r="E342" s="15"/>
      <c r="F342" s="15"/>
      <c r="G342" s="15" t="str">
        <f t="shared" si="3"/>
        <v/>
      </c>
    </row>
    <row r="343" spans="2:7" ht="15">
      <c r="B343" s="19"/>
      <c r="C343" s="13"/>
      <c r="D343" s="100"/>
      <c r="E343" s="15"/>
      <c r="F343" s="15"/>
      <c r="G343" s="15" t="str">
        <f t="shared" si="3"/>
        <v/>
      </c>
    </row>
    <row r="344" spans="2:7" ht="15">
      <c r="B344" s="19"/>
      <c r="C344" s="13"/>
      <c r="D344" s="100"/>
      <c r="E344" s="15"/>
      <c r="F344" s="15"/>
      <c r="G344" s="15" t="str">
        <f t="shared" si="3"/>
        <v/>
      </c>
    </row>
    <row r="345" spans="2:7" ht="15">
      <c r="B345" s="19"/>
      <c r="C345" s="13"/>
      <c r="D345" s="100"/>
      <c r="E345" s="15"/>
      <c r="F345" s="15"/>
      <c r="G345" s="15" t="str">
        <f t="shared" si="3"/>
        <v/>
      </c>
    </row>
    <row r="346" spans="2:7" ht="15">
      <c r="B346" s="19"/>
      <c r="C346" s="13"/>
      <c r="D346" s="100"/>
      <c r="E346" s="15"/>
      <c r="F346" s="15"/>
      <c r="G346" s="15" t="str">
        <f t="shared" si="3"/>
        <v/>
      </c>
    </row>
    <row r="347" spans="2:7" ht="15">
      <c r="B347" s="19"/>
      <c r="C347" s="13"/>
      <c r="D347" s="100"/>
      <c r="E347" s="15"/>
      <c r="F347" s="15"/>
      <c r="G347" s="15" t="str">
        <f t="shared" si="3"/>
        <v/>
      </c>
    </row>
    <row r="348" spans="2:7" ht="15">
      <c r="B348" s="19"/>
      <c r="C348" s="13"/>
      <c r="D348" s="100"/>
      <c r="E348" s="15"/>
      <c r="F348" s="15"/>
      <c r="G348" s="15" t="str">
        <f t="shared" si="3"/>
        <v/>
      </c>
    </row>
    <row r="349" spans="2:7" ht="15">
      <c r="B349" s="19"/>
      <c r="C349" s="13"/>
      <c r="D349" s="100"/>
      <c r="E349" s="15"/>
      <c r="F349" s="15"/>
      <c r="G349" s="15" t="str">
        <f t="shared" si="3"/>
        <v/>
      </c>
    </row>
    <row r="350" spans="2:7" ht="15">
      <c r="B350" s="19"/>
      <c r="C350" s="13"/>
      <c r="D350" s="100"/>
      <c r="E350" s="15"/>
      <c r="F350" s="15"/>
      <c r="G350" s="15" t="str">
        <f t="shared" si="3"/>
        <v/>
      </c>
    </row>
    <row r="351" spans="2:7" ht="15">
      <c r="B351" s="19"/>
      <c r="C351" s="13"/>
      <c r="D351" s="100"/>
      <c r="E351" s="15"/>
      <c r="F351" s="15"/>
      <c r="G351" s="15" t="str">
        <f t="shared" si="3"/>
        <v/>
      </c>
    </row>
    <row r="352" spans="2:7" ht="15">
      <c r="B352" s="19"/>
      <c r="C352" s="13"/>
      <c r="D352" s="100"/>
      <c r="E352" s="15"/>
      <c r="F352" s="15"/>
      <c r="G352" s="15" t="str">
        <f t="shared" si="3"/>
        <v/>
      </c>
    </row>
    <row r="353" spans="2:7" ht="15">
      <c r="B353" s="19"/>
      <c r="C353" s="13"/>
      <c r="D353" s="100"/>
      <c r="E353" s="15"/>
      <c r="F353" s="15"/>
      <c r="G353" s="15" t="str">
        <f t="shared" si="3"/>
        <v/>
      </c>
    </row>
    <row r="354" spans="2:7" ht="15">
      <c r="B354" s="19"/>
      <c r="C354" s="13"/>
      <c r="D354" s="100"/>
      <c r="E354" s="15"/>
      <c r="F354" s="15"/>
      <c r="G354" s="15" t="str">
        <f t="shared" si="3"/>
        <v/>
      </c>
    </row>
    <row r="355" spans="2:7" ht="15">
      <c r="B355" s="19"/>
      <c r="C355" s="13"/>
      <c r="D355" s="100"/>
      <c r="E355" s="15"/>
      <c r="F355" s="15"/>
      <c r="G355" s="15" t="str">
        <f t="shared" si="3"/>
        <v/>
      </c>
    </row>
    <row r="356" spans="2:7" ht="15">
      <c r="B356" s="19"/>
      <c r="C356" s="13"/>
      <c r="D356" s="100"/>
      <c r="E356" s="15"/>
      <c r="F356" s="15"/>
      <c r="G356" s="15" t="str">
        <f t="shared" si="3"/>
        <v/>
      </c>
    </row>
    <row r="357" spans="2:7" ht="15">
      <c r="B357" s="19"/>
      <c r="C357" s="13"/>
      <c r="D357" s="100"/>
      <c r="E357" s="15"/>
      <c r="F357" s="15"/>
      <c r="G357" s="15" t="str">
        <f t="shared" si="3"/>
        <v/>
      </c>
    </row>
    <row r="358" spans="2:7" ht="15">
      <c r="B358" s="19"/>
      <c r="C358" s="13"/>
      <c r="D358" s="100"/>
      <c r="E358" s="15"/>
      <c r="F358" s="15"/>
      <c r="G358" s="15" t="str">
        <f t="shared" si="3"/>
        <v/>
      </c>
    </row>
    <row r="359" spans="2:7" ht="15">
      <c r="B359" s="19"/>
      <c r="C359" s="13"/>
      <c r="D359" s="100"/>
      <c r="E359" s="15"/>
      <c r="F359" s="15"/>
      <c r="G359" s="15" t="str">
        <f t="shared" si="3"/>
        <v/>
      </c>
    </row>
    <row r="360" spans="2:7" ht="15">
      <c r="B360" s="19"/>
      <c r="C360" s="13"/>
      <c r="D360" s="100"/>
      <c r="E360" s="15"/>
      <c r="F360" s="15"/>
      <c r="G360" s="15" t="str">
        <f t="shared" si="3"/>
        <v/>
      </c>
    </row>
    <row r="361" spans="2:7" ht="15">
      <c r="B361" s="19"/>
      <c r="C361" s="13"/>
      <c r="D361" s="100"/>
      <c r="E361" s="15"/>
      <c r="F361" s="15"/>
      <c r="G361" s="15" t="str">
        <f t="shared" si="3"/>
        <v/>
      </c>
    </row>
    <row r="362" spans="2:7" ht="15">
      <c r="B362" s="19"/>
      <c r="C362" s="13"/>
      <c r="D362" s="100"/>
      <c r="E362" s="15"/>
      <c r="F362" s="15"/>
      <c r="G362" s="15" t="str">
        <f t="shared" si="3"/>
        <v/>
      </c>
    </row>
    <row r="363" spans="2:7" ht="15">
      <c r="B363" s="19"/>
      <c r="C363" s="13"/>
      <c r="D363" s="100"/>
      <c r="E363" s="15"/>
      <c r="F363" s="15"/>
      <c r="G363" s="15" t="str">
        <f t="shared" si="3"/>
        <v/>
      </c>
    </row>
    <row r="364" spans="2:7" ht="15">
      <c r="B364" s="19"/>
      <c r="C364" s="13"/>
      <c r="D364" s="100"/>
      <c r="E364" s="15"/>
      <c r="F364" s="15"/>
      <c r="G364" s="15" t="str">
        <f t="shared" si="3"/>
        <v/>
      </c>
    </row>
    <row r="365" spans="2:7" ht="15">
      <c r="B365" s="19"/>
      <c r="C365" s="13"/>
      <c r="D365" s="100"/>
      <c r="E365" s="15"/>
      <c r="F365" s="15"/>
      <c r="G365" s="15" t="str">
        <f t="shared" si="3"/>
        <v/>
      </c>
    </row>
    <row r="366" spans="2:7" ht="15">
      <c r="B366" s="19"/>
      <c r="C366" s="13"/>
      <c r="D366" s="100"/>
      <c r="E366" s="15"/>
      <c r="F366" s="15"/>
      <c r="G366" s="15" t="str">
        <f t="shared" si="3"/>
        <v/>
      </c>
    </row>
    <row r="367" spans="2:7" ht="15">
      <c r="B367" s="19"/>
      <c r="C367" s="13"/>
      <c r="D367" s="100"/>
      <c r="E367" s="15"/>
      <c r="F367" s="15"/>
      <c r="G367" s="15" t="str">
        <f t="shared" si="3"/>
        <v/>
      </c>
    </row>
    <row r="368" spans="2:7" ht="15">
      <c r="B368" s="19"/>
      <c r="C368" s="13"/>
      <c r="D368" s="100"/>
      <c r="E368" s="15"/>
      <c r="F368" s="15"/>
      <c r="G368" s="15" t="str">
        <f t="shared" si="3"/>
        <v/>
      </c>
    </row>
    <row r="369" spans="2:7" ht="15">
      <c r="B369" s="19"/>
      <c r="C369" s="13"/>
      <c r="D369" s="100"/>
      <c r="E369" s="15"/>
      <c r="F369" s="15"/>
      <c r="G369" s="15" t="str">
        <f t="shared" si="3"/>
        <v/>
      </c>
    </row>
    <row r="370" spans="2:7" ht="15">
      <c r="B370" s="19"/>
      <c r="C370" s="13"/>
      <c r="D370" s="100"/>
      <c r="E370" s="15"/>
      <c r="F370" s="15"/>
      <c r="G370" s="15" t="str">
        <f t="shared" si="3"/>
        <v/>
      </c>
    </row>
    <row r="371" spans="2:7" ht="15">
      <c r="B371" s="19"/>
      <c r="C371" s="13"/>
      <c r="D371" s="100"/>
      <c r="E371" s="15"/>
      <c r="F371" s="15"/>
      <c r="G371" s="15" t="str">
        <f t="shared" si="3"/>
        <v/>
      </c>
    </row>
    <row r="372" spans="2:7" ht="15">
      <c r="B372" s="19"/>
      <c r="C372" s="13"/>
      <c r="D372" s="100"/>
      <c r="E372" s="15"/>
      <c r="F372" s="15"/>
      <c r="G372" s="15" t="str">
        <f t="shared" si="3"/>
        <v/>
      </c>
    </row>
    <row r="373" spans="2:7" ht="15">
      <c r="B373" s="19"/>
      <c r="C373" s="13"/>
      <c r="D373" s="100"/>
      <c r="E373" s="15"/>
      <c r="F373" s="15"/>
      <c r="G373" s="15" t="str">
        <f t="shared" si="3"/>
        <v/>
      </c>
    </row>
    <row r="374" spans="2:7" ht="15">
      <c r="B374" s="19"/>
      <c r="C374" s="13"/>
      <c r="D374" s="100"/>
      <c r="E374" s="15"/>
      <c r="F374" s="15"/>
      <c r="G374" s="15" t="str">
        <f t="shared" si="3"/>
        <v/>
      </c>
    </row>
    <row r="375" spans="2:7" ht="15">
      <c r="B375" s="19"/>
      <c r="C375" s="13"/>
      <c r="D375" s="100"/>
      <c r="E375" s="15"/>
      <c r="F375" s="15"/>
      <c r="G375" s="15" t="str">
        <f t="shared" si="3"/>
        <v/>
      </c>
    </row>
    <row r="376" spans="2:7" ht="15">
      <c r="B376" s="19"/>
      <c r="C376" s="13"/>
      <c r="D376" s="100"/>
      <c r="E376" s="15"/>
      <c r="F376" s="15"/>
      <c r="G376" s="15" t="str">
        <f t="shared" si="3"/>
        <v/>
      </c>
    </row>
    <row r="377" spans="2:7" ht="15">
      <c r="B377" s="19"/>
      <c r="C377" s="13"/>
      <c r="D377" s="100"/>
      <c r="E377" s="15"/>
      <c r="F377" s="15"/>
      <c r="G377" s="15" t="str">
        <f t="shared" si="3"/>
        <v/>
      </c>
    </row>
    <row r="378" spans="2:7" ht="15">
      <c r="B378" s="19"/>
      <c r="C378" s="13"/>
      <c r="D378" s="100"/>
      <c r="E378" s="15"/>
      <c r="F378" s="15"/>
      <c r="G378" s="15" t="str">
        <f t="shared" si="3"/>
        <v/>
      </c>
    </row>
    <row r="379" spans="2:7" ht="15">
      <c r="B379" s="19"/>
      <c r="C379" s="13"/>
      <c r="D379" s="100"/>
      <c r="E379" s="15"/>
      <c r="F379" s="15"/>
      <c r="G379" s="15" t="str">
        <f t="shared" si="3"/>
        <v/>
      </c>
    </row>
    <row r="380" spans="2:7" ht="15">
      <c r="B380" s="19"/>
      <c r="C380" s="13"/>
      <c r="D380" s="100"/>
      <c r="E380" s="15"/>
      <c r="F380" s="15"/>
      <c r="G380" s="15" t="str">
        <f t="shared" si="3"/>
        <v/>
      </c>
    </row>
    <row r="381" spans="2:7" ht="15">
      <c r="B381" s="19"/>
      <c r="C381" s="13"/>
      <c r="D381" s="100"/>
      <c r="E381" s="15"/>
      <c r="F381" s="15"/>
      <c r="G381" s="15" t="str">
        <f t="shared" si="3"/>
        <v/>
      </c>
    </row>
    <row r="382" spans="2:7" ht="15">
      <c r="B382" s="19"/>
      <c r="C382" s="13"/>
      <c r="D382" s="100"/>
      <c r="E382" s="15"/>
      <c r="F382" s="15"/>
      <c r="G382" s="15" t="str">
        <f t="shared" si="3"/>
        <v/>
      </c>
    </row>
    <row r="383" spans="2:7" ht="15">
      <c r="B383" s="19"/>
      <c r="C383" s="13"/>
      <c r="D383" s="100"/>
      <c r="E383" s="15"/>
      <c r="F383" s="15"/>
      <c r="G383" s="15" t="str">
        <f t="shared" si="3"/>
        <v/>
      </c>
    </row>
    <row r="384" spans="2:7" ht="15">
      <c r="B384" s="19"/>
      <c r="C384" s="13"/>
      <c r="D384" s="100"/>
      <c r="E384" s="15"/>
      <c r="F384" s="15"/>
      <c r="G384" s="15" t="str">
        <f t="shared" si="3"/>
        <v/>
      </c>
    </row>
    <row r="385" spans="2:7" ht="15">
      <c r="B385" s="19"/>
      <c r="C385" s="13"/>
      <c r="D385" s="100"/>
      <c r="E385" s="15"/>
      <c r="F385" s="15"/>
      <c r="G385" s="15" t="str">
        <f t="shared" si="3"/>
        <v/>
      </c>
    </row>
    <row r="386" spans="2:7" ht="15">
      <c r="B386" s="19"/>
      <c r="C386" s="13"/>
      <c r="D386" s="100"/>
      <c r="E386" s="15"/>
      <c r="F386" s="15"/>
      <c r="G386" s="15" t="str">
        <f t="shared" si="3"/>
        <v/>
      </c>
    </row>
    <row r="387" spans="2:7" ht="15">
      <c r="B387" s="19"/>
      <c r="C387" s="13"/>
      <c r="D387" s="100"/>
      <c r="E387" s="15"/>
      <c r="F387" s="15"/>
      <c r="G387" s="15" t="str">
        <f t="shared" si="3"/>
        <v/>
      </c>
    </row>
    <row r="388" spans="2:7" ht="15">
      <c r="B388" s="19"/>
      <c r="C388" s="13"/>
      <c r="D388" s="100"/>
      <c r="E388" s="15"/>
      <c r="F388" s="15"/>
      <c r="G388" s="15" t="str">
        <f t="shared" si="3"/>
        <v/>
      </c>
    </row>
    <row r="389" spans="2:7" ht="15">
      <c r="B389" s="19"/>
      <c r="C389" s="13"/>
      <c r="D389" s="100"/>
      <c r="E389" s="15"/>
      <c r="F389" s="15"/>
      <c r="G389" s="15" t="str">
        <f t="shared" si="3"/>
        <v/>
      </c>
    </row>
    <row r="390" spans="2:7" ht="15">
      <c r="B390" s="19"/>
      <c r="C390" s="13"/>
      <c r="D390" s="100"/>
      <c r="E390" s="15"/>
      <c r="F390" s="15"/>
      <c r="G390" s="15" t="str">
        <f t="shared" si="3"/>
        <v/>
      </c>
    </row>
    <row r="391" spans="2:7" ht="15">
      <c r="B391" s="19"/>
      <c r="C391" s="13"/>
      <c r="D391" s="100"/>
      <c r="E391" s="15"/>
      <c r="F391" s="15"/>
      <c r="G391" s="15" t="str">
        <f t="shared" si="3"/>
        <v/>
      </c>
    </row>
    <row r="392" spans="2:7" ht="15">
      <c r="B392" s="19"/>
      <c r="C392" s="13"/>
      <c r="D392" s="100"/>
      <c r="E392" s="15"/>
      <c r="F392" s="15"/>
      <c r="G392" s="15" t="str">
        <f t="shared" si="3"/>
        <v/>
      </c>
    </row>
    <row r="393" spans="2:7" ht="15">
      <c r="B393" s="19"/>
      <c r="C393" s="13"/>
      <c r="D393" s="100"/>
      <c r="E393" s="15"/>
      <c r="F393" s="15"/>
      <c r="G393" s="15" t="str">
        <f t="shared" si="3"/>
        <v/>
      </c>
    </row>
    <row r="394" spans="2:7" ht="15">
      <c r="B394" s="19"/>
      <c r="C394" s="13"/>
      <c r="D394" s="100"/>
      <c r="E394" s="15"/>
      <c r="F394" s="15"/>
      <c r="G394" s="15" t="str">
        <f t="shared" si="3"/>
        <v/>
      </c>
    </row>
    <row r="395" spans="2:7" ht="15">
      <c r="B395" s="19"/>
      <c r="C395" s="13"/>
      <c r="D395" s="100"/>
      <c r="E395" s="15"/>
      <c r="F395" s="15"/>
      <c r="G395" s="15" t="str">
        <f t="shared" si="3"/>
        <v/>
      </c>
    </row>
    <row r="396" spans="2:7" ht="15">
      <c r="B396" s="19"/>
      <c r="C396" s="13"/>
      <c r="D396" s="100"/>
      <c r="E396" s="15"/>
      <c r="F396" s="15"/>
      <c r="G396" s="15" t="str">
        <f t="shared" si="3"/>
        <v/>
      </c>
    </row>
    <row r="397" spans="2:7" ht="15">
      <c r="B397" s="19"/>
      <c r="C397" s="13"/>
      <c r="D397" s="100"/>
      <c r="E397" s="15"/>
      <c r="F397" s="15"/>
      <c r="G397" s="15" t="str">
        <f t="shared" si="3"/>
        <v/>
      </c>
    </row>
    <row r="398" spans="2:7" ht="15">
      <c r="B398" s="19"/>
      <c r="C398" s="13"/>
      <c r="D398" s="100"/>
      <c r="E398" s="15"/>
      <c r="F398" s="15"/>
      <c r="G398" s="15" t="str">
        <f t="shared" si="3"/>
        <v/>
      </c>
    </row>
    <row r="399" spans="2:7" ht="15">
      <c r="B399" s="19"/>
      <c r="C399" s="13"/>
      <c r="D399" s="100"/>
      <c r="E399" s="15"/>
      <c r="F399" s="15"/>
      <c r="G399" s="15" t="str">
        <f t="shared" si="3"/>
        <v/>
      </c>
    </row>
    <row r="400" spans="2:7" ht="15">
      <c r="B400" s="19"/>
      <c r="C400" s="13"/>
      <c r="D400" s="100"/>
      <c r="E400" s="15"/>
      <c r="F400" s="15"/>
      <c r="G400" s="15" t="str">
        <f t="shared" si="3"/>
        <v/>
      </c>
    </row>
    <row r="401" spans="2:7" ht="15">
      <c r="B401" s="19"/>
      <c r="C401" s="13"/>
      <c r="D401" s="100"/>
      <c r="E401" s="15"/>
      <c r="F401" s="15"/>
      <c r="G401" s="15" t="str">
        <f t="shared" si="3"/>
        <v/>
      </c>
    </row>
    <row r="402" spans="2:7" ht="15">
      <c r="B402" s="19"/>
      <c r="C402" s="13"/>
      <c r="D402" s="100"/>
      <c r="E402" s="15"/>
      <c r="F402" s="15"/>
      <c r="G402" s="15" t="str">
        <f t="shared" si="3"/>
        <v/>
      </c>
    </row>
    <row r="403" spans="2:7" ht="15">
      <c r="B403" s="19"/>
      <c r="C403" s="13"/>
      <c r="D403" s="100"/>
      <c r="E403" s="15"/>
      <c r="F403" s="15"/>
      <c r="G403" s="15" t="str">
        <f t="shared" si="3"/>
        <v/>
      </c>
    </row>
    <row r="404" spans="2:7" ht="15">
      <c r="B404" s="19"/>
      <c r="C404" s="13"/>
      <c r="D404" s="100"/>
      <c r="E404" s="15"/>
      <c r="F404" s="15"/>
      <c r="G404" s="15" t="str">
        <f t="shared" si="3"/>
        <v/>
      </c>
    </row>
    <row r="405" spans="2:7" ht="15">
      <c r="B405" s="19"/>
      <c r="C405" s="13"/>
      <c r="D405" s="100"/>
      <c r="E405" s="15"/>
      <c r="F405" s="15"/>
      <c r="G405" s="15" t="str">
        <f t="shared" si="3"/>
        <v/>
      </c>
    </row>
    <row r="406" spans="2:7" ht="15">
      <c r="B406" s="19"/>
      <c r="C406" s="13"/>
      <c r="D406" s="100"/>
      <c r="E406" s="15"/>
      <c r="F406" s="15"/>
      <c r="G406" s="15" t="str">
        <f t="shared" si="3"/>
        <v/>
      </c>
    </row>
    <row r="407" spans="2:7" ht="15">
      <c r="B407" s="19"/>
      <c r="C407" s="13"/>
      <c r="D407" s="100"/>
      <c r="E407" s="15"/>
      <c r="F407" s="15"/>
      <c r="G407" s="15" t="str">
        <f t="shared" si="3"/>
        <v/>
      </c>
    </row>
    <row r="408" spans="2:7" ht="15">
      <c r="B408" s="19"/>
      <c r="C408" s="13"/>
      <c r="D408" s="100"/>
      <c r="E408" s="15"/>
      <c r="F408" s="15"/>
      <c r="G408" s="15" t="str">
        <f t="shared" si="3"/>
        <v/>
      </c>
    </row>
    <row r="409" spans="2:7" ht="15">
      <c r="B409" s="19"/>
      <c r="C409" s="13"/>
      <c r="D409" s="100"/>
      <c r="E409" s="15"/>
      <c r="F409" s="15"/>
      <c r="G409" s="15" t="str">
        <f t="shared" si="3"/>
        <v/>
      </c>
    </row>
    <row r="410" spans="2:7" ht="15">
      <c r="B410" s="19"/>
      <c r="C410" s="13"/>
      <c r="D410" s="100"/>
      <c r="E410" s="15"/>
      <c r="F410" s="15"/>
      <c r="G410" s="15" t="str">
        <f t="shared" si="3"/>
        <v/>
      </c>
    </row>
    <row r="411" spans="2:7" ht="15">
      <c r="B411" s="19"/>
      <c r="C411" s="13"/>
      <c r="D411" s="100"/>
      <c r="E411" s="15"/>
      <c r="F411" s="15"/>
      <c r="G411" s="15" t="str">
        <f t="shared" si="3"/>
        <v/>
      </c>
    </row>
    <row r="412" spans="2:7" ht="15">
      <c r="B412" s="19"/>
      <c r="C412" s="13"/>
      <c r="D412" s="100"/>
      <c r="E412" s="15"/>
      <c r="F412" s="15"/>
      <c r="G412" s="15" t="str">
        <f t="shared" si="3"/>
        <v/>
      </c>
    </row>
    <row r="413" spans="2:7" ht="15">
      <c r="B413" s="19"/>
      <c r="C413" s="13"/>
      <c r="D413" s="100"/>
      <c r="E413" s="15"/>
      <c r="F413" s="15"/>
      <c r="G413" s="15" t="str">
        <f t="shared" si="3"/>
        <v/>
      </c>
    </row>
    <row r="414" spans="2:7" ht="15">
      <c r="B414" s="19"/>
      <c r="C414" s="13"/>
      <c r="D414" s="100"/>
      <c r="E414" s="15"/>
      <c r="F414" s="15"/>
      <c r="G414" s="15" t="str">
        <f t="shared" si="3"/>
        <v/>
      </c>
    </row>
    <row r="415" spans="2:7" ht="15">
      <c r="B415" s="19"/>
      <c r="C415" s="13"/>
      <c r="D415" s="100"/>
      <c r="E415" s="15"/>
      <c r="F415" s="15"/>
      <c r="G415" s="15" t="str">
        <f t="shared" si="3"/>
        <v/>
      </c>
    </row>
    <row r="416" spans="2:7" ht="15">
      <c r="B416" s="19"/>
      <c r="C416" s="13"/>
      <c r="D416" s="100"/>
      <c r="E416" s="15"/>
      <c r="F416" s="15"/>
      <c r="G416" s="15" t="str">
        <f t="shared" si="3"/>
        <v/>
      </c>
    </row>
    <row r="417" spans="2:7" ht="15">
      <c r="B417" s="19"/>
      <c r="C417" s="13"/>
      <c r="D417" s="100"/>
      <c r="E417" s="15"/>
      <c r="F417" s="15"/>
      <c r="G417" s="15" t="str">
        <f t="shared" si="3"/>
        <v/>
      </c>
    </row>
    <row r="418" spans="2:7" ht="15">
      <c r="B418" s="19"/>
      <c r="C418" s="13"/>
      <c r="D418" s="100"/>
      <c r="E418" s="15"/>
      <c r="F418" s="15"/>
      <c r="G418" s="15" t="str">
        <f t="shared" si="3"/>
        <v/>
      </c>
    </row>
    <row r="419" spans="2:7" ht="15">
      <c r="B419" s="19"/>
      <c r="C419" s="13"/>
      <c r="D419" s="100"/>
      <c r="E419" s="15"/>
      <c r="F419" s="15"/>
      <c r="G419" s="15" t="str">
        <f t="shared" si="3"/>
        <v/>
      </c>
    </row>
    <row r="420" spans="2:7" ht="15">
      <c r="B420" s="19"/>
      <c r="C420" s="13"/>
      <c r="D420" s="100"/>
      <c r="E420" s="15"/>
      <c r="F420" s="15"/>
      <c r="G420" s="15" t="str">
        <f t="shared" si="3"/>
        <v/>
      </c>
    </row>
    <row r="421" spans="2:7" ht="15">
      <c r="B421" s="19"/>
      <c r="C421" s="13"/>
      <c r="D421" s="100"/>
      <c r="E421" s="15"/>
      <c r="F421" s="15"/>
      <c r="G421" s="15" t="str">
        <f t="shared" si="3"/>
        <v/>
      </c>
    </row>
    <row r="422" spans="2:7" ht="15">
      <c r="B422" s="19"/>
      <c r="C422" s="13"/>
      <c r="D422" s="100"/>
      <c r="E422" s="15"/>
      <c r="F422" s="15"/>
      <c r="G422" s="15" t="str">
        <f t="shared" si="3"/>
        <v/>
      </c>
    </row>
    <row r="423" spans="2:7" ht="15">
      <c r="B423" s="19"/>
      <c r="C423" s="13"/>
      <c r="D423" s="100"/>
      <c r="E423" s="15"/>
      <c r="F423" s="15"/>
      <c r="G423" s="15" t="str">
        <f t="shared" si="3"/>
        <v/>
      </c>
    </row>
    <row r="424" spans="2:7" ht="15">
      <c r="B424" s="19"/>
      <c r="C424" s="13"/>
      <c r="D424" s="100"/>
      <c r="E424" s="15"/>
      <c r="F424" s="15"/>
      <c r="G424" s="15" t="str">
        <f t="shared" si="3"/>
        <v/>
      </c>
    </row>
    <row r="425" spans="2:7" ht="15">
      <c r="B425" s="19"/>
      <c r="C425" s="13"/>
      <c r="D425" s="100"/>
      <c r="E425" s="15"/>
      <c r="F425" s="15"/>
      <c r="G425" s="15" t="str">
        <f t="shared" si="3"/>
        <v/>
      </c>
    </row>
    <row r="426" spans="2:7" ht="15">
      <c r="B426" s="19"/>
      <c r="C426" s="13"/>
      <c r="D426" s="100"/>
      <c r="E426" s="15"/>
      <c r="F426" s="15"/>
      <c r="G426" s="15" t="str">
        <f t="shared" si="3"/>
        <v/>
      </c>
    </row>
    <row r="427" spans="2:7" ht="15">
      <c r="B427" s="19"/>
      <c r="C427" s="13"/>
      <c r="D427" s="100"/>
      <c r="E427" s="15"/>
      <c r="F427" s="15"/>
      <c r="G427" s="15" t="str">
        <f t="shared" si="3"/>
        <v/>
      </c>
    </row>
    <row r="428" spans="2:7" ht="15">
      <c r="B428" s="19"/>
      <c r="C428" s="13"/>
      <c r="D428" s="100"/>
      <c r="E428" s="15"/>
      <c r="F428" s="15"/>
      <c r="G428" s="15" t="str">
        <f t="shared" si="3"/>
        <v/>
      </c>
    </row>
    <row r="429" spans="2:7" ht="15">
      <c r="B429" s="19"/>
      <c r="C429" s="13"/>
      <c r="D429" s="100"/>
      <c r="E429" s="15"/>
      <c r="F429" s="15"/>
      <c r="G429" s="15" t="str">
        <f t="shared" si="3"/>
        <v/>
      </c>
    </row>
    <row r="430" spans="2:7" ht="15">
      <c r="B430" s="19"/>
      <c r="C430" s="13"/>
      <c r="D430" s="100"/>
      <c r="E430" s="15"/>
      <c r="F430" s="15"/>
      <c r="G430" s="15" t="str">
        <f t="shared" si="3"/>
        <v/>
      </c>
    </row>
    <row r="431" spans="2:7" ht="15">
      <c r="B431" s="19"/>
      <c r="C431" s="13"/>
      <c r="D431" s="100"/>
      <c r="E431" s="15"/>
      <c r="F431" s="15"/>
      <c r="G431" s="15" t="str">
        <f t="shared" si="3"/>
        <v/>
      </c>
    </row>
    <row r="432" spans="2:7" ht="15">
      <c r="B432" s="19"/>
      <c r="C432" s="13"/>
      <c r="D432" s="100"/>
      <c r="E432" s="15"/>
      <c r="F432" s="15"/>
      <c r="G432" s="15" t="str">
        <f t="shared" si="3"/>
        <v/>
      </c>
    </row>
    <row r="433" spans="2:7" ht="15">
      <c r="B433" s="19"/>
      <c r="C433" s="13"/>
      <c r="D433" s="100"/>
      <c r="E433" s="15"/>
      <c r="F433" s="15"/>
      <c r="G433" s="15" t="str">
        <f t="shared" si="3"/>
        <v/>
      </c>
    </row>
    <row r="434" spans="2:7" ht="15">
      <c r="B434" s="19"/>
      <c r="C434" s="13"/>
      <c r="D434" s="100"/>
      <c r="E434" s="15"/>
      <c r="F434" s="15"/>
      <c r="G434" s="15" t="str">
        <f t="shared" si="3"/>
        <v/>
      </c>
    </row>
    <row r="435" spans="2:7" ht="15">
      <c r="B435" s="19"/>
      <c r="C435" s="13"/>
      <c r="D435" s="100"/>
      <c r="E435" s="15"/>
      <c r="F435" s="15"/>
      <c r="G435" s="15" t="str">
        <f t="shared" si="3"/>
        <v/>
      </c>
    </row>
    <row r="436" spans="2:7" ht="15">
      <c r="B436" s="19"/>
      <c r="C436" s="13"/>
      <c r="D436" s="100"/>
      <c r="E436" s="15"/>
      <c r="F436" s="15"/>
      <c r="G436" s="15" t="str">
        <f t="shared" si="3"/>
        <v/>
      </c>
    </row>
    <row r="437" spans="2:7" ht="15">
      <c r="B437" s="19"/>
      <c r="C437" s="13"/>
      <c r="D437" s="100"/>
      <c r="E437" s="15"/>
      <c r="F437" s="15"/>
      <c r="G437" s="15" t="str">
        <f t="shared" si="3"/>
        <v/>
      </c>
    </row>
    <row r="438" spans="2:7" ht="15">
      <c r="B438" s="19"/>
      <c r="C438" s="13"/>
      <c r="D438" s="100"/>
      <c r="E438" s="15"/>
      <c r="F438" s="15"/>
      <c r="G438" s="15" t="str">
        <f t="shared" si="3"/>
        <v/>
      </c>
    </row>
    <row r="439" spans="2:7" ht="15">
      <c r="B439" s="19"/>
      <c r="C439" s="13"/>
      <c r="D439" s="100"/>
      <c r="E439" s="15"/>
      <c r="F439" s="15"/>
      <c r="G439" s="15" t="str">
        <f t="shared" si="3"/>
        <v/>
      </c>
    </row>
    <row r="440" spans="2:7" ht="15">
      <c r="B440" s="19"/>
      <c r="C440" s="13"/>
      <c r="D440" s="100"/>
      <c r="E440" s="15"/>
      <c r="F440" s="15"/>
      <c r="G440" s="15" t="str">
        <f t="shared" si="3"/>
        <v/>
      </c>
    </row>
    <row r="441" spans="2:7" ht="15">
      <c r="B441" s="19"/>
      <c r="C441" s="13"/>
      <c r="D441" s="100"/>
      <c r="E441" s="15"/>
      <c r="F441" s="15"/>
      <c r="G441" s="15" t="str">
        <f t="shared" si="3"/>
        <v/>
      </c>
    </row>
    <row r="442" spans="2:7" ht="15">
      <c r="B442" s="19"/>
      <c r="C442" s="13"/>
      <c r="D442" s="100"/>
      <c r="E442" s="15"/>
      <c r="F442" s="15"/>
      <c r="G442" s="15" t="str">
        <f t="shared" si="3"/>
        <v/>
      </c>
    </row>
    <row r="443" spans="2:7" ht="15">
      <c r="B443" s="19"/>
      <c r="C443" s="13"/>
      <c r="D443" s="100"/>
      <c r="E443" s="15"/>
      <c r="F443" s="15"/>
      <c r="G443" s="15" t="str">
        <f t="shared" si="3"/>
        <v/>
      </c>
    </row>
    <row r="444" spans="2:7" ht="15">
      <c r="B444" s="19"/>
      <c r="C444" s="13"/>
      <c r="D444" s="100"/>
      <c r="E444" s="15"/>
      <c r="F444" s="15"/>
      <c r="G444" s="15" t="str">
        <f t="shared" si="3"/>
        <v/>
      </c>
    </row>
    <row r="445" spans="2:7" ht="15">
      <c r="B445" s="19"/>
      <c r="C445" s="13"/>
      <c r="D445" s="100"/>
      <c r="E445" s="15"/>
      <c r="F445" s="15"/>
      <c r="G445" s="15" t="str">
        <f t="shared" si="3"/>
        <v/>
      </c>
    </row>
    <row r="446" spans="2:7" ht="15">
      <c r="B446" s="19"/>
      <c r="C446" s="13"/>
      <c r="D446" s="100"/>
      <c r="E446" s="15"/>
      <c r="F446" s="15"/>
      <c r="G446" s="15" t="str">
        <f t="shared" si="3"/>
        <v/>
      </c>
    </row>
    <row r="447" spans="2:7" ht="15">
      <c r="B447" s="19"/>
      <c r="C447" s="13"/>
      <c r="D447" s="100"/>
      <c r="E447" s="15"/>
      <c r="F447" s="15"/>
      <c r="G447" s="15" t="str">
        <f t="shared" si="3"/>
        <v/>
      </c>
    </row>
    <row r="448" spans="2:7" ht="15">
      <c r="B448" s="19"/>
      <c r="C448" s="13"/>
      <c r="D448" s="100"/>
      <c r="E448" s="15"/>
      <c r="F448" s="15"/>
      <c r="G448" s="15" t="str">
        <f t="shared" si="3"/>
        <v/>
      </c>
    </row>
    <row r="449" spans="2:7" ht="15">
      <c r="B449" s="19"/>
      <c r="C449" s="13"/>
      <c r="D449" s="100"/>
      <c r="E449" s="15"/>
      <c r="F449" s="15"/>
      <c r="G449" s="15" t="str">
        <f t="shared" si="3"/>
        <v/>
      </c>
    </row>
    <row r="450" spans="2:7" ht="15">
      <c r="B450" s="19"/>
      <c r="C450" s="13"/>
      <c r="D450" s="100"/>
      <c r="E450" s="15"/>
      <c r="F450" s="15"/>
      <c r="G450" s="15" t="str">
        <f t="shared" si="3"/>
        <v/>
      </c>
    </row>
    <row r="451" spans="2:7" ht="15">
      <c r="B451" s="19"/>
      <c r="C451" s="13"/>
      <c r="D451" s="100"/>
      <c r="E451" s="15"/>
      <c r="F451" s="15"/>
      <c r="G451" s="15" t="str">
        <f t="shared" si="3"/>
        <v/>
      </c>
    </row>
    <row r="452" spans="2:7" ht="15">
      <c r="B452" s="19"/>
      <c r="C452" s="13"/>
      <c r="D452" s="100"/>
      <c r="E452" s="15"/>
      <c r="F452" s="15"/>
      <c r="G452" s="15" t="str">
        <f t="shared" si="3"/>
        <v/>
      </c>
    </row>
    <row r="453" spans="2:7" ht="15">
      <c r="B453" s="19"/>
      <c r="C453" s="13"/>
      <c r="D453" s="100"/>
      <c r="E453" s="15"/>
      <c r="F453" s="15"/>
      <c r="G453" s="15" t="str">
        <f t="shared" si="3"/>
        <v/>
      </c>
    </row>
    <row r="454" spans="2:7" ht="15">
      <c r="B454" s="19"/>
      <c r="C454" s="13"/>
      <c r="D454" s="100"/>
      <c r="E454" s="15"/>
      <c r="F454" s="15"/>
      <c r="G454" s="15" t="str">
        <f t="shared" si="3"/>
        <v/>
      </c>
    </row>
    <row r="455" spans="2:7" ht="15">
      <c r="B455" s="19"/>
      <c r="C455" s="13"/>
      <c r="D455" s="100"/>
      <c r="E455" s="15"/>
      <c r="F455" s="15"/>
      <c r="G455" s="15" t="str">
        <f t="shared" si="3"/>
        <v/>
      </c>
    </row>
    <row r="456" spans="2:7" ht="15">
      <c r="B456" s="19"/>
      <c r="C456" s="13"/>
      <c r="D456" s="100"/>
      <c r="E456" s="15"/>
      <c r="F456" s="15"/>
      <c r="G456" s="15" t="str">
        <f t="shared" si="3"/>
        <v/>
      </c>
    </row>
    <row r="457" spans="2:7" ht="15">
      <c r="B457" s="19"/>
      <c r="C457" s="13"/>
      <c r="D457" s="100"/>
      <c r="E457" s="15"/>
      <c r="F457" s="15"/>
      <c r="G457" s="15" t="str">
        <f t="shared" si="3"/>
        <v/>
      </c>
    </row>
    <row r="458" spans="2:7" ht="15">
      <c r="B458" s="19"/>
      <c r="C458" s="13"/>
      <c r="D458" s="100"/>
      <c r="E458" s="15"/>
      <c r="F458" s="15"/>
      <c r="G458" s="15" t="str">
        <f t="shared" si="3"/>
        <v/>
      </c>
    </row>
    <row r="459" spans="2:7" ht="15">
      <c r="B459" s="19"/>
      <c r="C459" s="13"/>
      <c r="D459" s="100"/>
      <c r="E459" s="15"/>
      <c r="F459" s="15"/>
      <c r="G459" s="15" t="str">
        <f t="shared" si="3"/>
        <v/>
      </c>
    </row>
    <row r="460" spans="2:7" ht="15">
      <c r="B460" s="19"/>
      <c r="C460" s="13"/>
      <c r="D460" s="100"/>
      <c r="E460" s="15"/>
      <c r="F460" s="15"/>
      <c r="G460" s="15" t="str">
        <f t="shared" si="3"/>
        <v/>
      </c>
    </row>
    <row r="461" spans="2:7" ht="15">
      <c r="B461" s="19"/>
      <c r="C461" s="13"/>
      <c r="D461" s="100"/>
      <c r="E461" s="15"/>
      <c r="F461" s="15"/>
      <c r="G461" s="15" t="str">
        <f t="shared" si="3"/>
        <v/>
      </c>
    </row>
    <row r="462" spans="2:7" ht="15">
      <c r="B462" s="19"/>
      <c r="C462" s="13"/>
      <c r="D462" s="100"/>
      <c r="E462" s="15"/>
      <c r="F462" s="15"/>
      <c r="G462" s="15" t="str">
        <f t="shared" si="3"/>
        <v/>
      </c>
    </row>
    <row r="463" spans="2:7" ht="15">
      <c r="B463" s="19"/>
      <c r="C463" s="13"/>
      <c r="D463" s="100"/>
      <c r="E463" s="15"/>
      <c r="F463" s="15"/>
      <c r="G463" s="15" t="str">
        <f t="shared" si="3"/>
        <v/>
      </c>
    </row>
    <row r="464" spans="2:7" ht="15">
      <c r="B464" s="19"/>
      <c r="C464" s="13"/>
      <c r="D464" s="100"/>
      <c r="E464" s="15"/>
      <c r="F464" s="15"/>
      <c r="G464" s="15" t="str">
        <f t="shared" si="3"/>
        <v/>
      </c>
    </row>
    <row r="465" spans="2:7" ht="15">
      <c r="B465" s="19"/>
      <c r="C465" s="13"/>
      <c r="D465" s="100"/>
      <c r="E465" s="15"/>
      <c r="F465" s="15"/>
      <c r="G465" s="15" t="str">
        <f t="shared" si="3"/>
        <v/>
      </c>
    </row>
    <row r="466" spans="2:7" ht="15">
      <c r="B466" s="19"/>
      <c r="C466" s="13"/>
      <c r="D466" s="100"/>
      <c r="E466" s="15"/>
      <c r="F466" s="15"/>
      <c r="G466" s="15" t="str">
        <f t="shared" si="3"/>
        <v/>
      </c>
    </row>
    <row r="467" spans="2:7" ht="15">
      <c r="B467" s="19"/>
      <c r="C467" s="13"/>
      <c r="D467" s="100"/>
      <c r="E467" s="15"/>
      <c r="F467" s="15"/>
      <c r="G467" s="15" t="str">
        <f t="shared" si="3"/>
        <v/>
      </c>
    </row>
    <row r="468" spans="2:7" ht="15">
      <c r="B468" s="19"/>
      <c r="C468" s="13"/>
      <c r="D468" s="100"/>
      <c r="E468" s="15"/>
      <c r="F468" s="15"/>
      <c r="G468" s="15" t="str">
        <f t="shared" si="3"/>
        <v/>
      </c>
    </row>
    <row r="469" spans="2:7" ht="15">
      <c r="B469" s="19"/>
      <c r="C469" s="13"/>
      <c r="D469" s="100"/>
      <c r="E469" s="15"/>
      <c r="F469" s="15"/>
      <c r="G469" s="15" t="str">
        <f t="shared" si="3"/>
        <v/>
      </c>
    </row>
    <row r="470" spans="2:7" ht="15">
      <c r="B470" s="19"/>
      <c r="C470" s="13"/>
      <c r="D470" s="100"/>
      <c r="E470" s="15"/>
      <c r="F470" s="15"/>
      <c r="G470" s="15" t="str">
        <f t="shared" si="3"/>
        <v/>
      </c>
    </row>
    <row r="471" spans="2:7" ht="15">
      <c r="B471" s="19"/>
      <c r="C471" s="13"/>
      <c r="D471" s="100"/>
      <c r="E471" s="15"/>
      <c r="F471" s="15"/>
      <c r="G471" s="15" t="str">
        <f t="shared" si="3"/>
        <v/>
      </c>
    </row>
    <row r="472" spans="2:7" ht="15">
      <c r="B472" s="19"/>
      <c r="C472" s="13"/>
      <c r="D472" s="100"/>
      <c r="E472" s="15"/>
      <c r="F472" s="15"/>
      <c r="G472" s="15" t="str">
        <f t="shared" si="3"/>
        <v/>
      </c>
    </row>
    <row r="473" spans="2:7" ht="15">
      <c r="B473" s="19"/>
      <c r="C473" s="13"/>
      <c r="D473" s="100"/>
      <c r="E473" s="15"/>
      <c r="F473" s="15"/>
      <c r="G473" s="15" t="str">
        <f t="shared" si="3"/>
        <v/>
      </c>
    </row>
    <row r="474" spans="2:7" ht="15">
      <c r="B474" s="19"/>
      <c r="C474" s="13"/>
      <c r="D474" s="100"/>
      <c r="E474" s="15"/>
      <c r="F474" s="15"/>
      <c r="G474" s="15" t="str">
        <f t="shared" si="3"/>
        <v/>
      </c>
    </row>
    <row r="475" spans="2:7" ht="15">
      <c r="B475" s="19"/>
      <c r="C475" s="13"/>
      <c r="D475" s="100"/>
      <c r="E475" s="15"/>
      <c r="F475" s="15"/>
      <c r="G475" s="15" t="str">
        <f t="shared" si="3"/>
        <v/>
      </c>
    </row>
    <row r="476" spans="2:7" ht="15">
      <c r="B476" s="19"/>
      <c r="C476" s="13"/>
      <c r="D476" s="100"/>
      <c r="E476" s="15"/>
      <c r="F476" s="15"/>
      <c r="G476" s="15" t="str">
        <f t="shared" si="3"/>
        <v/>
      </c>
    </row>
    <row r="477" spans="2:7" ht="15">
      <c r="B477" s="19"/>
      <c r="C477" s="13"/>
      <c r="D477" s="100"/>
      <c r="E477" s="15"/>
      <c r="F477" s="15"/>
      <c r="G477" s="15" t="str">
        <f t="shared" si="3"/>
        <v/>
      </c>
    </row>
    <row r="478" spans="2:7" ht="15">
      <c r="B478" s="19"/>
      <c r="C478" s="13"/>
      <c r="D478" s="100"/>
      <c r="E478" s="15"/>
      <c r="F478" s="15"/>
      <c r="G478" s="15" t="str">
        <f t="shared" si="3"/>
        <v/>
      </c>
    </row>
    <row r="479" spans="2:7" ht="15">
      <c r="B479" s="19"/>
      <c r="C479" s="13"/>
      <c r="D479" s="100"/>
      <c r="E479" s="15"/>
      <c r="F479" s="15"/>
      <c r="G479" s="15" t="str">
        <f t="shared" si="3"/>
        <v/>
      </c>
    </row>
    <row r="480" spans="2:7" ht="15">
      <c r="B480" s="19"/>
      <c r="C480" s="13"/>
      <c r="D480" s="100"/>
      <c r="E480" s="15"/>
      <c r="F480" s="15"/>
      <c r="G480" s="15" t="str">
        <f t="shared" si="3"/>
        <v/>
      </c>
    </row>
    <row r="481" spans="2:7" ht="15">
      <c r="B481" s="19"/>
      <c r="C481" s="13"/>
      <c r="D481" s="100"/>
      <c r="E481" s="15"/>
      <c r="F481" s="15"/>
      <c r="G481" s="15" t="str">
        <f t="shared" si="3"/>
        <v/>
      </c>
    </row>
    <row r="482" spans="2:7" ht="15">
      <c r="B482" s="19"/>
      <c r="C482" s="13"/>
      <c r="D482" s="100"/>
      <c r="E482" s="15"/>
      <c r="F482" s="15"/>
      <c r="G482" s="15" t="str">
        <f t="shared" si="3"/>
        <v/>
      </c>
    </row>
    <row r="483" spans="2:7" ht="15">
      <c r="B483" s="19"/>
      <c r="C483" s="13"/>
      <c r="D483" s="100"/>
      <c r="E483" s="15"/>
      <c r="F483" s="15"/>
      <c r="G483" s="15" t="str">
        <f t="shared" si="3"/>
        <v/>
      </c>
    </row>
    <row r="484" spans="2:7" ht="15">
      <c r="B484" s="19"/>
      <c r="C484" s="13"/>
      <c r="D484" s="100"/>
      <c r="E484" s="15"/>
      <c r="F484" s="15"/>
      <c r="G484" s="15" t="str">
        <f t="shared" si="3"/>
        <v/>
      </c>
    </row>
    <row r="485" spans="2:7" ht="15">
      <c r="B485" s="19"/>
      <c r="C485" s="13"/>
      <c r="D485" s="100"/>
      <c r="E485" s="15"/>
      <c r="F485" s="15"/>
      <c r="G485" s="15" t="str">
        <f t="shared" si="3"/>
        <v/>
      </c>
    </row>
    <row r="486" spans="2:7" ht="15">
      <c r="B486" s="19"/>
      <c r="C486" s="13"/>
      <c r="D486" s="100"/>
      <c r="E486" s="15"/>
      <c r="F486" s="15"/>
      <c r="G486" s="15" t="str">
        <f t="shared" si="3"/>
        <v/>
      </c>
    </row>
    <row r="487" spans="2:7" ht="15">
      <c r="B487" s="19"/>
      <c r="C487" s="13"/>
      <c r="D487" s="100"/>
      <c r="E487" s="15"/>
      <c r="F487" s="15"/>
      <c r="G487" s="15" t="str">
        <f t="shared" si="3"/>
        <v/>
      </c>
    </row>
    <row r="488" spans="2:7" ht="15">
      <c r="B488" s="19"/>
      <c r="C488" s="13"/>
      <c r="D488" s="100"/>
      <c r="E488" s="15"/>
      <c r="F488" s="15"/>
      <c r="G488" s="15" t="str">
        <f t="shared" si="3"/>
        <v/>
      </c>
    </row>
    <row r="489" spans="2:7" ht="15">
      <c r="B489" s="19"/>
      <c r="C489" s="13"/>
      <c r="D489" s="100"/>
      <c r="E489" s="15"/>
      <c r="F489" s="15"/>
      <c r="G489" s="15" t="str">
        <f t="shared" si="3"/>
        <v/>
      </c>
    </row>
    <row r="490" spans="2:7" ht="15">
      <c r="B490" s="19"/>
      <c r="C490" s="13"/>
      <c r="D490" s="100"/>
      <c r="E490" s="15"/>
      <c r="F490" s="15"/>
      <c r="G490" s="15" t="str">
        <f t="shared" si="3"/>
        <v/>
      </c>
    </row>
    <row r="491" spans="2:7" ht="15">
      <c r="B491" s="19"/>
      <c r="C491" s="13"/>
      <c r="D491" s="100"/>
      <c r="E491" s="15"/>
      <c r="F491" s="15"/>
      <c r="G491" s="15" t="str">
        <f t="shared" si="3"/>
        <v/>
      </c>
    </row>
    <row r="492" spans="2:7" ht="15">
      <c r="B492" s="19"/>
      <c r="C492" s="13"/>
      <c r="D492" s="100"/>
      <c r="E492" s="15"/>
      <c r="F492" s="15"/>
      <c r="G492" s="15" t="str">
        <f t="shared" si="3"/>
        <v/>
      </c>
    </row>
    <row r="493" spans="2:7" ht="15">
      <c r="B493" s="19"/>
      <c r="C493" s="13"/>
      <c r="D493" s="100"/>
      <c r="E493" s="15"/>
      <c r="F493" s="15"/>
      <c r="G493" s="15" t="str">
        <f t="shared" si="3"/>
        <v/>
      </c>
    </row>
    <row r="494" spans="2:7" ht="15">
      <c r="B494" s="19"/>
      <c r="C494" s="13"/>
      <c r="D494" s="100"/>
      <c r="E494" s="15"/>
      <c r="F494" s="15"/>
      <c r="G494" s="15" t="str">
        <f t="shared" si="3"/>
        <v/>
      </c>
    </row>
    <row r="495" spans="2:7" ht="15">
      <c r="B495" s="19"/>
      <c r="C495" s="13"/>
      <c r="D495" s="100"/>
      <c r="E495" s="15"/>
      <c r="F495" s="15"/>
      <c r="G495" s="15" t="str">
        <f t="shared" si="3"/>
        <v/>
      </c>
    </row>
    <row r="496" spans="2:7" ht="15">
      <c r="B496" s="19"/>
      <c r="C496" s="13"/>
      <c r="D496" s="100"/>
      <c r="E496" s="15"/>
      <c r="F496" s="15"/>
      <c r="G496" s="15" t="str">
        <f t="shared" si="3"/>
        <v/>
      </c>
    </row>
    <row r="497" spans="2:7" ht="15">
      <c r="B497" s="19"/>
      <c r="C497" s="13"/>
      <c r="D497" s="100"/>
      <c r="E497" s="15"/>
      <c r="F497" s="15"/>
      <c r="G497" s="15" t="str">
        <f t="shared" si="3"/>
        <v/>
      </c>
    </row>
    <row r="498" spans="2:7" ht="15">
      <c r="B498" s="19"/>
      <c r="C498" s="13"/>
      <c r="D498" s="100"/>
      <c r="E498" s="15"/>
      <c r="F498" s="15"/>
      <c r="G498" s="15" t="str">
        <f t="shared" si="3"/>
        <v/>
      </c>
    </row>
    <row r="499" spans="2:7" ht="15">
      <c r="B499" s="19"/>
      <c r="C499" s="13"/>
      <c r="D499" s="100"/>
      <c r="E499" s="15"/>
      <c r="F499" s="15"/>
      <c r="G499" s="15" t="str">
        <f t="shared" si="3"/>
        <v/>
      </c>
    </row>
    <row r="500" spans="2:7" ht="15">
      <c r="B500" s="19"/>
      <c r="C500" s="13"/>
      <c r="D500" s="100"/>
      <c r="E500" s="15"/>
      <c r="F500" s="15"/>
      <c r="G500" s="15" t="str">
        <f t="shared" si="3"/>
        <v/>
      </c>
    </row>
    <row r="501" spans="2:7" ht="15">
      <c r="B501" s="19"/>
      <c r="C501" s="13"/>
      <c r="D501" s="100"/>
      <c r="E501" s="15"/>
      <c r="F501" s="15"/>
      <c r="G501" s="15" t="str">
        <f t="shared" si="3"/>
        <v/>
      </c>
    </row>
    <row r="502" spans="2:7" ht="15">
      <c r="B502" s="19"/>
      <c r="C502" s="13"/>
      <c r="D502" s="100"/>
      <c r="E502" s="15"/>
      <c r="F502" s="15"/>
      <c r="G502" s="15" t="str">
        <f t="shared" si="3"/>
        <v/>
      </c>
    </row>
    <row r="503" spans="2:7" ht="15">
      <c r="B503" s="19"/>
      <c r="C503" s="13"/>
      <c r="D503" s="100"/>
      <c r="E503" s="15"/>
      <c r="F503" s="15"/>
      <c r="G503" s="15" t="str">
        <f t="shared" si="3"/>
        <v/>
      </c>
    </row>
    <row r="504" spans="2:7" ht="15">
      <c r="B504" s="19"/>
      <c r="C504" s="13"/>
      <c r="D504" s="100"/>
      <c r="E504" s="15"/>
      <c r="F504" s="15"/>
      <c r="G504" s="15" t="str">
        <f t="shared" si="3"/>
        <v/>
      </c>
    </row>
    <row r="505" spans="2:7" ht="15">
      <c r="B505" s="19"/>
      <c r="C505" s="13"/>
      <c r="D505" s="100"/>
      <c r="E505" s="15"/>
      <c r="F505" s="15"/>
      <c r="G505" s="15" t="str">
        <f t="shared" si="3"/>
        <v/>
      </c>
    </row>
    <row r="506" spans="2:7" ht="14">
      <c r="D506" s="95"/>
    </row>
    <row r="507" spans="2:7" ht="14">
      <c r="D507" s="95"/>
    </row>
    <row r="508" spans="2:7" ht="14">
      <c r="D508" s="95"/>
    </row>
    <row r="509" spans="2:7" ht="14">
      <c r="D509" s="95"/>
    </row>
    <row r="510" spans="2:7" ht="14">
      <c r="D510" s="95"/>
    </row>
    <row r="511" spans="2:7" ht="14">
      <c r="D511" s="95"/>
    </row>
    <row r="512" spans="2:7" ht="14">
      <c r="D512" s="95"/>
    </row>
    <row r="513" spans="4:4" ht="14">
      <c r="D513" s="95"/>
    </row>
    <row r="514" spans="4:4" ht="14">
      <c r="D514" s="95"/>
    </row>
    <row r="515" spans="4:4" ht="14">
      <c r="D515" s="95"/>
    </row>
    <row r="516" spans="4:4" ht="14">
      <c r="D516" s="95"/>
    </row>
    <row r="517" spans="4:4" ht="14">
      <c r="D517" s="95"/>
    </row>
    <row r="518" spans="4:4" ht="14">
      <c r="D518" s="95"/>
    </row>
    <row r="519" spans="4:4" ht="14">
      <c r="D519" s="95"/>
    </row>
    <row r="520" spans="4:4" ht="14">
      <c r="D520" s="95"/>
    </row>
    <row r="521" spans="4:4" ht="14">
      <c r="D521" s="95"/>
    </row>
    <row r="522" spans="4:4" ht="14">
      <c r="D522" s="95"/>
    </row>
    <row r="523" spans="4:4" ht="14">
      <c r="D523" s="95"/>
    </row>
    <row r="524" spans="4:4" ht="14">
      <c r="D524" s="95"/>
    </row>
    <row r="525" spans="4:4" ht="14">
      <c r="D525" s="95"/>
    </row>
    <row r="526" spans="4:4" ht="14">
      <c r="D526" s="95"/>
    </row>
    <row r="527" spans="4:4" ht="14">
      <c r="D527" s="95"/>
    </row>
    <row r="528" spans="4:4" ht="14">
      <c r="D528" s="95"/>
    </row>
    <row r="529" spans="4:4" ht="14">
      <c r="D529" s="95"/>
    </row>
    <row r="530" spans="4:4" ht="14">
      <c r="D530" s="95"/>
    </row>
    <row r="531" spans="4:4" ht="14">
      <c r="D531" s="95"/>
    </row>
    <row r="532" spans="4:4" ht="14">
      <c r="D532" s="95"/>
    </row>
    <row r="533" spans="4:4" ht="14">
      <c r="D533" s="95"/>
    </row>
    <row r="534" spans="4:4" ht="14">
      <c r="D534" s="95"/>
    </row>
    <row r="535" spans="4:4" ht="14">
      <c r="D535" s="95"/>
    </row>
    <row r="536" spans="4:4" ht="14">
      <c r="D536" s="95"/>
    </row>
    <row r="537" spans="4:4" ht="14">
      <c r="D537" s="95"/>
    </row>
    <row r="538" spans="4:4" ht="14">
      <c r="D538" s="95"/>
    </row>
    <row r="539" spans="4:4" ht="14">
      <c r="D539" s="95"/>
    </row>
    <row r="540" spans="4:4" ht="14">
      <c r="D540" s="95"/>
    </row>
    <row r="541" spans="4:4" ht="14">
      <c r="D541" s="95"/>
    </row>
    <row r="542" spans="4:4" ht="14">
      <c r="D542" s="95"/>
    </row>
    <row r="543" spans="4:4" ht="14">
      <c r="D543" s="95"/>
    </row>
    <row r="544" spans="4:4" ht="14">
      <c r="D544" s="95"/>
    </row>
    <row r="545" spans="4:4" ht="14">
      <c r="D545" s="95"/>
    </row>
    <row r="546" spans="4:4" ht="14">
      <c r="D546" s="95"/>
    </row>
    <row r="547" spans="4:4" ht="14">
      <c r="D547" s="95"/>
    </row>
    <row r="548" spans="4:4" ht="14">
      <c r="D548" s="95"/>
    </row>
    <row r="549" spans="4:4" ht="14">
      <c r="D549" s="95"/>
    </row>
    <row r="550" spans="4:4" ht="14">
      <c r="D550" s="95"/>
    </row>
    <row r="551" spans="4:4" ht="14">
      <c r="D551" s="95"/>
    </row>
    <row r="552" spans="4:4" ht="14">
      <c r="D552" s="95"/>
    </row>
    <row r="553" spans="4:4" ht="14">
      <c r="D553" s="95"/>
    </row>
    <row r="554" spans="4:4" ht="14">
      <c r="D554" s="95"/>
    </row>
    <row r="555" spans="4:4" ht="14">
      <c r="D555" s="95"/>
    </row>
    <row r="556" spans="4:4" ht="14">
      <c r="D556" s="95"/>
    </row>
    <row r="557" spans="4:4" ht="14">
      <c r="D557" s="95"/>
    </row>
    <row r="558" spans="4:4" ht="14">
      <c r="D558" s="95"/>
    </row>
    <row r="559" spans="4:4" ht="14">
      <c r="D559" s="95"/>
    </row>
    <row r="560" spans="4:4" ht="14">
      <c r="D560" s="95"/>
    </row>
    <row r="561" spans="4:4" ht="14">
      <c r="D561" s="95"/>
    </row>
    <row r="562" spans="4:4" ht="14">
      <c r="D562" s="95"/>
    </row>
    <row r="563" spans="4:4" ht="14">
      <c r="D563" s="95"/>
    </row>
    <row r="564" spans="4:4" ht="14">
      <c r="D564" s="95"/>
    </row>
    <row r="565" spans="4:4" ht="14">
      <c r="D565" s="95"/>
    </row>
    <row r="566" spans="4:4" ht="14">
      <c r="D566" s="95"/>
    </row>
    <row r="567" spans="4:4" ht="14">
      <c r="D567" s="95"/>
    </row>
    <row r="568" spans="4:4" ht="14">
      <c r="D568" s="95"/>
    </row>
    <row r="569" spans="4:4" ht="14">
      <c r="D569" s="95"/>
    </row>
    <row r="570" spans="4:4" ht="14">
      <c r="D570" s="95"/>
    </row>
    <row r="571" spans="4:4" ht="14">
      <c r="D571" s="95"/>
    </row>
    <row r="572" spans="4:4" ht="14">
      <c r="D572" s="95"/>
    </row>
    <row r="573" spans="4:4" ht="14">
      <c r="D573" s="95"/>
    </row>
    <row r="574" spans="4:4" ht="14">
      <c r="D574" s="95"/>
    </row>
    <row r="575" spans="4:4" ht="14">
      <c r="D575" s="95"/>
    </row>
    <row r="576" spans="4:4" ht="14">
      <c r="D576" s="95"/>
    </row>
    <row r="577" spans="4:4" ht="14">
      <c r="D577" s="95"/>
    </row>
    <row r="578" spans="4:4" ht="14">
      <c r="D578" s="95"/>
    </row>
    <row r="579" spans="4:4" ht="14">
      <c r="D579" s="95"/>
    </row>
    <row r="580" spans="4:4" ht="14">
      <c r="D580" s="95"/>
    </row>
    <row r="581" spans="4:4" ht="14">
      <c r="D581" s="95"/>
    </row>
    <row r="582" spans="4:4" ht="14">
      <c r="D582" s="95"/>
    </row>
    <row r="583" spans="4:4" ht="14">
      <c r="D583" s="95"/>
    </row>
    <row r="584" spans="4:4" ht="14">
      <c r="D584" s="95"/>
    </row>
    <row r="585" spans="4:4" ht="14">
      <c r="D585" s="95"/>
    </row>
    <row r="586" spans="4:4" ht="14">
      <c r="D586" s="95"/>
    </row>
    <row r="587" spans="4:4" ht="14">
      <c r="D587" s="95"/>
    </row>
    <row r="588" spans="4:4" ht="14">
      <c r="D588" s="95"/>
    </row>
    <row r="589" spans="4:4" ht="14">
      <c r="D589" s="95"/>
    </row>
    <row r="590" spans="4:4" ht="14">
      <c r="D590" s="95"/>
    </row>
    <row r="591" spans="4:4" ht="14">
      <c r="D591" s="95"/>
    </row>
    <row r="592" spans="4:4" ht="14">
      <c r="D592" s="95"/>
    </row>
    <row r="593" spans="4:4" ht="14">
      <c r="D593" s="95"/>
    </row>
    <row r="594" spans="4:4" ht="14">
      <c r="D594" s="95"/>
    </row>
    <row r="595" spans="4:4" ht="14">
      <c r="D595" s="95"/>
    </row>
    <row r="596" spans="4:4" ht="14">
      <c r="D596" s="95"/>
    </row>
    <row r="597" spans="4:4" ht="14">
      <c r="D597" s="95"/>
    </row>
    <row r="598" spans="4:4" ht="14">
      <c r="D598" s="95"/>
    </row>
    <row r="599" spans="4:4" ht="14">
      <c r="D599" s="95"/>
    </row>
    <row r="600" spans="4:4" ht="14">
      <c r="D600" s="95"/>
    </row>
    <row r="601" spans="4:4" ht="14">
      <c r="D601" s="95"/>
    </row>
    <row r="602" spans="4:4" ht="14">
      <c r="D602" s="95"/>
    </row>
    <row r="603" spans="4:4" ht="14">
      <c r="D603" s="95"/>
    </row>
    <row r="604" spans="4:4" ht="14">
      <c r="D604" s="95"/>
    </row>
    <row r="605" spans="4:4" ht="14">
      <c r="D605" s="95"/>
    </row>
    <row r="606" spans="4:4" ht="14">
      <c r="D606" s="95"/>
    </row>
    <row r="607" spans="4:4" ht="14">
      <c r="D607" s="95"/>
    </row>
    <row r="608" spans="4:4" ht="14">
      <c r="D608" s="95"/>
    </row>
    <row r="609" spans="4:4" ht="14">
      <c r="D609" s="95"/>
    </row>
    <row r="610" spans="4:4" ht="14">
      <c r="D610" s="95"/>
    </row>
    <row r="611" spans="4:4" ht="14">
      <c r="D611" s="95"/>
    </row>
    <row r="612" spans="4:4" ht="14">
      <c r="D612" s="95"/>
    </row>
    <row r="613" spans="4:4" ht="14">
      <c r="D613" s="95"/>
    </row>
    <row r="614" spans="4:4" ht="14">
      <c r="D614" s="95"/>
    </row>
    <row r="615" spans="4:4" ht="14">
      <c r="D615" s="95"/>
    </row>
    <row r="616" spans="4:4" ht="14">
      <c r="D616" s="95"/>
    </row>
    <row r="617" spans="4:4" ht="14">
      <c r="D617" s="95"/>
    </row>
    <row r="618" spans="4:4" ht="14">
      <c r="D618" s="95"/>
    </row>
    <row r="619" spans="4:4" ht="14">
      <c r="D619" s="95"/>
    </row>
    <row r="620" spans="4:4" ht="14">
      <c r="D620" s="95"/>
    </row>
    <row r="621" spans="4:4" ht="14">
      <c r="D621" s="95"/>
    </row>
    <row r="622" spans="4:4" ht="14">
      <c r="D622" s="95"/>
    </row>
    <row r="623" spans="4:4" ht="14">
      <c r="D623" s="95"/>
    </row>
    <row r="624" spans="4:4" ht="14">
      <c r="D624" s="95"/>
    </row>
    <row r="625" spans="4:4" ht="14">
      <c r="D625" s="95"/>
    </row>
    <row r="626" spans="4:4" ht="14">
      <c r="D626" s="95"/>
    </row>
    <row r="627" spans="4:4" ht="14">
      <c r="D627" s="95"/>
    </row>
    <row r="628" spans="4:4" ht="14">
      <c r="D628" s="95"/>
    </row>
    <row r="629" spans="4:4" ht="14">
      <c r="D629" s="95"/>
    </row>
    <row r="630" spans="4:4" ht="14">
      <c r="D630" s="95"/>
    </row>
    <row r="631" spans="4:4" ht="14">
      <c r="D631" s="95"/>
    </row>
    <row r="632" spans="4:4" ht="14">
      <c r="D632" s="95"/>
    </row>
    <row r="633" spans="4:4" ht="14">
      <c r="D633" s="95"/>
    </row>
    <row r="634" spans="4:4" ht="14">
      <c r="D634" s="95"/>
    </row>
    <row r="635" spans="4:4" ht="14">
      <c r="D635" s="95"/>
    </row>
    <row r="636" spans="4:4" ht="14">
      <c r="D636" s="95"/>
    </row>
    <row r="637" spans="4:4" ht="14">
      <c r="D637" s="95"/>
    </row>
    <row r="638" spans="4:4" ht="14">
      <c r="D638" s="95"/>
    </row>
    <row r="639" spans="4:4" ht="14">
      <c r="D639" s="95"/>
    </row>
    <row r="640" spans="4:4" ht="14">
      <c r="D640" s="95"/>
    </row>
    <row r="641" spans="4:4" ht="14">
      <c r="D641" s="95"/>
    </row>
    <row r="642" spans="4:4" ht="14">
      <c r="D642" s="95"/>
    </row>
    <row r="643" spans="4:4" ht="14">
      <c r="D643" s="95"/>
    </row>
    <row r="644" spans="4:4" ht="14">
      <c r="D644" s="95"/>
    </row>
    <row r="645" spans="4:4" ht="14">
      <c r="D645" s="95"/>
    </row>
    <row r="646" spans="4:4" ht="14">
      <c r="D646" s="95"/>
    </row>
    <row r="647" spans="4:4" ht="14">
      <c r="D647" s="95"/>
    </row>
    <row r="648" spans="4:4" ht="14">
      <c r="D648" s="95"/>
    </row>
    <row r="649" spans="4:4" ht="14">
      <c r="D649" s="95"/>
    </row>
    <row r="650" spans="4:4" ht="14">
      <c r="D650" s="95"/>
    </row>
    <row r="651" spans="4:4" ht="14">
      <c r="D651" s="95"/>
    </row>
    <row r="652" spans="4:4" ht="14">
      <c r="D652" s="95"/>
    </row>
    <row r="653" spans="4:4" ht="14">
      <c r="D653" s="95"/>
    </row>
    <row r="654" spans="4:4" ht="14">
      <c r="D654" s="95"/>
    </row>
    <row r="655" spans="4:4" ht="14">
      <c r="D655" s="95"/>
    </row>
    <row r="656" spans="4:4" ht="14">
      <c r="D656" s="95"/>
    </row>
    <row r="657" spans="4:4" ht="14">
      <c r="D657" s="95"/>
    </row>
    <row r="658" spans="4:4" ht="14">
      <c r="D658" s="95"/>
    </row>
    <row r="659" spans="4:4" ht="14">
      <c r="D659" s="95"/>
    </row>
    <row r="660" spans="4:4" ht="14">
      <c r="D660" s="95"/>
    </row>
    <row r="661" spans="4:4" ht="14">
      <c r="D661" s="95"/>
    </row>
    <row r="662" spans="4:4" ht="14">
      <c r="D662" s="95"/>
    </row>
    <row r="663" spans="4:4" ht="14">
      <c r="D663" s="95"/>
    </row>
    <row r="664" spans="4:4" ht="14">
      <c r="D664" s="95"/>
    </row>
    <row r="665" spans="4:4" ht="14">
      <c r="D665" s="95"/>
    </row>
    <row r="666" spans="4:4" ht="14">
      <c r="D666" s="95"/>
    </row>
    <row r="667" spans="4:4" ht="14">
      <c r="D667" s="95"/>
    </row>
    <row r="668" spans="4:4" ht="14">
      <c r="D668" s="95"/>
    </row>
    <row r="669" spans="4:4" ht="14">
      <c r="D669" s="95"/>
    </row>
    <row r="670" spans="4:4" ht="14">
      <c r="D670" s="95"/>
    </row>
    <row r="671" spans="4:4" ht="14">
      <c r="D671" s="95"/>
    </row>
    <row r="672" spans="4:4" ht="14">
      <c r="D672" s="95"/>
    </row>
    <row r="673" spans="4:4" ht="14">
      <c r="D673" s="95"/>
    </row>
    <row r="674" spans="4:4" ht="14">
      <c r="D674" s="95"/>
    </row>
    <row r="675" spans="4:4" ht="14">
      <c r="D675" s="95"/>
    </row>
    <row r="676" spans="4:4" ht="14">
      <c r="D676" s="95"/>
    </row>
    <row r="677" spans="4:4" ht="14">
      <c r="D677" s="95"/>
    </row>
    <row r="678" spans="4:4" ht="14">
      <c r="D678" s="95"/>
    </row>
    <row r="679" spans="4:4" ht="14">
      <c r="D679" s="95"/>
    </row>
    <row r="680" spans="4:4" ht="14">
      <c r="D680" s="95"/>
    </row>
    <row r="681" spans="4:4" ht="14">
      <c r="D681" s="95"/>
    </row>
    <row r="682" spans="4:4" ht="14">
      <c r="D682" s="95"/>
    </row>
    <row r="683" spans="4:4" ht="14">
      <c r="D683" s="95"/>
    </row>
    <row r="684" spans="4:4" ht="14">
      <c r="D684" s="95"/>
    </row>
    <row r="685" spans="4:4" ht="14">
      <c r="D685" s="95"/>
    </row>
    <row r="686" spans="4:4" ht="14">
      <c r="D686" s="95"/>
    </row>
    <row r="687" spans="4:4" ht="14">
      <c r="D687" s="95"/>
    </row>
    <row r="688" spans="4:4" ht="14">
      <c r="D688" s="95"/>
    </row>
    <row r="689" spans="4:4" ht="14">
      <c r="D689" s="95"/>
    </row>
    <row r="690" spans="4:4" ht="14">
      <c r="D690" s="95"/>
    </row>
    <row r="691" spans="4:4" ht="14">
      <c r="D691" s="95"/>
    </row>
    <row r="692" spans="4:4" ht="14">
      <c r="D692" s="95"/>
    </row>
    <row r="693" spans="4:4" ht="14">
      <c r="D693" s="95"/>
    </row>
    <row r="694" spans="4:4" ht="14">
      <c r="D694" s="95"/>
    </row>
    <row r="695" spans="4:4" ht="14">
      <c r="D695" s="95"/>
    </row>
    <row r="696" spans="4:4" ht="14">
      <c r="D696" s="95"/>
    </row>
    <row r="697" spans="4:4" ht="14">
      <c r="D697" s="95"/>
    </row>
    <row r="698" spans="4:4" ht="14">
      <c r="D698" s="95"/>
    </row>
    <row r="699" spans="4:4" ht="14">
      <c r="D699" s="95"/>
    </row>
    <row r="700" spans="4:4" ht="14">
      <c r="D700" s="95"/>
    </row>
    <row r="701" spans="4:4" ht="14">
      <c r="D701" s="95"/>
    </row>
    <row r="702" spans="4:4" ht="14">
      <c r="D702" s="95"/>
    </row>
    <row r="703" spans="4:4" ht="14">
      <c r="D703" s="95"/>
    </row>
    <row r="704" spans="4:4" ht="14">
      <c r="D704" s="95"/>
    </row>
    <row r="705" spans="4:4" ht="14">
      <c r="D705" s="95"/>
    </row>
    <row r="706" spans="4:4" ht="14">
      <c r="D706" s="95"/>
    </row>
    <row r="707" spans="4:4" ht="14">
      <c r="D707" s="95"/>
    </row>
    <row r="708" spans="4:4" ht="14">
      <c r="D708" s="95"/>
    </row>
    <row r="709" spans="4:4" ht="14">
      <c r="D709" s="95"/>
    </row>
    <row r="710" spans="4:4" ht="14">
      <c r="D710" s="95"/>
    </row>
    <row r="711" spans="4:4" ht="14">
      <c r="D711" s="95"/>
    </row>
    <row r="712" spans="4:4" ht="14">
      <c r="D712" s="95"/>
    </row>
    <row r="713" spans="4:4" ht="14">
      <c r="D713" s="95"/>
    </row>
    <row r="714" spans="4:4" ht="14">
      <c r="D714" s="95"/>
    </row>
    <row r="715" spans="4:4" ht="14">
      <c r="D715" s="95"/>
    </row>
    <row r="716" spans="4:4" ht="14">
      <c r="D716" s="95"/>
    </row>
    <row r="717" spans="4:4" ht="14">
      <c r="D717" s="95"/>
    </row>
    <row r="718" spans="4:4" ht="14">
      <c r="D718" s="95"/>
    </row>
    <row r="719" spans="4:4" ht="14">
      <c r="D719" s="95"/>
    </row>
    <row r="720" spans="4:4" ht="14">
      <c r="D720" s="95"/>
    </row>
    <row r="721" spans="4:4" ht="14">
      <c r="D721" s="95"/>
    </row>
    <row r="722" spans="4:4" ht="14">
      <c r="D722" s="95"/>
    </row>
    <row r="723" spans="4:4" ht="14">
      <c r="D723" s="95"/>
    </row>
    <row r="724" spans="4:4" ht="14">
      <c r="D724" s="95"/>
    </row>
    <row r="725" spans="4:4" ht="14">
      <c r="D725" s="95"/>
    </row>
    <row r="726" spans="4:4" ht="14">
      <c r="D726" s="95"/>
    </row>
    <row r="727" spans="4:4" ht="14">
      <c r="D727" s="95"/>
    </row>
    <row r="728" spans="4:4" ht="14">
      <c r="D728" s="95"/>
    </row>
    <row r="729" spans="4:4" ht="14">
      <c r="D729" s="95"/>
    </row>
    <row r="730" spans="4:4" ht="14">
      <c r="D730" s="95"/>
    </row>
    <row r="731" spans="4:4" ht="14">
      <c r="D731" s="95"/>
    </row>
    <row r="732" spans="4:4" ht="14">
      <c r="D732" s="95"/>
    </row>
    <row r="733" spans="4:4" ht="14">
      <c r="D733" s="95"/>
    </row>
    <row r="734" spans="4:4" ht="14">
      <c r="D734" s="95"/>
    </row>
    <row r="735" spans="4:4" ht="14">
      <c r="D735" s="95"/>
    </row>
    <row r="736" spans="4:4" ht="14">
      <c r="D736" s="95"/>
    </row>
    <row r="737" spans="4:4" ht="14">
      <c r="D737" s="95"/>
    </row>
    <row r="738" spans="4:4" ht="14">
      <c r="D738" s="95"/>
    </row>
    <row r="739" spans="4:4" ht="14">
      <c r="D739" s="95"/>
    </row>
    <row r="740" spans="4:4" ht="14">
      <c r="D740" s="95"/>
    </row>
    <row r="741" spans="4:4" ht="14">
      <c r="D741" s="95"/>
    </row>
    <row r="742" spans="4:4" ht="14">
      <c r="D742" s="95"/>
    </row>
    <row r="743" spans="4:4" ht="14">
      <c r="D743" s="95"/>
    </row>
    <row r="744" spans="4:4" ht="14">
      <c r="D744" s="95"/>
    </row>
    <row r="745" spans="4:4" ht="14">
      <c r="D745" s="95"/>
    </row>
    <row r="746" spans="4:4" ht="14">
      <c r="D746" s="95"/>
    </row>
    <row r="747" spans="4:4" ht="14">
      <c r="D747" s="95"/>
    </row>
    <row r="748" spans="4:4" ht="14">
      <c r="D748" s="95"/>
    </row>
    <row r="749" spans="4:4" ht="14">
      <c r="D749" s="95"/>
    </row>
    <row r="750" spans="4:4" ht="14">
      <c r="D750" s="95"/>
    </row>
    <row r="751" spans="4:4" ht="14">
      <c r="D751" s="95"/>
    </row>
    <row r="752" spans="4:4" ht="14">
      <c r="D752" s="95"/>
    </row>
    <row r="753" spans="4:4" ht="14">
      <c r="D753" s="95"/>
    </row>
    <row r="754" spans="4:4" ht="14">
      <c r="D754" s="95"/>
    </row>
    <row r="755" spans="4:4" ht="14">
      <c r="D755" s="95"/>
    </row>
    <row r="756" spans="4:4" ht="14">
      <c r="D756" s="95"/>
    </row>
    <row r="757" spans="4:4" ht="14">
      <c r="D757" s="95"/>
    </row>
    <row r="758" spans="4:4" ht="14">
      <c r="D758" s="95"/>
    </row>
    <row r="759" spans="4:4" ht="14">
      <c r="D759" s="95"/>
    </row>
    <row r="760" spans="4:4" ht="14">
      <c r="D760" s="95"/>
    </row>
    <row r="761" spans="4:4" ht="14">
      <c r="D761" s="95"/>
    </row>
    <row r="762" spans="4:4" ht="14">
      <c r="D762" s="95"/>
    </row>
    <row r="763" spans="4:4" ht="14">
      <c r="D763" s="95"/>
    </row>
    <row r="764" spans="4:4" ht="14">
      <c r="D764" s="95"/>
    </row>
    <row r="765" spans="4:4" ht="14">
      <c r="D765" s="95"/>
    </row>
    <row r="766" spans="4:4" ht="14">
      <c r="D766" s="95"/>
    </row>
    <row r="767" spans="4:4" ht="14">
      <c r="D767" s="95"/>
    </row>
    <row r="768" spans="4:4" ht="14">
      <c r="D768" s="95"/>
    </row>
    <row r="769" spans="4:4" ht="14">
      <c r="D769" s="95"/>
    </row>
    <row r="770" spans="4:4" ht="14">
      <c r="D770" s="95"/>
    </row>
    <row r="771" spans="4:4" ht="14">
      <c r="D771" s="95"/>
    </row>
    <row r="772" spans="4:4" ht="14">
      <c r="D772" s="95"/>
    </row>
    <row r="773" spans="4:4" ht="14">
      <c r="D773" s="95"/>
    </row>
    <row r="774" spans="4:4" ht="14">
      <c r="D774" s="95"/>
    </row>
    <row r="775" spans="4:4" ht="14">
      <c r="D775" s="95"/>
    </row>
    <row r="776" spans="4:4" ht="14">
      <c r="D776" s="95"/>
    </row>
    <row r="777" spans="4:4" ht="14">
      <c r="D777" s="95"/>
    </row>
    <row r="778" spans="4:4" ht="14">
      <c r="D778" s="95"/>
    </row>
    <row r="779" spans="4:4" ht="14">
      <c r="D779" s="95"/>
    </row>
    <row r="780" spans="4:4" ht="14">
      <c r="D780" s="95"/>
    </row>
    <row r="781" spans="4:4" ht="14">
      <c r="D781" s="95"/>
    </row>
    <row r="782" spans="4:4" ht="14">
      <c r="D782" s="95"/>
    </row>
    <row r="783" spans="4:4" ht="14">
      <c r="D783" s="95"/>
    </row>
    <row r="784" spans="4:4" ht="14">
      <c r="D784" s="95"/>
    </row>
    <row r="785" spans="4:4" ht="14">
      <c r="D785" s="95"/>
    </row>
    <row r="786" spans="4:4" ht="14">
      <c r="D786" s="95"/>
    </row>
    <row r="787" spans="4:4" ht="14">
      <c r="D787" s="95"/>
    </row>
    <row r="788" spans="4:4" ht="14">
      <c r="D788" s="95"/>
    </row>
    <row r="789" spans="4:4" ht="14">
      <c r="D789" s="95"/>
    </row>
    <row r="790" spans="4:4" ht="14">
      <c r="D790" s="95"/>
    </row>
    <row r="791" spans="4:4" ht="14">
      <c r="D791" s="95"/>
    </row>
    <row r="792" spans="4:4" ht="14">
      <c r="D792" s="95"/>
    </row>
    <row r="793" spans="4:4" ht="14">
      <c r="D793" s="95"/>
    </row>
    <row r="794" spans="4:4" ht="14">
      <c r="D794" s="95"/>
    </row>
    <row r="795" spans="4:4" ht="14">
      <c r="D795" s="95"/>
    </row>
    <row r="796" spans="4:4" ht="14">
      <c r="D796" s="95"/>
    </row>
    <row r="797" spans="4:4" ht="14">
      <c r="D797" s="95"/>
    </row>
    <row r="798" spans="4:4" ht="14">
      <c r="D798" s="95"/>
    </row>
    <row r="799" spans="4:4" ht="14">
      <c r="D799" s="95"/>
    </row>
    <row r="800" spans="4:4" ht="14">
      <c r="D800" s="95"/>
    </row>
    <row r="801" spans="4:4" ht="14">
      <c r="D801" s="95"/>
    </row>
    <row r="802" spans="4:4" ht="14">
      <c r="D802" s="95"/>
    </row>
    <row r="803" spans="4:4" ht="14">
      <c r="D803" s="95"/>
    </row>
    <row r="804" spans="4:4" ht="14">
      <c r="D804" s="95"/>
    </row>
    <row r="805" spans="4:4" ht="14">
      <c r="D805" s="95"/>
    </row>
    <row r="806" spans="4:4" ht="14">
      <c r="D806" s="95"/>
    </row>
    <row r="807" spans="4:4" ht="14">
      <c r="D807" s="95"/>
    </row>
    <row r="808" spans="4:4" ht="14">
      <c r="D808" s="95"/>
    </row>
    <row r="809" spans="4:4" ht="14">
      <c r="D809" s="95"/>
    </row>
    <row r="810" spans="4:4" ht="14">
      <c r="D810" s="95"/>
    </row>
    <row r="811" spans="4:4" ht="14">
      <c r="D811" s="95"/>
    </row>
    <row r="812" spans="4:4" ht="14">
      <c r="D812" s="95"/>
    </row>
    <row r="813" spans="4:4" ht="14">
      <c r="D813" s="95"/>
    </row>
    <row r="814" spans="4:4" ht="14">
      <c r="D814" s="95"/>
    </row>
    <row r="815" spans="4:4" ht="14">
      <c r="D815" s="95"/>
    </row>
    <row r="816" spans="4:4" ht="14">
      <c r="D816" s="95"/>
    </row>
    <row r="817" spans="4:4" ht="14">
      <c r="D817" s="95"/>
    </row>
    <row r="818" spans="4:4" ht="14">
      <c r="D818" s="95"/>
    </row>
    <row r="819" spans="4:4" ht="14">
      <c r="D819" s="95"/>
    </row>
    <row r="820" spans="4:4" ht="14">
      <c r="D820" s="95"/>
    </row>
    <row r="821" spans="4:4" ht="14">
      <c r="D821" s="95"/>
    </row>
    <row r="822" spans="4:4" ht="14">
      <c r="D822" s="95"/>
    </row>
    <row r="823" spans="4:4" ht="14">
      <c r="D823" s="95"/>
    </row>
    <row r="824" spans="4:4" ht="14">
      <c r="D824" s="95"/>
    </row>
    <row r="825" spans="4:4" ht="14">
      <c r="D825" s="95"/>
    </row>
    <row r="826" spans="4:4" ht="14">
      <c r="D826" s="95"/>
    </row>
    <row r="827" spans="4:4" ht="14">
      <c r="D827" s="95"/>
    </row>
    <row r="828" spans="4:4" ht="14">
      <c r="D828" s="95"/>
    </row>
    <row r="829" spans="4:4" ht="14">
      <c r="D829" s="95"/>
    </row>
    <row r="830" spans="4:4" ht="14">
      <c r="D830" s="95"/>
    </row>
    <row r="831" spans="4:4" ht="14">
      <c r="D831" s="95"/>
    </row>
    <row r="832" spans="4:4" ht="14">
      <c r="D832" s="95"/>
    </row>
    <row r="833" spans="4:4" ht="14">
      <c r="D833" s="95"/>
    </row>
    <row r="834" spans="4:4" ht="14">
      <c r="D834" s="95"/>
    </row>
    <row r="835" spans="4:4" ht="14">
      <c r="D835" s="95"/>
    </row>
    <row r="836" spans="4:4" ht="14">
      <c r="D836" s="95"/>
    </row>
    <row r="837" spans="4:4" ht="14">
      <c r="D837" s="95"/>
    </row>
    <row r="838" spans="4:4" ht="14">
      <c r="D838" s="95"/>
    </row>
    <row r="839" spans="4:4" ht="14">
      <c r="D839" s="95"/>
    </row>
    <row r="840" spans="4:4" ht="14">
      <c r="D840" s="95"/>
    </row>
    <row r="841" spans="4:4" ht="14">
      <c r="D841" s="95"/>
    </row>
    <row r="842" spans="4:4" ht="14">
      <c r="D842" s="95"/>
    </row>
    <row r="843" spans="4:4" ht="14">
      <c r="D843" s="95"/>
    </row>
    <row r="844" spans="4:4" ht="14">
      <c r="D844" s="95"/>
    </row>
    <row r="845" spans="4:4" ht="14">
      <c r="D845" s="95"/>
    </row>
    <row r="846" spans="4:4" ht="14">
      <c r="D846" s="95"/>
    </row>
    <row r="847" spans="4:4" ht="14">
      <c r="D847" s="95"/>
    </row>
    <row r="848" spans="4:4" ht="14">
      <c r="D848" s="95"/>
    </row>
    <row r="849" spans="4:4" ht="14">
      <c r="D849" s="95"/>
    </row>
    <row r="850" spans="4:4" ht="14">
      <c r="D850" s="95"/>
    </row>
    <row r="851" spans="4:4" ht="14">
      <c r="D851" s="95"/>
    </row>
    <row r="852" spans="4:4" ht="14">
      <c r="D852" s="95"/>
    </row>
    <row r="853" spans="4:4" ht="14">
      <c r="D853" s="95"/>
    </row>
    <row r="854" spans="4:4" ht="14">
      <c r="D854" s="95"/>
    </row>
    <row r="855" spans="4:4" ht="14">
      <c r="D855" s="95"/>
    </row>
    <row r="856" spans="4:4" ht="14">
      <c r="D856" s="95"/>
    </row>
    <row r="857" spans="4:4" ht="14">
      <c r="D857" s="95"/>
    </row>
    <row r="858" spans="4:4" ht="14">
      <c r="D858" s="95"/>
    </row>
    <row r="859" spans="4:4" ht="14">
      <c r="D859" s="95"/>
    </row>
    <row r="860" spans="4:4" ht="14">
      <c r="D860" s="95"/>
    </row>
    <row r="861" spans="4:4" ht="14">
      <c r="D861" s="95"/>
    </row>
    <row r="862" spans="4:4" ht="14">
      <c r="D862" s="95"/>
    </row>
    <row r="863" spans="4:4" ht="14">
      <c r="D863" s="95"/>
    </row>
    <row r="864" spans="4:4" ht="14">
      <c r="D864" s="95"/>
    </row>
    <row r="865" spans="4:4" ht="14">
      <c r="D865" s="95"/>
    </row>
    <row r="866" spans="4:4" ht="14">
      <c r="D866" s="95"/>
    </row>
    <row r="867" spans="4:4" ht="14">
      <c r="D867" s="95"/>
    </row>
    <row r="868" spans="4:4" ht="14">
      <c r="D868" s="95"/>
    </row>
    <row r="869" spans="4:4" ht="14">
      <c r="D869" s="95"/>
    </row>
    <row r="870" spans="4:4" ht="14">
      <c r="D870" s="95"/>
    </row>
    <row r="871" spans="4:4" ht="14">
      <c r="D871" s="95"/>
    </row>
    <row r="872" spans="4:4" ht="14">
      <c r="D872" s="95"/>
    </row>
    <row r="873" spans="4:4" ht="14">
      <c r="D873" s="95"/>
    </row>
    <row r="874" spans="4:4" ht="14">
      <c r="D874" s="95"/>
    </row>
    <row r="875" spans="4:4" ht="14">
      <c r="D875" s="95"/>
    </row>
    <row r="876" spans="4:4" ht="14">
      <c r="D876" s="95"/>
    </row>
    <row r="877" spans="4:4" ht="14">
      <c r="D877" s="95"/>
    </row>
    <row r="878" spans="4:4" ht="14">
      <c r="D878" s="95"/>
    </row>
    <row r="879" spans="4:4" ht="14">
      <c r="D879" s="95"/>
    </row>
    <row r="880" spans="4:4" ht="14">
      <c r="D880" s="95"/>
    </row>
    <row r="881" spans="4:4" ht="14">
      <c r="D881" s="95"/>
    </row>
    <row r="882" spans="4:4" ht="14">
      <c r="D882" s="95"/>
    </row>
    <row r="883" spans="4:4" ht="14">
      <c r="D883" s="95"/>
    </row>
    <row r="884" spans="4:4" ht="14">
      <c r="D884" s="95"/>
    </row>
    <row r="885" spans="4:4" ht="14">
      <c r="D885" s="95"/>
    </row>
    <row r="886" spans="4:4" ht="14">
      <c r="D886" s="95"/>
    </row>
    <row r="887" spans="4:4" ht="14">
      <c r="D887" s="95"/>
    </row>
    <row r="888" spans="4:4" ht="14">
      <c r="D888" s="95"/>
    </row>
    <row r="889" spans="4:4" ht="14">
      <c r="D889" s="95"/>
    </row>
    <row r="890" spans="4:4" ht="14">
      <c r="D890" s="95"/>
    </row>
    <row r="891" spans="4:4" ht="14">
      <c r="D891" s="95"/>
    </row>
    <row r="892" spans="4:4" ht="14">
      <c r="D892" s="95"/>
    </row>
    <row r="893" spans="4:4" ht="14">
      <c r="D893" s="95"/>
    </row>
    <row r="894" spans="4:4" ht="14">
      <c r="D894" s="95"/>
    </row>
    <row r="895" spans="4:4" ht="14">
      <c r="D895" s="95"/>
    </row>
    <row r="896" spans="4:4" ht="14">
      <c r="D896" s="95"/>
    </row>
    <row r="897" spans="4:4" ht="14">
      <c r="D897" s="95"/>
    </row>
    <row r="898" spans="4:4" ht="14">
      <c r="D898" s="95"/>
    </row>
    <row r="899" spans="4:4" ht="14">
      <c r="D899" s="95"/>
    </row>
    <row r="900" spans="4:4" ht="14">
      <c r="D900" s="95"/>
    </row>
    <row r="901" spans="4:4" ht="14">
      <c r="D901" s="95"/>
    </row>
    <row r="902" spans="4:4" ht="14">
      <c r="D902" s="95"/>
    </row>
    <row r="903" spans="4:4" ht="14">
      <c r="D903" s="95"/>
    </row>
    <row r="904" spans="4:4" ht="14">
      <c r="D904" s="95"/>
    </row>
    <row r="905" spans="4:4" ht="14">
      <c r="D905" s="95"/>
    </row>
    <row r="906" spans="4:4" ht="14">
      <c r="D906" s="95"/>
    </row>
    <row r="907" spans="4:4" ht="14">
      <c r="D907" s="95"/>
    </row>
    <row r="908" spans="4:4" ht="14">
      <c r="D908" s="95"/>
    </row>
    <row r="909" spans="4:4" ht="14">
      <c r="D909" s="95"/>
    </row>
    <row r="910" spans="4:4" ht="14">
      <c r="D910" s="95"/>
    </row>
    <row r="911" spans="4:4" ht="14">
      <c r="D911" s="95"/>
    </row>
    <row r="912" spans="4:4" ht="14">
      <c r="D912" s="95"/>
    </row>
    <row r="913" spans="4:4" ht="14">
      <c r="D913" s="95"/>
    </row>
    <row r="914" spans="4:4" ht="14">
      <c r="D914" s="95"/>
    </row>
    <row r="915" spans="4:4" ht="14">
      <c r="D915" s="95"/>
    </row>
    <row r="916" spans="4:4" ht="14">
      <c r="D916" s="95"/>
    </row>
    <row r="917" spans="4:4" ht="14">
      <c r="D917" s="95"/>
    </row>
    <row r="918" spans="4:4" ht="14">
      <c r="D918" s="95"/>
    </row>
    <row r="919" spans="4:4" ht="14">
      <c r="D919" s="95"/>
    </row>
    <row r="920" spans="4:4" ht="14">
      <c r="D920" s="95"/>
    </row>
    <row r="921" spans="4:4" ht="14">
      <c r="D921" s="95"/>
    </row>
    <row r="922" spans="4:4" ht="14">
      <c r="D922" s="95"/>
    </row>
    <row r="923" spans="4:4" ht="14">
      <c r="D923" s="95"/>
    </row>
    <row r="924" spans="4:4" ht="14">
      <c r="D924" s="95"/>
    </row>
    <row r="925" spans="4:4" ht="14">
      <c r="D925" s="95"/>
    </row>
    <row r="926" spans="4:4" ht="14">
      <c r="D926" s="95"/>
    </row>
    <row r="927" spans="4:4" ht="14">
      <c r="D927" s="95"/>
    </row>
    <row r="928" spans="4:4" ht="14">
      <c r="D928" s="95"/>
    </row>
    <row r="929" spans="4:4" ht="14">
      <c r="D929" s="95"/>
    </row>
    <row r="930" spans="4:4" ht="14">
      <c r="D930" s="95"/>
    </row>
    <row r="931" spans="4:4" ht="14">
      <c r="D931" s="95"/>
    </row>
    <row r="932" spans="4:4" ht="14">
      <c r="D932" s="95"/>
    </row>
    <row r="933" spans="4:4" ht="14">
      <c r="D933" s="95"/>
    </row>
    <row r="934" spans="4:4" ht="14">
      <c r="D934" s="95"/>
    </row>
    <row r="935" spans="4:4" ht="14">
      <c r="D935" s="95"/>
    </row>
    <row r="936" spans="4:4" ht="14">
      <c r="D936" s="95"/>
    </row>
    <row r="937" spans="4:4" ht="14">
      <c r="D937" s="95"/>
    </row>
    <row r="938" spans="4:4" ht="14">
      <c r="D938" s="95"/>
    </row>
    <row r="939" spans="4:4" ht="14">
      <c r="D939" s="95"/>
    </row>
    <row r="940" spans="4:4" ht="14">
      <c r="D940" s="95"/>
    </row>
    <row r="941" spans="4:4" ht="14">
      <c r="D941" s="95"/>
    </row>
    <row r="942" spans="4:4" ht="14">
      <c r="D942" s="95"/>
    </row>
    <row r="943" spans="4:4" ht="14">
      <c r="D943" s="95"/>
    </row>
    <row r="944" spans="4:4" ht="14">
      <c r="D944" s="95"/>
    </row>
    <row r="945" spans="4:4" ht="14">
      <c r="D945" s="95"/>
    </row>
    <row r="946" spans="4:4" ht="14">
      <c r="D946" s="95"/>
    </row>
    <row r="947" spans="4:4" ht="14">
      <c r="D947" s="95"/>
    </row>
    <row r="948" spans="4:4" ht="14">
      <c r="D948" s="95"/>
    </row>
    <row r="949" spans="4:4" ht="14">
      <c r="D949" s="95"/>
    </row>
    <row r="950" spans="4:4" ht="14">
      <c r="D950" s="95"/>
    </row>
    <row r="951" spans="4:4" ht="14">
      <c r="D951" s="95"/>
    </row>
    <row r="952" spans="4:4" ht="14">
      <c r="D952" s="95"/>
    </row>
    <row r="953" spans="4:4" ht="14">
      <c r="D953" s="95"/>
    </row>
    <row r="954" spans="4:4" ht="14">
      <c r="D954" s="95"/>
    </row>
    <row r="955" spans="4:4" ht="14">
      <c r="D955" s="95"/>
    </row>
    <row r="956" spans="4:4" ht="14">
      <c r="D956" s="95"/>
    </row>
    <row r="957" spans="4:4" ht="14">
      <c r="D957" s="95"/>
    </row>
    <row r="958" spans="4:4" ht="14">
      <c r="D958" s="95"/>
    </row>
    <row r="959" spans="4:4" ht="14">
      <c r="D959" s="95"/>
    </row>
    <row r="960" spans="4:4" ht="14">
      <c r="D960" s="95"/>
    </row>
    <row r="961" spans="4:4" ht="14">
      <c r="D961" s="95"/>
    </row>
    <row r="962" spans="4:4" ht="14">
      <c r="D962" s="95"/>
    </row>
    <row r="963" spans="4:4" ht="14">
      <c r="D963" s="95"/>
    </row>
    <row r="964" spans="4:4" ht="14">
      <c r="D964" s="95"/>
    </row>
    <row r="965" spans="4:4" ht="14">
      <c r="D965" s="95"/>
    </row>
    <row r="966" spans="4:4" ht="14">
      <c r="D966" s="95"/>
    </row>
    <row r="967" spans="4:4" ht="14">
      <c r="D967" s="95"/>
    </row>
    <row r="968" spans="4:4" ht="14">
      <c r="D968" s="95"/>
    </row>
    <row r="969" spans="4:4" ht="14">
      <c r="D969" s="95"/>
    </row>
    <row r="970" spans="4:4" ht="14">
      <c r="D970" s="95"/>
    </row>
    <row r="971" spans="4:4" ht="14">
      <c r="D971" s="95"/>
    </row>
    <row r="972" spans="4:4" ht="14">
      <c r="D972" s="95"/>
    </row>
    <row r="973" spans="4:4" ht="14">
      <c r="D973" s="95"/>
    </row>
    <row r="974" spans="4:4" ht="14">
      <c r="D974" s="95"/>
    </row>
    <row r="975" spans="4:4" ht="14">
      <c r="D975" s="95"/>
    </row>
    <row r="976" spans="4:4" ht="14">
      <c r="D976" s="95"/>
    </row>
    <row r="977" spans="4:4" ht="14">
      <c r="D977" s="95"/>
    </row>
    <row r="978" spans="4:4" ht="14">
      <c r="D978" s="95"/>
    </row>
    <row r="979" spans="4:4" ht="14">
      <c r="D979" s="95"/>
    </row>
    <row r="980" spans="4:4" ht="14">
      <c r="D980" s="95"/>
    </row>
    <row r="981" spans="4:4" ht="14">
      <c r="D981" s="95"/>
    </row>
    <row r="982" spans="4:4" ht="14">
      <c r="D982" s="95"/>
    </row>
    <row r="983" spans="4:4" ht="14">
      <c r="D983" s="95"/>
    </row>
    <row r="984" spans="4:4" ht="14">
      <c r="D984" s="95"/>
    </row>
    <row r="985" spans="4:4" ht="14">
      <c r="D985" s="95"/>
    </row>
    <row r="986" spans="4:4" ht="14">
      <c r="D986" s="95"/>
    </row>
    <row r="987" spans="4:4" ht="14">
      <c r="D987" s="95"/>
    </row>
    <row r="988" spans="4:4" ht="14">
      <c r="D988" s="95"/>
    </row>
    <row r="989" spans="4:4" ht="14">
      <c r="D989" s="95"/>
    </row>
    <row r="990" spans="4:4" ht="14">
      <c r="D990" s="95"/>
    </row>
    <row r="991" spans="4:4" ht="14">
      <c r="D991" s="95"/>
    </row>
    <row r="992" spans="4:4" ht="14">
      <c r="D992" s="95"/>
    </row>
    <row r="993" spans="4:4" ht="14">
      <c r="D993" s="95"/>
    </row>
    <row r="994" spans="4:4" ht="14">
      <c r="D994" s="95"/>
    </row>
    <row r="995" spans="4:4" ht="14">
      <c r="D995" s="95"/>
    </row>
    <row r="996" spans="4:4" ht="14">
      <c r="D996" s="95"/>
    </row>
    <row r="997" spans="4:4" ht="14">
      <c r="D997" s="95"/>
    </row>
    <row r="998" spans="4:4" ht="14">
      <c r="D998" s="95"/>
    </row>
    <row r="999" spans="4:4" ht="14">
      <c r="D999" s="95"/>
    </row>
    <row r="1000" spans="4:4" ht="14">
      <c r="D1000" s="95"/>
    </row>
  </sheetData>
  <autoFilter ref="B5:G7" xr:uid="{00000000-0009-0000-0000-000012000000}"/>
  <mergeCells count="2">
    <mergeCell ref="B2:C2"/>
    <mergeCell ref="B3:C3"/>
  </mergeCells>
  <conditionalFormatting sqref="B6:B505">
    <cfRule type="expression" dxfId="20" priority="1">
      <formula>AND($B6&lt;&gt;"",MOD(SUM(--($B5:$B$5&lt;&gt;$B6:$B$6))+1,2))</formula>
    </cfRule>
  </conditionalFormatting>
  <conditionalFormatting sqref="B6:F505">
    <cfRule type="expression" dxfId="19" priority="2">
      <formula>$B6&lt;&gt;""</formula>
    </cfRule>
  </conditionalFormatting>
  <conditionalFormatting sqref="G6:G505">
    <cfRule type="expression" dxfId="18" priority="3">
      <formula>$B6&lt;&gt;""</formula>
    </cfRule>
  </conditionalFormatting>
  <dataValidations count="1">
    <dataValidation type="list" allowBlank="1" sqref="C6:C505" xr:uid="{00000000-0002-0000-1200-000000000000}">
      <formula1>rngTexty</formula1>
    </dataValidation>
  </dataValidations>
  <hyperlinks>
    <hyperlink ref="D10" r:id="rId1" xr:uid="{00000000-0004-0000-1200-000000000000}"/>
    <hyperlink ref="D11" r:id="rId2" xr:uid="{00000000-0004-0000-1200-000001000000}"/>
    <hyperlink ref="D12" r:id="rId3" xr:uid="{00000000-0004-0000-1200-000002000000}"/>
    <hyperlink ref="D15" r:id="rId4" xr:uid="{00000000-0004-0000-1200-000003000000}"/>
    <hyperlink ref="D16" r:id="rId5" xr:uid="{00000000-0004-0000-1200-000004000000}"/>
    <hyperlink ref="D30" r:id="rId6" xr:uid="{00000000-0004-0000-1200-000005000000}"/>
  </hyperlinks>
  <pageMargins left="0.25" right="0.25" top="0.75" bottom="0.75" header="0" footer="0"/>
  <pageSetup paperSize="9" orientation="landscape"/>
  <headerFooter>
    <oddFooter>&amp;CStrana &amp;P z</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K968"/>
  <sheetViews>
    <sheetView workbookViewId="0"/>
  </sheetViews>
  <sheetFormatPr baseColWidth="10" defaultColWidth="14.3984375" defaultRowHeight="15.75" customHeight="1"/>
  <cols>
    <col min="1" max="1" width="7.796875" customWidth="1"/>
    <col min="2" max="2" width="40.796875" customWidth="1"/>
    <col min="3" max="3" width="8.3984375" customWidth="1"/>
  </cols>
  <sheetData>
    <row r="1" spans="1:11">
      <c r="A1" s="136" t="s">
        <v>762</v>
      </c>
      <c r="B1" s="81" t="s">
        <v>0</v>
      </c>
      <c r="C1" s="79" t="s">
        <v>763</v>
      </c>
      <c r="D1" s="81" t="s">
        <v>764</v>
      </c>
      <c r="E1" s="81" t="s">
        <v>765</v>
      </c>
      <c r="F1" s="81" t="s">
        <v>1</v>
      </c>
      <c r="G1" s="80"/>
      <c r="H1" s="80"/>
      <c r="I1" s="80"/>
      <c r="J1" s="137"/>
      <c r="K1" s="137"/>
    </row>
    <row r="2" spans="1:11">
      <c r="A2" s="138">
        <v>1</v>
      </c>
      <c r="B2" s="80" t="s">
        <v>766</v>
      </c>
      <c r="C2" s="78">
        <v>2</v>
      </c>
      <c r="D2" s="139" t="s">
        <v>767</v>
      </c>
      <c r="E2" s="74" t="s">
        <v>768</v>
      </c>
      <c r="F2" s="140" t="s">
        <v>769</v>
      </c>
      <c r="G2" s="80"/>
      <c r="H2" s="80"/>
      <c r="I2" s="80"/>
      <c r="J2" s="141"/>
      <c r="K2" s="141"/>
    </row>
    <row r="3" spans="1:11">
      <c r="A3" s="138">
        <v>1</v>
      </c>
      <c r="B3" s="80" t="s">
        <v>770</v>
      </c>
      <c r="C3" s="78">
        <v>6</v>
      </c>
      <c r="D3" s="142" t="s">
        <v>771</v>
      </c>
      <c r="E3" s="74" t="s">
        <v>772</v>
      </c>
      <c r="F3" s="140" t="s">
        <v>773</v>
      </c>
      <c r="G3" s="143"/>
      <c r="H3" s="143"/>
      <c r="I3" s="144" t="s">
        <v>774</v>
      </c>
      <c r="J3" s="137"/>
      <c r="K3" s="137"/>
    </row>
    <row r="4" spans="1:11">
      <c r="A4" s="138">
        <v>1</v>
      </c>
      <c r="B4" s="80" t="s">
        <v>775</v>
      </c>
      <c r="C4" s="78">
        <v>6</v>
      </c>
      <c r="D4" s="145">
        <v>162</v>
      </c>
      <c r="E4" s="145">
        <v>972</v>
      </c>
      <c r="F4" s="88" t="s">
        <v>776</v>
      </c>
      <c r="G4" s="80"/>
      <c r="H4" s="80"/>
      <c r="I4" s="80"/>
      <c r="J4" s="137"/>
      <c r="K4" s="137"/>
    </row>
    <row r="5" spans="1:11">
      <c r="A5" s="138">
        <v>1</v>
      </c>
      <c r="B5" s="80" t="s">
        <v>777</v>
      </c>
      <c r="C5" s="78">
        <v>7</v>
      </c>
      <c r="D5" s="139" t="s">
        <v>778</v>
      </c>
      <c r="E5" s="74" t="s">
        <v>779</v>
      </c>
      <c r="F5" s="140" t="s">
        <v>780</v>
      </c>
      <c r="G5" s="80"/>
      <c r="H5" s="80"/>
      <c r="I5" s="80"/>
      <c r="J5" s="137"/>
      <c r="K5" s="137"/>
    </row>
    <row r="6" spans="1:11">
      <c r="A6" s="138">
        <v>1</v>
      </c>
      <c r="B6" s="80" t="s">
        <v>781</v>
      </c>
      <c r="C6" s="78">
        <v>9</v>
      </c>
      <c r="D6" s="146">
        <v>181</v>
      </c>
      <c r="E6" s="74" t="s">
        <v>782</v>
      </c>
      <c r="F6" s="441" t="s">
        <v>783</v>
      </c>
      <c r="G6" s="432"/>
      <c r="H6" s="432"/>
      <c r="I6" s="80"/>
      <c r="J6" s="137"/>
      <c r="K6" s="137"/>
    </row>
    <row r="7" spans="1:11">
      <c r="A7" s="138">
        <v>1</v>
      </c>
      <c r="B7" s="80" t="s">
        <v>784</v>
      </c>
      <c r="C7" s="78">
        <v>28</v>
      </c>
      <c r="D7" s="139" t="s">
        <v>785</v>
      </c>
      <c r="E7" s="74" t="s">
        <v>786</v>
      </c>
      <c r="F7" s="441" t="s">
        <v>787</v>
      </c>
      <c r="G7" s="432"/>
      <c r="H7" s="432"/>
      <c r="I7" s="432"/>
      <c r="J7" s="137"/>
      <c r="K7" s="137"/>
    </row>
    <row r="8" spans="1:11">
      <c r="A8" s="138">
        <v>1</v>
      </c>
      <c r="B8" s="80" t="s">
        <v>788</v>
      </c>
      <c r="C8" s="78">
        <v>32</v>
      </c>
      <c r="D8" s="147">
        <v>273</v>
      </c>
      <c r="E8" s="74" t="s">
        <v>789</v>
      </c>
      <c r="F8" s="88" t="s">
        <v>790</v>
      </c>
      <c r="G8" s="438" t="s">
        <v>791</v>
      </c>
      <c r="H8" s="432"/>
      <c r="I8" s="432"/>
      <c r="J8" s="137"/>
      <c r="K8" s="137"/>
    </row>
    <row r="9" spans="1:11">
      <c r="A9" s="138">
        <v>2</v>
      </c>
      <c r="B9" s="148" t="s">
        <v>792</v>
      </c>
      <c r="C9" s="78">
        <v>1</v>
      </c>
      <c r="D9" s="145">
        <v>494</v>
      </c>
      <c r="E9" s="145">
        <v>494</v>
      </c>
      <c r="F9" s="88" t="s">
        <v>793</v>
      </c>
      <c r="G9" s="80"/>
      <c r="H9" s="80"/>
      <c r="I9" s="80"/>
      <c r="J9" s="137"/>
      <c r="K9" s="137"/>
    </row>
    <row r="10" spans="1:11">
      <c r="A10" s="138">
        <v>2</v>
      </c>
      <c r="B10" s="148" t="s">
        <v>794</v>
      </c>
      <c r="C10" s="78">
        <v>3</v>
      </c>
      <c r="D10" s="139" t="s">
        <v>795</v>
      </c>
      <c r="E10" s="74" t="s">
        <v>796</v>
      </c>
      <c r="F10" s="140" t="s">
        <v>797</v>
      </c>
      <c r="G10" s="438" t="s">
        <v>798</v>
      </c>
      <c r="H10" s="432"/>
      <c r="I10" s="432"/>
      <c r="J10" s="141"/>
      <c r="K10" s="141"/>
    </row>
    <row r="11" spans="1:11">
      <c r="A11" s="138">
        <v>2</v>
      </c>
      <c r="B11" s="80" t="s">
        <v>799</v>
      </c>
      <c r="C11" s="78">
        <v>3</v>
      </c>
      <c r="D11" s="145">
        <v>95</v>
      </c>
      <c r="E11" s="145">
        <v>285</v>
      </c>
      <c r="F11" s="88" t="s">
        <v>800</v>
      </c>
      <c r="G11" s="438" t="s">
        <v>801</v>
      </c>
      <c r="H11" s="432"/>
      <c r="I11" s="432"/>
      <c r="J11" s="137"/>
      <c r="K11" s="137"/>
    </row>
    <row r="12" spans="1:11">
      <c r="A12" s="138">
        <v>2</v>
      </c>
      <c r="B12" s="80" t="s">
        <v>802</v>
      </c>
      <c r="C12" s="78">
        <v>4</v>
      </c>
      <c r="D12" s="145">
        <v>363</v>
      </c>
      <c r="E12" s="74" t="s">
        <v>803</v>
      </c>
      <c r="F12" s="439" t="s">
        <v>804</v>
      </c>
      <c r="G12" s="432"/>
      <c r="H12" s="432"/>
      <c r="I12" s="80"/>
      <c r="J12" s="137"/>
      <c r="K12" s="137"/>
    </row>
    <row r="13" spans="1:11">
      <c r="A13" s="138">
        <v>2</v>
      </c>
      <c r="B13" s="80" t="s">
        <v>805</v>
      </c>
      <c r="C13" s="78">
        <v>4</v>
      </c>
      <c r="D13" s="145">
        <v>98</v>
      </c>
      <c r="E13" s="145">
        <v>588</v>
      </c>
      <c r="F13" s="88" t="s">
        <v>806</v>
      </c>
      <c r="G13" s="438" t="s">
        <v>807</v>
      </c>
      <c r="H13" s="432"/>
      <c r="I13" s="432"/>
      <c r="J13" s="137"/>
      <c r="K13" s="137"/>
    </row>
    <row r="14" spans="1:11">
      <c r="A14" s="138">
        <v>2</v>
      </c>
      <c r="B14" s="80" t="s">
        <v>808</v>
      </c>
      <c r="C14" s="78">
        <v>6</v>
      </c>
      <c r="D14" s="149" t="s">
        <v>809</v>
      </c>
      <c r="E14" s="74" t="s">
        <v>810</v>
      </c>
      <c r="F14" s="140" t="s">
        <v>811</v>
      </c>
      <c r="G14" s="438" t="s">
        <v>812</v>
      </c>
      <c r="H14" s="432"/>
      <c r="I14" s="432"/>
      <c r="J14" s="137"/>
      <c r="K14" s="137"/>
    </row>
    <row r="15" spans="1:11">
      <c r="A15" s="138">
        <v>2</v>
      </c>
      <c r="B15" s="80" t="s">
        <v>813</v>
      </c>
      <c r="C15" s="78">
        <v>13</v>
      </c>
      <c r="D15" s="150">
        <v>39</v>
      </c>
      <c r="E15" s="145">
        <v>507</v>
      </c>
      <c r="F15" s="435" t="s">
        <v>814</v>
      </c>
      <c r="G15" s="432"/>
      <c r="H15" s="432"/>
      <c r="I15" s="81" t="s">
        <v>815</v>
      </c>
      <c r="J15" s="137"/>
      <c r="K15" s="137"/>
    </row>
    <row r="16" spans="1:11">
      <c r="A16" s="138">
        <v>2</v>
      </c>
      <c r="B16" s="80" t="s">
        <v>816</v>
      </c>
      <c r="C16" s="78">
        <v>22</v>
      </c>
      <c r="D16" s="150">
        <v>428</v>
      </c>
      <c r="E16" s="74" t="s">
        <v>817</v>
      </c>
      <c r="F16" s="439" t="s">
        <v>818</v>
      </c>
      <c r="G16" s="432"/>
      <c r="H16" s="438" t="s">
        <v>819</v>
      </c>
      <c r="I16" s="432"/>
      <c r="J16" s="137"/>
      <c r="K16" s="137"/>
    </row>
    <row r="17" spans="1:11">
      <c r="A17" s="138">
        <v>2</v>
      </c>
      <c r="B17" s="80" t="s">
        <v>820</v>
      </c>
      <c r="C17" s="78">
        <v>26</v>
      </c>
      <c r="D17" s="149" t="s">
        <v>821</v>
      </c>
      <c r="E17" s="74" t="s">
        <v>822</v>
      </c>
      <c r="F17" s="140" t="s">
        <v>823</v>
      </c>
      <c r="G17" s="438" t="s">
        <v>824</v>
      </c>
      <c r="H17" s="432"/>
      <c r="I17" s="432"/>
      <c r="J17" s="137"/>
      <c r="K17" s="137"/>
    </row>
    <row r="18" spans="1:11">
      <c r="A18" s="138">
        <v>3</v>
      </c>
      <c r="B18" s="80" t="s">
        <v>825</v>
      </c>
      <c r="C18" s="78">
        <v>277</v>
      </c>
      <c r="D18" s="147">
        <v>275</v>
      </c>
      <c r="E18" s="74" t="s">
        <v>826</v>
      </c>
      <c r="F18" s="88" t="s">
        <v>827</v>
      </c>
      <c r="G18" s="438" t="s">
        <v>824</v>
      </c>
      <c r="H18" s="432"/>
      <c r="I18" s="432"/>
      <c r="J18" s="137"/>
      <c r="K18" s="137"/>
    </row>
    <row r="19" spans="1:11">
      <c r="A19" s="138">
        <v>4</v>
      </c>
      <c r="B19" s="80" t="s">
        <v>828</v>
      </c>
      <c r="C19" s="78">
        <v>7</v>
      </c>
      <c r="D19" s="139" t="s">
        <v>829</v>
      </c>
      <c r="E19" s="74" t="s">
        <v>830</v>
      </c>
      <c r="F19" s="140" t="s">
        <v>831</v>
      </c>
      <c r="G19" s="438" t="s">
        <v>824</v>
      </c>
      <c r="H19" s="432"/>
      <c r="I19" s="432"/>
      <c r="J19" s="137"/>
      <c r="K19" s="137"/>
    </row>
    <row r="20" spans="1:11">
      <c r="A20" s="138">
        <v>4</v>
      </c>
      <c r="B20" s="80" t="s">
        <v>832</v>
      </c>
      <c r="C20" s="78">
        <v>17</v>
      </c>
      <c r="D20" s="147">
        <v>350</v>
      </c>
      <c r="E20" s="74" t="s">
        <v>833</v>
      </c>
      <c r="F20" s="88" t="s">
        <v>834</v>
      </c>
      <c r="G20" s="80"/>
      <c r="H20" s="80"/>
      <c r="I20" s="80"/>
      <c r="J20" s="141"/>
      <c r="K20" s="141"/>
    </row>
    <row r="21" spans="1:11">
      <c r="A21" s="138">
        <v>5</v>
      </c>
      <c r="B21" s="148" t="s">
        <v>835</v>
      </c>
      <c r="C21" s="78">
        <v>31</v>
      </c>
      <c r="D21" s="147">
        <v>167</v>
      </c>
      <c r="E21" s="74" t="s">
        <v>836</v>
      </c>
      <c r="F21" s="439" t="s">
        <v>837</v>
      </c>
      <c r="G21" s="432"/>
      <c r="H21" s="432"/>
      <c r="I21" s="432"/>
      <c r="J21" s="137"/>
      <c r="K21" s="137"/>
    </row>
    <row r="22" spans="1:11">
      <c r="A22" s="138">
        <v>6</v>
      </c>
      <c r="B22" s="80" t="s">
        <v>838</v>
      </c>
      <c r="C22" s="78">
        <v>66</v>
      </c>
      <c r="D22" s="150">
        <v>440</v>
      </c>
      <c r="E22" s="74" t="s">
        <v>839</v>
      </c>
      <c r="F22" s="88" t="s">
        <v>840</v>
      </c>
      <c r="G22" s="438" t="s">
        <v>841</v>
      </c>
      <c r="H22" s="432"/>
      <c r="I22" s="432"/>
      <c r="J22" s="141"/>
      <c r="K22" s="141"/>
    </row>
    <row r="23" spans="1:11">
      <c r="A23" s="138">
        <v>7</v>
      </c>
      <c r="B23" s="148" t="s">
        <v>842</v>
      </c>
      <c r="C23" s="78">
        <v>7</v>
      </c>
      <c r="D23" s="145">
        <v>6</v>
      </c>
      <c r="E23" s="145">
        <v>42</v>
      </c>
      <c r="F23" s="88" t="s">
        <v>843</v>
      </c>
      <c r="G23" s="80"/>
      <c r="H23" s="80"/>
      <c r="I23" s="80"/>
      <c r="J23" s="137"/>
      <c r="K23" s="137"/>
    </row>
    <row r="24" spans="1:11">
      <c r="A24" s="138">
        <v>8</v>
      </c>
      <c r="B24" s="148" t="s">
        <v>844</v>
      </c>
      <c r="C24" s="78">
        <v>4</v>
      </c>
      <c r="D24" s="142" t="s">
        <v>845</v>
      </c>
      <c r="E24" s="74" t="s">
        <v>846</v>
      </c>
      <c r="F24" s="140" t="s">
        <v>847</v>
      </c>
      <c r="G24" s="80"/>
      <c r="H24" s="80"/>
      <c r="I24" s="80"/>
      <c r="J24" s="137"/>
      <c r="K24" s="137"/>
    </row>
    <row r="25" spans="1:11">
      <c r="A25" s="138">
        <v>8</v>
      </c>
      <c r="B25" s="80" t="s">
        <v>848</v>
      </c>
      <c r="C25" s="78">
        <v>5</v>
      </c>
      <c r="D25" s="151" t="s">
        <v>849</v>
      </c>
      <c r="E25" s="74" t="s">
        <v>850</v>
      </c>
      <c r="F25" s="88" t="s">
        <v>851</v>
      </c>
      <c r="G25" s="80"/>
      <c r="H25" s="80"/>
      <c r="I25" s="80"/>
      <c r="J25" s="141"/>
      <c r="K25" s="141"/>
    </row>
    <row r="26" spans="1:11">
      <c r="A26" s="138">
        <v>8</v>
      </c>
      <c r="B26" s="148" t="s">
        <v>852</v>
      </c>
      <c r="C26" s="78">
        <v>7</v>
      </c>
      <c r="D26" s="149" t="s">
        <v>853</v>
      </c>
      <c r="E26" s="74" t="s">
        <v>854</v>
      </c>
      <c r="F26" s="140" t="s">
        <v>855</v>
      </c>
      <c r="G26" s="80"/>
      <c r="H26" s="80"/>
      <c r="I26" s="80"/>
      <c r="J26" s="137"/>
      <c r="K26" s="137"/>
    </row>
    <row r="27" spans="1:11">
      <c r="A27" s="138">
        <v>9</v>
      </c>
      <c r="B27" s="80" t="s">
        <v>856</v>
      </c>
      <c r="C27" s="78">
        <v>1</v>
      </c>
      <c r="D27" s="147">
        <v>483</v>
      </c>
      <c r="E27" s="145">
        <v>483</v>
      </c>
      <c r="F27" s="88" t="s">
        <v>857</v>
      </c>
      <c r="G27" s="438" t="s">
        <v>858</v>
      </c>
      <c r="H27" s="432"/>
      <c r="I27" s="80"/>
      <c r="J27" s="141"/>
      <c r="K27" s="141"/>
    </row>
    <row r="28" spans="1:11">
      <c r="A28" s="138">
        <v>9</v>
      </c>
      <c r="B28" s="148" t="s">
        <v>859</v>
      </c>
      <c r="C28" s="78">
        <v>3</v>
      </c>
      <c r="D28" s="151" t="s">
        <v>860</v>
      </c>
      <c r="E28" s="74" t="s">
        <v>861</v>
      </c>
      <c r="F28" s="140" t="s">
        <v>862</v>
      </c>
      <c r="G28" s="438" t="s">
        <v>858</v>
      </c>
      <c r="H28" s="432"/>
      <c r="I28" s="80"/>
      <c r="J28" s="152"/>
      <c r="K28" s="137"/>
    </row>
    <row r="29" spans="1:11">
      <c r="A29" s="138">
        <v>9</v>
      </c>
      <c r="B29" s="80" t="s">
        <v>863</v>
      </c>
      <c r="C29" s="78">
        <v>5</v>
      </c>
      <c r="D29" s="145">
        <v>343</v>
      </c>
      <c r="E29" s="74" t="s">
        <v>864</v>
      </c>
      <c r="F29" s="88" t="s">
        <v>865</v>
      </c>
      <c r="G29" s="80"/>
      <c r="H29" s="80"/>
      <c r="I29" s="80"/>
      <c r="J29" s="141"/>
      <c r="K29" s="141"/>
    </row>
    <row r="30" spans="1:11">
      <c r="A30" s="138">
        <v>9</v>
      </c>
      <c r="B30" s="148" t="s">
        <v>866</v>
      </c>
      <c r="C30" s="78">
        <v>8</v>
      </c>
      <c r="D30" s="151" t="s">
        <v>867</v>
      </c>
      <c r="E30" s="74" t="s">
        <v>868</v>
      </c>
      <c r="F30" s="140" t="s">
        <v>869</v>
      </c>
      <c r="G30" s="80"/>
      <c r="H30" s="80"/>
      <c r="I30" s="80"/>
      <c r="J30" s="152"/>
      <c r="K30" s="152"/>
    </row>
    <row r="31" spans="1:11">
      <c r="A31" s="138">
        <v>10</v>
      </c>
      <c r="B31" s="148" t="s">
        <v>870</v>
      </c>
      <c r="C31" s="78">
        <v>2</v>
      </c>
      <c r="D31" s="150">
        <v>915</v>
      </c>
      <c r="E31" s="74" t="s">
        <v>871</v>
      </c>
      <c r="F31" s="88" t="s">
        <v>872</v>
      </c>
      <c r="G31" s="80"/>
      <c r="H31" s="438" t="s">
        <v>858</v>
      </c>
      <c r="I31" s="432"/>
      <c r="J31" s="141"/>
      <c r="K31" s="141"/>
    </row>
    <row r="32" spans="1:11">
      <c r="A32" s="138">
        <v>10</v>
      </c>
      <c r="B32" s="80" t="s">
        <v>873</v>
      </c>
      <c r="C32" s="78">
        <v>4</v>
      </c>
      <c r="D32" s="145">
        <v>378</v>
      </c>
      <c r="E32" s="74" t="s">
        <v>874</v>
      </c>
      <c r="F32" s="88" t="s">
        <v>875</v>
      </c>
      <c r="G32" s="80"/>
      <c r="H32" s="80"/>
      <c r="I32" s="80"/>
      <c r="J32" s="137"/>
      <c r="K32" s="137"/>
    </row>
    <row r="33" spans="1:11">
      <c r="A33" s="138">
        <v>10</v>
      </c>
      <c r="B33" s="80" t="s">
        <v>876</v>
      </c>
      <c r="C33" s="78">
        <v>4</v>
      </c>
      <c r="D33" s="145">
        <v>100</v>
      </c>
      <c r="E33" s="145">
        <v>400</v>
      </c>
      <c r="F33" s="88" t="s">
        <v>877</v>
      </c>
      <c r="G33" s="438" t="s">
        <v>858</v>
      </c>
      <c r="H33" s="432"/>
      <c r="I33" s="80"/>
      <c r="J33" s="137"/>
      <c r="K33" s="137"/>
    </row>
    <row r="34" spans="1:11">
      <c r="A34" s="138">
        <v>10</v>
      </c>
      <c r="B34" s="80" t="s">
        <v>878</v>
      </c>
      <c r="C34" s="78">
        <v>7</v>
      </c>
      <c r="D34" s="145">
        <v>311</v>
      </c>
      <c r="E34" s="74" t="s">
        <v>879</v>
      </c>
      <c r="F34" s="435" t="s">
        <v>880</v>
      </c>
      <c r="G34" s="432"/>
      <c r="H34" s="80"/>
      <c r="I34" s="80"/>
      <c r="J34" s="440"/>
      <c r="K34" s="432"/>
    </row>
    <row r="35" spans="1:11">
      <c r="A35" s="138">
        <v>10</v>
      </c>
      <c r="B35" s="80" t="s">
        <v>881</v>
      </c>
      <c r="C35" s="78">
        <v>7</v>
      </c>
      <c r="D35" s="147">
        <v>303</v>
      </c>
      <c r="E35" s="74" t="s">
        <v>882</v>
      </c>
      <c r="F35" s="88" t="s">
        <v>883</v>
      </c>
      <c r="G35" s="438" t="s">
        <v>858</v>
      </c>
      <c r="H35" s="432"/>
      <c r="I35" s="80"/>
      <c r="J35" s="141"/>
      <c r="K35" s="141"/>
    </row>
    <row r="36" spans="1:11">
      <c r="A36" s="138">
        <v>10</v>
      </c>
      <c r="B36" s="80" t="s">
        <v>884</v>
      </c>
      <c r="C36" s="78">
        <v>7</v>
      </c>
      <c r="D36" s="145">
        <v>300</v>
      </c>
      <c r="E36" s="74" t="s">
        <v>885</v>
      </c>
      <c r="F36" s="88" t="s">
        <v>886</v>
      </c>
      <c r="G36" s="80"/>
      <c r="H36" s="80"/>
      <c r="I36" s="80"/>
      <c r="J36" s="152"/>
      <c r="K36" s="152"/>
    </row>
    <row r="37" spans="1:11">
      <c r="A37" s="138">
        <v>10</v>
      </c>
      <c r="B37" s="80" t="s">
        <v>887</v>
      </c>
      <c r="C37" s="78">
        <v>8</v>
      </c>
      <c r="D37" s="147">
        <v>516</v>
      </c>
      <c r="E37" s="74" t="s">
        <v>888</v>
      </c>
      <c r="F37" s="88" t="s">
        <v>889</v>
      </c>
      <c r="G37" s="80"/>
      <c r="H37" s="80"/>
      <c r="I37" s="80"/>
      <c r="J37" s="137"/>
      <c r="K37" s="137"/>
    </row>
    <row r="38" spans="1:11">
      <c r="A38" s="138">
        <v>10</v>
      </c>
      <c r="B38" s="80" t="s">
        <v>890</v>
      </c>
      <c r="C38" s="78">
        <v>21</v>
      </c>
      <c r="D38" s="147">
        <v>640</v>
      </c>
      <c r="E38" s="74" t="s">
        <v>891</v>
      </c>
      <c r="F38" s="439" t="s">
        <v>892</v>
      </c>
      <c r="G38" s="432"/>
      <c r="H38" s="80"/>
      <c r="I38" s="80"/>
      <c r="J38" s="137"/>
      <c r="K38" s="137"/>
    </row>
    <row r="39" spans="1:11">
      <c r="A39" s="138">
        <v>11</v>
      </c>
      <c r="B39" s="80" t="s">
        <v>893</v>
      </c>
      <c r="C39" s="78">
        <v>8</v>
      </c>
      <c r="D39" s="150">
        <v>111</v>
      </c>
      <c r="E39" s="74" t="s">
        <v>894</v>
      </c>
      <c r="F39" s="88" t="s">
        <v>895</v>
      </c>
      <c r="G39" s="80"/>
      <c r="H39" s="80"/>
      <c r="I39" s="80"/>
      <c r="J39" s="137"/>
      <c r="K39" s="152"/>
    </row>
    <row r="40" spans="1:11">
      <c r="A40" s="138">
        <v>11</v>
      </c>
      <c r="B40" s="80" t="s">
        <v>896</v>
      </c>
      <c r="C40" s="78">
        <v>8</v>
      </c>
      <c r="D40" s="145">
        <v>68</v>
      </c>
      <c r="E40" s="145">
        <v>544</v>
      </c>
      <c r="F40" s="88" t="s">
        <v>897</v>
      </c>
      <c r="G40" s="438" t="s">
        <v>898</v>
      </c>
      <c r="H40" s="432"/>
      <c r="I40" s="432"/>
      <c r="J40" s="141"/>
      <c r="K40" s="141"/>
    </row>
    <row r="41" spans="1:11">
      <c r="A41" s="138">
        <v>11</v>
      </c>
      <c r="B41" s="80" t="s">
        <v>899</v>
      </c>
      <c r="C41" s="78">
        <v>15</v>
      </c>
      <c r="D41" s="147">
        <v>399</v>
      </c>
      <c r="E41" s="74" t="s">
        <v>900</v>
      </c>
      <c r="F41" s="88" t="s">
        <v>901</v>
      </c>
      <c r="G41" s="438" t="s">
        <v>902</v>
      </c>
      <c r="H41" s="432"/>
      <c r="I41" s="432"/>
      <c r="J41" s="137"/>
      <c r="K41" s="137"/>
    </row>
    <row r="42" spans="1:11">
      <c r="A42" s="138">
        <v>11</v>
      </c>
      <c r="B42" s="80" t="s">
        <v>903</v>
      </c>
      <c r="C42" s="78">
        <v>16</v>
      </c>
      <c r="D42" s="147">
        <v>138</v>
      </c>
      <c r="E42" s="74" t="s">
        <v>904</v>
      </c>
      <c r="F42" s="88" t="s">
        <v>905</v>
      </c>
      <c r="G42" s="80"/>
      <c r="H42" s="438" t="s">
        <v>858</v>
      </c>
      <c r="I42" s="432"/>
      <c r="J42" s="137"/>
      <c r="K42" s="137"/>
    </row>
    <row r="43" spans="1:11">
      <c r="A43" s="138">
        <v>11</v>
      </c>
      <c r="B43" s="80" t="s">
        <v>906</v>
      </c>
      <c r="C43" s="78">
        <v>46</v>
      </c>
      <c r="D43" s="153" t="s">
        <v>907</v>
      </c>
      <c r="E43" s="74" t="s">
        <v>908</v>
      </c>
      <c r="F43" s="439" t="s">
        <v>909</v>
      </c>
      <c r="G43" s="432"/>
      <c r="H43" s="438" t="s">
        <v>841</v>
      </c>
      <c r="I43" s="432"/>
      <c r="J43" s="152"/>
      <c r="K43" s="152"/>
    </row>
    <row r="44" spans="1:11">
      <c r="A44" s="138">
        <v>12</v>
      </c>
      <c r="B44" s="80" t="s">
        <v>876</v>
      </c>
      <c r="C44" s="78">
        <v>58</v>
      </c>
      <c r="D44" s="147">
        <v>266</v>
      </c>
      <c r="E44" s="74" t="s">
        <v>910</v>
      </c>
      <c r="F44" s="88" t="s">
        <v>911</v>
      </c>
      <c r="G44" s="80"/>
      <c r="H44" s="80"/>
      <c r="I44" s="81" t="s">
        <v>858</v>
      </c>
      <c r="J44" s="137"/>
      <c r="K44" s="137"/>
    </row>
    <row r="45" spans="1:11">
      <c r="A45" s="138">
        <v>13</v>
      </c>
      <c r="B45" s="80" t="s">
        <v>912</v>
      </c>
      <c r="C45" s="78">
        <v>30</v>
      </c>
      <c r="D45" s="153" t="s">
        <v>913</v>
      </c>
      <c r="E45" s="74" t="s">
        <v>914</v>
      </c>
      <c r="F45" s="88" t="s">
        <v>915</v>
      </c>
      <c r="G45" s="80"/>
      <c r="H45" s="80"/>
      <c r="I45" s="80"/>
      <c r="J45" s="137"/>
      <c r="K45" s="152"/>
    </row>
    <row r="46" spans="1:11">
      <c r="A46" s="138">
        <v>14</v>
      </c>
      <c r="B46" s="80" t="s">
        <v>916</v>
      </c>
      <c r="C46" s="78">
        <v>1</v>
      </c>
      <c r="D46" s="145">
        <v>141</v>
      </c>
      <c r="E46" s="145">
        <v>141</v>
      </c>
      <c r="F46" s="88" t="s">
        <v>917</v>
      </c>
      <c r="G46" s="80"/>
      <c r="H46" s="80"/>
      <c r="I46" s="80"/>
      <c r="J46" s="137"/>
      <c r="K46" s="137"/>
    </row>
    <row r="47" spans="1:11">
      <c r="A47" s="138">
        <v>14</v>
      </c>
      <c r="B47" s="80" t="s">
        <v>918</v>
      </c>
      <c r="C47" s="78">
        <v>1</v>
      </c>
      <c r="D47" s="145">
        <v>125</v>
      </c>
      <c r="E47" s="145">
        <v>125</v>
      </c>
      <c r="F47" s="88" t="s">
        <v>919</v>
      </c>
      <c r="G47" s="438" t="s">
        <v>920</v>
      </c>
      <c r="H47" s="432"/>
      <c r="I47" s="432"/>
      <c r="J47" s="137"/>
      <c r="K47" s="137"/>
    </row>
    <row r="48" spans="1:11">
      <c r="A48" s="138">
        <v>14</v>
      </c>
      <c r="B48" s="148" t="s">
        <v>921</v>
      </c>
      <c r="C48" s="78">
        <v>2</v>
      </c>
      <c r="D48" s="139" t="s">
        <v>922</v>
      </c>
      <c r="E48" s="74" t="s">
        <v>923</v>
      </c>
      <c r="F48" s="88" t="s">
        <v>924</v>
      </c>
      <c r="G48" s="438" t="s">
        <v>920</v>
      </c>
      <c r="H48" s="432"/>
      <c r="I48" s="432"/>
      <c r="J48" s="137"/>
      <c r="K48" s="137"/>
    </row>
    <row r="49" spans="1:11">
      <c r="A49" s="138">
        <v>14</v>
      </c>
      <c r="B49" s="148" t="s">
        <v>925</v>
      </c>
      <c r="C49" s="78">
        <v>25</v>
      </c>
      <c r="D49" s="146">
        <v>783</v>
      </c>
      <c r="E49" s="74" t="s">
        <v>926</v>
      </c>
      <c r="F49" s="140" t="s">
        <v>927</v>
      </c>
      <c r="G49" s="438" t="s">
        <v>858</v>
      </c>
      <c r="H49" s="432"/>
      <c r="I49" s="80"/>
      <c r="J49" s="141"/>
      <c r="K49" s="141"/>
    </row>
    <row r="50" spans="1:11">
      <c r="A50" s="138">
        <v>14</v>
      </c>
      <c r="B50" s="148" t="s">
        <v>928</v>
      </c>
      <c r="C50" s="78">
        <v>40</v>
      </c>
      <c r="D50" s="139" t="s">
        <v>929</v>
      </c>
      <c r="E50" s="74" t="s">
        <v>930</v>
      </c>
      <c r="F50" s="140" t="s">
        <v>931</v>
      </c>
      <c r="G50" s="80"/>
      <c r="H50" s="80"/>
      <c r="I50" s="80"/>
      <c r="J50" s="137"/>
      <c r="K50" s="137"/>
    </row>
    <row r="51" spans="1:11">
      <c r="A51" s="138">
        <v>15</v>
      </c>
      <c r="B51" s="148" t="s">
        <v>866</v>
      </c>
      <c r="C51" s="78">
        <v>1</v>
      </c>
      <c r="D51" s="151" t="s">
        <v>867</v>
      </c>
      <c r="E51" s="74" t="s">
        <v>867</v>
      </c>
      <c r="F51" s="88" t="s">
        <v>869</v>
      </c>
      <c r="G51" s="80"/>
      <c r="H51" s="80"/>
      <c r="I51" s="80"/>
      <c r="J51" s="137"/>
      <c r="K51" s="137"/>
    </row>
    <row r="52" spans="1:11">
      <c r="A52" s="138">
        <v>15</v>
      </c>
      <c r="B52" s="80" t="s">
        <v>932</v>
      </c>
      <c r="C52" s="78">
        <v>1</v>
      </c>
      <c r="D52" s="139" t="s">
        <v>933</v>
      </c>
      <c r="E52" s="74" t="s">
        <v>933</v>
      </c>
      <c r="F52" s="140" t="s">
        <v>934</v>
      </c>
      <c r="G52" s="80"/>
      <c r="H52" s="80"/>
      <c r="I52" s="80"/>
      <c r="J52" s="137"/>
      <c r="K52" s="137"/>
    </row>
    <row r="53" spans="1:11">
      <c r="A53" s="138">
        <v>15</v>
      </c>
      <c r="B53" s="80" t="s">
        <v>935</v>
      </c>
      <c r="C53" s="78">
        <v>1</v>
      </c>
      <c r="D53" s="145">
        <v>205</v>
      </c>
      <c r="E53" s="145">
        <v>205</v>
      </c>
      <c r="F53" s="88" t="s">
        <v>936</v>
      </c>
      <c r="G53" s="438" t="s">
        <v>858</v>
      </c>
      <c r="H53" s="432"/>
      <c r="I53" s="80"/>
      <c r="J53" s="137"/>
      <c r="K53" s="137"/>
    </row>
    <row r="54" spans="1:11">
      <c r="A54" s="138">
        <v>15</v>
      </c>
      <c r="B54" s="80" t="s">
        <v>937</v>
      </c>
      <c r="C54" s="78">
        <v>1</v>
      </c>
      <c r="D54" s="145">
        <v>167</v>
      </c>
      <c r="E54" s="145">
        <v>167</v>
      </c>
      <c r="F54" s="88" t="s">
        <v>938</v>
      </c>
      <c r="G54" s="438" t="s">
        <v>858</v>
      </c>
      <c r="H54" s="432"/>
      <c r="I54" s="80"/>
      <c r="J54" s="137"/>
      <c r="K54" s="137"/>
    </row>
    <row r="55" spans="1:11">
      <c r="A55" s="138">
        <v>15</v>
      </c>
      <c r="B55" s="80" t="s">
        <v>939</v>
      </c>
      <c r="C55" s="78">
        <v>24</v>
      </c>
      <c r="D55" s="147">
        <v>426</v>
      </c>
      <c r="E55" s="74" t="s">
        <v>940</v>
      </c>
      <c r="F55" s="439" t="s">
        <v>941</v>
      </c>
      <c r="G55" s="432"/>
      <c r="H55" s="80"/>
      <c r="I55" s="80"/>
      <c r="J55" s="141"/>
      <c r="K55" s="141"/>
    </row>
    <row r="56" spans="1:11">
      <c r="A56" s="138">
        <v>15</v>
      </c>
      <c r="B56" s="80" t="s">
        <v>942</v>
      </c>
      <c r="C56" s="78">
        <v>36</v>
      </c>
      <c r="D56" s="147">
        <v>54</v>
      </c>
      <c r="E56" s="74" t="s">
        <v>943</v>
      </c>
      <c r="F56" s="88" t="s">
        <v>944</v>
      </c>
      <c r="G56" s="80"/>
      <c r="H56" s="80"/>
      <c r="I56" s="80"/>
      <c r="J56" s="137"/>
      <c r="K56" s="137"/>
    </row>
    <row r="57" spans="1:11">
      <c r="A57" s="138">
        <v>16</v>
      </c>
      <c r="B57" s="80" t="s">
        <v>945</v>
      </c>
      <c r="C57" s="78">
        <v>1</v>
      </c>
      <c r="D57" s="139" t="s">
        <v>946</v>
      </c>
      <c r="E57" s="74" t="s">
        <v>946</v>
      </c>
      <c r="F57" s="140" t="s">
        <v>947</v>
      </c>
      <c r="G57" s="438" t="s">
        <v>858</v>
      </c>
      <c r="H57" s="432"/>
      <c r="I57" s="80"/>
      <c r="J57" s="141"/>
      <c r="K57" s="141"/>
    </row>
    <row r="58" spans="1:11">
      <c r="A58" s="138">
        <v>16</v>
      </c>
      <c r="B58" s="80" t="s">
        <v>948</v>
      </c>
      <c r="C58" s="78">
        <v>1</v>
      </c>
      <c r="D58" s="145">
        <v>344</v>
      </c>
      <c r="E58" s="145">
        <v>344</v>
      </c>
      <c r="F58" s="88" t="s">
        <v>949</v>
      </c>
      <c r="G58" s="80"/>
      <c r="H58" s="438" t="s">
        <v>950</v>
      </c>
      <c r="I58" s="432"/>
      <c r="J58" s="137"/>
      <c r="K58" s="137"/>
    </row>
    <row r="59" spans="1:11">
      <c r="A59" s="138">
        <v>16</v>
      </c>
      <c r="B59" s="80" t="s">
        <v>951</v>
      </c>
      <c r="C59" s="78">
        <v>3</v>
      </c>
      <c r="D59" s="145">
        <v>119</v>
      </c>
      <c r="E59" s="145">
        <v>357</v>
      </c>
      <c r="F59" s="88" t="s">
        <v>952</v>
      </c>
      <c r="G59" s="438" t="s">
        <v>858</v>
      </c>
      <c r="H59" s="432"/>
      <c r="I59" s="80"/>
      <c r="J59" s="141"/>
      <c r="K59" s="141"/>
    </row>
    <row r="60" spans="1:11">
      <c r="A60" s="138">
        <v>16</v>
      </c>
      <c r="B60" s="148" t="s">
        <v>953</v>
      </c>
      <c r="C60" s="78">
        <v>3</v>
      </c>
      <c r="D60" s="145">
        <v>100</v>
      </c>
      <c r="E60" s="145">
        <v>300</v>
      </c>
      <c r="F60" s="88" t="s">
        <v>954</v>
      </c>
      <c r="G60" s="80"/>
      <c r="H60" s="80"/>
      <c r="I60" s="80"/>
      <c r="J60" s="137"/>
      <c r="K60" s="152"/>
    </row>
    <row r="61" spans="1:11">
      <c r="A61" s="138">
        <v>16</v>
      </c>
      <c r="B61" s="148" t="s">
        <v>955</v>
      </c>
      <c r="C61" s="78">
        <v>10</v>
      </c>
      <c r="D61" s="150">
        <v>761</v>
      </c>
      <c r="E61" s="74" t="s">
        <v>956</v>
      </c>
      <c r="F61" s="88" t="s">
        <v>957</v>
      </c>
      <c r="G61" s="80"/>
      <c r="H61" s="80"/>
      <c r="I61" s="80"/>
      <c r="J61" s="137"/>
      <c r="K61" s="137"/>
    </row>
    <row r="62" spans="1:11">
      <c r="A62" s="138">
        <v>16</v>
      </c>
      <c r="B62" s="80" t="s">
        <v>958</v>
      </c>
      <c r="C62" s="78">
        <v>16</v>
      </c>
      <c r="D62" s="150">
        <v>66</v>
      </c>
      <c r="E62" s="74" t="s">
        <v>959</v>
      </c>
      <c r="F62" s="439" t="s">
        <v>960</v>
      </c>
      <c r="G62" s="432"/>
      <c r="H62" s="438" t="s">
        <v>961</v>
      </c>
      <c r="I62" s="432"/>
      <c r="J62" s="137"/>
      <c r="K62" s="137"/>
    </row>
    <row r="63" spans="1:11">
      <c r="A63" s="138">
        <v>16</v>
      </c>
      <c r="B63" s="80" t="s">
        <v>962</v>
      </c>
      <c r="C63" s="78">
        <v>30</v>
      </c>
      <c r="D63" s="147">
        <v>23</v>
      </c>
      <c r="E63" s="145">
        <v>690</v>
      </c>
      <c r="F63" s="88" t="s">
        <v>963</v>
      </c>
      <c r="G63" s="438" t="s">
        <v>964</v>
      </c>
      <c r="H63" s="432"/>
      <c r="I63" s="432"/>
      <c r="J63" s="137"/>
      <c r="K63" s="137"/>
    </row>
    <row r="64" spans="1:11">
      <c r="A64" s="138">
        <v>16</v>
      </c>
      <c r="B64" s="80" t="s">
        <v>965</v>
      </c>
      <c r="C64" s="78">
        <v>32</v>
      </c>
      <c r="D64" s="150">
        <v>338</v>
      </c>
      <c r="E64" s="74" t="s">
        <v>966</v>
      </c>
      <c r="F64" s="88" t="s">
        <v>967</v>
      </c>
      <c r="G64" s="80"/>
      <c r="H64" s="80"/>
      <c r="I64" s="80"/>
      <c r="J64" s="137"/>
      <c r="K64" s="137"/>
    </row>
    <row r="65" spans="1:11">
      <c r="A65" s="138">
        <v>16</v>
      </c>
      <c r="B65" s="80" t="s">
        <v>968</v>
      </c>
      <c r="C65" s="78">
        <v>65</v>
      </c>
      <c r="D65" s="150">
        <v>39</v>
      </c>
      <c r="E65" s="74" t="s">
        <v>969</v>
      </c>
      <c r="F65" s="435" t="s">
        <v>814</v>
      </c>
      <c r="G65" s="432"/>
      <c r="H65" s="438" t="s">
        <v>970</v>
      </c>
      <c r="I65" s="432"/>
      <c r="J65" s="137"/>
      <c r="K65" s="152"/>
    </row>
    <row r="66" spans="1:11">
      <c r="A66" s="138">
        <v>17</v>
      </c>
      <c r="B66" s="80" t="s">
        <v>971</v>
      </c>
      <c r="C66" s="78">
        <v>1</v>
      </c>
      <c r="D66" s="151" t="s">
        <v>972</v>
      </c>
      <c r="E66" s="74" t="s">
        <v>972</v>
      </c>
      <c r="F66" s="140" t="s">
        <v>973</v>
      </c>
      <c r="G66" s="80"/>
      <c r="H66" s="438" t="s">
        <v>974</v>
      </c>
      <c r="I66" s="432"/>
      <c r="J66" s="141"/>
      <c r="K66" s="141"/>
    </row>
    <row r="67" spans="1:11">
      <c r="A67" s="138">
        <v>17</v>
      </c>
      <c r="B67" s="80" t="s">
        <v>975</v>
      </c>
      <c r="C67" s="78">
        <v>3</v>
      </c>
      <c r="D67" s="139" t="s">
        <v>976</v>
      </c>
      <c r="E67" s="74" t="s">
        <v>977</v>
      </c>
      <c r="F67" s="441" t="s">
        <v>978</v>
      </c>
      <c r="G67" s="432"/>
      <c r="H67" s="80"/>
      <c r="I67" s="81" t="s">
        <v>979</v>
      </c>
      <c r="J67" s="137"/>
      <c r="K67" s="152"/>
    </row>
    <row r="68" spans="1:11">
      <c r="A68" s="138">
        <v>17</v>
      </c>
      <c r="B68" s="80" t="s">
        <v>980</v>
      </c>
      <c r="C68" s="78">
        <v>7</v>
      </c>
      <c r="D68" s="154">
        <v>911</v>
      </c>
      <c r="E68" s="74" t="s">
        <v>981</v>
      </c>
      <c r="F68" s="140" t="s">
        <v>982</v>
      </c>
      <c r="G68" s="80"/>
      <c r="H68" s="80"/>
      <c r="I68" s="80"/>
      <c r="J68" s="137"/>
      <c r="K68" s="137"/>
    </row>
    <row r="69" spans="1:11">
      <c r="A69" s="138">
        <v>17</v>
      </c>
      <c r="B69" s="80" t="s">
        <v>983</v>
      </c>
      <c r="C69" s="78">
        <v>12</v>
      </c>
      <c r="D69" s="139" t="s">
        <v>984</v>
      </c>
      <c r="E69" s="74" t="s">
        <v>985</v>
      </c>
      <c r="F69" s="140" t="s">
        <v>986</v>
      </c>
      <c r="G69" s="80"/>
      <c r="H69" s="80"/>
      <c r="I69" s="80"/>
      <c r="J69" s="152"/>
      <c r="K69" s="137"/>
    </row>
    <row r="70" spans="1:11">
      <c r="A70" s="138">
        <v>18</v>
      </c>
      <c r="B70" s="148" t="s">
        <v>987</v>
      </c>
      <c r="C70" s="78">
        <v>1</v>
      </c>
      <c r="D70" s="151" t="s">
        <v>988</v>
      </c>
      <c r="E70" s="74" t="s">
        <v>988</v>
      </c>
      <c r="F70" s="140" t="s">
        <v>989</v>
      </c>
      <c r="G70" s="80"/>
      <c r="H70" s="438" t="s">
        <v>990</v>
      </c>
      <c r="I70" s="432"/>
      <c r="J70" s="137"/>
      <c r="K70" s="137"/>
    </row>
    <row r="71" spans="1:11">
      <c r="A71" s="138">
        <v>18</v>
      </c>
      <c r="B71" s="80" t="s">
        <v>991</v>
      </c>
      <c r="C71" s="78">
        <v>1</v>
      </c>
      <c r="D71" s="142" t="s">
        <v>992</v>
      </c>
      <c r="E71" s="74" t="s">
        <v>992</v>
      </c>
      <c r="F71" s="140" t="s">
        <v>993</v>
      </c>
      <c r="G71" s="80"/>
      <c r="H71" s="438" t="s">
        <v>994</v>
      </c>
      <c r="I71" s="432"/>
      <c r="J71" s="137"/>
      <c r="K71" s="152"/>
    </row>
    <row r="72" spans="1:11">
      <c r="A72" s="138">
        <v>18</v>
      </c>
      <c r="B72" s="80" t="s">
        <v>995</v>
      </c>
      <c r="C72" s="78">
        <v>1</v>
      </c>
      <c r="D72" s="147">
        <v>586</v>
      </c>
      <c r="E72" s="145">
        <v>586</v>
      </c>
      <c r="F72" s="88" t="s">
        <v>996</v>
      </c>
      <c r="G72" s="438" t="s">
        <v>997</v>
      </c>
      <c r="H72" s="432"/>
      <c r="I72" s="432"/>
      <c r="J72" s="152"/>
      <c r="K72" s="137"/>
    </row>
    <row r="73" spans="1:11">
      <c r="A73" s="138">
        <v>18</v>
      </c>
      <c r="B73" s="80" t="s">
        <v>998</v>
      </c>
      <c r="C73" s="78">
        <v>2</v>
      </c>
      <c r="D73" s="149" t="s">
        <v>999</v>
      </c>
      <c r="E73" s="74" t="s">
        <v>1000</v>
      </c>
      <c r="F73" s="140" t="s">
        <v>1001</v>
      </c>
      <c r="G73" s="438" t="s">
        <v>1002</v>
      </c>
      <c r="H73" s="432"/>
      <c r="I73" s="432"/>
      <c r="J73" s="141"/>
      <c r="K73" s="141"/>
    </row>
    <row r="74" spans="1:11">
      <c r="A74" s="138">
        <v>18</v>
      </c>
      <c r="B74" s="80" t="s">
        <v>1003</v>
      </c>
      <c r="C74" s="78">
        <v>2</v>
      </c>
      <c r="D74" s="145">
        <v>77</v>
      </c>
      <c r="E74" s="145">
        <v>154</v>
      </c>
      <c r="F74" s="88" t="s">
        <v>1004</v>
      </c>
      <c r="G74" s="438" t="s">
        <v>979</v>
      </c>
      <c r="H74" s="432"/>
      <c r="I74" s="432"/>
      <c r="J74" s="137"/>
      <c r="K74" s="137"/>
    </row>
    <row r="75" spans="1:11">
      <c r="A75" s="138">
        <v>18</v>
      </c>
      <c r="B75" s="80" t="s">
        <v>1005</v>
      </c>
      <c r="C75" s="78">
        <v>2</v>
      </c>
      <c r="D75" s="145">
        <v>56</v>
      </c>
      <c r="E75" s="145">
        <v>112</v>
      </c>
      <c r="F75" s="439" t="s">
        <v>1006</v>
      </c>
      <c r="G75" s="432"/>
      <c r="H75" s="432"/>
      <c r="I75" s="432"/>
      <c r="J75" s="152"/>
      <c r="K75" s="137"/>
    </row>
    <row r="76" spans="1:11">
      <c r="A76" s="138">
        <v>18</v>
      </c>
      <c r="B76" s="80" t="s">
        <v>788</v>
      </c>
      <c r="C76" s="78">
        <v>4</v>
      </c>
      <c r="D76" s="145">
        <v>273</v>
      </c>
      <c r="E76" s="74" t="s">
        <v>1007</v>
      </c>
      <c r="F76" s="88" t="s">
        <v>790</v>
      </c>
      <c r="G76" s="81"/>
      <c r="H76" s="80"/>
      <c r="I76" s="80"/>
      <c r="J76" s="137"/>
      <c r="K76" s="137"/>
    </row>
    <row r="77" spans="1:11">
      <c r="A77" s="138">
        <v>18</v>
      </c>
      <c r="B77" s="80" t="s">
        <v>1008</v>
      </c>
      <c r="C77" s="78">
        <v>5</v>
      </c>
      <c r="D77" s="142" t="s">
        <v>1009</v>
      </c>
      <c r="E77" s="74" t="s">
        <v>1010</v>
      </c>
      <c r="F77" s="140" t="s">
        <v>1011</v>
      </c>
      <c r="G77" s="80"/>
      <c r="H77" s="80"/>
      <c r="I77" s="81" t="s">
        <v>1012</v>
      </c>
      <c r="J77" s="137"/>
      <c r="K77" s="137"/>
    </row>
    <row r="78" spans="1:11">
      <c r="A78" s="138">
        <v>18</v>
      </c>
      <c r="B78" s="148" t="s">
        <v>1013</v>
      </c>
      <c r="C78" s="78">
        <v>5</v>
      </c>
      <c r="D78" s="145">
        <v>354</v>
      </c>
      <c r="E78" s="74" t="s">
        <v>1014</v>
      </c>
      <c r="F78" s="88" t="s">
        <v>1015</v>
      </c>
      <c r="G78" s="80"/>
      <c r="H78" s="80"/>
      <c r="I78" s="80"/>
      <c r="J78" s="137"/>
      <c r="K78" s="137"/>
    </row>
    <row r="79" spans="1:11">
      <c r="A79" s="138">
        <v>18</v>
      </c>
      <c r="B79" s="80" t="s">
        <v>1016</v>
      </c>
      <c r="C79" s="78">
        <v>10</v>
      </c>
      <c r="D79" s="150">
        <v>300</v>
      </c>
      <c r="E79" s="74" t="s">
        <v>1017</v>
      </c>
      <c r="F79" s="88" t="s">
        <v>886</v>
      </c>
      <c r="G79" s="438" t="s">
        <v>1018</v>
      </c>
      <c r="H79" s="432"/>
      <c r="I79" s="432"/>
      <c r="J79" s="137"/>
      <c r="K79" s="137"/>
    </row>
    <row r="80" spans="1:11">
      <c r="A80" s="138">
        <v>18</v>
      </c>
      <c r="B80" s="80" t="s">
        <v>1019</v>
      </c>
      <c r="C80" s="78">
        <v>58</v>
      </c>
      <c r="D80" s="146">
        <v>997</v>
      </c>
      <c r="E80" s="74" t="s">
        <v>1020</v>
      </c>
      <c r="F80" s="140" t="s">
        <v>1021</v>
      </c>
      <c r="G80" s="438" t="s">
        <v>979</v>
      </c>
      <c r="H80" s="432"/>
      <c r="I80" s="432"/>
      <c r="J80" s="440"/>
      <c r="K80" s="432"/>
    </row>
    <row r="81" spans="1:11">
      <c r="A81" s="138">
        <v>19</v>
      </c>
      <c r="B81" s="148" t="s">
        <v>1022</v>
      </c>
      <c r="C81" s="78">
        <v>1</v>
      </c>
      <c r="D81" s="151" t="s">
        <v>1023</v>
      </c>
      <c r="E81" s="74" t="s">
        <v>1023</v>
      </c>
      <c r="F81" s="140" t="s">
        <v>1024</v>
      </c>
      <c r="G81" s="438" t="s">
        <v>1025</v>
      </c>
      <c r="H81" s="432"/>
      <c r="I81" s="432"/>
      <c r="J81" s="137"/>
      <c r="K81" s="137"/>
    </row>
    <row r="82" spans="1:11">
      <c r="A82" s="138">
        <v>19</v>
      </c>
      <c r="B82" s="148" t="s">
        <v>1026</v>
      </c>
      <c r="C82" s="78">
        <v>1</v>
      </c>
      <c r="D82" s="139" t="s">
        <v>1027</v>
      </c>
      <c r="E82" s="74" t="s">
        <v>1027</v>
      </c>
      <c r="F82" s="88" t="s">
        <v>1028</v>
      </c>
      <c r="G82" s="438" t="s">
        <v>1029</v>
      </c>
      <c r="H82" s="432"/>
      <c r="I82" s="432"/>
      <c r="J82" s="440"/>
      <c r="K82" s="432"/>
    </row>
    <row r="83" spans="1:11">
      <c r="A83" s="138">
        <v>19</v>
      </c>
      <c r="B83" s="80" t="s">
        <v>1030</v>
      </c>
      <c r="C83" s="78">
        <v>1</v>
      </c>
      <c r="D83" s="149" t="s">
        <v>1031</v>
      </c>
      <c r="E83" s="74" t="s">
        <v>1031</v>
      </c>
      <c r="F83" s="140" t="s">
        <v>1032</v>
      </c>
      <c r="G83" s="80"/>
      <c r="H83" s="80"/>
      <c r="I83" s="80"/>
      <c r="J83" s="141"/>
      <c r="K83" s="141"/>
    </row>
    <row r="84" spans="1:11">
      <c r="A84" s="138">
        <v>19</v>
      </c>
      <c r="B84" s="80" t="s">
        <v>1033</v>
      </c>
      <c r="C84" s="78">
        <v>1</v>
      </c>
      <c r="D84" s="149" t="s">
        <v>1034</v>
      </c>
      <c r="E84" s="74" t="s">
        <v>1034</v>
      </c>
      <c r="F84" s="140" t="s">
        <v>1035</v>
      </c>
      <c r="G84" s="80"/>
      <c r="H84" s="80"/>
      <c r="I84" s="80"/>
      <c r="J84" s="137"/>
      <c r="K84" s="137"/>
    </row>
    <row r="85" spans="1:11">
      <c r="A85" s="138">
        <v>19</v>
      </c>
      <c r="B85" s="148" t="s">
        <v>1036</v>
      </c>
      <c r="C85" s="78">
        <v>1</v>
      </c>
      <c r="D85" s="149" t="s">
        <v>1037</v>
      </c>
      <c r="E85" s="74" t="s">
        <v>1037</v>
      </c>
      <c r="F85" s="441" t="s">
        <v>1038</v>
      </c>
      <c r="G85" s="432"/>
      <c r="H85" s="80"/>
      <c r="I85" s="80"/>
      <c r="J85" s="152"/>
      <c r="K85" s="152"/>
    </row>
    <row r="86" spans="1:11">
      <c r="A86" s="138">
        <v>19</v>
      </c>
      <c r="B86" s="80" t="s">
        <v>1039</v>
      </c>
      <c r="C86" s="78">
        <v>3</v>
      </c>
      <c r="D86" s="151" t="s">
        <v>1040</v>
      </c>
      <c r="E86" s="74" t="s">
        <v>1041</v>
      </c>
      <c r="F86" s="140" t="s">
        <v>1042</v>
      </c>
      <c r="G86" s="438" t="s">
        <v>1043</v>
      </c>
      <c r="H86" s="432"/>
      <c r="I86" s="432"/>
      <c r="J86" s="137"/>
      <c r="K86" s="137"/>
    </row>
    <row r="87" spans="1:11">
      <c r="A87" s="138">
        <v>19</v>
      </c>
      <c r="B87" s="80" t="s">
        <v>1044</v>
      </c>
      <c r="C87" s="78">
        <v>14</v>
      </c>
      <c r="D87" s="150">
        <v>579</v>
      </c>
      <c r="E87" s="74" t="s">
        <v>1045</v>
      </c>
      <c r="F87" s="88" t="s">
        <v>1046</v>
      </c>
      <c r="G87" s="80"/>
      <c r="H87" s="80"/>
      <c r="I87" s="80"/>
      <c r="J87" s="137"/>
      <c r="K87" s="137"/>
    </row>
    <row r="88" spans="1:11">
      <c r="A88" s="138">
        <v>19</v>
      </c>
      <c r="B88" s="80" t="s">
        <v>1047</v>
      </c>
      <c r="C88" s="78">
        <v>19</v>
      </c>
      <c r="D88" s="147">
        <v>264</v>
      </c>
      <c r="E88" s="74" t="s">
        <v>1048</v>
      </c>
      <c r="F88" s="439" t="s">
        <v>1049</v>
      </c>
      <c r="G88" s="432"/>
      <c r="H88" s="432"/>
      <c r="I88" s="432"/>
      <c r="J88" s="141"/>
      <c r="K88" s="141"/>
    </row>
    <row r="89" spans="1:11">
      <c r="A89" s="138">
        <v>19</v>
      </c>
      <c r="B89" s="148" t="s">
        <v>1050</v>
      </c>
      <c r="C89" s="78">
        <v>30</v>
      </c>
      <c r="D89" s="146">
        <v>771</v>
      </c>
      <c r="E89" s="74" t="s">
        <v>1051</v>
      </c>
      <c r="F89" s="140" t="s">
        <v>1052</v>
      </c>
      <c r="G89" s="80"/>
      <c r="H89" s="80"/>
      <c r="I89" s="80"/>
      <c r="J89" s="137"/>
      <c r="K89" s="152"/>
    </row>
    <row r="90" spans="1:11">
      <c r="A90" s="138">
        <v>19</v>
      </c>
      <c r="B90" s="80" t="s">
        <v>1053</v>
      </c>
      <c r="C90" s="78">
        <v>41</v>
      </c>
      <c r="D90" s="150">
        <v>10</v>
      </c>
      <c r="E90" s="145">
        <v>410</v>
      </c>
      <c r="F90" s="140" t="s">
        <v>1054</v>
      </c>
      <c r="G90" s="438" t="s">
        <v>1055</v>
      </c>
      <c r="H90" s="432"/>
      <c r="I90" s="432"/>
      <c r="J90" s="137"/>
      <c r="K90" s="137"/>
    </row>
    <row r="91" spans="1:11">
      <c r="A91" s="138">
        <v>20</v>
      </c>
      <c r="B91" s="80" t="s">
        <v>1056</v>
      </c>
      <c r="C91" s="78">
        <v>1</v>
      </c>
      <c r="D91" s="145">
        <v>447</v>
      </c>
      <c r="E91" s="145">
        <v>447</v>
      </c>
      <c r="F91" s="88" t="s">
        <v>1057</v>
      </c>
      <c r="G91" s="80"/>
      <c r="H91" s="80"/>
      <c r="I91" s="80"/>
      <c r="J91" s="440"/>
      <c r="K91" s="432"/>
    </row>
    <row r="92" spans="1:11">
      <c r="A92" s="138">
        <v>20</v>
      </c>
      <c r="B92" s="80" t="s">
        <v>1058</v>
      </c>
      <c r="C92" s="78">
        <v>1</v>
      </c>
      <c r="D92" s="145">
        <v>372</v>
      </c>
      <c r="E92" s="145">
        <v>372</v>
      </c>
      <c r="F92" s="439" t="s">
        <v>1059</v>
      </c>
      <c r="G92" s="432"/>
      <c r="H92" s="80"/>
      <c r="I92" s="80"/>
      <c r="J92" s="137"/>
      <c r="K92" s="137"/>
    </row>
    <row r="93" spans="1:11">
      <c r="A93" s="138">
        <v>20</v>
      </c>
      <c r="B93" s="80" t="s">
        <v>1060</v>
      </c>
      <c r="C93" s="78">
        <v>1</v>
      </c>
      <c r="D93" s="145">
        <v>233</v>
      </c>
      <c r="E93" s="145">
        <v>233</v>
      </c>
      <c r="F93" s="88" t="s">
        <v>1061</v>
      </c>
      <c r="G93" s="80"/>
      <c r="H93" s="80"/>
      <c r="I93" s="80"/>
      <c r="J93" s="137"/>
      <c r="K93" s="137"/>
    </row>
    <row r="94" spans="1:11">
      <c r="A94" s="138">
        <v>20</v>
      </c>
      <c r="B94" s="80" t="s">
        <v>1062</v>
      </c>
      <c r="C94" s="78">
        <v>1</v>
      </c>
      <c r="D94" s="145">
        <v>164</v>
      </c>
      <c r="E94" s="145">
        <v>164</v>
      </c>
      <c r="F94" s="88" t="s">
        <v>1063</v>
      </c>
      <c r="G94" s="80"/>
      <c r="H94" s="80"/>
      <c r="I94" s="80"/>
      <c r="J94" s="137"/>
      <c r="K94" s="137"/>
    </row>
    <row r="95" spans="1:11">
      <c r="A95" s="138">
        <v>20</v>
      </c>
      <c r="B95" s="80" t="s">
        <v>1064</v>
      </c>
      <c r="C95" s="78">
        <v>2</v>
      </c>
      <c r="D95" s="139" t="s">
        <v>1065</v>
      </c>
      <c r="E95" s="74" t="s">
        <v>1066</v>
      </c>
      <c r="F95" s="140" t="s">
        <v>1067</v>
      </c>
      <c r="G95" s="80"/>
      <c r="H95" s="80"/>
      <c r="I95" s="80"/>
      <c r="J95" s="440"/>
      <c r="K95" s="432"/>
    </row>
    <row r="96" spans="1:11">
      <c r="A96" s="138">
        <v>20</v>
      </c>
      <c r="B96" s="80" t="s">
        <v>1068</v>
      </c>
      <c r="C96" s="78">
        <v>2</v>
      </c>
      <c r="D96" s="145">
        <v>114</v>
      </c>
      <c r="E96" s="145">
        <v>228</v>
      </c>
      <c r="F96" s="439" t="s">
        <v>1069</v>
      </c>
      <c r="G96" s="432"/>
      <c r="H96" s="432"/>
      <c r="I96" s="80"/>
      <c r="J96" s="137"/>
      <c r="K96" s="137"/>
    </row>
    <row r="97" spans="1:11">
      <c r="A97" s="138">
        <v>20</v>
      </c>
      <c r="B97" s="80" t="s">
        <v>1070</v>
      </c>
      <c r="C97" s="78">
        <v>2</v>
      </c>
      <c r="D97" s="145">
        <v>16</v>
      </c>
      <c r="E97" s="145">
        <v>32</v>
      </c>
      <c r="F97" s="88" t="s">
        <v>1071</v>
      </c>
      <c r="G97" s="80"/>
      <c r="H97" s="80"/>
      <c r="I97" s="80"/>
      <c r="J97" s="137"/>
      <c r="K97" s="152"/>
    </row>
    <row r="98" spans="1:11">
      <c r="A98" s="138">
        <v>20</v>
      </c>
      <c r="B98" s="148" t="s">
        <v>1072</v>
      </c>
      <c r="C98" s="78">
        <v>7</v>
      </c>
      <c r="D98" s="151" t="s">
        <v>867</v>
      </c>
      <c r="E98" s="74" t="s">
        <v>1073</v>
      </c>
      <c r="F98" s="88" t="s">
        <v>869</v>
      </c>
      <c r="G98" s="80"/>
      <c r="H98" s="80"/>
      <c r="I98" s="80"/>
      <c r="J98" s="137"/>
      <c r="K98" s="137"/>
    </row>
    <row r="99" spans="1:11">
      <c r="A99" s="138">
        <v>20</v>
      </c>
      <c r="B99" s="80" t="s">
        <v>777</v>
      </c>
      <c r="C99" s="78">
        <v>17</v>
      </c>
      <c r="D99" s="147">
        <v>786</v>
      </c>
      <c r="E99" s="74" t="s">
        <v>1074</v>
      </c>
      <c r="F99" s="88" t="s">
        <v>1075</v>
      </c>
      <c r="G99" s="80"/>
      <c r="H99" s="80"/>
      <c r="I99" s="80"/>
      <c r="J99" s="137"/>
      <c r="K99" s="137"/>
    </row>
    <row r="100" spans="1:11">
      <c r="A100" s="138">
        <v>20</v>
      </c>
      <c r="B100" s="80" t="s">
        <v>1076</v>
      </c>
      <c r="C100" s="78">
        <v>27</v>
      </c>
      <c r="D100" s="147">
        <v>206</v>
      </c>
      <c r="E100" s="74" t="s">
        <v>1077</v>
      </c>
      <c r="F100" s="88" t="s">
        <v>1078</v>
      </c>
      <c r="G100" s="80"/>
      <c r="H100" s="80"/>
      <c r="I100" s="80"/>
      <c r="J100" s="141"/>
      <c r="K100" s="141"/>
    </row>
    <row r="101" spans="1:11">
      <c r="A101" s="138">
        <v>21</v>
      </c>
      <c r="B101" s="148" t="s">
        <v>1079</v>
      </c>
      <c r="C101" s="78">
        <v>1</v>
      </c>
      <c r="D101" s="151" t="s">
        <v>1080</v>
      </c>
      <c r="E101" s="74" t="s">
        <v>1080</v>
      </c>
      <c r="F101" s="140" t="s">
        <v>1081</v>
      </c>
      <c r="G101" s="80"/>
      <c r="H101" s="80"/>
      <c r="I101" s="80"/>
      <c r="J101" s="137"/>
      <c r="K101" s="137"/>
    </row>
    <row r="102" spans="1:11">
      <c r="A102" s="138">
        <v>21</v>
      </c>
      <c r="B102" s="80" t="s">
        <v>1082</v>
      </c>
      <c r="C102" s="78">
        <v>4</v>
      </c>
      <c r="D102" s="147">
        <v>915</v>
      </c>
      <c r="E102" s="74" t="s">
        <v>1083</v>
      </c>
      <c r="F102" s="439" t="s">
        <v>1084</v>
      </c>
      <c r="G102" s="432"/>
      <c r="H102" s="80"/>
      <c r="I102" s="80"/>
      <c r="J102" s="440"/>
      <c r="K102" s="432"/>
    </row>
    <row r="103" spans="1:11">
      <c r="A103" s="138">
        <v>21</v>
      </c>
      <c r="B103" s="80" t="s">
        <v>1085</v>
      </c>
      <c r="C103" s="78">
        <v>11</v>
      </c>
      <c r="D103" s="149" t="s">
        <v>1086</v>
      </c>
      <c r="E103" s="74" t="s">
        <v>1087</v>
      </c>
      <c r="F103" s="140" t="s">
        <v>1088</v>
      </c>
      <c r="G103" s="80"/>
      <c r="H103" s="80"/>
      <c r="I103" s="80"/>
      <c r="J103" s="137"/>
      <c r="K103" s="137"/>
    </row>
    <row r="104" spans="1:11">
      <c r="A104" s="138">
        <v>22</v>
      </c>
      <c r="B104" s="80" t="s">
        <v>1089</v>
      </c>
      <c r="C104" s="78">
        <v>1</v>
      </c>
      <c r="D104" s="147">
        <v>811</v>
      </c>
      <c r="E104" s="145">
        <v>811</v>
      </c>
      <c r="F104" s="88" t="s">
        <v>1090</v>
      </c>
      <c r="G104" s="80"/>
      <c r="H104" s="80"/>
      <c r="I104" s="80"/>
      <c r="J104" s="440"/>
      <c r="K104" s="432"/>
    </row>
    <row r="105" spans="1:11">
      <c r="A105" s="138">
        <v>22</v>
      </c>
      <c r="B105" s="148" t="s">
        <v>1091</v>
      </c>
      <c r="C105" s="78">
        <v>1</v>
      </c>
      <c r="D105" s="146">
        <v>291</v>
      </c>
      <c r="E105" s="145">
        <v>291</v>
      </c>
      <c r="F105" s="441" t="s">
        <v>1092</v>
      </c>
      <c r="G105" s="432"/>
      <c r="H105" s="432"/>
      <c r="I105" s="432"/>
      <c r="J105" s="137"/>
      <c r="K105" s="152"/>
    </row>
    <row r="106" spans="1:11">
      <c r="A106" s="138">
        <v>22</v>
      </c>
      <c r="B106" s="80" t="s">
        <v>1093</v>
      </c>
      <c r="C106" s="78">
        <v>2</v>
      </c>
      <c r="D106" s="145">
        <v>150</v>
      </c>
      <c r="E106" s="145">
        <v>300</v>
      </c>
      <c r="F106" s="88" t="s">
        <v>1094</v>
      </c>
      <c r="G106" s="80"/>
      <c r="H106" s="80"/>
      <c r="I106" s="80"/>
      <c r="J106" s="440"/>
      <c r="K106" s="432"/>
    </row>
    <row r="107" spans="1:11">
      <c r="A107" s="138">
        <v>22</v>
      </c>
      <c r="B107" s="148" t="s">
        <v>1095</v>
      </c>
      <c r="C107" s="78">
        <v>3</v>
      </c>
      <c r="D107" s="145">
        <v>137</v>
      </c>
      <c r="E107" s="145">
        <v>411</v>
      </c>
      <c r="F107" s="88" t="s">
        <v>1096</v>
      </c>
      <c r="G107" s="438" t="s">
        <v>824</v>
      </c>
      <c r="H107" s="432"/>
      <c r="I107" s="432"/>
      <c r="J107" s="137"/>
      <c r="K107" s="137"/>
    </row>
    <row r="108" spans="1:11">
      <c r="A108" s="138">
        <v>22</v>
      </c>
      <c r="B108" s="80" t="s">
        <v>1097</v>
      </c>
      <c r="C108" s="78">
        <v>4</v>
      </c>
      <c r="D108" s="145">
        <v>150</v>
      </c>
      <c r="E108" s="145">
        <v>900</v>
      </c>
      <c r="F108" s="88" t="s">
        <v>4</v>
      </c>
      <c r="G108" s="80"/>
      <c r="H108" s="80"/>
      <c r="I108" s="80"/>
      <c r="J108" s="152"/>
      <c r="K108" s="137"/>
    </row>
    <row r="109" spans="1:11">
      <c r="A109" s="138">
        <v>22</v>
      </c>
      <c r="B109" s="80" t="s">
        <v>1098</v>
      </c>
      <c r="C109" s="78">
        <v>8</v>
      </c>
      <c r="D109" s="145">
        <v>54</v>
      </c>
      <c r="E109" s="145">
        <v>432</v>
      </c>
      <c r="F109" s="88" t="s">
        <v>1099</v>
      </c>
      <c r="G109" s="80"/>
      <c r="H109" s="80"/>
      <c r="I109" s="80"/>
      <c r="J109" s="137"/>
      <c r="K109" s="137"/>
    </row>
    <row r="110" spans="1:11">
      <c r="A110" s="138">
        <v>22</v>
      </c>
      <c r="B110" s="80" t="s">
        <v>1100</v>
      </c>
      <c r="C110" s="78">
        <v>10</v>
      </c>
      <c r="D110" s="147">
        <v>69</v>
      </c>
      <c r="E110" s="145">
        <v>690</v>
      </c>
      <c r="F110" s="140" t="s">
        <v>1101</v>
      </c>
      <c r="G110" s="80"/>
      <c r="H110" s="80"/>
      <c r="I110" s="80"/>
      <c r="J110" s="440"/>
      <c r="K110" s="432"/>
    </row>
    <row r="111" spans="1:11">
      <c r="A111" s="138">
        <v>22</v>
      </c>
      <c r="B111" s="148" t="s">
        <v>1102</v>
      </c>
      <c r="C111" s="78">
        <v>17</v>
      </c>
      <c r="D111" s="147">
        <v>152</v>
      </c>
      <c r="E111" s="74" t="s">
        <v>1103</v>
      </c>
      <c r="F111" s="88" t="s">
        <v>1104</v>
      </c>
      <c r="G111" s="438" t="s">
        <v>1105</v>
      </c>
      <c r="H111" s="432"/>
      <c r="I111" s="432"/>
      <c r="J111" s="440"/>
      <c r="K111" s="432"/>
    </row>
    <row r="112" spans="1:11">
      <c r="A112" s="138">
        <v>22</v>
      </c>
      <c r="B112" s="80" t="s">
        <v>1106</v>
      </c>
      <c r="C112" s="78">
        <v>20</v>
      </c>
      <c r="D112" s="147">
        <v>146</v>
      </c>
      <c r="E112" s="74" t="s">
        <v>1107</v>
      </c>
      <c r="F112" s="88" t="s">
        <v>1108</v>
      </c>
      <c r="G112" s="80"/>
      <c r="H112" s="80"/>
      <c r="I112" s="80"/>
      <c r="J112" s="141"/>
      <c r="K112" s="141"/>
    </row>
    <row r="113" spans="1:11">
      <c r="A113" s="138">
        <v>22</v>
      </c>
      <c r="B113" s="148" t="s">
        <v>1109</v>
      </c>
      <c r="C113" s="78">
        <v>20</v>
      </c>
      <c r="D113" s="146">
        <v>48</v>
      </c>
      <c r="E113" s="145">
        <v>960</v>
      </c>
      <c r="F113" s="140" t="s">
        <v>1110</v>
      </c>
      <c r="G113" s="438" t="s">
        <v>1111</v>
      </c>
      <c r="H113" s="432"/>
      <c r="I113" s="432"/>
      <c r="J113" s="440"/>
      <c r="K113" s="432"/>
    </row>
    <row r="114" spans="1:11">
      <c r="A114" s="138">
        <v>22</v>
      </c>
      <c r="B114" s="80" t="s">
        <v>1112</v>
      </c>
      <c r="C114" s="78">
        <v>170</v>
      </c>
      <c r="D114" s="147">
        <v>689</v>
      </c>
      <c r="E114" s="74" t="s">
        <v>1113</v>
      </c>
      <c r="F114" s="88" t="s">
        <v>1114</v>
      </c>
      <c r="G114" s="80"/>
      <c r="H114" s="80"/>
      <c r="I114" s="80"/>
      <c r="J114" s="137"/>
      <c r="K114" s="152"/>
    </row>
    <row r="115" spans="1:11">
      <c r="A115" s="138">
        <v>23</v>
      </c>
      <c r="B115" s="148" t="s">
        <v>987</v>
      </c>
      <c r="C115" s="78">
        <v>1</v>
      </c>
      <c r="D115" s="151" t="s">
        <v>988</v>
      </c>
      <c r="E115" s="74" t="s">
        <v>988</v>
      </c>
      <c r="F115" s="140" t="s">
        <v>989</v>
      </c>
      <c r="G115" s="438" t="s">
        <v>1115</v>
      </c>
      <c r="H115" s="432"/>
      <c r="I115" s="432"/>
      <c r="J115" s="440"/>
      <c r="K115" s="432"/>
    </row>
    <row r="116" spans="1:11">
      <c r="A116" s="138">
        <v>23</v>
      </c>
      <c r="B116" s="80" t="s">
        <v>1116</v>
      </c>
      <c r="C116" s="78">
        <v>1</v>
      </c>
      <c r="D116" s="151" t="s">
        <v>1117</v>
      </c>
      <c r="E116" s="74" t="s">
        <v>1117</v>
      </c>
      <c r="F116" s="140" t="s">
        <v>1118</v>
      </c>
      <c r="G116" s="80"/>
      <c r="H116" s="80"/>
      <c r="I116" s="80"/>
      <c r="J116" s="137"/>
      <c r="K116" s="137"/>
    </row>
    <row r="117" spans="1:11">
      <c r="A117" s="138">
        <v>23</v>
      </c>
      <c r="B117" s="80" t="s">
        <v>1119</v>
      </c>
      <c r="C117" s="78">
        <v>1</v>
      </c>
      <c r="D117" s="139" t="s">
        <v>1120</v>
      </c>
      <c r="E117" s="74" t="s">
        <v>1120</v>
      </c>
      <c r="F117" s="140" t="s">
        <v>1121</v>
      </c>
      <c r="G117" s="80"/>
      <c r="H117" s="80"/>
      <c r="I117" s="80"/>
      <c r="J117" s="137"/>
      <c r="K117" s="137"/>
    </row>
    <row r="118" spans="1:11">
      <c r="A118" s="138">
        <v>23</v>
      </c>
      <c r="B118" s="80" t="s">
        <v>932</v>
      </c>
      <c r="C118" s="78">
        <v>1</v>
      </c>
      <c r="D118" s="139" t="s">
        <v>933</v>
      </c>
      <c r="E118" s="74" t="s">
        <v>933</v>
      </c>
      <c r="F118" s="88" t="s">
        <v>934</v>
      </c>
      <c r="G118" s="80"/>
      <c r="H118" s="80"/>
      <c r="I118" s="80"/>
      <c r="J118" s="137"/>
      <c r="K118" s="152"/>
    </row>
    <row r="119" spans="1:11">
      <c r="A119" s="138">
        <v>23</v>
      </c>
      <c r="B119" s="80" t="s">
        <v>1122</v>
      </c>
      <c r="C119" s="78">
        <v>1</v>
      </c>
      <c r="D119" s="147">
        <v>621</v>
      </c>
      <c r="E119" s="145">
        <v>621</v>
      </c>
      <c r="F119" s="88" t="s">
        <v>1123</v>
      </c>
      <c r="G119" s="80"/>
      <c r="H119" s="80"/>
      <c r="I119" s="80"/>
      <c r="J119" s="137"/>
      <c r="K119" s="137"/>
    </row>
    <row r="120" spans="1:11">
      <c r="A120" s="138">
        <v>23</v>
      </c>
      <c r="B120" s="80" t="s">
        <v>1124</v>
      </c>
      <c r="C120" s="78">
        <v>1</v>
      </c>
      <c r="D120" s="145">
        <v>179</v>
      </c>
      <c r="E120" s="145">
        <v>179</v>
      </c>
      <c r="F120" s="88" t="s">
        <v>1125</v>
      </c>
      <c r="G120" s="80"/>
      <c r="H120" s="80"/>
      <c r="I120" s="80"/>
      <c r="J120" s="141"/>
      <c r="K120" s="141"/>
    </row>
    <row r="121" spans="1:11">
      <c r="A121" s="138">
        <v>23</v>
      </c>
      <c r="B121" s="80" t="s">
        <v>1126</v>
      </c>
      <c r="C121" s="78">
        <v>1</v>
      </c>
      <c r="D121" s="145">
        <v>90</v>
      </c>
      <c r="E121" s="145">
        <v>90</v>
      </c>
      <c r="F121" s="88" t="s">
        <v>1127</v>
      </c>
      <c r="G121" s="80"/>
      <c r="H121" s="80"/>
      <c r="I121" s="80"/>
      <c r="J121" s="137"/>
      <c r="K121" s="137"/>
    </row>
    <row r="122" spans="1:11">
      <c r="A122" s="138">
        <v>23</v>
      </c>
      <c r="B122" s="148" t="s">
        <v>1128</v>
      </c>
      <c r="C122" s="78">
        <v>2</v>
      </c>
      <c r="D122" s="151" t="s">
        <v>1129</v>
      </c>
      <c r="E122" s="74" t="s">
        <v>1130</v>
      </c>
      <c r="F122" s="441" t="s">
        <v>1131</v>
      </c>
      <c r="G122" s="432"/>
      <c r="H122" s="80"/>
      <c r="I122" s="80"/>
      <c r="J122" s="152"/>
      <c r="K122" s="137"/>
    </row>
    <row r="123" spans="1:11">
      <c r="A123" s="138">
        <v>23</v>
      </c>
      <c r="B123" s="148" t="s">
        <v>921</v>
      </c>
      <c r="C123" s="78">
        <v>2</v>
      </c>
      <c r="D123" s="139" t="s">
        <v>922</v>
      </c>
      <c r="E123" s="74" t="s">
        <v>923</v>
      </c>
      <c r="F123" s="88" t="s">
        <v>924</v>
      </c>
      <c r="G123" s="80"/>
      <c r="H123" s="80"/>
      <c r="I123" s="80"/>
      <c r="J123" s="137"/>
      <c r="K123" s="137"/>
    </row>
    <row r="124" spans="1:11">
      <c r="A124" s="138">
        <v>23</v>
      </c>
      <c r="B124" s="80" t="s">
        <v>1132</v>
      </c>
      <c r="C124" s="78">
        <v>2</v>
      </c>
      <c r="D124" s="139" t="s">
        <v>1133</v>
      </c>
      <c r="E124" s="74" t="s">
        <v>1134</v>
      </c>
      <c r="F124" s="441" t="s">
        <v>1135</v>
      </c>
      <c r="G124" s="432"/>
      <c r="H124" s="432"/>
      <c r="I124" s="432"/>
      <c r="J124" s="137"/>
      <c r="K124" s="137"/>
    </row>
    <row r="125" spans="1:11">
      <c r="A125" s="138">
        <v>23</v>
      </c>
      <c r="B125" s="80" t="s">
        <v>1136</v>
      </c>
      <c r="C125" s="78">
        <v>7</v>
      </c>
      <c r="D125" s="139" t="s">
        <v>1137</v>
      </c>
      <c r="E125" s="74" t="s">
        <v>1138</v>
      </c>
      <c r="F125" s="441" t="s">
        <v>1139</v>
      </c>
      <c r="G125" s="432"/>
      <c r="H125" s="432"/>
      <c r="I125" s="432"/>
      <c r="J125" s="137"/>
      <c r="K125" s="137"/>
    </row>
    <row r="126" spans="1:11">
      <c r="A126" s="138">
        <v>24</v>
      </c>
      <c r="B126" s="80" t="s">
        <v>1140</v>
      </c>
      <c r="C126" s="78">
        <v>1</v>
      </c>
      <c r="D126" s="151" t="s">
        <v>1141</v>
      </c>
      <c r="E126" s="74" t="s">
        <v>1141</v>
      </c>
      <c r="F126" s="441" t="s">
        <v>2</v>
      </c>
      <c r="G126" s="432"/>
      <c r="H126" s="80"/>
      <c r="I126" s="80"/>
      <c r="J126" s="137"/>
      <c r="K126" s="137"/>
    </row>
    <row r="127" spans="1:11">
      <c r="A127" s="138">
        <v>24</v>
      </c>
      <c r="B127" s="80" t="s">
        <v>1142</v>
      </c>
      <c r="C127" s="78">
        <v>1</v>
      </c>
      <c r="D127" s="149" t="s">
        <v>1143</v>
      </c>
      <c r="E127" s="74" t="s">
        <v>1143</v>
      </c>
      <c r="F127" s="140" t="s">
        <v>1144</v>
      </c>
      <c r="G127" s="80"/>
      <c r="H127" s="80"/>
      <c r="I127" s="80"/>
      <c r="J127" s="141"/>
      <c r="K127" s="141"/>
    </row>
    <row r="128" spans="1:11">
      <c r="A128" s="138">
        <v>24</v>
      </c>
      <c r="B128" s="80" t="s">
        <v>1145</v>
      </c>
      <c r="C128" s="78">
        <v>1</v>
      </c>
      <c r="D128" s="149" t="s">
        <v>1146</v>
      </c>
      <c r="E128" s="74" t="s">
        <v>1146</v>
      </c>
      <c r="F128" s="140" t="s">
        <v>1147</v>
      </c>
      <c r="G128" s="80"/>
      <c r="H128" s="80"/>
      <c r="I128" s="80"/>
      <c r="J128" s="137"/>
      <c r="K128" s="137"/>
    </row>
    <row r="129" spans="1:11">
      <c r="A129" s="138">
        <v>24</v>
      </c>
      <c r="B129" s="80" t="s">
        <v>1148</v>
      </c>
      <c r="C129" s="78">
        <v>1</v>
      </c>
      <c r="D129" s="147">
        <v>704</v>
      </c>
      <c r="E129" s="145">
        <v>704</v>
      </c>
      <c r="F129" s="88" t="s">
        <v>1149</v>
      </c>
      <c r="G129" s="80"/>
      <c r="H129" s="80"/>
      <c r="I129" s="80"/>
      <c r="J129" s="137"/>
      <c r="K129" s="152"/>
    </row>
    <row r="130" spans="1:11">
      <c r="A130" s="138">
        <v>24</v>
      </c>
      <c r="B130" s="80" t="s">
        <v>1150</v>
      </c>
      <c r="C130" s="78">
        <v>1</v>
      </c>
      <c r="D130" s="145">
        <v>367</v>
      </c>
      <c r="E130" s="145">
        <v>367</v>
      </c>
      <c r="F130" s="88" t="s">
        <v>1151</v>
      </c>
      <c r="G130" s="80"/>
      <c r="H130" s="80"/>
      <c r="I130" s="80"/>
      <c r="J130" s="137"/>
      <c r="K130" s="137"/>
    </row>
    <row r="131" spans="1:11">
      <c r="A131" s="138">
        <v>24</v>
      </c>
      <c r="B131" s="80" t="s">
        <v>1152</v>
      </c>
      <c r="C131" s="78">
        <v>1</v>
      </c>
      <c r="D131" s="145">
        <v>238</v>
      </c>
      <c r="E131" s="145">
        <v>238</v>
      </c>
      <c r="F131" s="88" t="s">
        <v>1153</v>
      </c>
      <c r="G131" s="80"/>
      <c r="H131" s="80"/>
      <c r="I131" s="80"/>
      <c r="J131" s="137"/>
      <c r="K131" s="137"/>
    </row>
    <row r="132" spans="1:11">
      <c r="A132" s="138">
        <v>24</v>
      </c>
      <c r="B132" s="80" t="s">
        <v>937</v>
      </c>
      <c r="C132" s="78">
        <v>1</v>
      </c>
      <c r="D132" s="145">
        <v>167</v>
      </c>
      <c r="E132" s="145">
        <v>167</v>
      </c>
      <c r="F132" s="88" t="s">
        <v>938</v>
      </c>
      <c r="G132" s="80"/>
      <c r="H132" s="80"/>
      <c r="I132" s="80"/>
      <c r="J132" s="137"/>
      <c r="K132" s="137"/>
    </row>
    <row r="133" spans="1:11">
      <c r="A133" s="138">
        <v>24</v>
      </c>
      <c r="B133" s="80" t="s">
        <v>1154</v>
      </c>
      <c r="C133" s="78">
        <v>1</v>
      </c>
      <c r="D133" s="145">
        <v>71</v>
      </c>
      <c r="E133" s="145">
        <v>71</v>
      </c>
      <c r="F133" s="88" t="s">
        <v>1155</v>
      </c>
      <c r="G133" s="80"/>
      <c r="H133" s="80"/>
      <c r="I133" s="80"/>
      <c r="J133" s="137"/>
      <c r="K133" s="137"/>
    </row>
    <row r="134" spans="1:11">
      <c r="A134" s="138">
        <v>24</v>
      </c>
      <c r="B134" s="80" t="s">
        <v>1156</v>
      </c>
      <c r="C134" s="78">
        <v>1</v>
      </c>
      <c r="D134" s="145">
        <v>49</v>
      </c>
      <c r="E134" s="145">
        <v>49</v>
      </c>
      <c r="F134" s="88" t="s">
        <v>1157</v>
      </c>
      <c r="G134" s="80"/>
      <c r="H134" s="80"/>
      <c r="I134" s="80"/>
      <c r="J134" s="137"/>
      <c r="K134" s="152"/>
    </row>
    <row r="135" spans="1:11">
      <c r="A135" s="138">
        <v>24</v>
      </c>
      <c r="B135" s="80" t="s">
        <v>1158</v>
      </c>
      <c r="C135" s="78">
        <v>1</v>
      </c>
      <c r="D135" s="145">
        <v>42</v>
      </c>
      <c r="E135" s="145">
        <v>42</v>
      </c>
      <c r="F135" s="88" t="s">
        <v>1159</v>
      </c>
      <c r="G135" s="80"/>
      <c r="H135" s="80"/>
      <c r="I135" s="80"/>
      <c r="J135" s="440"/>
      <c r="K135" s="432"/>
    </row>
    <row r="136" spans="1:11">
      <c r="A136" s="138">
        <v>24</v>
      </c>
      <c r="B136" s="80" t="s">
        <v>1160</v>
      </c>
      <c r="C136" s="78">
        <v>4</v>
      </c>
      <c r="D136" s="145">
        <v>59</v>
      </c>
      <c r="E136" s="145">
        <v>236</v>
      </c>
      <c r="F136" s="88" t="s">
        <v>1161</v>
      </c>
      <c r="G136" s="80"/>
      <c r="H136" s="80"/>
      <c r="I136" s="80"/>
      <c r="J136" s="137"/>
      <c r="K136" s="137"/>
    </row>
    <row r="137" spans="1:11">
      <c r="A137" s="138">
        <v>24</v>
      </c>
      <c r="B137" s="148" t="s">
        <v>1162</v>
      </c>
      <c r="C137" s="78">
        <v>6</v>
      </c>
      <c r="D137" s="145">
        <v>414</v>
      </c>
      <c r="E137" s="74" t="s">
        <v>1163</v>
      </c>
      <c r="F137" s="88" t="s">
        <v>1164</v>
      </c>
      <c r="G137" s="80"/>
      <c r="H137" s="80"/>
      <c r="I137" s="80"/>
      <c r="J137" s="137"/>
      <c r="K137" s="137"/>
    </row>
    <row r="138" spans="1:11">
      <c r="A138" s="138">
        <v>24</v>
      </c>
      <c r="B138" s="80" t="s">
        <v>1165</v>
      </c>
      <c r="C138" s="78">
        <v>7</v>
      </c>
      <c r="D138" s="147">
        <v>77</v>
      </c>
      <c r="E138" s="145">
        <v>539</v>
      </c>
      <c r="F138" s="88" t="s">
        <v>1166</v>
      </c>
      <c r="G138" s="438" t="s">
        <v>1167</v>
      </c>
      <c r="H138" s="432"/>
      <c r="I138" s="432"/>
      <c r="J138" s="137"/>
      <c r="K138" s="137"/>
    </row>
    <row r="139" spans="1:11">
      <c r="A139" s="138">
        <v>24</v>
      </c>
      <c r="B139" s="80" t="s">
        <v>1168</v>
      </c>
      <c r="C139" s="78">
        <v>24</v>
      </c>
      <c r="D139" s="147">
        <v>426</v>
      </c>
      <c r="E139" s="74" t="s">
        <v>940</v>
      </c>
      <c r="F139" s="439" t="s">
        <v>941</v>
      </c>
      <c r="G139" s="432"/>
      <c r="H139" s="80"/>
      <c r="I139" s="80"/>
      <c r="J139" s="141"/>
      <c r="K139" s="141"/>
    </row>
    <row r="140" spans="1:11">
      <c r="A140" s="138">
        <v>25</v>
      </c>
      <c r="B140" s="80" t="s">
        <v>1169</v>
      </c>
      <c r="C140" s="78">
        <v>1</v>
      </c>
      <c r="D140" s="142" t="s">
        <v>1170</v>
      </c>
      <c r="E140" s="74" t="s">
        <v>1170</v>
      </c>
      <c r="F140" s="140" t="s">
        <v>1171</v>
      </c>
      <c r="G140" s="80"/>
      <c r="H140" s="80"/>
      <c r="I140" s="80"/>
      <c r="J140" s="137"/>
      <c r="K140" s="137"/>
    </row>
    <row r="141" spans="1:11">
      <c r="A141" s="138">
        <v>25</v>
      </c>
      <c r="B141" s="80" t="s">
        <v>1172</v>
      </c>
      <c r="C141" s="78">
        <v>1</v>
      </c>
      <c r="D141" s="139" t="s">
        <v>1173</v>
      </c>
      <c r="E141" s="74" t="s">
        <v>1173</v>
      </c>
      <c r="F141" s="140" t="s">
        <v>1174</v>
      </c>
      <c r="G141" s="80"/>
      <c r="H141" s="80"/>
      <c r="I141" s="80"/>
      <c r="J141" s="137"/>
      <c r="K141" s="137"/>
    </row>
    <row r="142" spans="1:11">
      <c r="A142" s="138">
        <v>25</v>
      </c>
      <c r="B142" s="148" t="s">
        <v>1175</v>
      </c>
      <c r="C142" s="78">
        <v>1</v>
      </c>
      <c r="D142" s="145">
        <v>482</v>
      </c>
      <c r="E142" s="145">
        <v>482</v>
      </c>
      <c r="F142" s="88" t="s">
        <v>1176</v>
      </c>
      <c r="G142" s="80"/>
      <c r="H142" s="80"/>
      <c r="I142" s="80"/>
      <c r="J142" s="440"/>
      <c r="K142" s="432"/>
    </row>
    <row r="143" spans="1:11">
      <c r="A143" s="138">
        <v>25</v>
      </c>
      <c r="B143" s="148" t="s">
        <v>1177</v>
      </c>
      <c r="C143" s="78">
        <v>1</v>
      </c>
      <c r="D143" s="145">
        <v>414</v>
      </c>
      <c r="E143" s="145">
        <v>414</v>
      </c>
      <c r="F143" s="88" t="s">
        <v>1178</v>
      </c>
      <c r="G143" s="80"/>
      <c r="H143" s="80"/>
      <c r="I143" s="80"/>
      <c r="J143" s="137"/>
      <c r="K143" s="137"/>
    </row>
    <row r="144" spans="1:11">
      <c r="A144" s="138">
        <v>25</v>
      </c>
      <c r="B144" s="80" t="s">
        <v>1179</v>
      </c>
      <c r="C144" s="78">
        <v>1</v>
      </c>
      <c r="D144" s="145">
        <v>343</v>
      </c>
      <c r="E144" s="145">
        <v>343</v>
      </c>
      <c r="F144" s="88" t="s">
        <v>1180</v>
      </c>
      <c r="G144" s="80"/>
      <c r="H144" s="80"/>
      <c r="I144" s="80"/>
      <c r="J144" s="137"/>
      <c r="K144" s="137"/>
    </row>
    <row r="145" spans="1:11">
      <c r="A145" s="138">
        <v>25</v>
      </c>
      <c r="B145" s="80" t="s">
        <v>1181</v>
      </c>
      <c r="C145" s="78">
        <v>1</v>
      </c>
      <c r="D145" s="145">
        <v>147</v>
      </c>
      <c r="E145" s="145">
        <v>147</v>
      </c>
      <c r="F145" s="88" t="s">
        <v>1182</v>
      </c>
      <c r="G145" s="80"/>
      <c r="H145" s="80"/>
      <c r="I145" s="80"/>
      <c r="J145" s="137"/>
      <c r="K145" s="152"/>
    </row>
    <row r="146" spans="1:11">
      <c r="A146" s="138">
        <v>25</v>
      </c>
      <c r="B146" s="80" t="s">
        <v>1183</v>
      </c>
      <c r="C146" s="78">
        <v>1</v>
      </c>
      <c r="D146" s="145">
        <v>54</v>
      </c>
      <c r="E146" s="145">
        <v>54</v>
      </c>
      <c r="F146" s="439" t="s">
        <v>1184</v>
      </c>
      <c r="G146" s="432"/>
      <c r="H146" s="80"/>
      <c r="I146" s="80"/>
      <c r="J146" s="137"/>
      <c r="K146" s="137"/>
    </row>
    <row r="147" spans="1:11">
      <c r="A147" s="138">
        <v>25</v>
      </c>
      <c r="B147" s="80" t="s">
        <v>1185</v>
      </c>
      <c r="C147" s="78">
        <v>1</v>
      </c>
      <c r="D147" s="80"/>
      <c r="E147" s="74" t="s">
        <v>1186</v>
      </c>
      <c r="F147" s="80" t="s">
        <v>1187</v>
      </c>
      <c r="G147" s="80"/>
      <c r="H147" s="80"/>
      <c r="I147" s="80"/>
      <c r="J147" s="137"/>
      <c r="K147" s="137"/>
    </row>
    <row r="148" spans="1:11">
      <c r="A148" s="138">
        <v>25</v>
      </c>
      <c r="B148" s="80" t="s">
        <v>1188</v>
      </c>
      <c r="C148" s="78">
        <v>1</v>
      </c>
      <c r="D148" s="80"/>
      <c r="E148" s="74" t="s">
        <v>1186</v>
      </c>
      <c r="F148" s="88" t="s">
        <v>1189</v>
      </c>
      <c r="G148" s="80"/>
      <c r="H148" s="80"/>
      <c r="I148" s="80"/>
      <c r="J148" s="137"/>
      <c r="K148" s="137"/>
    </row>
    <row r="149" spans="1:11">
      <c r="A149" s="138">
        <v>25</v>
      </c>
      <c r="B149" s="148" t="s">
        <v>1190</v>
      </c>
      <c r="C149" s="78">
        <v>4</v>
      </c>
      <c r="D149" s="147">
        <v>426</v>
      </c>
      <c r="E149" s="74" t="s">
        <v>1191</v>
      </c>
      <c r="F149" s="439" t="s">
        <v>1192</v>
      </c>
      <c r="G149" s="432"/>
      <c r="H149" s="80"/>
      <c r="I149" s="80"/>
      <c r="J149" s="137"/>
      <c r="K149" s="137"/>
    </row>
    <row r="150" spans="1:11">
      <c r="A150" s="138">
        <v>25</v>
      </c>
      <c r="B150" s="80" t="s">
        <v>1097</v>
      </c>
      <c r="C150" s="78">
        <v>5</v>
      </c>
      <c r="D150" s="145">
        <v>58</v>
      </c>
      <c r="E150" s="145">
        <v>290</v>
      </c>
      <c r="F150" s="88" t="s">
        <v>1193</v>
      </c>
      <c r="G150" s="80"/>
      <c r="H150" s="80"/>
      <c r="I150" s="80"/>
      <c r="J150" s="152"/>
      <c r="K150" s="137"/>
    </row>
    <row r="151" spans="1:11">
      <c r="A151" s="138">
        <v>25</v>
      </c>
      <c r="B151" s="80" t="s">
        <v>873</v>
      </c>
      <c r="C151" s="78">
        <v>9</v>
      </c>
      <c r="D151" s="145">
        <v>378</v>
      </c>
      <c r="E151" s="74" t="s">
        <v>1194</v>
      </c>
      <c r="F151" s="88" t="s">
        <v>875</v>
      </c>
      <c r="G151" s="80"/>
      <c r="H151" s="80"/>
      <c r="I151" s="80"/>
      <c r="J151" s="141"/>
      <c r="K151" s="141"/>
    </row>
    <row r="152" spans="1:11">
      <c r="A152" s="138">
        <v>25</v>
      </c>
      <c r="B152" s="80" t="s">
        <v>1195</v>
      </c>
      <c r="C152" s="78">
        <v>20</v>
      </c>
      <c r="D152" s="146">
        <v>140</v>
      </c>
      <c r="E152" s="74" t="s">
        <v>1196</v>
      </c>
      <c r="F152" s="441" t="s">
        <v>1197</v>
      </c>
      <c r="G152" s="432"/>
      <c r="H152" s="80"/>
      <c r="I152" s="81" t="s">
        <v>1198</v>
      </c>
      <c r="J152" s="137"/>
      <c r="K152" s="137"/>
    </row>
    <row r="153" spans="1:11">
      <c r="A153" s="138">
        <v>25</v>
      </c>
      <c r="B153" s="80" t="s">
        <v>1199</v>
      </c>
      <c r="C153" s="78">
        <v>42</v>
      </c>
      <c r="D153" s="147">
        <v>627</v>
      </c>
      <c r="E153" s="74" t="s">
        <v>1200</v>
      </c>
      <c r="F153" s="88" t="s">
        <v>1201</v>
      </c>
      <c r="G153" s="80"/>
      <c r="H153" s="80"/>
      <c r="I153" s="80"/>
      <c r="J153" s="137"/>
      <c r="K153" s="137"/>
    </row>
    <row r="154" spans="1:11">
      <c r="A154" s="138">
        <v>26</v>
      </c>
      <c r="B154" s="148" t="s">
        <v>1202</v>
      </c>
      <c r="C154" s="78">
        <v>1</v>
      </c>
      <c r="D154" s="149" t="s">
        <v>1203</v>
      </c>
      <c r="E154" s="74" t="s">
        <v>1203</v>
      </c>
      <c r="F154" s="140" t="s">
        <v>1204</v>
      </c>
      <c r="G154" s="80"/>
      <c r="H154" s="80"/>
      <c r="I154" s="80"/>
      <c r="J154" s="137"/>
      <c r="K154" s="137"/>
    </row>
    <row r="155" spans="1:11">
      <c r="A155" s="138">
        <v>26</v>
      </c>
      <c r="B155" s="80" t="s">
        <v>1205</v>
      </c>
      <c r="C155" s="78">
        <v>1</v>
      </c>
      <c r="D155" s="139" t="s">
        <v>1206</v>
      </c>
      <c r="E155" s="74" t="s">
        <v>1206</v>
      </c>
      <c r="F155" s="140" t="s">
        <v>1207</v>
      </c>
      <c r="G155" s="80"/>
      <c r="H155" s="80"/>
      <c r="I155" s="80"/>
      <c r="J155" s="137"/>
      <c r="K155" s="137"/>
    </row>
    <row r="156" spans="1:11">
      <c r="A156" s="138">
        <v>26</v>
      </c>
      <c r="B156" s="148" t="s">
        <v>1208</v>
      </c>
      <c r="C156" s="78">
        <v>1</v>
      </c>
      <c r="D156" s="139" t="s">
        <v>1209</v>
      </c>
      <c r="E156" s="74" t="s">
        <v>1209</v>
      </c>
      <c r="F156" s="88" t="s">
        <v>1210</v>
      </c>
      <c r="G156" s="80"/>
      <c r="H156" s="80"/>
      <c r="I156" s="80"/>
      <c r="J156" s="152"/>
      <c r="K156" s="152"/>
    </row>
    <row r="157" spans="1:11">
      <c r="A157" s="138">
        <v>26</v>
      </c>
      <c r="B157" s="148" t="s">
        <v>1211</v>
      </c>
      <c r="C157" s="78">
        <v>1</v>
      </c>
      <c r="D157" s="139" t="s">
        <v>1212</v>
      </c>
      <c r="E157" s="74" t="s">
        <v>1212</v>
      </c>
      <c r="F157" s="140" t="s">
        <v>1213</v>
      </c>
      <c r="G157" s="80"/>
      <c r="H157" s="80"/>
      <c r="I157" s="80"/>
      <c r="J157" s="137"/>
      <c r="K157" s="137"/>
    </row>
    <row r="158" spans="1:11">
      <c r="A158" s="138">
        <v>26</v>
      </c>
      <c r="B158" s="148" t="s">
        <v>1214</v>
      </c>
      <c r="C158" s="78">
        <v>1</v>
      </c>
      <c r="D158" s="150">
        <v>944</v>
      </c>
      <c r="E158" s="145">
        <v>944</v>
      </c>
      <c r="F158" s="88" t="s">
        <v>1215</v>
      </c>
      <c r="G158" s="80"/>
      <c r="H158" s="80"/>
      <c r="I158" s="80"/>
      <c r="J158" s="137"/>
      <c r="K158" s="137"/>
    </row>
    <row r="159" spans="1:11">
      <c r="A159" s="138">
        <v>26</v>
      </c>
      <c r="B159" s="80" t="s">
        <v>1216</v>
      </c>
      <c r="C159" s="78">
        <v>1</v>
      </c>
      <c r="D159" s="147">
        <v>725</v>
      </c>
      <c r="E159" s="145">
        <v>725</v>
      </c>
      <c r="F159" s="88" t="s">
        <v>1217</v>
      </c>
      <c r="G159" s="80"/>
      <c r="H159" s="80"/>
      <c r="I159" s="80"/>
      <c r="J159" s="137"/>
      <c r="K159" s="137"/>
    </row>
    <row r="160" spans="1:11">
      <c r="A160" s="138">
        <v>26</v>
      </c>
      <c r="B160" s="80" t="s">
        <v>1218</v>
      </c>
      <c r="C160" s="78">
        <v>1</v>
      </c>
      <c r="D160" s="150">
        <v>583</v>
      </c>
      <c r="E160" s="145">
        <v>583</v>
      </c>
      <c r="F160" s="88" t="s">
        <v>1219</v>
      </c>
      <c r="G160" s="80"/>
      <c r="H160" s="80"/>
      <c r="I160" s="80"/>
      <c r="J160" s="440"/>
      <c r="K160" s="432"/>
    </row>
    <row r="161" spans="1:11">
      <c r="A161" s="138">
        <v>26</v>
      </c>
      <c r="B161" s="80" t="s">
        <v>1220</v>
      </c>
      <c r="C161" s="78">
        <v>1</v>
      </c>
      <c r="D161" s="147">
        <v>564</v>
      </c>
      <c r="E161" s="145">
        <v>564</v>
      </c>
      <c r="F161" s="88" t="s">
        <v>1221</v>
      </c>
      <c r="G161" s="80"/>
      <c r="H161" s="80"/>
      <c r="I161" s="80"/>
      <c r="J161" s="440"/>
      <c r="K161" s="432"/>
    </row>
    <row r="162" spans="1:11">
      <c r="A162" s="138">
        <v>26</v>
      </c>
      <c r="B162" s="148" t="s">
        <v>1222</v>
      </c>
      <c r="C162" s="78">
        <v>1</v>
      </c>
      <c r="D162" s="145">
        <v>404</v>
      </c>
      <c r="E162" s="145">
        <v>404</v>
      </c>
      <c r="F162" s="88" t="s">
        <v>1223</v>
      </c>
      <c r="G162" s="80"/>
      <c r="H162" s="80"/>
      <c r="I162" s="80"/>
      <c r="J162" s="137"/>
      <c r="K162" s="137"/>
    </row>
    <row r="163" spans="1:11">
      <c r="A163" s="138">
        <v>26</v>
      </c>
      <c r="B163" s="80" t="s">
        <v>1224</v>
      </c>
      <c r="C163" s="78">
        <v>1</v>
      </c>
      <c r="D163" s="145">
        <v>296</v>
      </c>
      <c r="E163" s="145">
        <v>296</v>
      </c>
      <c r="F163" s="88" t="s">
        <v>1225</v>
      </c>
      <c r="G163" s="80"/>
      <c r="H163" s="80"/>
      <c r="I163" s="80"/>
      <c r="J163" s="440"/>
      <c r="K163" s="432"/>
    </row>
    <row r="164" spans="1:11">
      <c r="A164" s="138">
        <v>26</v>
      </c>
      <c r="B164" s="80" t="s">
        <v>1226</v>
      </c>
      <c r="C164" s="78">
        <v>1</v>
      </c>
      <c r="D164" s="145">
        <v>151</v>
      </c>
      <c r="E164" s="145">
        <v>151</v>
      </c>
      <c r="F164" s="439" t="s">
        <v>1227</v>
      </c>
      <c r="G164" s="432"/>
      <c r="H164" s="432"/>
      <c r="I164" s="432"/>
      <c r="J164" s="440"/>
      <c r="K164" s="432"/>
    </row>
    <row r="165" spans="1:11">
      <c r="A165" s="138">
        <v>26</v>
      </c>
      <c r="B165" s="80" t="s">
        <v>1228</v>
      </c>
      <c r="C165" s="78">
        <v>1</v>
      </c>
      <c r="D165" s="145">
        <v>100</v>
      </c>
      <c r="E165" s="145">
        <v>100</v>
      </c>
      <c r="F165" s="88" t="s">
        <v>1229</v>
      </c>
      <c r="G165" s="80"/>
      <c r="H165" s="80"/>
      <c r="I165" s="80"/>
      <c r="J165" s="440"/>
      <c r="K165" s="432"/>
    </row>
    <row r="166" spans="1:11">
      <c r="A166" s="138">
        <v>26</v>
      </c>
      <c r="B166" s="80" t="s">
        <v>1230</v>
      </c>
      <c r="C166" s="78">
        <v>1</v>
      </c>
      <c r="D166" s="145">
        <v>92</v>
      </c>
      <c r="E166" s="145">
        <v>92</v>
      </c>
      <c r="F166" s="88" t="s">
        <v>1231</v>
      </c>
      <c r="G166" s="80"/>
      <c r="H166" s="80"/>
      <c r="I166" s="80"/>
      <c r="J166" s="440"/>
      <c r="K166" s="432"/>
    </row>
    <row r="167" spans="1:11">
      <c r="A167" s="138">
        <v>26</v>
      </c>
      <c r="B167" s="80" t="s">
        <v>1232</v>
      </c>
      <c r="C167" s="78">
        <v>1</v>
      </c>
      <c r="D167" s="145">
        <v>26</v>
      </c>
      <c r="E167" s="145">
        <v>26</v>
      </c>
      <c r="F167" s="439" t="s">
        <v>1233</v>
      </c>
      <c r="G167" s="432"/>
      <c r="H167" s="80"/>
      <c r="I167" s="80"/>
      <c r="J167" s="137"/>
      <c r="K167" s="137"/>
    </row>
    <row r="168" spans="1:11">
      <c r="A168" s="138">
        <v>26</v>
      </c>
      <c r="B168" s="80" t="s">
        <v>1234</v>
      </c>
      <c r="C168" s="78">
        <v>1</v>
      </c>
      <c r="D168" s="80"/>
      <c r="E168" s="74" t="s">
        <v>1186</v>
      </c>
      <c r="F168" s="80" t="s">
        <v>1235</v>
      </c>
      <c r="G168" s="80"/>
      <c r="H168" s="80"/>
      <c r="I168" s="80"/>
      <c r="J168" s="141"/>
      <c r="K168" s="141"/>
    </row>
    <row r="169" spans="1:11">
      <c r="A169" s="138">
        <v>26</v>
      </c>
      <c r="B169" s="80" t="s">
        <v>1236</v>
      </c>
      <c r="C169" s="78">
        <v>2</v>
      </c>
      <c r="D169" s="151" t="s">
        <v>1237</v>
      </c>
      <c r="E169" s="74" t="s">
        <v>1238</v>
      </c>
      <c r="F169" s="140" t="s">
        <v>1239</v>
      </c>
      <c r="G169" s="80"/>
      <c r="H169" s="80"/>
      <c r="I169" s="80"/>
      <c r="J169" s="440"/>
      <c r="K169" s="432"/>
    </row>
    <row r="170" spans="1:11">
      <c r="A170" s="138">
        <v>26</v>
      </c>
      <c r="B170" s="80" t="s">
        <v>1240</v>
      </c>
      <c r="C170" s="78">
        <v>2</v>
      </c>
      <c r="D170" s="147">
        <v>640</v>
      </c>
      <c r="E170" s="74" t="s">
        <v>1241</v>
      </c>
      <c r="F170" s="439" t="s">
        <v>892</v>
      </c>
      <c r="G170" s="432"/>
      <c r="H170" s="80"/>
      <c r="I170" s="80"/>
      <c r="J170" s="137"/>
      <c r="K170" s="137"/>
    </row>
    <row r="171" spans="1:11">
      <c r="A171" s="138">
        <v>26</v>
      </c>
      <c r="B171" s="80" t="s">
        <v>1242</v>
      </c>
      <c r="C171" s="78">
        <v>4</v>
      </c>
      <c r="D171" s="146">
        <v>863</v>
      </c>
      <c r="E171" s="74" t="s">
        <v>1243</v>
      </c>
      <c r="F171" s="140" t="s">
        <v>1244</v>
      </c>
      <c r="G171" s="80"/>
      <c r="H171" s="80"/>
      <c r="I171" s="80"/>
      <c r="J171" s="155"/>
      <c r="K171" s="155"/>
    </row>
    <row r="172" spans="1:11">
      <c r="A172" s="138">
        <v>26</v>
      </c>
      <c r="B172" s="80" t="s">
        <v>1245</v>
      </c>
      <c r="C172" s="78">
        <v>4</v>
      </c>
      <c r="D172" s="145">
        <v>8</v>
      </c>
      <c r="E172" s="145">
        <v>32</v>
      </c>
      <c r="F172" s="88" t="s">
        <v>1246</v>
      </c>
      <c r="G172" s="80"/>
      <c r="H172" s="80"/>
      <c r="I172" s="80"/>
      <c r="J172" s="440"/>
      <c r="K172" s="432"/>
    </row>
    <row r="173" spans="1:11">
      <c r="A173" s="138">
        <v>26</v>
      </c>
      <c r="B173" s="80" t="s">
        <v>881</v>
      </c>
      <c r="C173" s="78">
        <v>6</v>
      </c>
      <c r="D173" s="147">
        <v>303</v>
      </c>
      <c r="E173" s="74" t="s">
        <v>1247</v>
      </c>
      <c r="F173" s="88" t="s">
        <v>883</v>
      </c>
      <c r="G173" s="80"/>
      <c r="H173" s="80"/>
      <c r="I173" s="80"/>
      <c r="J173" s="137"/>
      <c r="K173" s="137"/>
    </row>
    <row r="174" spans="1:11">
      <c r="A174" s="156">
        <v>27</v>
      </c>
      <c r="B174" s="148" t="s">
        <v>1248</v>
      </c>
      <c r="C174" s="157">
        <v>1</v>
      </c>
      <c r="D174" s="158" t="s">
        <v>1249</v>
      </c>
      <c r="E174" s="159" t="s">
        <v>1249</v>
      </c>
      <c r="F174" s="160" t="s">
        <v>1250</v>
      </c>
      <c r="G174" s="80"/>
      <c r="H174" s="80"/>
      <c r="I174" s="80"/>
      <c r="J174" s="137"/>
      <c r="K174" s="137"/>
    </row>
    <row r="175" spans="1:11">
      <c r="A175" s="138">
        <v>28</v>
      </c>
      <c r="B175" s="80" t="s">
        <v>1251</v>
      </c>
      <c r="C175" s="78">
        <v>2</v>
      </c>
      <c r="D175" s="150">
        <v>575</v>
      </c>
      <c r="E175" s="74" t="s">
        <v>1252</v>
      </c>
      <c r="F175" s="88" t="s">
        <v>1253</v>
      </c>
      <c r="G175" s="80"/>
      <c r="H175" s="80"/>
      <c r="I175" s="80"/>
      <c r="J175" s="137"/>
      <c r="K175" s="137"/>
    </row>
    <row r="176" spans="1:11">
      <c r="A176" s="138"/>
      <c r="B176" s="80"/>
      <c r="C176" s="78"/>
      <c r="D176" s="80"/>
      <c r="E176" s="80"/>
      <c r="F176" s="80"/>
      <c r="G176" s="80"/>
      <c r="H176" s="80"/>
      <c r="I176" s="80"/>
      <c r="J176" s="137"/>
      <c r="K176" s="137"/>
    </row>
    <row r="177" spans="1:11">
      <c r="A177" s="138"/>
      <c r="B177" s="80" t="s">
        <v>1254</v>
      </c>
      <c r="C177" s="78">
        <v>1900</v>
      </c>
      <c r="D177" s="74" t="s">
        <v>1255</v>
      </c>
      <c r="E177" s="74" t="s">
        <v>1256</v>
      </c>
      <c r="F177" s="80"/>
      <c r="G177" s="80"/>
      <c r="H177" s="80"/>
      <c r="I177" s="80"/>
      <c r="J177" s="137"/>
      <c r="K177" s="137"/>
    </row>
    <row r="178" spans="1:11">
      <c r="A178" s="161"/>
    </row>
    <row r="179" spans="1:11">
      <c r="A179" s="161"/>
    </row>
    <row r="180" spans="1:11">
      <c r="A180" s="161"/>
    </row>
    <row r="181" spans="1:11">
      <c r="A181" s="161"/>
    </row>
    <row r="182" spans="1:11">
      <c r="A182" s="161"/>
    </row>
    <row r="183" spans="1:11">
      <c r="A183" s="161"/>
    </row>
    <row r="184" spans="1:11">
      <c r="A184" s="161"/>
    </row>
    <row r="185" spans="1:11">
      <c r="A185" s="161"/>
    </row>
    <row r="186" spans="1:11">
      <c r="A186" s="161"/>
    </row>
    <row r="187" spans="1:11">
      <c r="A187" s="161"/>
    </row>
    <row r="188" spans="1:11">
      <c r="A188" s="161"/>
    </row>
    <row r="189" spans="1:11">
      <c r="A189" s="161"/>
    </row>
    <row r="190" spans="1:11">
      <c r="A190" s="161"/>
    </row>
    <row r="191" spans="1:11">
      <c r="A191" s="161"/>
    </row>
    <row r="192" spans="1:11">
      <c r="A192" s="161"/>
    </row>
    <row r="193" spans="1:1">
      <c r="A193" s="161"/>
    </row>
    <row r="194" spans="1:1">
      <c r="A194" s="161"/>
    </row>
    <row r="195" spans="1:1">
      <c r="A195" s="161"/>
    </row>
    <row r="196" spans="1:1">
      <c r="A196" s="161"/>
    </row>
    <row r="197" spans="1:1">
      <c r="A197" s="161"/>
    </row>
    <row r="198" spans="1:1">
      <c r="A198" s="161"/>
    </row>
    <row r="199" spans="1:1">
      <c r="A199" s="161"/>
    </row>
    <row r="200" spans="1:1">
      <c r="A200" s="161"/>
    </row>
    <row r="201" spans="1:1">
      <c r="A201" s="161"/>
    </row>
    <row r="202" spans="1:1">
      <c r="A202" s="161"/>
    </row>
    <row r="203" spans="1:1">
      <c r="A203" s="161"/>
    </row>
    <row r="204" spans="1:1">
      <c r="A204" s="161"/>
    </row>
    <row r="205" spans="1:1">
      <c r="A205" s="161"/>
    </row>
    <row r="206" spans="1:1">
      <c r="A206" s="161"/>
    </row>
    <row r="207" spans="1:1">
      <c r="A207" s="161"/>
    </row>
    <row r="208" spans="1:1">
      <c r="A208" s="161"/>
    </row>
    <row r="209" spans="1:1">
      <c r="A209" s="161"/>
    </row>
    <row r="210" spans="1:1">
      <c r="A210" s="161"/>
    </row>
    <row r="211" spans="1:1">
      <c r="A211" s="161"/>
    </row>
    <row r="212" spans="1:1">
      <c r="A212" s="161"/>
    </row>
    <row r="213" spans="1:1">
      <c r="A213" s="161"/>
    </row>
    <row r="214" spans="1:1">
      <c r="A214" s="161"/>
    </row>
    <row r="215" spans="1:1">
      <c r="A215" s="161"/>
    </row>
    <row r="216" spans="1:1">
      <c r="A216" s="161"/>
    </row>
    <row r="217" spans="1:1">
      <c r="A217" s="161"/>
    </row>
    <row r="218" spans="1:1">
      <c r="A218" s="161"/>
    </row>
    <row r="219" spans="1:1">
      <c r="A219" s="161"/>
    </row>
    <row r="220" spans="1:1">
      <c r="A220" s="161"/>
    </row>
    <row r="221" spans="1:1">
      <c r="A221" s="161"/>
    </row>
    <row r="222" spans="1:1">
      <c r="A222" s="161"/>
    </row>
    <row r="223" spans="1:1">
      <c r="A223" s="161"/>
    </row>
    <row r="224" spans="1:1">
      <c r="A224" s="161"/>
    </row>
    <row r="225" spans="1:1">
      <c r="A225" s="161"/>
    </row>
    <row r="226" spans="1:1">
      <c r="A226" s="161"/>
    </row>
    <row r="227" spans="1:1">
      <c r="A227" s="161"/>
    </row>
    <row r="228" spans="1:1">
      <c r="A228" s="161"/>
    </row>
    <row r="229" spans="1:1">
      <c r="A229" s="161"/>
    </row>
    <row r="230" spans="1:1">
      <c r="A230" s="161"/>
    </row>
    <row r="231" spans="1:1">
      <c r="A231" s="161"/>
    </row>
    <row r="232" spans="1:1">
      <c r="A232" s="161"/>
    </row>
    <row r="233" spans="1:1">
      <c r="A233" s="161"/>
    </row>
    <row r="234" spans="1:1">
      <c r="A234" s="161"/>
    </row>
    <row r="235" spans="1:1">
      <c r="A235" s="161"/>
    </row>
    <row r="236" spans="1:1">
      <c r="A236" s="161"/>
    </row>
    <row r="237" spans="1:1">
      <c r="A237" s="161"/>
    </row>
    <row r="238" spans="1:1">
      <c r="A238" s="161"/>
    </row>
    <row r="239" spans="1:1">
      <c r="A239" s="161"/>
    </row>
    <row r="240" spans="1:1">
      <c r="A240" s="161"/>
    </row>
    <row r="241" spans="1:1">
      <c r="A241" s="161"/>
    </row>
    <row r="242" spans="1:1">
      <c r="A242" s="161"/>
    </row>
    <row r="243" spans="1:1">
      <c r="A243" s="161"/>
    </row>
    <row r="244" spans="1:1">
      <c r="A244" s="161"/>
    </row>
    <row r="245" spans="1:1">
      <c r="A245" s="161"/>
    </row>
    <row r="246" spans="1:1">
      <c r="A246" s="161"/>
    </row>
    <row r="247" spans="1:1">
      <c r="A247" s="161"/>
    </row>
    <row r="248" spans="1:1">
      <c r="A248" s="161"/>
    </row>
    <row r="249" spans="1:1">
      <c r="A249" s="161"/>
    </row>
    <row r="250" spans="1:1">
      <c r="A250" s="161"/>
    </row>
    <row r="251" spans="1:1">
      <c r="A251" s="161"/>
    </row>
    <row r="252" spans="1:1">
      <c r="A252" s="161"/>
    </row>
    <row r="253" spans="1:1">
      <c r="A253" s="161"/>
    </row>
    <row r="254" spans="1:1">
      <c r="A254" s="161"/>
    </row>
    <row r="255" spans="1:1">
      <c r="A255" s="161"/>
    </row>
    <row r="256" spans="1:1">
      <c r="A256" s="161"/>
    </row>
    <row r="257" spans="1:1">
      <c r="A257" s="161"/>
    </row>
    <row r="258" spans="1:1">
      <c r="A258" s="161"/>
    </row>
    <row r="259" spans="1:1">
      <c r="A259" s="161"/>
    </row>
    <row r="260" spans="1:1">
      <c r="A260" s="161"/>
    </row>
    <row r="261" spans="1:1">
      <c r="A261" s="161"/>
    </row>
    <row r="262" spans="1:1">
      <c r="A262" s="161"/>
    </row>
    <row r="263" spans="1:1">
      <c r="A263" s="161"/>
    </row>
    <row r="264" spans="1:1">
      <c r="A264" s="161"/>
    </row>
    <row r="265" spans="1:1">
      <c r="A265" s="161"/>
    </row>
    <row r="266" spans="1:1">
      <c r="A266" s="161"/>
    </row>
    <row r="267" spans="1:1">
      <c r="A267" s="161"/>
    </row>
    <row r="268" spans="1:1">
      <c r="A268" s="161"/>
    </row>
    <row r="269" spans="1:1">
      <c r="A269" s="161"/>
    </row>
    <row r="270" spans="1:1">
      <c r="A270" s="161"/>
    </row>
    <row r="271" spans="1:1">
      <c r="A271" s="161"/>
    </row>
    <row r="272" spans="1:1">
      <c r="A272" s="161"/>
    </row>
    <row r="273" spans="1:1">
      <c r="A273" s="161"/>
    </row>
    <row r="274" spans="1:1">
      <c r="A274" s="161"/>
    </row>
    <row r="275" spans="1:1">
      <c r="A275" s="161"/>
    </row>
    <row r="276" spans="1:1">
      <c r="A276" s="161"/>
    </row>
    <row r="277" spans="1:1">
      <c r="A277" s="161"/>
    </row>
    <row r="278" spans="1:1">
      <c r="A278" s="161"/>
    </row>
    <row r="279" spans="1:1">
      <c r="A279" s="161"/>
    </row>
    <row r="280" spans="1:1">
      <c r="A280" s="161"/>
    </row>
    <row r="281" spans="1:1">
      <c r="A281" s="161"/>
    </row>
    <row r="282" spans="1:1">
      <c r="A282" s="161"/>
    </row>
    <row r="283" spans="1:1">
      <c r="A283" s="161"/>
    </row>
    <row r="284" spans="1:1">
      <c r="A284" s="161"/>
    </row>
    <row r="285" spans="1:1">
      <c r="A285" s="161"/>
    </row>
    <row r="286" spans="1:1">
      <c r="A286" s="161"/>
    </row>
    <row r="287" spans="1:1">
      <c r="A287" s="161"/>
    </row>
    <row r="288" spans="1:1">
      <c r="A288" s="161"/>
    </row>
    <row r="289" spans="1:1">
      <c r="A289" s="161"/>
    </row>
    <row r="290" spans="1:1">
      <c r="A290" s="161"/>
    </row>
    <row r="291" spans="1:1">
      <c r="A291" s="161"/>
    </row>
    <row r="292" spans="1:1">
      <c r="A292" s="161"/>
    </row>
    <row r="293" spans="1:1">
      <c r="A293" s="161"/>
    </row>
    <row r="294" spans="1:1">
      <c r="A294" s="161"/>
    </row>
    <row r="295" spans="1:1">
      <c r="A295" s="161"/>
    </row>
    <row r="296" spans="1:1">
      <c r="A296" s="161"/>
    </row>
    <row r="297" spans="1:1">
      <c r="A297" s="161"/>
    </row>
    <row r="298" spans="1:1">
      <c r="A298" s="161"/>
    </row>
    <row r="299" spans="1:1">
      <c r="A299" s="161"/>
    </row>
    <row r="300" spans="1:1">
      <c r="A300" s="161"/>
    </row>
    <row r="301" spans="1:1">
      <c r="A301" s="161"/>
    </row>
    <row r="302" spans="1:1">
      <c r="A302" s="161"/>
    </row>
    <row r="303" spans="1:1">
      <c r="A303" s="161"/>
    </row>
    <row r="304" spans="1:1">
      <c r="A304" s="161"/>
    </row>
    <row r="305" spans="1:1">
      <c r="A305" s="161"/>
    </row>
    <row r="306" spans="1:1">
      <c r="A306" s="161"/>
    </row>
    <row r="307" spans="1:1">
      <c r="A307" s="161"/>
    </row>
    <row r="308" spans="1:1">
      <c r="A308" s="161"/>
    </row>
    <row r="309" spans="1:1">
      <c r="A309" s="161"/>
    </row>
    <row r="310" spans="1:1">
      <c r="A310" s="161"/>
    </row>
    <row r="311" spans="1:1">
      <c r="A311" s="161"/>
    </row>
    <row r="312" spans="1:1">
      <c r="A312" s="161"/>
    </row>
    <row r="313" spans="1:1">
      <c r="A313" s="161"/>
    </row>
    <row r="314" spans="1:1">
      <c r="A314" s="161"/>
    </row>
    <row r="315" spans="1:1">
      <c r="A315" s="161"/>
    </row>
    <row r="316" spans="1:1">
      <c r="A316" s="161"/>
    </row>
    <row r="317" spans="1:1">
      <c r="A317" s="161"/>
    </row>
    <row r="318" spans="1:1">
      <c r="A318" s="161"/>
    </row>
    <row r="319" spans="1:1">
      <c r="A319" s="161"/>
    </row>
    <row r="320" spans="1:1">
      <c r="A320" s="161"/>
    </row>
    <row r="321" spans="1:1">
      <c r="A321" s="161"/>
    </row>
    <row r="322" spans="1:1">
      <c r="A322" s="161"/>
    </row>
    <row r="323" spans="1:1">
      <c r="A323" s="161"/>
    </row>
    <row r="324" spans="1:1">
      <c r="A324" s="161"/>
    </row>
    <row r="325" spans="1:1">
      <c r="A325" s="161"/>
    </row>
    <row r="326" spans="1:1">
      <c r="A326" s="161"/>
    </row>
    <row r="327" spans="1:1">
      <c r="A327" s="161"/>
    </row>
    <row r="328" spans="1:1">
      <c r="A328" s="161"/>
    </row>
    <row r="329" spans="1:1">
      <c r="A329" s="161"/>
    </row>
    <row r="330" spans="1:1">
      <c r="A330" s="161"/>
    </row>
    <row r="331" spans="1:1">
      <c r="A331" s="161"/>
    </row>
    <row r="332" spans="1:1">
      <c r="A332" s="161"/>
    </row>
    <row r="333" spans="1:1">
      <c r="A333" s="161"/>
    </row>
    <row r="334" spans="1:1">
      <c r="A334" s="161"/>
    </row>
    <row r="335" spans="1:1">
      <c r="A335" s="161"/>
    </row>
    <row r="336" spans="1:1">
      <c r="A336" s="161"/>
    </row>
    <row r="337" spans="1:1">
      <c r="A337" s="161"/>
    </row>
    <row r="338" spans="1:1">
      <c r="A338" s="161"/>
    </row>
    <row r="339" spans="1:1">
      <c r="A339" s="161"/>
    </row>
    <row r="340" spans="1:1">
      <c r="A340" s="161"/>
    </row>
    <row r="341" spans="1:1">
      <c r="A341" s="161"/>
    </row>
    <row r="342" spans="1:1">
      <c r="A342" s="161"/>
    </row>
    <row r="343" spans="1:1">
      <c r="A343" s="161"/>
    </row>
    <row r="344" spans="1:1">
      <c r="A344" s="161"/>
    </row>
    <row r="345" spans="1:1">
      <c r="A345" s="161"/>
    </row>
    <row r="346" spans="1:1">
      <c r="A346" s="161"/>
    </row>
    <row r="347" spans="1:1">
      <c r="A347" s="161"/>
    </row>
    <row r="348" spans="1:1">
      <c r="A348" s="161"/>
    </row>
    <row r="349" spans="1:1">
      <c r="A349" s="161"/>
    </row>
    <row r="350" spans="1:1">
      <c r="A350" s="161"/>
    </row>
    <row r="351" spans="1:1">
      <c r="A351" s="161"/>
    </row>
    <row r="352" spans="1:1">
      <c r="A352" s="161"/>
    </row>
    <row r="353" spans="1:1">
      <c r="A353" s="161"/>
    </row>
    <row r="354" spans="1:1">
      <c r="A354" s="161"/>
    </row>
    <row r="355" spans="1:1">
      <c r="A355" s="161"/>
    </row>
    <row r="356" spans="1:1">
      <c r="A356" s="161"/>
    </row>
    <row r="357" spans="1:1">
      <c r="A357" s="161"/>
    </row>
    <row r="358" spans="1:1">
      <c r="A358" s="161"/>
    </row>
    <row r="359" spans="1:1">
      <c r="A359" s="161"/>
    </row>
    <row r="360" spans="1:1">
      <c r="A360" s="161"/>
    </row>
    <row r="361" spans="1:1">
      <c r="A361" s="161"/>
    </row>
    <row r="362" spans="1:1">
      <c r="A362" s="161"/>
    </row>
    <row r="363" spans="1:1">
      <c r="A363" s="161"/>
    </row>
    <row r="364" spans="1:1">
      <c r="A364" s="161"/>
    </row>
    <row r="365" spans="1:1">
      <c r="A365" s="161"/>
    </row>
    <row r="366" spans="1:1">
      <c r="A366" s="161"/>
    </row>
    <row r="367" spans="1:1">
      <c r="A367" s="161"/>
    </row>
    <row r="368" spans="1:1">
      <c r="A368" s="161"/>
    </row>
    <row r="369" spans="1:1">
      <c r="A369" s="161"/>
    </row>
    <row r="370" spans="1:1">
      <c r="A370" s="161"/>
    </row>
    <row r="371" spans="1:1">
      <c r="A371" s="161"/>
    </row>
    <row r="372" spans="1:1">
      <c r="A372" s="161"/>
    </row>
    <row r="373" spans="1:1">
      <c r="A373" s="161"/>
    </row>
    <row r="374" spans="1:1">
      <c r="A374" s="161"/>
    </row>
    <row r="375" spans="1:1">
      <c r="A375" s="161"/>
    </row>
    <row r="376" spans="1:1">
      <c r="A376" s="161"/>
    </row>
    <row r="377" spans="1:1">
      <c r="A377" s="161"/>
    </row>
    <row r="378" spans="1:1">
      <c r="A378" s="161"/>
    </row>
    <row r="379" spans="1:1">
      <c r="A379" s="161"/>
    </row>
    <row r="380" spans="1:1">
      <c r="A380" s="161"/>
    </row>
    <row r="381" spans="1:1">
      <c r="A381" s="161"/>
    </row>
    <row r="382" spans="1:1">
      <c r="A382" s="161"/>
    </row>
    <row r="383" spans="1:1">
      <c r="A383" s="161"/>
    </row>
    <row r="384" spans="1:1">
      <c r="A384" s="161"/>
    </row>
    <row r="385" spans="1:1">
      <c r="A385" s="161"/>
    </row>
    <row r="386" spans="1:1">
      <c r="A386" s="161"/>
    </row>
    <row r="387" spans="1:1">
      <c r="A387" s="161"/>
    </row>
    <row r="388" spans="1:1">
      <c r="A388" s="161"/>
    </row>
    <row r="389" spans="1:1">
      <c r="A389" s="161"/>
    </row>
    <row r="390" spans="1:1">
      <c r="A390" s="161"/>
    </row>
    <row r="391" spans="1:1">
      <c r="A391" s="161"/>
    </row>
    <row r="392" spans="1:1">
      <c r="A392" s="161"/>
    </row>
    <row r="393" spans="1:1">
      <c r="A393" s="161"/>
    </row>
    <row r="394" spans="1:1">
      <c r="A394" s="161"/>
    </row>
    <row r="395" spans="1:1">
      <c r="A395" s="161"/>
    </row>
    <row r="396" spans="1:1">
      <c r="A396" s="161"/>
    </row>
    <row r="397" spans="1:1">
      <c r="A397" s="161"/>
    </row>
    <row r="398" spans="1:1">
      <c r="A398" s="161"/>
    </row>
    <row r="399" spans="1:1">
      <c r="A399" s="161"/>
    </row>
    <row r="400" spans="1:1">
      <c r="A400" s="161"/>
    </row>
    <row r="401" spans="1:1">
      <c r="A401" s="161"/>
    </row>
    <row r="402" spans="1:1">
      <c r="A402" s="161"/>
    </row>
    <row r="403" spans="1:1">
      <c r="A403" s="161"/>
    </row>
    <row r="404" spans="1:1">
      <c r="A404" s="161"/>
    </row>
    <row r="405" spans="1:1">
      <c r="A405" s="161"/>
    </row>
    <row r="406" spans="1:1">
      <c r="A406" s="161"/>
    </row>
    <row r="407" spans="1:1">
      <c r="A407" s="161"/>
    </row>
    <row r="408" spans="1:1">
      <c r="A408" s="161"/>
    </row>
    <row r="409" spans="1:1">
      <c r="A409" s="161"/>
    </row>
    <row r="410" spans="1:1">
      <c r="A410" s="161"/>
    </row>
    <row r="411" spans="1:1">
      <c r="A411" s="161"/>
    </row>
    <row r="412" spans="1:1">
      <c r="A412" s="161"/>
    </row>
    <row r="413" spans="1:1">
      <c r="A413" s="161"/>
    </row>
    <row r="414" spans="1:1">
      <c r="A414" s="161"/>
    </row>
    <row r="415" spans="1:1">
      <c r="A415" s="161"/>
    </row>
    <row r="416" spans="1:1">
      <c r="A416" s="161"/>
    </row>
    <row r="417" spans="1:1">
      <c r="A417" s="161"/>
    </row>
    <row r="418" spans="1:1">
      <c r="A418" s="161"/>
    </row>
    <row r="419" spans="1:1">
      <c r="A419" s="161"/>
    </row>
    <row r="420" spans="1:1">
      <c r="A420" s="161"/>
    </row>
    <row r="421" spans="1:1">
      <c r="A421" s="161"/>
    </row>
    <row r="422" spans="1:1">
      <c r="A422" s="161"/>
    </row>
    <row r="423" spans="1:1">
      <c r="A423" s="161"/>
    </row>
    <row r="424" spans="1:1">
      <c r="A424" s="161"/>
    </row>
    <row r="425" spans="1:1">
      <c r="A425" s="161"/>
    </row>
    <row r="426" spans="1:1">
      <c r="A426" s="161"/>
    </row>
    <row r="427" spans="1:1">
      <c r="A427" s="161"/>
    </row>
    <row r="428" spans="1:1">
      <c r="A428" s="161"/>
    </row>
    <row r="429" spans="1:1">
      <c r="A429" s="161"/>
    </row>
    <row r="430" spans="1:1">
      <c r="A430" s="161"/>
    </row>
    <row r="431" spans="1:1">
      <c r="A431" s="161"/>
    </row>
    <row r="432" spans="1:1">
      <c r="A432" s="161"/>
    </row>
    <row r="433" spans="1:1">
      <c r="A433" s="161"/>
    </row>
    <row r="434" spans="1:1">
      <c r="A434" s="161"/>
    </row>
    <row r="435" spans="1:1">
      <c r="A435" s="161"/>
    </row>
    <row r="436" spans="1:1">
      <c r="A436" s="161"/>
    </row>
    <row r="437" spans="1:1">
      <c r="A437" s="161"/>
    </row>
    <row r="438" spans="1:1">
      <c r="A438" s="161"/>
    </row>
    <row r="439" spans="1:1">
      <c r="A439" s="161"/>
    </row>
    <row r="440" spans="1:1">
      <c r="A440" s="161"/>
    </row>
    <row r="441" spans="1:1">
      <c r="A441" s="161"/>
    </row>
    <row r="442" spans="1:1">
      <c r="A442" s="161"/>
    </row>
    <row r="443" spans="1:1">
      <c r="A443" s="161"/>
    </row>
    <row r="444" spans="1:1">
      <c r="A444" s="161"/>
    </row>
    <row r="445" spans="1:1">
      <c r="A445" s="161"/>
    </row>
    <row r="446" spans="1:1">
      <c r="A446" s="161"/>
    </row>
    <row r="447" spans="1:1">
      <c r="A447" s="161"/>
    </row>
    <row r="448" spans="1:1">
      <c r="A448" s="161"/>
    </row>
    <row r="449" spans="1:1">
      <c r="A449" s="161"/>
    </row>
    <row r="450" spans="1:1">
      <c r="A450" s="161"/>
    </row>
    <row r="451" spans="1:1">
      <c r="A451" s="161"/>
    </row>
    <row r="452" spans="1:1">
      <c r="A452" s="161"/>
    </row>
    <row r="453" spans="1:1">
      <c r="A453" s="161"/>
    </row>
    <row r="454" spans="1:1">
      <c r="A454" s="161"/>
    </row>
    <row r="455" spans="1:1">
      <c r="A455" s="161"/>
    </row>
    <row r="456" spans="1:1">
      <c r="A456" s="161"/>
    </row>
    <row r="457" spans="1:1">
      <c r="A457" s="161"/>
    </row>
    <row r="458" spans="1:1">
      <c r="A458" s="161"/>
    </row>
    <row r="459" spans="1:1">
      <c r="A459" s="161"/>
    </row>
    <row r="460" spans="1:1">
      <c r="A460" s="161"/>
    </row>
    <row r="461" spans="1:1">
      <c r="A461" s="161"/>
    </row>
    <row r="462" spans="1:1">
      <c r="A462" s="161"/>
    </row>
    <row r="463" spans="1:1">
      <c r="A463" s="161"/>
    </row>
    <row r="464" spans="1:1">
      <c r="A464" s="161"/>
    </row>
    <row r="465" spans="1:1">
      <c r="A465" s="161"/>
    </row>
    <row r="466" spans="1:1">
      <c r="A466" s="161"/>
    </row>
    <row r="467" spans="1:1">
      <c r="A467" s="161"/>
    </row>
    <row r="468" spans="1:1">
      <c r="A468" s="161"/>
    </row>
    <row r="469" spans="1:1">
      <c r="A469" s="161"/>
    </row>
    <row r="470" spans="1:1">
      <c r="A470" s="161"/>
    </row>
    <row r="471" spans="1:1">
      <c r="A471" s="161"/>
    </row>
    <row r="472" spans="1:1">
      <c r="A472" s="161"/>
    </row>
    <row r="473" spans="1:1">
      <c r="A473" s="161"/>
    </row>
    <row r="474" spans="1:1">
      <c r="A474" s="161"/>
    </row>
    <row r="475" spans="1:1">
      <c r="A475" s="161"/>
    </row>
    <row r="476" spans="1:1">
      <c r="A476" s="161"/>
    </row>
    <row r="477" spans="1:1">
      <c r="A477" s="161"/>
    </row>
    <row r="478" spans="1:1">
      <c r="A478" s="161"/>
    </row>
    <row r="479" spans="1:1">
      <c r="A479" s="161"/>
    </row>
    <row r="480" spans="1:1">
      <c r="A480" s="161"/>
    </row>
    <row r="481" spans="1:1">
      <c r="A481" s="161"/>
    </row>
    <row r="482" spans="1:1">
      <c r="A482" s="161"/>
    </row>
    <row r="483" spans="1:1">
      <c r="A483" s="161"/>
    </row>
    <row r="484" spans="1:1">
      <c r="A484" s="161"/>
    </row>
    <row r="485" spans="1:1">
      <c r="A485" s="161"/>
    </row>
    <row r="486" spans="1:1">
      <c r="A486" s="161"/>
    </row>
    <row r="487" spans="1:1">
      <c r="A487" s="161"/>
    </row>
    <row r="488" spans="1:1">
      <c r="A488" s="161"/>
    </row>
    <row r="489" spans="1:1">
      <c r="A489" s="161"/>
    </row>
    <row r="490" spans="1:1">
      <c r="A490" s="161"/>
    </row>
    <row r="491" spans="1:1">
      <c r="A491" s="161"/>
    </row>
    <row r="492" spans="1:1">
      <c r="A492" s="161"/>
    </row>
    <row r="493" spans="1:1">
      <c r="A493" s="161"/>
    </row>
    <row r="494" spans="1:1">
      <c r="A494" s="161"/>
    </row>
    <row r="495" spans="1:1">
      <c r="A495" s="161"/>
    </row>
    <row r="496" spans="1:1">
      <c r="A496" s="161"/>
    </row>
    <row r="497" spans="1:1">
      <c r="A497" s="161"/>
    </row>
    <row r="498" spans="1:1">
      <c r="A498" s="161"/>
    </row>
    <row r="499" spans="1:1">
      <c r="A499" s="161"/>
    </row>
    <row r="500" spans="1:1">
      <c r="A500" s="161"/>
    </row>
    <row r="501" spans="1:1">
      <c r="A501" s="161"/>
    </row>
    <row r="502" spans="1:1">
      <c r="A502" s="161"/>
    </row>
    <row r="503" spans="1:1">
      <c r="A503" s="161"/>
    </row>
    <row r="504" spans="1:1">
      <c r="A504" s="161"/>
    </row>
    <row r="505" spans="1:1">
      <c r="A505" s="161"/>
    </row>
    <row r="506" spans="1:1">
      <c r="A506" s="161"/>
    </row>
    <row r="507" spans="1:1">
      <c r="A507" s="161"/>
    </row>
    <row r="508" spans="1:1">
      <c r="A508" s="161"/>
    </row>
    <row r="509" spans="1:1">
      <c r="A509" s="161"/>
    </row>
    <row r="510" spans="1:1">
      <c r="A510" s="161"/>
    </row>
    <row r="511" spans="1:1">
      <c r="A511" s="161"/>
    </row>
    <row r="512" spans="1:1">
      <c r="A512" s="161"/>
    </row>
    <row r="513" spans="1:1">
      <c r="A513" s="161"/>
    </row>
    <row r="514" spans="1:1">
      <c r="A514" s="161"/>
    </row>
    <row r="515" spans="1:1">
      <c r="A515" s="161"/>
    </row>
    <row r="516" spans="1:1">
      <c r="A516" s="161"/>
    </row>
    <row r="517" spans="1:1">
      <c r="A517" s="161"/>
    </row>
    <row r="518" spans="1:1">
      <c r="A518" s="161"/>
    </row>
    <row r="519" spans="1:1">
      <c r="A519" s="161"/>
    </row>
    <row r="520" spans="1:1">
      <c r="A520" s="161"/>
    </row>
    <row r="521" spans="1:1">
      <c r="A521" s="161"/>
    </row>
    <row r="522" spans="1:1">
      <c r="A522" s="161"/>
    </row>
    <row r="523" spans="1:1">
      <c r="A523" s="161"/>
    </row>
    <row r="524" spans="1:1">
      <c r="A524" s="161"/>
    </row>
    <row r="525" spans="1:1">
      <c r="A525" s="161"/>
    </row>
    <row r="526" spans="1:1">
      <c r="A526" s="161"/>
    </row>
    <row r="527" spans="1:1">
      <c r="A527" s="161"/>
    </row>
    <row r="528" spans="1:1">
      <c r="A528" s="161"/>
    </row>
    <row r="529" spans="1:1">
      <c r="A529" s="161"/>
    </row>
    <row r="530" spans="1:1">
      <c r="A530" s="161"/>
    </row>
    <row r="531" spans="1:1">
      <c r="A531" s="161"/>
    </row>
    <row r="532" spans="1:1">
      <c r="A532" s="161"/>
    </row>
    <row r="533" spans="1:1">
      <c r="A533" s="161"/>
    </row>
    <row r="534" spans="1:1">
      <c r="A534" s="161"/>
    </row>
    <row r="535" spans="1:1">
      <c r="A535" s="161"/>
    </row>
    <row r="536" spans="1:1">
      <c r="A536" s="161"/>
    </row>
    <row r="537" spans="1:1">
      <c r="A537" s="161"/>
    </row>
    <row r="538" spans="1:1">
      <c r="A538" s="161"/>
    </row>
    <row r="539" spans="1:1">
      <c r="A539" s="161"/>
    </row>
    <row r="540" spans="1:1">
      <c r="A540" s="161"/>
    </row>
    <row r="541" spans="1:1">
      <c r="A541" s="161"/>
    </row>
    <row r="542" spans="1:1">
      <c r="A542" s="161"/>
    </row>
    <row r="543" spans="1:1">
      <c r="A543" s="161"/>
    </row>
    <row r="544" spans="1:1">
      <c r="A544" s="161"/>
    </row>
    <row r="545" spans="1:1">
      <c r="A545" s="161"/>
    </row>
    <row r="546" spans="1:1">
      <c r="A546" s="161"/>
    </row>
    <row r="547" spans="1:1">
      <c r="A547" s="161"/>
    </row>
    <row r="548" spans="1:1">
      <c r="A548" s="161"/>
    </row>
    <row r="549" spans="1:1">
      <c r="A549" s="161"/>
    </row>
    <row r="550" spans="1:1">
      <c r="A550" s="161"/>
    </row>
    <row r="551" spans="1:1">
      <c r="A551" s="161"/>
    </row>
    <row r="552" spans="1:1">
      <c r="A552" s="161"/>
    </row>
    <row r="553" spans="1:1">
      <c r="A553" s="161"/>
    </row>
    <row r="554" spans="1:1">
      <c r="A554" s="161"/>
    </row>
    <row r="555" spans="1:1">
      <c r="A555" s="161"/>
    </row>
    <row r="556" spans="1:1">
      <c r="A556" s="161"/>
    </row>
    <row r="557" spans="1:1">
      <c r="A557" s="161"/>
    </row>
    <row r="558" spans="1:1">
      <c r="A558" s="161"/>
    </row>
    <row r="559" spans="1:1">
      <c r="A559" s="161"/>
    </row>
    <row r="560" spans="1:1">
      <c r="A560" s="161"/>
    </row>
    <row r="561" spans="1:1">
      <c r="A561" s="161"/>
    </row>
    <row r="562" spans="1:1">
      <c r="A562" s="161"/>
    </row>
    <row r="563" spans="1:1">
      <c r="A563" s="161"/>
    </row>
    <row r="564" spans="1:1">
      <c r="A564" s="161"/>
    </row>
    <row r="565" spans="1:1">
      <c r="A565" s="161"/>
    </row>
    <row r="566" spans="1:1">
      <c r="A566" s="161"/>
    </row>
    <row r="567" spans="1:1">
      <c r="A567" s="161"/>
    </row>
    <row r="568" spans="1:1">
      <c r="A568" s="161"/>
    </row>
    <row r="569" spans="1:1">
      <c r="A569" s="161"/>
    </row>
    <row r="570" spans="1:1">
      <c r="A570" s="161"/>
    </row>
    <row r="571" spans="1:1">
      <c r="A571" s="161"/>
    </row>
    <row r="572" spans="1:1">
      <c r="A572" s="161"/>
    </row>
    <row r="573" spans="1:1">
      <c r="A573" s="161"/>
    </row>
    <row r="574" spans="1:1">
      <c r="A574" s="161"/>
    </row>
    <row r="575" spans="1:1">
      <c r="A575" s="161"/>
    </row>
    <row r="576" spans="1:1">
      <c r="A576" s="161"/>
    </row>
    <row r="577" spans="1:1">
      <c r="A577" s="161"/>
    </row>
    <row r="578" spans="1:1">
      <c r="A578" s="161"/>
    </row>
    <row r="579" spans="1:1">
      <c r="A579" s="161"/>
    </row>
    <row r="580" spans="1:1">
      <c r="A580" s="161"/>
    </row>
    <row r="581" spans="1:1">
      <c r="A581" s="161"/>
    </row>
    <row r="582" spans="1:1">
      <c r="A582" s="161"/>
    </row>
    <row r="583" spans="1:1">
      <c r="A583" s="161"/>
    </row>
    <row r="584" spans="1:1">
      <c r="A584" s="161"/>
    </row>
    <row r="585" spans="1:1">
      <c r="A585" s="161"/>
    </row>
    <row r="586" spans="1:1">
      <c r="A586" s="161"/>
    </row>
    <row r="587" spans="1:1">
      <c r="A587" s="161"/>
    </row>
    <row r="588" spans="1:1">
      <c r="A588" s="161"/>
    </row>
    <row r="589" spans="1:1">
      <c r="A589" s="161"/>
    </row>
    <row r="590" spans="1:1">
      <c r="A590" s="161"/>
    </row>
    <row r="591" spans="1:1">
      <c r="A591" s="161"/>
    </row>
    <row r="592" spans="1:1">
      <c r="A592" s="161"/>
    </row>
    <row r="593" spans="1:1">
      <c r="A593" s="161"/>
    </row>
    <row r="594" spans="1:1">
      <c r="A594" s="161"/>
    </row>
    <row r="595" spans="1:1">
      <c r="A595" s="161"/>
    </row>
    <row r="596" spans="1:1">
      <c r="A596" s="161"/>
    </row>
    <row r="597" spans="1:1">
      <c r="A597" s="161"/>
    </row>
    <row r="598" spans="1:1">
      <c r="A598" s="161"/>
    </row>
    <row r="599" spans="1:1">
      <c r="A599" s="161"/>
    </row>
    <row r="600" spans="1:1">
      <c r="A600" s="161"/>
    </row>
    <row r="601" spans="1:1">
      <c r="A601" s="161"/>
    </row>
    <row r="602" spans="1:1">
      <c r="A602" s="161"/>
    </row>
    <row r="603" spans="1:1">
      <c r="A603" s="161"/>
    </row>
    <row r="604" spans="1:1">
      <c r="A604" s="161"/>
    </row>
    <row r="605" spans="1:1">
      <c r="A605" s="161"/>
    </row>
    <row r="606" spans="1:1">
      <c r="A606" s="161"/>
    </row>
    <row r="607" spans="1:1">
      <c r="A607" s="161"/>
    </row>
    <row r="608" spans="1:1">
      <c r="A608" s="161"/>
    </row>
    <row r="609" spans="1:1">
      <c r="A609" s="161"/>
    </row>
    <row r="610" spans="1:1">
      <c r="A610" s="161"/>
    </row>
    <row r="611" spans="1:1">
      <c r="A611" s="161"/>
    </row>
    <row r="612" spans="1:1">
      <c r="A612" s="161"/>
    </row>
    <row r="613" spans="1:1">
      <c r="A613" s="161"/>
    </row>
    <row r="614" spans="1:1">
      <c r="A614" s="161"/>
    </row>
    <row r="615" spans="1:1">
      <c r="A615" s="161"/>
    </row>
    <row r="616" spans="1:1">
      <c r="A616" s="161"/>
    </row>
    <row r="617" spans="1:1">
      <c r="A617" s="161"/>
    </row>
    <row r="618" spans="1:1">
      <c r="A618" s="161"/>
    </row>
    <row r="619" spans="1:1">
      <c r="A619" s="161"/>
    </row>
    <row r="620" spans="1:1">
      <c r="A620" s="161"/>
    </row>
    <row r="621" spans="1:1">
      <c r="A621" s="161"/>
    </row>
    <row r="622" spans="1:1">
      <c r="A622" s="161"/>
    </row>
    <row r="623" spans="1:1">
      <c r="A623" s="161"/>
    </row>
    <row r="624" spans="1:1">
      <c r="A624" s="161"/>
    </row>
    <row r="625" spans="1:1">
      <c r="A625" s="161"/>
    </row>
    <row r="626" spans="1:1">
      <c r="A626" s="161"/>
    </row>
    <row r="627" spans="1:1">
      <c r="A627" s="161"/>
    </row>
    <row r="628" spans="1:1">
      <c r="A628" s="161"/>
    </row>
    <row r="629" spans="1:1">
      <c r="A629" s="161"/>
    </row>
    <row r="630" spans="1:1">
      <c r="A630" s="161"/>
    </row>
    <row r="631" spans="1:1">
      <c r="A631" s="161"/>
    </row>
    <row r="632" spans="1:1">
      <c r="A632" s="161"/>
    </row>
    <row r="633" spans="1:1">
      <c r="A633" s="161"/>
    </row>
    <row r="634" spans="1:1">
      <c r="A634" s="161"/>
    </row>
    <row r="635" spans="1:1">
      <c r="A635" s="161"/>
    </row>
    <row r="636" spans="1:1">
      <c r="A636" s="161"/>
    </row>
    <row r="637" spans="1:1">
      <c r="A637" s="161"/>
    </row>
    <row r="638" spans="1:1">
      <c r="A638" s="161"/>
    </row>
    <row r="639" spans="1:1">
      <c r="A639" s="161"/>
    </row>
    <row r="640" spans="1:1">
      <c r="A640" s="161"/>
    </row>
    <row r="641" spans="1:1">
      <c r="A641" s="161"/>
    </row>
    <row r="642" spans="1:1">
      <c r="A642" s="161"/>
    </row>
    <row r="643" spans="1:1">
      <c r="A643" s="161"/>
    </row>
    <row r="644" spans="1:1">
      <c r="A644" s="161"/>
    </row>
    <row r="645" spans="1:1">
      <c r="A645" s="161"/>
    </row>
    <row r="646" spans="1:1">
      <c r="A646" s="161"/>
    </row>
    <row r="647" spans="1:1">
      <c r="A647" s="161"/>
    </row>
    <row r="648" spans="1:1">
      <c r="A648" s="161"/>
    </row>
    <row r="649" spans="1:1">
      <c r="A649" s="161"/>
    </row>
    <row r="650" spans="1:1">
      <c r="A650" s="161"/>
    </row>
    <row r="651" spans="1:1">
      <c r="A651" s="161"/>
    </row>
    <row r="652" spans="1:1">
      <c r="A652" s="161"/>
    </row>
    <row r="653" spans="1:1">
      <c r="A653" s="161"/>
    </row>
    <row r="654" spans="1:1">
      <c r="A654" s="161"/>
    </row>
    <row r="655" spans="1:1">
      <c r="A655" s="161"/>
    </row>
    <row r="656" spans="1:1">
      <c r="A656" s="161"/>
    </row>
    <row r="657" spans="1:1">
      <c r="A657" s="161"/>
    </row>
    <row r="658" spans="1:1">
      <c r="A658" s="161"/>
    </row>
    <row r="659" spans="1:1">
      <c r="A659" s="161"/>
    </row>
    <row r="660" spans="1:1">
      <c r="A660" s="161"/>
    </row>
    <row r="661" spans="1:1">
      <c r="A661" s="161"/>
    </row>
    <row r="662" spans="1:1">
      <c r="A662" s="161"/>
    </row>
    <row r="663" spans="1:1">
      <c r="A663" s="161"/>
    </row>
    <row r="664" spans="1:1">
      <c r="A664" s="161"/>
    </row>
    <row r="665" spans="1:1">
      <c r="A665" s="161"/>
    </row>
    <row r="666" spans="1:1">
      <c r="A666" s="161"/>
    </row>
    <row r="667" spans="1:1">
      <c r="A667" s="161"/>
    </row>
    <row r="668" spans="1:1">
      <c r="A668" s="161"/>
    </row>
    <row r="669" spans="1:1">
      <c r="A669" s="161"/>
    </row>
    <row r="670" spans="1:1">
      <c r="A670" s="161"/>
    </row>
    <row r="671" spans="1:1">
      <c r="A671" s="161"/>
    </row>
    <row r="672" spans="1:1">
      <c r="A672" s="161"/>
    </row>
    <row r="673" spans="1:1">
      <c r="A673" s="161"/>
    </row>
    <row r="674" spans="1:1">
      <c r="A674" s="161"/>
    </row>
    <row r="675" spans="1:1">
      <c r="A675" s="161"/>
    </row>
    <row r="676" spans="1:1">
      <c r="A676" s="161"/>
    </row>
    <row r="677" spans="1:1">
      <c r="A677" s="161"/>
    </row>
    <row r="678" spans="1:1">
      <c r="A678" s="161"/>
    </row>
    <row r="679" spans="1:1">
      <c r="A679" s="161"/>
    </row>
    <row r="680" spans="1:1">
      <c r="A680" s="161"/>
    </row>
    <row r="681" spans="1:1">
      <c r="A681" s="161"/>
    </row>
    <row r="682" spans="1:1">
      <c r="A682" s="161"/>
    </row>
    <row r="683" spans="1:1">
      <c r="A683" s="161"/>
    </row>
    <row r="684" spans="1:1">
      <c r="A684" s="161"/>
    </row>
    <row r="685" spans="1:1">
      <c r="A685" s="161"/>
    </row>
    <row r="686" spans="1:1">
      <c r="A686" s="161"/>
    </row>
    <row r="687" spans="1:1">
      <c r="A687" s="161"/>
    </row>
    <row r="688" spans="1:1">
      <c r="A688" s="161"/>
    </row>
    <row r="689" spans="1:1">
      <c r="A689" s="161"/>
    </row>
    <row r="690" spans="1:1">
      <c r="A690" s="161"/>
    </row>
    <row r="691" spans="1:1">
      <c r="A691" s="161"/>
    </row>
    <row r="692" spans="1:1">
      <c r="A692" s="161"/>
    </row>
    <row r="693" spans="1:1">
      <c r="A693" s="161"/>
    </row>
    <row r="694" spans="1:1">
      <c r="A694" s="161"/>
    </row>
    <row r="695" spans="1:1">
      <c r="A695" s="161"/>
    </row>
    <row r="696" spans="1:1">
      <c r="A696" s="161"/>
    </row>
    <row r="697" spans="1:1">
      <c r="A697" s="161"/>
    </row>
    <row r="698" spans="1:1">
      <c r="A698" s="161"/>
    </row>
    <row r="699" spans="1:1">
      <c r="A699" s="161"/>
    </row>
    <row r="700" spans="1:1">
      <c r="A700" s="161"/>
    </row>
    <row r="701" spans="1:1">
      <c r="A701" s="161"/>
    </row>
    <row r="702" spans="1:1">
      <c r="A702" s="161"/>
    </row>
    <row r="703" spans="1:1">
      <c r="A703" s="161"/>
    </row>
    <row r="704" spans="1:1">
      <c r="A704" s="161"/>
    </row>
    <row r="705" spans="1:1">
      <c r="A705" s="161"/>
    </row>
    <row r="706" spans="1:1">
      <c r="A706" s="161"/>
    </row>
    <row r="707" spans="1:1">
      <c r="A707" s="161"/>
    </row>
    <row r="708" spans="1:1">
      <c r="A708" s="161"/>
    </row>
    <row r="709" spans="1:1">
      <c r="A709" s="161"/>
    </row>
    <row r="710" spans="1:1">
      <c r="A710" s="161"/>
    </row>
    <row r="711" spans="1:1">
      <c r="A711" s="161"/>
    </row>
    <row r="712" spans="1:1">
      <c r="A712" s="161"/>
    </row>
    <row r="713" spans="1:1">
      <c r="A713" s="161"/>
    </row>
    <row r="714" spans="1:1">
      <c r="A714" s="161"/>
    </row>
    <row r="715" spans="1:1">
      <c r="A715" s="161"/>
    </row>
    <row r="716" spans="1:1">
      <c r="A716" s="161"/>
    </row>
    <row r="717" spans="1:1">
      <c r="A717" s="161"/>
    </row>
    <row r="718" spans="1:1">
      <c r="A718" s="161"/>
    </row>
    <row r="719" spans="1:1">
      <c r="A719" s="161"/>
    </row>
    <row r="720" spans="1:1">
      <c r="A720" s="161"/>
    </row>
    <row r="721" spans="1:1">
      <c r="A721" s="161"/>
    </row>
    <row r="722" spans="1:1">
      <c r="A722" s="161"/>
    </row>
    <row r="723" spans="1:1">
      <c r="A723" s="161"/>
    </row>
    <row r="724" spans="1:1">
      <c r="A724" s="161"/>
    </row>
    <row r="725" spans="1:1">
      <c r="A725" s="161"/>
    </row>
    <row r="726" spans="1:1">
      <c r="A726" s="161"/>
    </row>
    <row r="727" spans="1:1">
      <c r="A727" s="161"/>
    </row>
    <row r="728" spans="1:1">
      <c r="A728" s="161"/>
    </row>
    <row r="729" spans="1:1">
      <c r="A729" s="161"/>
    </row>
    <row r="730" spans="1:1">
      <c r="A730" s="161"/>
    </row>
    <row r="731" spans="1:1">
      <c r="A731" s="161"/>
    </row>
    <row r="732" spans="1:1">
      <c r="A732" s="161"/>
    </row>
    <row r="733" spans="1:1">
      <c r="A733" s="161"/>
    </row>
    <row r="734" spans="1:1">
      <c r="A734" s="161"/>
    </row>
    <row r="735" spans="1:1">
      <c r="A735" s="161"/>
    </row>
    <row r="736" spans="1:1">
      <c r="A736" s="161"/>
    </row>
    <row r="737" spans="1:1">
      <c r="A737" s="161"/>
    </row>
    <row r="738" spans="1:1">
      <c r="A738" s="161"/>
    </row>
    <row r="739" spans="1:1">
      <c r="A739" s="161"/>
    </row>
    <row r="740" spans="1:1">
      <c r="A740" s="161"/>
    </row>
    <row r="741" spans="1:1">
      <c r="A741" s="161"/>
    </row>
    <row r="742" spans="1:1">
      <c r="A742" s="161"/>
    </row>
    <row r="743" spans="1:1">
      <c r="A743" s="161"/>
    </row>
    <row r="744" spans="1:1">
      <c r="A744" s="161"/>
    </row>
    <row r="745" spans="1:1">
      <c r="A745" s="161"/>
    </row>
    <row r="746" spans="1:1">
      <c r="A746" s="161"/>
    </row>
    <row r="747" spans="1:1">
      <c r="A747" s="161"/>
    </row>
    <row r="748" spans="1:1">
      <c r="A748" s="161"/>
    </row>
    <row r="749" spans="1:1">
      <c r="A749" s="161"/>
    </row>
    <row r="750" spans="1:1">
      <c r="A750" s="161"/>
    </row>
    <row r="751" spans="1:1">
      <c r="A751" s="161"/>
    </row>
    <row r="752" spans="1:1">
      <c r="A752" s="161"/>
    </row>
    <row r="753" spans="1:1">
      <c r="A753" s="161"/>
    </row>
    <row r="754" spans="1:1">
      <c r="A754" s="161"/>
    </row>
    <row r="755" spans="1:1">
      <c r="A755" s="161"/>
    </row>
    <row r="756" spans="1:1">
      <c r="A756" s="161"/>
    </row>
    <row r="757" spans="1:1">
      <c r="A757" s="161"/>
    </row>
    <row r="758" spans="1:1">
      <c r="A758" s="161"/>
    </row>
    <row r="759" spans="1:1">
      <c r="A759" s="161"/>
    </row>
    <row r="760" spans="1:1">
      <c r="A760" s="161"/>
    </row>
    <row r="761" spans="1:1">
      <c r="A761" s="161"/>
    </row>
    <row r="762" spans="1:1">
      <c r="A762" s="161"/>
    </row>
    <row r="763" spans="1:1">
      <c r="A763" s="161"/>
    </row>
    <row r="764" spans="1:1">
      <c r="A764" s="161"/>
    </row>
    <row r="765" spans="1:1">
      <c r="A765" s="161"/>
    </row>
    <row r="766" spans="1:1">
      <c r="A766" s="161"/>
    </row>
    <row r="767" spans="1:1">
      <c r="A767" s="161"/>
    </row>
    <row r="768" spans="1:1">
      <c r="A768" s="161"/>
    </row>
    <row r="769" spans="1:1">
      <c r="A769" s="161"/>
    </row>
    <row r="770" spans="1:1">
      <c r="A770" s="161"/>
    </row>
    <row r="771" spans="1:1">
      <c r="A771" s="161"/>
    </row>
    <row r="772" spans="1:1">
      <c r="A772" s="161"/>
    </row>
    <row r="773" spans="1:1">
      <c r="A773" s="161"/>
    </row>
    <row r="774" spans="1:1">
      <c r="A774" s="161"/>
    </row>
    <row r="775" spans="1:1">
      <c r="A775" s="161"/>
    </row>
    <row r="776" spans="1:1">
      <c r="A776" s="161"/>
    </row>
    <row r="777" spans="1:1">
      <c r="A777" s="161"/>
    </row>
    <row r="778" spans="1:1">
      <c r="A778" s="161"/>
    </row>
    <row r="779" spans="1:1">
      <c r="A779" s="161"/>
    </row>
    <row r="780" spans="1:1">
      <c r="A780" s="161"/>
    </row>
    <row r="781" spans="1:1">
      <c r="A781" s="161"/>
    </row>
    <row r="782" spans="1:1">
      <c r="A782" s="161"/>
    </row>
    <row r="783" spans="1:1">
      <c r="A783" s="161"/>
    </row>
    <row r="784" spans="1:1">
      <c r="A784" s="161"/>
    </row>
    <row r="785" spans="1:1">
      <c r="A785" s="161"/>
    </row>
    <row r="786" spans="1:1">
      <c r="A786" s="161"/>
    </row>
    <row r="787" spans="1:1">
      <c r="A787" s="161"/>
    </row>
    <row r="788" spans="1:1">
      <c r="A788" s="161"/>
    </row>
    <row r="789" spans="1:1">
      <c r="A789" s="161"/>
    </row>
    <row r="790" spans="1:1">
      <c r="A790" s="161"/>
    </row>
    <row r="791" spans="1:1">
      <c r="A791" s="161"/>
    </row>
    <row r="792" spans="1:1">
      <c r="A792" s="161"/>
    </row>
    <row r="793" spans="1:1">
      <c r="A793" s="161"/>
    </row>
    <row r="794" spans="1:1">
      <c r="A794" s="161"/>
    </row>
    <row r="795" spans="1:1">
      <c r="A795" s="161"/>
    </row>
    <row r="796" spans="1:1">
      <c r="A796" s="161"/>
    </row>
    <row r="797" spans="1:1">
      <c r="A797" s="161"/>
    </row>
    <row r="798" spans="1:1">
      <c r="A798" s="161"/>
    </row>
    <row r="799" spans="1:1">
      <c r="A799" s="161"/>
    </row>
    <row r="800" spans="1:1">
      <c r="A800" s="161"/>
    </row>
    <row r="801" spans="1:1">
      <c r="A801" s="161"/>
    </row>
    <row r="802" spans="1:1">
      <c r="A802" s="161"/>
    </row>
    <row r="803" spans="1:1">
      <c r="A803" s="161"/>
    </row>
    <row r="804" spans="1:1">
      <c r="A804" s="161"/>
    </row>
    <row r="805" spans="1:1">
      <c r="A805" s="161"/>
    </row>
    <row r="806" spans="1:1">
      <c r="A806" s="161"/>
    </row>
    <row r="807" spans="1:1">
      <c r="A807" s="161"/>
    </row>
    <row r="808" spans="1:1">
      <c r="A808" s="161"/>
    </row>
    <row r="809" spans="1:1">
      <c r="A809" s="161"/>
    </row>
    <row r="810" spans="1:1">
      <c r="A810" s="161"/>
    </row>
    <row r="811" spans="1:1">
      <c r="A811" s="161"/>
    </row>
    <row r="812" spans="1:1">
      <c r="A812" s="161"/>
    </row>
    <row r="813" spans="1:1">
      <c r="A813" s="161"/>
    </row>
    <row r="814" spans="1:1">
      <c r="A814" s="161"/>
    </row>
    <row r="815" spans="1:1">
      <c r="A815" s="161"/>
    </row>
    <row r="816" spans="1:1">
      <c r="A816" s="161"/>
    </row>
    <row r="817" spans="1:1">
      <c r="A817" s="161"/>
    </row>
    <row r="818" spans="1:1">
      <c r="A818" s="161"/>
    </row>
    <row r="819" spans="1:1">
      <c r="A819" s="161"/>
    </row>
    <row r="820" spans="1:1">
      <c r="A820" s="161"/>
    </row>
    <row r="821" spans="1:1">
      <c r="A821" s="161"/>
    </row>
    <row r="822" spans="1:1">
      <c r="A822" s="161"/>
    </row>
    <row r="823" spans="1:1">
      <c r="A823" s="161"/>
    </row>
    <row r="824" spans="1:1">
      <c r="A824" s="161"/>
    </row>
    <row r="825" spans="1:1">
      <c r="A825" s="161"/>
    </row>
    <row r="826" spans="1:1">
      <c r="A826" s="161"/>
    </row>
    <row r="827" spans="1:1">
      <c r="A827" s="161"/>
    </row>
    <row r="828" spans="1:1">
      <c r="A828" s="161"/>
    </row>
    <row r="829" spans="1:1">
      <c r="A829" s="161"/>
    </row>
    <row r="830" spans="1:1">
      <c r="A830" s="161"/>
    </row>
    <row r="831" spans="1:1">
      <c r="A831" s="161"/>
    </row>
    <row r="832" spans="1:1">
      <c r="A832" s="161"/>
    </row>
    <row r="833" spans="1:1">
      <c r="A833" s="161"/>
    </row>
    <row r="834" spans="1:1">
      <c r="A834" s="161"/>
    </row>
    <row r="835" spans="1:1">
      <c r="A835" s="161"/>
    </row>
    <row r="836" spans="1:1">
      <c r="A836" s="161"/>
    </row>
    <row r="837" spans="1:1">
      <c r="A837" s="161"/>
    </row>
    <row r="838" spans="1:1">
      <c r="A838" s="161"/>
    </row>
    <row r="839" spans="1:1">
      <c r="A839" s="161"/>
    </row>
    <row r="840" spans="1:1">
      <c r="A840" s="161"/>
    </row>
    <row r="841" spans="1:1">
      <c r="A841" s="161"/>
    </row>
    <row r="842" spans="1:1">
      <c r="A842" s="161"/>
    </row>
    <row r="843" spans="1:1">
      <c r="A843" s="161"/>
    </row>
    <row r="844" spans="1:1">
      <c r="A844" s="161"/>
    </row>
    <row r="845" spans="1:1">
      <c r="A845" s="161"/>
    </row>
    <row r="846" spans="1:1">
      <c r="A846" s="161"/>
    </row>
    <row r="847" spans="1:1">
      <c r="A847" s="161"/>
    </row>
    <row r="848" spans="1:1">
      <c r="A848" s="161"/>
    </row>
    <row r="849" spans="1:1">
      <c r="A849" s="161"/>
    </row>
    <row r="850" spans="1:1">
      <c r="A850" s="161"/>
    </row>
    <row r="851" spans="1:1">
      <c r="A851" s="161"/>
    </row>
    <row r="852" spans="1:1">
      <c r="A852" s="161"/>
    </row>
    <row r="853" spans="1:1">
      <c r="A853" s="161"/>
    </row>
    <row r="854" spans="1:1">
      <c r="A854" s="161"/>
    </row>
    <row r="855" spans="1:1">
      <c r="A855" s="161"/>
    </row>
    <row r="856" spans="1:1">
      <c r="A856" s="161"/>
    </row>
    <row r="857" spans="1:1">
      <c r="A857" s="161"/>
    </row>
    <row r="858" spans="1:1">
      <c r="A858" s="161"/>
    </row>
    <row r="859" spans="1:1">
      <c r="A859" s="161"/>
    </row>
    <row r="860" spans="1:1">
      <c r="A860" s="161"/>
    </row>
    <row r="861" spans="1:1">
      <c r="A861" s="161"/>
    </row>
    <row r="862" spans="1:1">
      <c r="A862" s="161"/>
    </row>
    <row r="863" spans="1:1">
      <c r="A863" s="161"/>
    </row>
    <row r="864" spans="1:1">
      <c r="A864" s="161"/>
    </row>
    <row r="865" spans="1:1">
      <c r="A865" s="161"/>
    </row>
    <row r="866" spans="1:1">
      <c r="A866" s="161"/>
    </row>
    <row r="867" spans="1:1">
      <c r="A867" s="161"/>
    </row>
    <row r="868" spans="1:1">
      <c r="A868" s="161"/>
    </row>
    <row r="869" spans="1:1">
      <c r="A869" s="161"/>
    </row>
    <row r="870" spans="1:1">
      <c r="A870" s="161"/>
    </row>
    <row r="871" spans="1:1">
      <c r="A871" s="161"/>
    </row>
    <row r="872" spans="1:1">
      <c r="A872" s="161"/>
    </row>
    <row r="873" spans="1:1">
      <c r="A873" s="161"/>
    </row>
    <row r="874" spans="1:1">
      <c r="A874" s="161"/>
    </row>
    <row r="875" spans="1:1">
      <c r="A875" s="161"/>
    </row>
    <row r="876" spans="1:1">
      <c r="A876" s="161"/>
    </row>
    <row r="877" spans="1:1">
      <c r="A877" s="161"/>
    </row>
    <row r="878" spans="1:1">
      <c r="A878" s="161"/>
    </row>
    <row r="879" spans="1:1">
      <c r="A879" s="161"/>
    </row>
    <row r="880" spans="1:1">
      <c r="A880" s="161"/>
    </row>
    <row r="881" spans="1:1">
      <c r="A881" s="161"/>
    </row>
    <row r="882" spans="1:1">
      <c r="A882" s="161"/>
    </row>
    <row r="883" spans="1:1">
      <c r="A883" s="161"/>
    </row>
    <row r="884" spans="1:1">
      <c r="A884" s="161"/>
    </row>
    <row r="885" spans="1:1">
      <c r="A885" s="161"/>
    </row>
    <row r="886" spans="1:1">
      <c r="A886" s="161"/>
    </row>
    <row r="887" spans="1:1">
      <c r="A887" s="161"/>
    </row>
    <row r="888" spans="1:1">
      <c r="A888" s="161"/>
    </row>
    <row r="889" spans="1:1">
      <c r="A889" s="161"/>
    </row>
    <row r="890" spans="1:1">
      <c r="A890" s="161"/>
    </row>
    <row r="891" spans="1:1">
      <c r="A891" s="161"/>
    </row>
    <row r="892" spans="1:1">
      <c r="A892" s="161"/>
    </row>
    <row r="893" spans="1:1">
      <c r="A893" s="161"/>
    </row>
    <row r="894" spans="1:1">
      <c r="A894" s="161"/>
    </row>
    <row r="895" spans="1:1">
      <c r="A895" s="161"/>
    </row>
    <row r="896" spans="1:1">
      <c r="A896" s="161"/>
    </row>
    <row r="897" spans="1:1">
      <c r="A897" s="161"/>
    </row>
    <row r="898" spans="1:1">
      <c r="A898" s="161"/>
    </row>
    <row r="899" spans="1:1">
      <c r="A899" s="161"/>
    </row>
    <row r="900" spans="1:1">
      <c r="A900" s="161"/>
    </row>
    <row r="901" spans="1:1">
      <c r="A901" s="161"/>
    </row>
    <row r="902" spans="1:1">
      <c r="A902" s="161"/>
    </row>
    <row r="903" spans="1:1">
      <c r="A903" s="161"/>
    </row>
    <row r="904" spans="1:1">
      <c r="A904" s="161"/>
    </row>
    <row r="905" spans="1:1">
      <c r="A905" s="161"/>
    </row>
    <row r="906" spans="1:1">
      <c r="A906" s="161"/>
    </row>
    <row r="907" spans="1:1">
      <c r="A907" s="161"/>
    </row>
    <row r="908" spans="1:1">
      <c r="A908" s="161"/>
    </row>
    <row r="909" spans="1:1">
      <c r="A909" s="161"/>
    </row>
    <row r="910" spans="1:1">
      <c r="A910" s="161"/>
    </row>
    <row r="911" spans="1:1">
      <c r="A911" s="161"/>
    </row>
    <row r="912" spans="1:1">
      <c r="A912" s="161"/>
    </row>
    <row r="913" spans="1:1">
      <c r="A913" s="161"/>
    </row>
    <row r="914" spans="1:1">
      <c r="A914" s="161"/>
    </row>
    <row r="915" spans="1:1">
      <c r="A915" s="161"/>
    </row>
    <row r="916" spans="1:1">
      <c r="A916" s="161"/>
    </row>
    <row r="917" spans="1:1">
      <c r="A917" s="161"/>
    </row>
    <row r="918" spans="1:1">
      <c r="A918" s="161"/>
    </row>
    <row r="919" spans="1:1">
      <c r="A919" s="161"/>
    </row>
    <row r="920" spans="1:1">
      <c r="A920" s="161"/>
    </row>
    <row r="921" spans="1:1">
      <c r="A921" s="161"/>
    </row>
    <row r="922" spans="1:1">
      <c r="A922" s="161"/>
    </row>
    <row r="923" spans="1:1">
      <c r="A923" s="161"/>
    </row>
    <row r="924" spans="1:1">
      <c r="A924" s="161"/>
    </row>
    <row r="925" spans="1:1">
      <c r="A925" s="161"/>
    </row>
    <row r="926" spans="1:1">
      <c r="A926" s="161"/>
    </row>
    <row r="927" spans="1:1">
      <c r="A927" s="161"/>
    </row>
    <row r="928" spans="1:1">
      <c r="A928" s="161"/>
    </row>
    <row r="929" spans="1:1">
      <c r="A929" s="161"/>
    </row>
    <row r="930" spans="1:1">
      <c r="A930" s="161"/>
    </row>
    <row r="931" spans="1:1">
      <c r="A931" s="161"/>
    </row>
    <row r="932" spans="1:1">
      <c r="A932" s="161"/>
    </row>
    <row r="933" spans="1:1">
      <c r="A933" s="161"/>
    </row>
    <row r="934" spans="1:1">
      <c r="A934" s="161"/>
    </row>
    <row r="935" spans="1:1">
      <c r="A935" s="161"/>
    </row>
    <row r="936" spans="1:1">
      <c r="A936" s="161"/>
    </row>
    <row r="937" spans="1:1">
      <c r="A937" s="161"/>
    </row>
    <row r="938" spans="1:1">
      <c r="A938" s="161"/>
    </row>
    <row r="939" spans="1:1">
      <c r="A939" s="161"/>
    </row>
    <row r="940" spans="1:1">
      <c r="A940" s="161"/>
    </row>
    <row r="941" spans="1:1">
      <c r="A941" s="161"/>
    </row>
    <row r="942" spans="1:1">
      <c r="A942" s="161"/>
    </row>
    <row r="943" spans="1:1">
      <c r="A943" s="161"/>
    </row>
    <row r="944" spans="1:1">
      <c r="A944" s="161"/>
    </row>
    <row r="945" spans="1:1">
      <c r="A945" s="161"/>
    </row>
    <row r="946" spans="1:1">
      <c r="A946" s="161"/>
    </row>
    <row r="947" spans="1:1">
      <c r="A947" s="161"/>
    </row>
    <row r="948" spans="1:1">
      <c r="A948" s="161"/>
    </row>
    <row r="949" spans="1:1">
      <c r="A949" s="161"/>
    </row>
    <row r="950" spans="1:1">
      <c r="A950" s="161"/>
    </row>
    <row r="951" spans="1:1">
      <c r="A951" s="161"/>
    </row>
    <row r="952" spans="1:1">
      <c r="A952" s="161"/>
    </row>
    <row r="953" spans="1:1">
      <c r="A953" s="161"/>
    </row>
    <row r="954" spans="1:1">
      <c r="A954" s="161"/>
    </row>
    <row r="955" spans="1:1">
      <c r="A955" s="161"/>
    </row>
    <row r="956" spans="1:1">
      <c r="A956" s="161"/>
    </row>
    <row r="957" spans="1:1">
      <c r="A957" s="161"/>
    </row>
    <row r="958" spans="1:1">
      <c r="A958" s="161"/>
    </row>
    <row r="959" spans="1:1">
      <c r="A959" s="161"/>
    </row>
    <row r="960" spans="1:1">
      <c r="A960" s="161"/>
    </row>
    <row r="961" spans="1:1">
      <c r="A961" s="161"/>
    </row>
    <row r="962" spans="1:1">
      <c r="A962" s="161"/>
    </row>
    <row r="963" spans="1:1">
      <c r="A963" s="161"/>
    </row>
    <row r="964" spans="1:1">
      <c r="A964" s="161"/>
    </row>
    <row r="965" spans="1:1">
      <c r="A965" s="161"/>
    </row>
    <row r="966" spans="1:1">
      <c r="A966" s="161"/>
    </row>
    <row r="967" spans="1:1">
      <c r="A967" s="161"/>
    </row>
    <row r="968" spans="1:1">
      <c r="A968" s="161"/>
    </row>
  </sheetData>
  <mergeCells count="100">
    <mergeCell ref="G59:H59"/>
    <mergeCell ref="F62:G62"/>
    <mergeCell ref="H62:I62"/>
    <mergeCell ref="G63:I63"/>
    <mergeCell ref="F65:G65"/>
    <mergeCell ref="G53:H53"/>
    <mergeCell ref="G54:H54"/>
    <mergeCell ref="F55:G55"/>
    <mergeCell ref="G57:H57"/>
    <mergeCell ref="H58:I58"/>
    <mergeCell ref="F43:G43"/>
    <mergeCell ref="H43:I43"/>
    <mergeCell ref="G47:I47"/>
    <mergeCell ref="G48:I48"/>
    <mergeCell ref="G49:H49"/>
    <mergeCell ref="G35:H35"/>
    <mergeCell ref="F38:G38"/>
    <mergeCell ref="G40:I40"/>
    <mergeCell ref="G41:I41"/>
    <mergeCell ref="H42:I42"/>
    <mergeCell ref="G27:H27"/>
    <mergeCell ref="G28:H28"/>
    <mergeCell ref="H31:I31"/>
    <mergeCell ref="G33:H33"/>
    <mergeCell ref="J34:K34"/>
    <mergeCell ref="F34:G34"/>
    <mergeCell ref="G17:I17"/>
    <mergeCell ref="G18:I18"/>
    <mergeCell ref="G19:I19"/>
    <mergeCell ref="F21:I21"/>
    <mergeCell ref="G22:I22"/>
    <mergeCell ref="F12:H12"/>
    <mergeCell ref="G13:I13"/>
    <mergeCell ref="G14:I14"/>
    <mergeCell ref="F15:H15"/>
    <mergeCell ref="F16:G16"/>
    <mergeCell ref="H16:I16"/>
    <mergeCell ref="F6:H6"/>
    <mergeCell ref="F7:I7"/>
    <mergeCell ref="G8:I8"/>
    <mergeCell ref="G10:I10"/>
    <mergeCell ref="G11:I11"/>
    <mergeCell ref="J169:K169"/>
    <mergeCell ref="F170:G170"/>
    <mergeCell ref="J172:K172"/>
    <mergeCell ref="F139:G139"/>
    <mergeCell ref="F146:G146"/>
    <mergeCell ref="F149:G149"/>
    <mergeCell ref="F152:G152"/>
    <mergeCell ref="J160:K160"/>
    <mergeCell ref="J161:K161"/>
    <mergeCell ref="J163:K163"/>
    <mergeCell ref="F164:I164"/>
    <mergeCell ref="J164:K164"/>
    <mergeCell ref="J165:K165"/>
    <mergeCell ref="J166:K166"/>
    <mergeCell ref="F167:G167"/>
    <mergeCell ref="F125:I125"/>
    <mergeCell ref="F126:G126"/>
    <mergeCell ref="J135:K135"/>
    <mergeCell ref="G138:I138"/>
    <mergeCell ref="J142:K142"/>
    <mergeCell ref="F105:I105"/>
    <mergeCell ref="J106:K106"/>
    <mergeCell ref="G107:I107"/>
    <mergeCell ref="F122:G122"/>
    <mergeCell ref="F124:I124"/>
    <mergeCell ref="J110:K110"/>
    <mergeCell ref="G111:I111"/>
    <mergeCell ref="J111:K111"/>
    <mergeCell ref="G113:I113"/>
    <mergeCell ref="J113:K113"/>
    <mergeCell ref="G115:I115"/>
    <mergeCell ref="J115:K115"/>
    <mergeCell ref="J95:K95"/>
    <mergeCell ref="F96:H96"/>
    <mergeCell ref="F102:G102"/>
    <mergeCell ref="J102:K102"/>
    <mergeCell ref="J104:K104"/>
    <mergeCell ref="G86:I86"/>
    <mergeCell ref="F88:I88"/>
    <mergeCell ref="G90:I90"/>
    <mergeCell ref="J91:K91"/>
    <mergeCell ref="F92:G92"/>
    <mergeCell ref="J80:K80"/>
    <mergeCell ref="G81:I81"/>
    <mergeCell ref="G82:I82"/>
    <mergeCell ref="J82:K82"/>
    <mergeCell ref="F85:G85"/>
    <mergeCell ref="G73:I73"/>
    <mergeCell ref="F75:I75"/>
    <mergeCell ref="G74:I74"/>
    <mergeCell ref="G79:I79"/>
    <mergeCell ref="G80:I80"/>
    <mergeCell ref="H65:I65"/>
    <mergeCell ref="H66:I66"/>
    <mergeCell ref="H70:I70"/>
    <mergeCell ref="H71:I71"/>
    <mergeCell ref="G72:I72"/>
    <mergeCell ref="F67:G67"/>
  </mergeCells>
  <hyperlinks>
    <hyperlink ref="F2" r:id="rId1" xr:uid="{00000000-0004-0000-1300-000000000000}"/>
    <hyperlink ref="F3" r:id="rId2" xr:uid="{00000000-0004-0000-1300-000001000000}"/>
    <hyperlink ref="F4" r:id="rId3" xr:uid="{00000000-0004-0000-1300-000002000000}"/>
    <hyperlink ref="F5" r:id="rId4" xr:uid="{00000000-0004-0000-1300-000003000000}"/>
    <hyperlink ref="F6" r:id="rId5" xr:uid="{00000000-0004-0000-1300-000004000000}"/>
    <hyperlink ref="F7" r:id="rId6" xr:uid="{00000000-0004-0000-1300-000005000000}"/>
    <hyperlink ref="F8" r:id="rId7" xr:uid="{00000000-0004-0000-1300-000006000000}"/>
    <hyperlink ref="F9" r:id="rId8" xr:uid="{00000000-0004-0000-1300-000007000000}"/>
    <hyperlink ref="F10" r:id="rId9" xr:uid="{00000000-0004-0000-1300-000008000000}"/>
    <hyperlink ref="F11" r:id="rId10" xr:uid="{00000000-0004-0000-1300-000009000000}"/>
    <hyperlink ref="F12" r:id="rId11" xr:uid="{00000000-0004-0000-1300-00000A000000}"/>
    <hyperlink ref="F13" r:id="rId12" xr:uid="{00000000-0004-0000-1300-00000B000000}"/>
    <hyperlink ref="F14" r:id="rId13" xr:uid="{00000000-0004-0000-1300-00000C000000}"/>
    <hyperlink ref="F16" r:id="rId14" xr:uid="{00000000-0004-0000-1300-00000D000000}"/>
    <hyperlink ref="F17" r:id="rId15" xr:uid="{00000000-0004-0000-1300-00000E000000}"/>
    <hyperlink ref="F18" r:id="rId16" xr:uid="{00000000-0004-0000-1300-00000F000000}"/>
    <hyperlink ref="F19" r:id="rId17" xr:uid="{00000000-0004-0000-1300-000010000000}"/>
    <hyperlink ref="F20" r:id="rId18" xr:uid="{00000000-0004-0000-1300-000011000000}"/>
    <hyperlink ref="F21" r:id="rId19" xr:uid="{00000000-0004-0000-1300-000012000000}"/>
    <hyperlink ref="F22" r:id="rId20" xr:uid="{00000000-0004-0000-1300-000013000000}"/>
    <hyperlink ref="F23" r:id="rId21" xr:uid="{00000000-0004-0000-1300-000014000000}"/>
    <hyperlink ref="F24" r:id="rId22" xr:uid="{00000000-0004-0000-1300-000015000000}"/>
    <hyperlink ref="F25" r:id="rId23" xr:uid="{00000000-0004-0000-1300-000016000000}"/>
    <hyperlink ref="F26" r:id="rId24" xr:uid="{00000000-0004-0000-1300-000017000000}"/>
    <hyperlink ref="F27" r:id="rId25" xr:uid="{00000000-0004-0000-1300-000018000000}"/>
    <hyperlink ref="F28" r:id="rId26" xr:uid="{00000000-0004-0000-1300-000019000000}"/>
    <hyperlink ref="F29" r:id="rId27" xr:uid="{00000000-0004-0000-1300-00001A000000}"/>
    <hyperlink ref="F30" r:id="rId28" xr:uid="{00000000-0004-0000-1300-00001B000000}"/>
    <hyperlink ref="F31" r:id="rId29" xr:uid="{00000000-0004-0000-1300-00001C000000}"/>
    <hyperlink ref="F32" r:id="rId30" xr:uid="{00000000-0004-0000-1300-00001D000000}"/>
    <hyperlink ref="F33" r:id="rId31" xr:uid="{00000000-0004-0000-1300-00001E000000}"/>
    <hyperlink ref="F35" r:id="rId32" xr:uid="{00000000-0004-0000-1300-00001F000000}"/>
    <hyperlink ref="F36" r:id="rId33" xr:uid="{00000000-0004-0000-1300-000020000000}"/>
    <hyperlink ref="F37" r:id="rId34" xr:uid="{00000000-0004-0000-1300-000021000000}"/>
    <hyperlink ref="F38" r:id="rId35" xr:uid="{00000000-0004-0000-1300-000022000000}"/>
    <hyperlink ref="F39" r:id="rId36" xr:uid="{00000000-0004-0000-1300-000023000000}"/>
    <hyperlink ref="F40" r:id="rId37" xr:uid="{00000000-0004-0000-1300-000024000000}"/>
    <hyperlink ref="F41" r:id="rId38" location="prehlad/" xr:uid="{00000000-0004-0000-1300-000025000000}"/>
    <hyperlink ref="F42" r:id="rId39" xr:uid="{00000000-0004-0000-1300-000026000000}"/>
    <hyperlink ref="F43" r:id="rId40" xr:uid="{00000000-0004-0000-1300-000027000000}"/>
    <hyperlink ref="F44" r:id="rId41" xr:uid="{00000000-0004-0000-1300-000028000000}"/>
    <hyperlink ref="F45" r:id="rId42" xr:uid="{00000000-0004-0000-1300-000029000000}"/>
    <hyperlink ref="F46" r:id="rId43" xr:uid="{00000000-0004-0000-1300-00002A000000}"/>
    <hyperlink ref="F47" r:id="rId44" xr:uid="{00000000-0004-0000-1300-00002B000000}"/>
    <hyperlink ref="F48" r:id="rId45" xr:uid="{00000000-0004-0000-1300-00002C000000}"/>
    <hyperlink ref="F49" r:id="rId46" xr:uid="{00000000-0004-0000-1300-00002D000000}"/>
    <hyperlink ref="F50" r:id="rId47" xr:uid="{00000000-0004-0000-1300-00002E000000}"/>
    <hyperlink ref="F51" r:id="rId48" xr:uid="{00000000-0004-0000-1300-00002F000000}"/>
    <hyperlink ref="F52" r:id="rId49" xr:uid="{00000000-0004-0000-1300-000030000000}"/>
    <hyperlink ref="F53" r:id="rId50" xr:uid="{00000000-0004-0000-1300-000031000000}"/>
    <hyperlink ref="F54" r:id="rId51" xr:uid="{00000000-0004-0000-1300-000032000000}"/>
    <hyperlink ref="F55" r:id="rId52" xr:uid="{00000000-0004-0000-1300-000033000000}"/>
    <hyperlink ref="F56" r:id="rId53" xr:uid="{00000000-0004-0000-1300-000034000000}"/>
    <hyperlink ref="F57" r:id="rId54" xr:uid="{00000000-0004-0000-1300-000035000000}"/>
    <hyperlink ref="F58" r:id="rId55" xr:uid="{00000000-0004-0000-1300-000036000000}"/>
    <hyperlink ref="F59" r:id="rId56" xr:uid="{00000000-0004-0000-1300-000037000000}"/>
    <hyperlink ref="F60" r:id="rId57" xr:uid="{00000000-0004-0000-1300-000038000000}"/>
    <hyperlink ref="F61" r:id="rId58" xr:uid="{00000000-0004-0000-1300-000039000000}"/>
    <hyperlink ref="F62" r:id="rId59" xr:uid="{00000000-0004-0000-1300-00003A000000}"/>
    <hyperlink ref="F63" r:id="rId60" xr:uid="{00000000-0004-0000-1300-00003B000000}"/>
    <hyperlink ref="F64" r:id="rId61" xr:uid="{00000000-0004-0000-1300-00003C000000}"/>
    <hyperlink ref="F66" r:id="rId62" xr:uid="{00000000-0004-0000-1300-00003D000000}"/>
    <hyperlink ref="F67" r:id="rId63" xr:uid="{00000000-0004-0000-1300-00003E000000}"/>
    <hyperlink ref="F68" r:id="rId64" xr:uid="{00000000-0004-0000-1300-00003F000000}"/>
    <hyperlink ref="F69" r:id="rId65" xr:uid="{00000000-0004-0000-1300-000040000000}"/>
    <hyperlink ref="F70" r:id="rId66" xr:uid="{00000000-0004-0000-1300-000041000000}"/>
    <hyperlink ref="F71" r:id="rId67" xr:uid="{00000000-0004-0000-1300-000042000000}"/>
    <hyperlink ref="F72" r:id="rId68" xr:uid="{00000000-0004-0000-1300-000043000000}"/>
    <hyperlink ref="F73" r:id="rId69" xr:uid="{00000000-0004-0000-1300-000044000000}"/>
    <hyperlink ref="F74" r:id="rId70" xr:uid="{00000000-0004-0000-1300-000045000000}"/>
    <hyperlink ref="F75" r:id="rId71" xr:uid="{00000000-0004-0000-1300-000046000000}"/>
    <hyperlink ref="F76" r:id="rId72" xr:uid="{00000000-0004-0000-1300-000047000000}"/>
    <hyperlink ref="F77" r:id="rId73" xr:uid="{00000000-0004-0000-1300-000048000000}"/>
    <hyperlink ref="F78" r:id="rId74" xr:uid="{00000000-0004-0000-1300-000049000000}"/>
    <hyperlink ref="F79" r:id="rId75" xr:uid="{00000000-0004-0000-1300-00004A000000}"/>
    <hyperlink ref="F80" r:id="rId76" xr:uid="{00000000-0004-0000-1300-00004B000000}"/>
    <hyperlink ref="F81" r:id="rId77" xr:uid="{00000000-0004-0000-1300-00004C000000}"/>
    <hyperlink ref="F82" r:id="rId78" xr:uid="{00000000-0004-0000-1300-00004D000000}"/>
    <hyperlink ref="F83" r:id="rId79" xr:uid="{00000000-0004-0000-1300-00004E000000}"/>
    <hyperlink ref="F84" r:id="rId80" xr:uid="{00000000-0004-0000-1300-00004F000000}"/>
    <hyperlink ref="F85" r:id="rId81" xr:uid="{00000000-0004-0000-1300-000050000000}"/>
    <hyperlink ref="F86" r:id="rId82" xr:uid="{00000000-0004-0000-1300-000051000000}"/>
    <hyperlink ref="F87" r:id="rId83" xr:uid="{00000000-0004-0000-1300-000052000000}"/>
    <hyperlink ref="F88" r:id="rId84" xr:uid="{00000000-0004-0000-1300-000053000000}"/>
    <hyperlink ref="F89" r:id="rId85" xr:uid="{00000000-0004-0000-1300-000054000000}"/>
    <hyperlink ref="F90" r:id="rId86" xr:uid="{00000000-0004-0000-1300-000055000000}"/>
    <hyperlink ref="F91" r:id="rId87" xr:uid="{00000000-0004-0000-1300-000056000000}"/>
    <hyperlink ref="F92" r:id="rId88" xr:uid="{00000000-0004-0000-1300-000057000000}"/>
    <hyperlink ref="F93" r:id="rId89" xr:uid="{00000000-0004-0000-1300-000058000000}"/>
    <hyperlink ref="F94" r:id="rId90" xr:uid="{00000000-0004-0000-1300-000059000000}"/>
    <hyperlink ref="F95" r:id="rId91" xr:uid="{00000000-0004-0000-1300-00005A000000}"/>
    <hyperlink ref="F96" r:id="rId92" xr:uid="{00000000-0004-0000-1300-00005B000000}"/>
    <hyperlink ref="F97" r:id="rId93" xr:uid="{00000000-0004-0000-1300-00005C000000}"/>
    <hyperlink ref="F98" r:id="rId94" xr:uid="{00000000-0004-0000-1300-00005D000000}"/>
    <hyperlink ref="F99" r:id="rId95" xr:uid="{00000000-0004-0000-1300-00005E000000}"/>
    <hyperlink ref="F100" r:id="rId96" xr:uid="{00000000-0004-0000-1300-00005F000000}"/>
    <hyperlink ref="F101" r:id="rId97" xr:uid="{00000000-0004-0000-1300-000060000000}"/>
    <hyperlink ref="F102" r:id="rId98" xr:uid="{00000000-0004-0000-1300-000061000000}"/>
    <hyperlink ref="F103" r:id="rId99" xr:uid="{00000000-0004-0000-1300-000062000000}"/>
    <hyperlink ref="F104" r:id="rId100" xr:uid="{00000000-0004-0000-1300-000063000000}"/>
    <hyperlink ref="F105" r:id="rId101" xr:uid="{00000000-0004-0000-1300-000064000000}"/>
    <hyperlink ref="F106" r:id="rId102" xr:uid="{00000000-0004-0000-1300-000065000000}"/>
    <hyperlink ref="F107" r:id="rId103" xr:uid="{00000000-0004-0000-1300-000066000000}"/>
    <hyperlink ref="F108" r:id="rId104" xr:uid="{00000000-0004-0000-1300-000067000000}"/>
    <hyperlink ref="F109" r:id="rId105" xr:uid="{00000000-0004-0000-1300-000068000000}"/>
    <hyperlink ref="F110" r:id="rId106" xr:uid="{00000000-0004-0000-1300-000069000000}"/>
    <hyperlink ref="F111" r:id="rId107" xr:uid="{00000000-0004-0000-1300-00006A000000}"/>
    <hyperlink ref="F112" r:id="rId108" xr:uid="{00000000-0004-0000-1300-00006B000000}"/>
    <hyperlink ref="F113" r:id="rId109" xr:uid="{00000000-0004-0000-1300-00006C000000}"/>
    <hyperlink ref="F114" r:id="rId110" xr:uid="{00000000-0004-0000-1300-00006D000000}"/>
    <hyperlink ref="F115" r:id="rId111" xr:uid="{00000000-0004-0000-1300-00006E000000}"/>
    <hyperlink ref="F116" r:id="rId112" xr:uid="{00000000-0004-0000-1300-00006F000000}"/>
    <hyperlink ref="F117" r:id="rId113" xr:uid="{00000000-0004-0000-1300-000070000000}"/>
    <hyperlink ref="F118" r:id="rId114" xr:uid="{00000000-0004-0000-1300-000071000000}"/>
    <hyperlink ref="F119" r:id="rId115" xr:uid="{00000000-0004-0000-1300-000072000000}"/>
    <hyperlink ref="F120" r:id="rId116" xr:uid="{00000000-0004-0000-1300-000073000000}"/>
    <hyperlink ref="F121" r:id="rId117" xr:uid="{00000000-0004-0000-1300-000074000000}"/>
    <hyperlink ref="F122" r:id="rId118" xr:uid="{00000000-0004-0000-1300-000075000000}"/>
    <hyperlink ref="F123" r:id="rId119" xr:uid="{00000000-0004-0000-1300-000076000000}"/>
    <hyperlink ref="F124" r:id="rId120" xr:uid="{00000000-0004-0000-1300-000077000000}"/>
    <hyperlink ref="F125" r:id="rId121" xr:uid="{00000000-0004-0000-1300-000078000000}"/>
    <hyperlink ref="F126" r:id="rId122" xr:uid="{00000000-0004-0000-1300-000079000000}"/>
    <hyperlink ref="F127" r:id="rId123" xr:uid="{00000000-0004-0000-1300-00007A000000}"/>
    <hyperlink ref="F128" r:id="rId124" xr:uid="{00000000-0004-0000-1300-00007B000000}"/>
    <hyperlink ref="F129" r:id="rId125" xr:uid="{00000000-0004-0000-1300-00007C000000}"/>
    <hyperlink ref="F130" r:id="rId126" xr:uid="{00000000-0004-0000-1300-00007D000000}"/>
    <hyperlink ref="F131" r:id="rId127" xr:uid="{00000000-0004-0000-1300-00007E000000}"/>
    <hyperlink ref="F132" r:id="rId128" xr:uid="{00000000-0004-0000-1300-00007F000000}"/>
    <hyperlink ref="F133" r:id="rId129" xr:uid="{00000000-0004-0000-1300-000080000000}"/>
    <hyperlink ref="F134" r:id="rId130" xr:uid="{00000000-0004-0000-1300-000081000000}"/>
    <hyperlink ref="F135" r:id="rId131" xr:uid="{00000000-0004-0000-1300-000082000000}"/>
    <hyperlink ref="F136" r:id="rId132" xr:uid="{00000000-0004-0000-1300-000083000000}"/>
    <hyperlink ref="F137" r:id="rId133" xr:uid="{00000000-0004-0000-1300-000084000000}"/>
    <hyperlink ref="F138" r:id="rId134" xr:uid="{00000000-0004-0000-1300-000085000000}"/>
    <hyperlink ref="F139" r:id="rId135" xr:uid="{00000000-0004-0000-1300-000086000000}"/>
    <hyperlink ref="F140" r:id="rId136" xr:uid="{00000000-0004-0000-1300-000087000000}"/>
    <hyperlink ref="F141" r:id="rId137" xr:uid="{00000000-0004-0000-1300-000088000000}"/>
    <hyperlink ref="F142" r:id="rId138" xr:uid="{00000000-0004-0000-1300-000089000000}"/>
    <hyperlink ref="F143" r:id="rId139" xr:uid="{00000000-0004-0000-1300-00008A000000}"/>
    <hyperlink ref="F144" r:id="rId140" xr:uid="{00000000-0004-0000-1300-00008B000000}"/>
    <hyperlink ref="F145" r:id="rId141" xr:uid="{00000000-0004-0000-1300-00008C000000}"/>
    <hyperlink ref="F146" r:id="rId142" xr:uid="{00000000-0004-0000-1300-00008D000000}"/>
    <hyperlink ref="F148" r:id="rId143" xr:uid="{00000000-0004-0000-1300-00008E000000}"/>
    <hyperlink ref="F149" r:id="rId144" xr:uid="{00000000-0004-0000-1300-00008F000000}"/>
    <hyperlink ref="F150" r:id="rId145" xr:uid="{00000000-0004-0000-1300-000090000000}"/>
    <hyperlink ref="F151" r:id="rId146" xr:uid="{00000000-0004-0000-1300-000091000000}"/>
    <hyperlink ref="F152" r:id="rId147" xr:uid="{00000000-0004-0000-1300-000092000000}"/>
    <hyperlink ref="F153" r:id="rId148" xr:uid="{00000000-0004-0000-1300-000093000000}"/>
    <hyperlink ref="F154" r:id="rId149" xr:uid="{00000000-0004-0000-1300-000094000000}"/>
    <hyperlink ref="F155" r:id="rId150" xr:uid="{00000000-0004-0000-1300-000095000000}"/>
    <hyperlink ref="F156" r:id="rId151" xr:uid="{00000000-0004-0000-1300-000096000000}"/>
    <hyperlink ref="F157" r:id="rId152" xr:uid="{00000000-0004-0000-1300-000097000000}"/>
    <hyperlink ref="F158" r:id="rId153" xr:uid="{00000000-0004-0000-1300-000098000000}"/>
    <hyperlink ref="F159" r:id="rId154" xr:uid="{00000000-0004-0000-1300-000099000000}"/>
    <hyperlink ref="F160" r:id="rId155" xr:uid="{00000000-0004-0000-1300-00009A000000}"/>
    <hyperlink ref="F161" r:id="rId156" xr:uid="{00000000-0004-0000-1300-00009B000000}"/>
    <hyperlink ref="F162" r:id="rId157" xr:uid="{00000000-0004-0000-1300-00009C000000}"/>
    <hyperlink ref="F163" r:id="rId158" xr:uid="{00000000-0004-0000-1300-00009D000000}"/>
    <hyperlink ref="F164" r:id="rId159" xr:uid="{00000000-0004-0000-1300-00009E000000}"/>
    <hyperlink ref="F165" r:id="rId160" xr:uid="{00000000-0004-0000-1300-00009F000000}"/>
    <hyperlink ref="F166" r:id="rId161" xr:uid="{00000000-0004-0000-1300-0000A0000000}"/>
    <hyperlink ref="F167" r:id="rId162" xr:uid="{00000000-0004-0000-1300-0000A1000000}"/>
    <hyperlink ref="F169" r:id="rId163" xr:uid="{00000000-0004-0000-1300-0000A2000000}"/>
    <hyperlink ref="F170" r:id="rId164" xr:uid="{00000000-0004-0000-1300-0000A3000000}"/>
    <hyperlink ref="F171" r:id="rId165" xr:uid="{00000000-0004-0000-1300-0000A4000000}"/>
    <hyperlink ref="F172" r:id="rId166" xr:uid="{00000000-0004-0000-1300-0000A5000000}"/>
    <hyperlink ref="F173" r:id="rId167" xr:uid="{00000000-0004-0000-1300-0000A6000000}"/>
    <hyperlink ref="F174" r:id="rId168" xr:uid="{00000000-0004-0000-1300-0000A7000000}"/>
    <hyperlink ref="F175" r:id="rId169" xr:uid="{00000000-0004-0000-1300-0000A8000000}"/>
  </hyperlinks>
  <pageMargins left="0.7" right="0.7" top="0.78740157499999996" bottom="0.78740157499999996" header="0.3" footer="0.3"/>
  <legacyDrawing r:id="rId17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Z994"/>
  <sheetViews>
    <sheetView workbookViewId="0"/>
  </sheetViews>
  <sheetFormatPr baseColWidth="10" defaultColWidth="14.3984375" defaultRowHeight="15.75" customHeight="1"/>
  <cols>
    <col min="1" max="1" width="10.796875" customWidth="1"/>
    <col min="2" max="2" width="37.796875" customWidth="1"/>
    <col min="4" max="4" width="15.796875" customWidth="1"/>
    <col min="5" max="5" width="21.796875" customWidth="1"/>
    <col min="6" max="6" width="28.3984375" customWidth="1"/>
  </cols>
  <sheetData>
    <row r="1" spans="1:26">
      <c r="A1" s="162" t="s">
        <v>38</v>
      </c>
      <c r="B1" s="162" t="s">
        <v>434</v>
      </c>
      <c r="C1" s="162" t="s">
        <v>435</v>
      </c>
      <c r="D1" s="162" t="s">
        <v>1257</v>
      </c>
      <c r="E1" s="162" t="s">
        <v>1258</v>
      </c>
      <c r="F1" s="162" t="s">
        <v>440</v>
      </c>
      <c r="G1" s="162"/>
      <c r="H1" s="162"/>
      <c r="I1" s="162"/>
      <c r="J1" s="162"/>
      <c r="K1" s="162"/>
      <c r="L1" s="162"/>
      <c r="M1" s="162"/>
      <c r="N1" s="162"/>
      <c r="O1" s="162"/>
      <c r="P1" s="162"/>
      <c r="Q1" s="162"/>
      <c r="R1" s="162"/>
      <c r="S1" s="162"/>
      <c r="T1" s="162"/>
      <c r="U1" s="162"/>
      <c r="V1" s="162"/>
      <c r="W1" s="162"/>
      <c r="X1" s="162"/>
      <c r="Y1" s="162"/>
      <c r="Z1" s="162"/>
    </row>
    <row r="2" spans="1:26">
      <c r="A2" s="163">
        <v>105</v>
      </c>
      <c r="B2" s="164" t="s">
        <v>1259</v>
      </c>
      <c r="C2" s="164">
        <v>144</v>
      </c>
      <c r="D2" s="164">
        <v>1100</v>
      </c>
      <c r="E2" s="164">
        <f t="shared" ref="E2:E122" si="0">D2*C2</f>
        <v>158400</v>
      </c>
      <c r="F2" s="165" t="s">
        <v>1260</v>
      </c>
      <c r="G2" s="166"/>
      <c r="H2" s="166"/>
      <c r="I2" s="166"/>
      <c r="J2" s="166"/>
      <c r="K2" s="166"/>
      <c r="L2" s="166"/>
      <c r="M2" s="166"/>
      <c r="N2" s="166"/>
      <c r="O2" s="166"/>
      <c r="P2" s="166"/>
      <c r="Q2" s="166"/>
      <c r="R2" s="166"/>
      <c r="S2" s="166"/>
      <c r="T2" s="166"/>
      <c r="U2" s="166"/>
      <c r="V2" s="166"/>
      <c r="W2" s="166"/>
      <c r="X2" s="166"/>
      <c r="Y2" s="166"/>
      <c r="Z2" s="166"/>
    </row>
    <row r="3" spans="1:26">
      <c r="A3" s="163">
        <v>104</v>
      </c>
      <c r="B3" s="164" t="s">
        <v>1259</v>
      </c>
      <c r="C3" s="164">
        <v>140</v>
      </c>
      <c r="D3" s="164">
        <v>1100</v>
      </c>
      <c r="E3" s="164">
        <f t="shared" si="0"/>
        <v>154000</v>
      </c>
      <c r="F3" s="165" t="s">
        <v>1260</v>
      </c>
      <c r="G3" s="166"/>
      <c r="H3" s="166"/>
      <c r="I3" s="166"/>
      <c r="J3" s="166"/>
      <c r="K3" s="166"/>
      <c r="L3" s="166"/>
      <c r="M3" s="166"/>
      <c r="N3" s="166"/>
      <c r="O3" s="166"/>
      <c r="P3" s="166"/>
      <c r="Q3" s="166"/>
      <c r="R3" s="166"/>
      <c r="S3" s="166"/>
      <c r="T3" s="166"/>
      <c r="U3" s="166"/>
      <c r="V3" s="166"/>
      <c r="W3" s="166"/>
      <c r="X3" s="166"/>
      <c r="Y3" s="166"/>
      <c r="Z3" s="166"/>
    </row>
    <row r="4" spans="1:26">
      <c r="A4" s="163">
        <v>103</v>
      </c>
      <c r="B4" s="164" t="s">
        <v>1259</v>
      </c>
      <c r="C4" s="164">
        <v>144</v>
      </c>
      <c r="D4" s="164">
        <v>1100</v>
      </c>
      <c r="E4" s="164">
        <f t="shared" si="0"/>
        <v>158400</v>
      </c>
      <c r="F4" s="165" t="s">
        <v>1260</v>
      </c>
      <c r="G4" s="166"/>
      <c r="H4" s="166"/>
      <c r="I4" s="166"/>
      <c r="J4" s="166"/>
      <c r="K4" s="166"/>
      <c r="L4" s="166"/>
      <c r="M4" s="166"/>
      <c r="N4" s="166"/>
      <c r="O4" s="166"/>
      <c r="P4" s="166"/>
      <c r="Q4" s="166"/>
      <c r="R4" s="166"/>
      <c r="S4" s="166"/>
      <c r="T4" s="166"/>
      <c r="U4" s="166"/>
      <c r="V4" s="166"/>
      <c r="W4" s="166"/>
      <c r="X4" s="166"/>
      <c r="Y4" s="166"/>
      <c r="Z4" s="166"/>
    </row>
    <row r="5" spans="1:26">
      <c r="A5" s="163">
        <v>102</v>
      </c>
      <c r="B5" s="164" t="s">
        <v>1261</v>
      </c>
      <c r="C5" s="164">
        <v>76</v>
      </c>
      <c r="D5" s="164">
        <v>1400</v>
      </c>
      <c r="E5" s="164">
        <f t="shared" si="0"/>
        <v>106400</v>
      </c>
      <c r="F5" s="165" t="s">
        <v>1260</v>
      </c>
      <c r="G5" s="166"/>
      <c r="H5" s="166"/>
      <c r="I5" s="166"/>
      <c r="J5" s="166"/>
      <c r="K5" s="166"/>
      <c r="L5" s="166"/>
      <c r="M5" s="166"/>
      <c r="N5" s="166"/>
      <c r="O5" s="166"/>
      <c r="P5" s="166"/>
      <c r="Q5" s="166"/>
      <c r="R5" s="166"/>
      <c r="S5" s="166"/>
      <c r="T5" s="166"/>
      <c r="U5" s="166"/>
      <c r="V5" s="166"/>
      <c r="W5" s="166"/>
      <c r="X5" s="166"/>
      <c r="Y5" s="166"/>
      <c r="Z5" s="166"/>
    </row>
    <row r="6" spans="1:26">
      <c r="A6" s="163">
        <v>101</v>
      </c>
      <c r="B6" s="164" t="s">
        <v>1261</v>
      </c>
      <c r="C6" s="164">
        <v>90</v>
      </c>
      <c r="D6" s="164">
        <v>1400</v>
      </c>
      <c r="E6" s="164">
        <f t="shared" si="0"/>
        <v>126000</v>
      </c>
      <c r="F6" s="165" t="s">
        <v>1260</v>
      </c>
      <c r="G6" s="166"/>
      <c r="H6" s="166"/>
      <c r="I6" s="166"/>
      <c r="J6" s="166"/>
      <c r="K6" s="166"/>
      <c r="L6" s="166"/>
      <c r="M6" s="166"/>
      <c r="N6" s="166"/>
      <c r="O6" s="166"/>
      <c r="P6" s="166"/>
      <c r="Q6" s="166"/>
      <c r="R6" s="166"/>
      <c r="S6" s="166"/>
      <c r="T6" s="166"/>
      <c r="U6" s="166"/>
      <c r="V6" s="166"/>
      <c r="W6" s="166"/>
      <c r="X6" s="166"/>
      <c r="Y6" s="166"/>
      <c r="Z6" s="166"/>
    </row>
    <row r="7" spans="1:26">
      <c r="A7" s="163">
        <v>106</v>
      </c>
      <c r="B7" s="164" t="s">
        <v>1259</v>
      </c>
      <c r="C7" s="164">
        <v>86</v>
      </c>
      <c r="D7" s="164">
        <v>1100</v>
      </c>
      <c r="E7" s="164">
        <f t="shared" si="0"/>
        <v>94600</v>
      </c>
      <c r="F7" s="165" t="s">
        <v>1260</v>
      </c>
      <c r="G7" s="166"/>
      <c r="H7" s="166"/>
      <c r="I7" s="166"/>
      <c r="J7" s="166"/>
      <c r="K7" s="166"/>
      <c r="L7" s="166"/>
      <c r="M7" s="166"/>
      <c r="N7" s="166"/>
      <c r="O7" s="166"/>
      <c r="P7" s="166"/>
      <c r="Q7" s="166"/>
      <c r="R7" s="166"/>
      <c r="S7" s="166"/>
      <c r="T7" s="166"/>
      <c r="U7" s="166"/>
      <c r="V7" s="166"/>
      <c r="W7" s="166"/>
      <c r="X7" s="166"/>
      <c r="Y7" s="166"/>
      <c r="Z7" s="166"/>
    </row>
    <row r="8" spans="1:26">
      <c r="A8" s="163">
        <v>107</v>
      </c>
      <c r="B8" s="164" t="s">
        <v>1259</v>
      </c>
      <c r="C8" s="164">
        <v>113</v>
      </c>
      <c r="D8" s="164">
        <v>1100</v>
      </c>
      <c r="E8" s="164">
        <f t="shared" si="0"/>
        <v>124300</v>
      </c>
      <c r="F8" s="165" t="s">
        <v>1260</v>
      </c>
      <c r="G8" s="166"/>
      <c r="H8" s="166"/>
      <c r="I8" s="166"/>
      <c r="J8" s="166"/>
      <c r="K8" s="166"/>
      <c r="L8" s="166"/>
      <c r="M8" s="166"/>
      <c r="N8" s="166"/>
      <c r="O8" s="166"/>
      <c r="P8" s="166"/>
      <c r="Q8" s="166"/>
      <c r="R8" s="166"/>
      <c r="S8" s="166"/>
      <c r="T8" s="166"/>
      <c r="U8" s="166"/>
      <c r="V8" s="166"/>
      <c r="W8" s="166"/>
      <c r="X8" s="166"/>
      <c r="Y8" s="166"/>
      <c r="Z8" s="166"/>
    </row>
    <row r="9" spans="1:26">
      <c r="A9" s="167">
        <v>108</v>
      </c>
      <c r="B9" s="168" t="s">
        <v>1262</v>
      </c>
      <c r="C9" s="168">
        <v>192</v>
      </c>
      <c r="D9" s="168">
        <v>2</v>
      </c>
      <c r="E9" s="168">
        <f t="shared" si="0"/>
        <v>384</v>
      </c>
      <c r="F9" s="165" t="s">
        <v>1263</v>
      </c>
      <c r="G9" s="166"/>
      <c r="H9" s="166"/>
      <c r="I9" s="166"/>
      <c r="J9" s="166"/>
      <c r="K9" s="166"/>
      <c r="L9" s="166"/>
      <c r="M9" s="166"/>
      <c r="N9" s="166"/>
      <c r="O9" s="166"/>
      <c r="P9" s="166"/>
      <c r="Q9" s="166"/>
      <c r="R9" s="166"/>
      <c r="S9" s="166"/>
      <c r="T9" s="166"/>
      <c r="U9" s="166"/>
      <c r="V9" s="166"/>
      <c r="W9" s="166"/>
      <c r="X9" s="166"/>
      <c r="Y9" s="166"/>
      <c r="Z9" s="166"/>
    </row>
    <row r="10" spans="1:26">
      <c r="A10" s="167">
        <v>109</v>
      </c>
      <c r="B10" s="168" t="s">
        <v>1262</v>
      </c>
      <c r="C10" s="168">
        <v>192</v>
      </c>
      <c r="D10" s="168">
        <v>350</v>
      </c>
      <c r="E10" s="168">
        <f t="shared" si="0"/>
        <v>67200</v>
      </c>
      <c r="F10" s="165" t="s">
        <v>1263</v>
      </c>
      <c r="G10" s="166"/>
      <c r="H10" s="166"/>
      <c r="I10" s="166"/>
      <c r="J10" s="166"/>
      <c r="K10" s="166"/>
      <c r="L10" s="166"/>
      <c r="M10" s="166"/>
      <c r="N10" s="166"/>
      <c r="O10" s="166"/>
      <c r="P10" s="166"/>
      <c r="Q10" s="166"/>
      <c r="R10" s="166"/>
      <c r="S10" s="166"/>
      <c r="T10" s="166"/>
      <c r="U10" s="166"/>
      <c r="V10" s="166"/>
      <c r="W10" s="166"/>
      <c r="X10" s="166"/>
      <c r="Y10" s="166"/>
      <c r="Z10" s="166"/>
    </row>
    <row r="11" spans="1:26">
      <c r="A11" s="163">
        <v>110</v>
      </c>
      <c r="B11" s="164" t="s">
        <v>1259</v>
      </c>
      <c r="C11" s="164">
        <v>108</v>
      </c>
      <c r="D11" s="164">
        <v>1100</v>
      </c>
      <c r="E11" s="164">
        <f t="shared" si="0"/>
        <v>118800</v>
      </c>
      <c r="F11" s="165" t="s">
        <v>1260</v>
      </c>
      <c r="G11" s="166"/>
      <c r="H11" s="166"/>
      <c r="I11" s="166"/>
      <c r="J11" s="166"/>
      <c r="K11" s="166"/>
      <c r="L11" s="166"/>
      <c r="M11" s="166"/>
      <c r="N11" s="166"/>
      <c r="O11" s="166"/>
      <c r="P11" s="166"/>
      <c r="Q11" s="166"/>
      <c r="R11" s="166"/>
      <c r="S11" s="166"/>
      <c r="T11" s="166"/>
      <c r="U11" s="166"/>
      <c r="V11" s="166"/>
      <c r="W11" s="166"/>
      <c r="X11" s="166"/>
      <c r="Y11" s="166"/>
      <c r="Z11" s="166"/>
    </row>
    <row r="12" spans="1:26">
      <c r="A12" s="163">
        <v>111</v>
      </c>
      <c r="B12" s="164" t="s">
        <v>1261</v>
      </c>
      <c r="C12" s="164">
        <v>81</v>
      </c>
      <c r="D12" s="164">
        <v>1400</v>
      </c>
      <c r="E12" s="164">
        <f t="shared" si="0"/>
        <v>113400</v>
      </c>
      <c r="F12" s="165" t="s">
        <v>1260</v>
      </c>
      <c r="G12" s="166"/>
      <c r="H12" s="166"/>
      <c r="I12" s="166"/>
      <c r="J12" s="166"/>
      <c r="K12" s="166"/>
      <c r="L12" s="166"/>
      <c r="M12" s="166"/>
      <c r="N12" s="166"/>
      <c r="O12" s="166"/>
      <c r="P12" s="166"/>
      <c r="Q12" s="166"/>
      <c r="R12" s="166"/>
      <c r="S12" s="166"/>
      <c r="T12" s="166"/>
      <c r="U12" s="166"/>
      <c r="V12" s="166"/>
      <c r="W12" s="166"/>
      <c r="X12" s="166"/>
      <c r="Y12" s="166"/>
      <c r="Z12" s="166"/>
    </row>
    <row r="13" spans="1:26">
      <c r="A13" s="163">
        <v>112</v>
      </c>
      <c r="B13" s="164" t="s">
        <v>1259</v>
      </c>
      <c r="C13" s="164">
        <v>123</v>
      </c>
      <c r="D13" s="164">
        <v>1100</v>
      </c>
      <c r="E13" s="164">
        <f t="shared" si="0"/>
        <v>135300</v>
      </c>
      <c r="F13" s="165" t="s">
        <v>1260</v>
      </c>
      <c r="G13" s="166"/>
      <c r="H13" s="166"/>
      <c r="I13" s="166"/>
      <c r="J13" s="166"/>
      <c r="K13" s="166"/>
      <c r="L13" s="166"/>
      <c r="M13" s="166"/>
      <c r="N13" s="166"/>
      <c r="O13" s="166"/>
      <c r="P13" s="166"/>
      <c r="Q13" s="166"/>
      <c r="R13" s="166"/>
      <c r="S13" s="166"/>
      <c r="T13" s="166"/>
      <c r="U13" s="166"/>
      <c r="V13" s="166"/>
      <c r="W13" s="166"/>
      <c r="X13" s="166"/>
      <c r="Y13" s="166"/>
      <c r="Z13" s="166"/>
    </row>
    <row r="14" spans="1:26">
      <c r="A14" s="163">
        <v>113</v>
      </c>
      <c r="B14" s="164" t="s">
        <v>1261</v>
      </c>
      <c r="C14" s="164">
        <v>74</v>
      </c>
      <c r="D14" s="164">
        <v>1400</v>
      </c>
      <c r="E14" s="164">
        <f t="shared" si="0"/>
        <v>103600</v>
      </c>
      <c r="F14" s="165" t="s">
        <v>1260</v>
      </c>
      <c r="G14" s="166"/>
      <c r="H14" s="166"/>
      <c r="I14" s="166"/>
      <c r="J14" s="166"/>
      <c r="K14" s="166"/>
      <c r="L14" s="166"/>
      <c r="M14" s="166"/>
      <c r="N14" s="166"/>
      <c r="O14" s="166"/>
      <c r="P14" s="166"/>
      <c r="Q14" s="166"/>
      <c r="R14" s="166"/>
      <c r="S14" s="166"/>
      <c r="T14" s="166"/>
      <c r="U14" s="166"/>
      <c r="V14" s="166"/>
      <c r="W14" s="166"/>
      <c r="X14" s="166"/>
      <c r="Y14" s="166"/>
      <c r="Z14" s="166"/>
    </row>
    <row r="15" spans="1:26">
      <c r="A15" s="167" t="s">
        <v>1264</v>
      </c>
      <c r="B15" s="168" t="s">
        <v>1262</v>
      </c>
      <c r="C15" s="168">
        <v>144</v>
      </c>
      <c r="D15" s="168">
        <v>350</v>
      </c>
      <c r="E15" s="168">
        <f t="shared" si="0"/>
        <v>50400</v>
      </c>
      <c r="F15" s="165" t="s">
        <v>1263</v>
      </c>
      <c r="G15" s="166"/>
      <c r="H15" s="166"/>
      <c r="I15" s="166"/>
      <c r="J15" s="166"/>
      <c r="K15" s="166"/>
      <c r="L15" s="166"/>
      <c r="M15" s="166"/>
      <c r="N15" s="166"/>
      <c r="O15" s="166"/>
      <c r="P15" s="166"/>
      <c r="Q15" s="166"/>
      <c r="R15" s="166"/>
      <c r="S15" s="166"/>
      <c r="T15" s="166"/>
      <c r="U15" s="166"/>
      <c r="V15" s="166"/>
      <c r="W15" s="166"/>
      <c r="X15" s="166"/>
      <c r="Y15" s="166"/>
      <c r="Z15" s="166"/>
    </row>
    <row r="16" spans="1:26">
      <c r="A16" s="167">
        <v>116</v>
      </c>
      <c r="B16" s="168" t="s">
        <v>1262</v>
      </c>
      <c r="C16" s="168">
        <v>192</v>
      </c>
      <c r="D16" s="168">
        <v>350</v>
      </c>
      <c r="E16" s="168">
        <f t="shared" si="0"/>
        <v>67200</v>
      </c>
      <c r="F16" s="165" t="s">
        <v>1263</v>
      </c>
      <c r="G16" s="166"/>
      <c r="H16" s="166"/>
      <c r="I16" s="166"/>
      <c r="J16" s="166"/>
      <c r="K16" s="166"/>
      <c r="L16" s="166"/>
      <c r="M16" s="166"/>
      <c r="N16" s="166"/>
      <c r="O16" s="166"/>
      <c r="P16" s="166"/>
      <c r="Q16" s="166"/>
      <c r="R16" s="166"/>
      <c r="S16" s="166"/>
      <c r="T16" s="166"/>
      <c r="U16" s="166"/>
      <c r="V16" s="166"/>
      <c r="W16" s="166"/>
      <c r="X16" s="166"/>
      <c r="Y16" s="166"/>
      <c r="Z16" s="166"/>
    </row>
    <row r="17" spans="1:26">
      <c r="A17" s="163">
        <v>117</v>
      </c>
      <c r="B17" s="166" t="s">
        <v>1265</v>
      </c>
      <c r="C17" s="166">
        <v>70</v>
      </c>
      <c r="D17" s="166">
        <v>4400</v>
      </c>
      <c r="E17" s="166">
        <f t="shared" si="0"/>
        <v>308000</v>
      </c>
      <c r="F17" s="165" t="s">
        <v>1266</v>
      </c>
      <c r="G17" s="166"/>
      <c r="H17" s="166"/>
      <c r="I17" s="166"/>
      <c r="J17" s="166"/>
      <c r="K17" s="166"/>
      <c r="L17" s="166"/>
      <c r="M17" s="166"/>
      <c r="N17" s="166"/>
      <c r="O17" s="166"/>
      <c r="P17" s="166"/>
      <c r="Q17" s="166"/>
      <c r="R17" s="166"/>
      <c r="S17" s="166"/>
      <c r="T17" s="166"/>
      <c r="U17" s="166"/>
      <c r="V17" s="166"/>
      <c r="W17" s="166"/>
      <c r="X17" s="166"/>
      <c r="Y17" s="166"/>
      <c r="Z17" s="166"/>
    </row>
    <row r="18" spans="1:26">
      <c r="A18" s="163">
        <v>119</v>
      </c>
      <c r="B18" s="166" t="s">
        <v>1267</v>
      </c>
      <c r="C18" s="166">
        <v>199</v>
      </c>
      <c r="D18" s="166"/>
      <c r="E18" s="166">
        <f t="shared" si="0"/>
        <v>0</v>
      </c>
      <c r="F18" s="166" t="s">
        <v>1268</v>
      </c>
      <c r="G18" s="166"/>
      <c r="H18" s="166"/>
      <c r="I18" s="166"/>
      <c r="J18" s="166"/>
      <c r="K18" s="166"/>
      <c r="L18" s="166"/>
      <c r="M18" s="166"/>
      <c r="N18" s="166"/>
      <c r="O18" s="166"/>
      <c r="P18" s="166"/>
      <c r="Q18" s="166"/>
      <c r="R18" s="166"/>
      <c r="S18" s="166"/>
      <c r="T18" s="166"/>
      <c r="U18" s="166"/>
      <c r="V18" s="166"/>
      <c r="W18" s="166"/>
      <c r="X18" s="166"/>
      <c r="Y18" s="166"/>
      <c r="Z18" s="166"/>
    </row>
    <row r="19" spans="1:26">
      <c r="A19" s="163"/>
      <c r="B19" s="166" t="s">
        <v>1269</v>
      </c>
      <c r="C19" s="166">
        <v>42</v>
      </c>
      <c r="D19" s="166"/>
      <c r="E19" s="166">
        <f t="shared" si="0"/>
        <v>0</v>
      </c>
      <c r="F19" s="166"/>
      <c r="G19" s="166"/>
      <c r="H19" s="166"/>
      <c r="I19" s="166"/>
      <c r="J19" s="166"/>
      <c r="K19" s="166"/>
      <c r="L19" s="166"/>
      <c r="M19" s="166"/>
      <c r="N19" s="166"/>
      <c r="O19" s="166"/>
      <c r="P19" s="166"/>
      <c r="Q19" s="166"/>
      <c r="R19" s="166"/>
      <c r="S19" s="166"/>
      <c r="T19" s="166"/>
      <c r="U19" s="166"/>
      <c r="V19" s="166"/>
      <c r="W19" s="166"/>
      <c r="X19" s="166"/>
      <c r="Y19" s="166"/>
      <c r="Z19" s="166"/>
    </row>
    <row r="20" spans="1:26">
      <c r="A20" s="163"/>
      <c r="B20" s="166" t="s">
        <v>1270</v>
      </c>
      <c r="C20" s="166">
        <v>34</v>
      </c>
      <c r="D20" s="166">
        <v>1490</v>
      </c>
      <c r="E20" s="166">
        <f t="shared" si="0"/>
        <v>50660</v>
      </c>
      <c r="F20" s="165" t="s">
        <v>1271</v>
      </c>
      <c r="G20" s="166"/>
      <c r="H20" s="166"/>
      <c r="I20" s="166"/>
      <c r="J20" s="166"/>
      <c r="K20" s="166"/>
      <c r="L20" s="166"/>
      <c r="M20" s="166"/>
      <c r="N20" s="166"/>
      <c r="O20" s="166"/>
      <c r="P20" s="166"/>
      <c r="Q20" s="166"/>
      <c r="R20" s="166"/>
      <c r="S20" s="166"/>
      <c r="T20" s="166"/>
      <c r="U20" s="166"/>
      <c r="V20" s="166"/>
      <c r="W20" s="166"/>
      <c r="X20" s="166"/>
      <c r="Y20" s="166"/>
      <c r="Z20" s="166"/>
    </row>
    <row r="21" spans="1:26">
      <c r="A21" s="163"/>
      <c r="B21" s="166" t="s">
        <v>1272</v>
      </c>
      <c r="C21" s="166">
        <v>38</v>
      </c>
      <c r="D21" s="166">
        <v>800</v>
      </c>
      <c r="E21" s="166">
        <f t="shared" si="0"/>
        <v>30400</v>
      </c>
      <c r="F21" s="165" t="s">
        <v>1273</v>
      </c>
      <c r="G21" s="166"/>
      <c r="H21" s="166"/>
      <c r="I21" s="166"/>
      <c r="J21" s="166"/>
      <c r="K21" s="166"/>
      <c r="L21" s="166"/>
      <c r="M21" s="166"/>
      <c r="N21" s="166"/>
      <c r="O21" s="166"/>
      <c r="P21" s="166"/>
      <c r="Q21" s="166"/>
      <c r="R21" s="166"/>
      <c r="S21" s="166"/>
      <c r="T21" s="166"/>
      <c r="U21" s="166"/>
      <c r="V21" s="166"/>
      <c r="W21" s="166"/>
      <c r="X21" s="166"/>
      <c r="Y21" s="166"/>
      <c r="Z21" s="166"/>
    </row>
    <row r="22" spans="1:26">
      <c r="A22" s="163"/>
      <c r="B22" s="166" t="s">
        <v>1274</v>
      </c>
      <c r="C22" s="166">
        <v>36</v>
      </c>
      <c r="D22" s="166">
        <v>460</v>
      </c>
      <c r="E22" s="166">
        <f t="shared" si="0"/>
        <v>16560</v>
      </c>
      <c r="F22" s="165" t="s">
        <v>1275</v>
      </c>
      <c r="G22" s="166"/>
      <c r="H22" s="166"/>
      <c r="I22" s="166"/>
      <c r="J22" s="166"/>
      <c r="K22" s="166"/>
      <c r="L22" s="166"/>
      <c r="M22" s="166"/>
      <c r="N22" s="166"/>
      <c r="O22" s="166"/>
      <c r="P22" s="166"/>
      <c r="Q22" s="166"/>
      <c r="R22" s="166"/>
      <c r="S22" s="166"/>
      <c r="T22" s="166"/>
      <c r="U22" s="166"/>
      <c r="V22" s="166"/>
      <c r="W22" s="166"/>
      <c r="X22" s="166"/>
      <c r="Y22" s="166"/>
      <c r="Z22" s="166"/>
    </row>
    <row r="23" spans="1:26">
      <c r="A23" s="163"/>
      <c r="B23" s="166" t="s">
        <v>1276</v>
      </c>
      <c r="C23" s="166">
        <v>5</v>
      </c>
      <c r="D23" s="166">
        <v>2800</v>
      </c>
      <c r="E23" s="166">
        <f t="shared" si="0"/>
        <v>14000</v>
      </c>
      <c r="F23" s="165" t="s">
        <v>1277</v>
      </c>
      <c r="G23" s="166"/>
      <c r="H23" s="166"/>
      <c r="I23" s="166"/>
      <c r="J23" s="166"/>
      <c r="K23" s="166"/>
      <c r="L23" s="166"/>
      <c r="M23" s="166"/>
      <c r="N23" s="166"/>
      <c r="O23" s="166"/>
      <c r="P23" s="166"/>
      <c r="Q23" s="166"/>
      <c r="R23" s="166"/>
      <c r="S23" s="166"/>
      <c r="T23" s="166"/>
      <c r="U23" s="166"/>
      <c r="V23" s="166"/>
      <c r="W23" s="166"/>
      <c r="X23" s="166"/>
      <c r="Y23" s="166"/>
      <c r="Z23" s="166"/>
    </row>
    <row r="24" spans="1:26">
      <c r="A24" s="163"/>
      <c r="B24" s="166" t="s">
        <v>1278</v>
      </c>
      <c r="C24" s="166">
        <v>1</v>
      </c>
      <c r="D24" s="166"/>
      <c r="E24" s="166">
        <f t="shared" si="0"/>
        <v>0</v>
      </c>
      <c r="F24" s="166" t="s">
        <v>3</v>
      </c>
      <c r="G24" s="166"/>
      <c r="H24" s="166"/>
      <c r="I24" s="166"/>
      <c r="J24" s="166"/>
      <c r="K24" s="166"/>
      <c r="L24" s="166"/>
      <c r="M24" s="166"/>
      <c r="N24" s="166"/>
      <c r="O24" s="166"/>
      <c r="P24" s="166"/>
      <c r="Q24" s="166"/>
      <c r="R24" s="166"/>
      <c r="S24" s="166"/>
      <c r="T24" s="166"/>
      <c r="U24" s="166"/>
      <c r="V24" s="166"/>
      <c r="W24" s="166"/>
      <c r="X24" s="166"/>
      <c r="Y24" s="166"/>
      <c r="Z24" s="166"/>
    </row>
    <row r="25" spans="1:26">
      <c r="A25" s="163"/>
      <c r="B25" s="166" t="s">
        <v>1279</v>
      </c>
      <c r="C25" s="166">
        <v>4</v>
      </c>
      <c r="D25" s="166"/>
      <c r="E25" s="166">
        <f t="shared" si="0"/>
        <v>0</v>
      </c>
      <c r="F25" s="166" t="s">
        <v>3</v>
      </c>
      <c r="G25" s="166"/>
      <c r="H25" s="166"/>
      <c r="I25" s="166"/>
      <c r="J25" s="166"/>
      <c r="K25" s="166"/>
      <c r="L25" s="166"/>
      <c r="M25" s="166"/>
      <c r="N25" s="166"/>
      <c r="O25" s="166"/>
      <c r="P25" s="166"/>
      <c r="Q25" s="166"/>
      <c r="R25" s="166"/>
      <c r="S25" s="166"/>
      <c r="T25" s="166"/>
      <c r="U25" s="166"/>
      <c r="V25" s="166"/>
      <c r="W25" s="166"/>
      <c r="X25" s="166"/>
      <c r="Y25" s="166"/>
      <c r="Z25" s="166"/>
    </row>
    <row r="26" spans="1:26">
      <c r="A26" s="163"/>
      <c r="B26" s="166" t="s">
        <v>1280</v>
      </c>
      <c r="C26" s="166">
        <v>5</v>
      </c>
      <c r="D26" s="166">
        <v>1540</v>
      </c>
      <c r="E26" s="166">
        <f t="shared" si="0"/>
        <v>7700</v>
      </c>
      <c r="F26" s="165" t="s">
        <v>1281</v>
      </c>
      <c r="G26" s="166"/>
      <c r="H26" s="166"/>
      <c r="I26" s="166"/>
      <c r="J26" s="166"/>
      <c r="K26" s="166"/>
      <c r="L26" s="166"/>
      <c r="M26" s="166"/>
      <c r="N26" s="166"/>
      <c r="O26" s="166"/>
      <c r="P26" s="166"/>
      <c r="Q26" s="166"/>
      <c r="R26" s="166"/>
      <c r="S26" s="166"/>
      <c r="T26" s="166"/>
      <c r="U26" s="166"/>
      <c r="V26" s="166"/>
      <c r="W26" s="166"/>
      <c r="X26" s="166"/>
      <c r="Y26" s="166"/>
      <c r="Z26" s="166"/>
    </row>
    <row r="27" spans="1:26">
      <c r="A27" s="163"/>
      <c r="B27" s="166" t="s">
        <v>1282</v>
      </c>
      <c r="C27" s="166">
        <v>3</v>
      </c>
      <c r="D27" s="166">
        <v>4200</v>
      </c>
      <c r="E27" s="166">
        <f t="shared" si="0"/>
        <v>12600</v>
      </c>
      <c r="F27" s="165" t="s">
        <v>1283</v>
      </c>
      <c r="G27" s="166"/>
      <c r="H27" s="166"/>
      <c r="I27" s="166"/>
      <c r="J27" s="166"/>
      <c r="K27" s="166"/>
      <c r="L27" s="166"/>
      <c r="M27" s="166"/>
      <c r="N27" s="166"/>
      <c r="O27" s="166"/>
      <c r="P27" s="166"/>
      <c r="Q27" s="166"/>
      <c r="R27" s="166"/>
      <c r="S27" s="166"/>
      <c r="T27" s="166"/>
      <c r="U27" s="166"/>
      <c r="V27" s="166"/>
      <c r="W27" s="166"/>
      <c r="X27" s="166"/>
      <c r="Y27" s="166"/>
      <c r="Z27" s="166"/>
    </row>
    <row r="28" spans="1:26">
      <c r="A28" s="163"/>
      <c r="B28" s="166" t="s">
        <v>1284</v>
      </c>
      <c r="C28" s="166">
        <v>3</v>
      </c>
      <c r="D28" s="166">
        <v>7000</v>
      </c>
      <c r="E28" s="166">
        <f t="shared" si="0"/>
        <v>21000</v>
      </c>
      <c r="F28" s="165" t="s">
        <v>1285</v>
      </c>
      <c r="G28" s="166"/>
      <c r="H28" s="166"/>
      <c r="I28" s="166"/>
      <c r="J28" s="166"/>
      <c r="K28" s="166"/>
      <c r="L28" s="166"/>
      <c r="M28" s="166"/>
      <c r="N28" s="166"/>
      <c r="O28" s="166"/>
      <c r="P28" s="166"/>
      <c r="Q28" s="166"/>
      <c r="R28" s="166"/>
      <c r="S28" s="166"/>
      <c r="T28" s="166"/>
      <c r="U28" s="166"/>
      <c r="V28" s="166"/>
      <c r="W28" s="166"/>
      <c r="X28" s="166"/>
      <c r="Y28" s="166"/>
      <c r="Z28" s="166"/>
    </row>
    <row r="29" spans="1:26">
      <c r="A29" s="163"/>
      <c r="B29" s="166" t="s">
        <v>1286</v>
      </c>
      <c r="C29" s="166">
        <v>16</v>
      </c>
      <c r="D29" s="166"/>
      <c r="E29" s="166">
        <f t="shared" si="0"/>
        <v>0</v>
      </c>
      <c r="F29" s="166" t="s">
        <v>3</v>
      </c>
      <c r="G29" s="166"/>
      <c r="H29" s="166"/>
      <c r="I29" s="166"/>
      <c r="J29" s="166"/>
      <c r="K29" s="166"/>
      <c r="L29" s="166"/>
      <c r="M29" s="166"/>
      <c r="N29" s="166"/>
      <c r="O29" s="166"/>
      <c r="P29" s="166"/>
      <c r="Q29" s="166"/>
      <c r="R29" s="166"/>
      <c r="S29" s="166"/>
      <c r="T29" s="166"/>
      <c r="U29" s="166"/>
      <c r="V29" s="166"/>
      <c r="W29" s="166"/>
      <c r="X29" s="166"/>
      <c r="Y29" s="166"/>
      <c r="Z29" s="166"/>
    </row>
    <row r="30" spans="1:26">
      <c r="A30" s="163"/>
      <c r="B30" s="166" t="s">
        <v>1287</v>
      </c>
      <c r="C30" s="166">
        <v>12</v>
      </c>
      <c r="D30" s="166"/>
      <c r="E30" s="166">
        <f t="shared" si="0"/>
        <v>0</v>
      </c>
      <c r="F30" s="166" t="s">
        <v>3</v>
      </c>
      <c r="G30" s="166"/>
      <c r="H30" s="166"/>
      <c r="I30" s="166"/>
      <c r="J30" s="166"/>
      <c r="K30" s="166"/>
      <c r="L30" s="166"/>
      <c r="M30" s="166"/>
      <c r="N30" s="166"/>
      <c r="O30" s="166"/>
      <c r="P30" s="166"/>
      <c r="Q30" s="166"/>
      <c r="R30" s="166"/>
      <c r="S30" s="166"/>
      <c r="T30" s="166"/>
      <c r="U30" s="166"/>
      <c r="V30" s="166"/>
      <c r="W30" s="166"/>
      <c r="X30" s="166"/>
      <c r="Y30" s="166"/>
      <c r="Z30" s="166"/>
    </row>
    <row r="31" spans="1:26">
      <c r="A31" s="169">
        <v>120</v>
      </c>
      <c r="B31" s="166" t="s">
        <v>1267</v>
      </c>
      <c r="C31" s="166">
        <v>54</v>
      </c>
      <c r="D31" s="166"/>
      <c r="E31" s="166">
        <f t="shared" si="0"/>
        <v>0</v>
      </c>
      <c r="F31" s="166" t="s">
        <v>1268</v>
      </c>
      <c r="G31" s="166"/>
      <c r="H31" s="166"/>
      <c r="I31" s="166"/>
      <c r="J31" s="166"/>
      <c r="K31" s="166"/>
      <c r="L31" s="166"/>
      <c r="M31" s="166"/>
      <c r="N31" s="166"/>
      <c r="O31" s="166"/>
      <c r="P31" s="166"/>
      <c r="Q31" s="166"/>
      <c r="R31" s="166"/>
      <c r="S31" s="166"/>
      <c r="T31" s="166"/>
      <c r="U31" s="166"/>
      <c r="V31" s="166"/>
      <c r="W31" s="166"/>
      <c r="X31" s="166"/>
      <c r="Y31" s="166"/>
      <c r="Z31" s="166"/>
    </row>
    <row r="32" spans="1:26">
      <c r="A32" s="163"/>
      <c r="B32" s="166" t="s">
        <v>1288</v>
      </c>
      <c r="C32" s="166">
        <v>10</v>
      </c>
      <c r="D32" s="166">
        <v>5300</v>
      </c>
      <c r="E32" s="166">
        <f t="shared" si="0"/>
        <v>53000</v>
      </c>
      <c r="F32" s="165" t="s">
        <v>1289</v>
      </c>
      <c r="G32" s="166"/>
      <c r="H32" s="166"/>
      <c r="I32" s="166"/>
      <c r="J32" s="166"/>
      <c r="K32" s="166"/>
      <c r="L32" s="166"/>
      <c r="M32" s="166"/>
      <c r="N32" s="166"/>
      <c r="O32" s="166"/>
      <c r="P32" s="166"/>
      <c r="Q32" s="166"/>
      <c r="R32" s="166"/>
      <c r="S32" s="166"/>
      <c r="T32" s="166"/>
      <c r="U32" s="166"/>
      <c r="V32" s="166"/>
      <c r="W32" s="166"/>
      <c r="X32" s="166"/>
      <c r="Y32" s="166"/>
      <c r="Z32" s="166"/>
    </row>
    <row r="33" spans="1:26">
      <c r="A33" s="163"/>
      <c r="B33" s="166" t="s">
        <v>1290</v>
      </c>
      <c r="C33" s="166">
        <v>5</v>
      </c>
      <c r="D33" s="166">
        <v>2050</v>
      </c>
      <c r="E33" s="166">
        <f t="shared" si="0"/>
        <v>10250</v>
      </c>
      <c r="F33" s="165" t="s">
        <v>1291</v>
      </c>
      <c r="G33" s="166"/>
      <c r="H33" s="166"/>
      <c r="I33" s="166"/>
      <c r="J33" s="166"/>
      <c r="K33" s="166"/>
      <c r="L33" s="166"/>
      <c r="M33" s="166"/>
      <c r="N33" s="166"/>
      <c r="O33" s="166"/>
      <c r="P33" s="166"/>
      <c r="Q33" s="166"/>
      <c r="R33" s="166"/>
      <c r="S33" s="166"/>
      <c r="T33" s="166"/>
      <c r="U33" s="166"/>
      <c r="V33" s="166"/>
      <c r="W33" s="166"/>
      <c r="X33" s="166"/>
      <c r="Y33" s="166"/>
      <c r="Z33" s="166"/>
    </row>
    <row r="34" spans="1:26">
      <c r="A34" s="163"/>
      <c r="B34" s="166" t="s">
        <v>1292</v>
      </c>
      <c r="C34" s="166">
        <v>17</v>
      </c>
      <c r="D34" s="166">
        <v>4400</v>
      </c>
      <c r="E34" s="166">
        <f t="shared" si="0"/>
        <v>74800</v>
      </c>
      <c r="F34" s="165" t="s">
        <v>1293</v>
      </c>
      <c r="G34" s="166"/>
      <c r="H34" s="166"/>
      <c r="I34" s="166"/>
      <c r="J34" s="166"/>
      <c r="K34" s="166"/>
      <c r="L34" s="166"/>
      <c r="M34" s="166"/>
      <c r="N34" s="166"/>
      <c r="O34" s="166"/>
      <c r="P34" s="166"/>
      <c r="Q34" s="166"/>
      <c r="R34" s="166"/>
      <c r="S34" s="166"/>
      <c r="T34" s="166"/>
      <c r="U34" s="166"/>
      <c r="V34" s="166"/>
      <c r="W34" s="166"/>
      <c r="X34" s="166"/>
      <c r="Y34" s="166"/>
      <c r="Z34" s="166"/>
    </row>
    <row r="35" spans="1:26">
      <c r="A35" s="163"/>
      <c r="B35" s="166" t="s">
        <v>1294</v>
      </c>
      <c r="C35" s="166">
        <v>11</v>
      </c>
      <c r="D35" s="166"/>
      <c r="E35" s="166">
        <f t="shared" si="0"/>
        <v>0</v>
      </c>
      <c r="F35" s="166" t="s">
        <v>3</v>
      </c>
      <c r="G35" s="166"/>
      <c r="H35" s="166"/>
      <c r="I35" s="166"/>
      <c r="J35" s="166"/>
      <c r="K35" s="166"/>
      <c r="L35" s="166"/>
      <c r="M35" s="166"/>
      <c r="N35" s="166"/>
      <c r="O35" s="166"/>
      <c r="P35" s="166"/>
      <c r="Q35" s="166"/>
      <c r="R35" s="166"/>
      <c r="S35" s="166"/>
      <c r="T35" s="166"/>
      <c r="U35" s="166"/>
      <c r="V35" s="166"/>
      <c r="W35" s="166"/>
      <c r="X35" s="166"/>
      <c r="Y35" s="166"/>
      <c r="Z35" s="166"/>
    </row>
    <row r="36" spans="1:26">
      <c r="A36" s="163"/>
      <c r="B36" s="166" t="s">
        <v>1290</v>
      </c>
      <c r="C36" s="166">
        <v>4</v>
      </c>
      <c r="D36" s="166">
        <v>2050</v>
      </c>
      <c r="E36" s="166">
        <f t="shared" si="0"/>
        <v>8200</v>
      </c>
      <c r="F36" s="165" t="s">
        <v>1291</v>
      </c>
      <c r="G36" s="166"/>
      <c r="H36" s="166"/>
      <c r="I36" s="166"/>
      <c r="J36" s="166"/>
      <c r="K36" s="166"/>
      <c r="L36" s="166"/>
      <c r="M36" s="166"/>
      <c r="N36" s="166"/>
      <c r="O36" s="166"/>
      <c r="P36" s="166"/>
      <c r="Q36" s="166"/>
      <c r="R36" s="166"/>
      <c r="S36" s="166"/>
      <c r="T36" s="166"/>
      <c r="U36" s="166"/>
      <c r="V36" s="166"/>
      <c r="W36" s="166"/>
      <c r="X36" s="166"/>
      <c r="Y36" s="166"/>
      <c r="Z36" s="166"/>
    </row>
    <row r="37" spans="1:26">
      <c r="A37" s="163"/>
      <c r="B37" s="166" t="s">
        <v>1295</v>
      </c>
      <c r="C37" s="166">
        <v>4</v>
      </c>
      <c r="D37" s="166"/>
      <c r="E37" s="166">
        <f t="shared" si="0"/>
        <v>0</v>
      </c>
      <c r="F37" s="166"/>
      <c r="G37" s="166"/>
      <c r="H37" s="166"/>
      <c r="I37" s="166"/>
      <c r="J37" s="166"/>
      <c r="K37" s="166"/>
      <c r="L37" s="166"/>
      <c r="M37" s="166"/>
      <c r="N37" s="166"/>
      <c r="O37" s="166"/>
      <c r="P37" s="166"/>
      <c r="Q37" s="166"/>
      <c r="R37" s="166"/>
      <c r="S37" s="166"/>
      <c r="T37" s="166"/>
      <c r="U37" s="166"/>
      <c r="V37" s="166"/>
      <c r="W37" s="166"/>
      <c r="X37" s="166"/>
      <c r="Y37" s="166"/>
      <c r="Z37" s="166"/>
    </row>
    <row r="38" spans="1:26">
      <c r="A38" s="163"/>
      <c r="B38" s="166" t="s">
        <v>1296</v>
      </c>
      <c r="C38" s="166">
        <v>3</v>
      </c>
      <c r="D38" s="166"/>
      <c r="E38" s="166">
        <f t="shared" si="0"/>
        <v>0</v>
      </c>
      <c r="F38" s="166"/>
      <c r="G38" s="166"/>
      <c r="H38" s="166"/>
      <c r="I38" s="166"/>
      <c r="J38" s="166"/>
      <c r="K38" s="166"/>
      <c r="L38" s="166"/>
      <c r="M38" s="166"/>
      <c r="N38" s="166"/>
      <c r="O38" s="166"/>
      <c r="P38" s="166"/>
      <c r="Q38" s="166"/>
      <c r="R38" s="166"/>
      <c r="S38" s="166"/>
      <c r="T38" s="166"/>
      <c r="U38" s="166"/>
      <c r="V38" s="166"/>
      <c r="W38" s="166"/>
      <c r="X38" s="166"/>
      <c r="Y38" s="166"/>
      <c r="Z38" s="166"/>
    </row>
    <row r="39" spans="1:26">
      <c r="A39" s="163">
        <v>118</v>
      </c>
      <c r="B39" s="166" t="s">
        <v>1297</v>
      </c>
      <c r="C39" s="166">
        <v>167</v>
      </c>
      <c r="D39" s="166"/>
      <c r="E39" s="166">
        <f t="shared" si="0"/>
        <v>0</v>
      </c>
      <c r="F39" s="166"/>
      <c r="G39" s="166"/>
      <c r="H39" s="166"/>
      <c r="I39" s="166"/>
      <c r="J39" s="166"/>
      <c r="K39" s="166"/>
      <c r="L39" s="166"/>
      <c r="M39" s="166"/>
      <c r="N39" s="166"/>
      <c r="O39" s="166"/>
      <c r="P39" s="166"/>
      <c r="Q39" s="166"/>
      <c r="R39" s="166"/>
      <c r="S39" s="166"/>
      <c r="T39" s="166"/>
      <c r="U39" s="166"/>
      <c r="V39" s="166"/>
      <c r="W39" s="166"/>
      <c r="X39" s="166"/>
      <c r="Y39" s="166"/>
      <c r="Z39" s="166"/>
    </row>
    <row r="40" spans="1:26">
      <c r="A40" s="163"/>
      <c r="B40" s="166" t="s">
        <v>1298</v>
      </c>
      <c r="C40" s="166">
        <v>31</v>
      </c>
      <c r="D40" s="166"/>
      <c r="E40" s="166">
        <f t="shared" si="0"/>
        <v>0</v>
      </c>
      <c r="F40" s="166"/>
      <c r="G40" s="166"/>
      <c r="H40" s="166"/>
      <c r="I40" s="166"/>
      <c r="J40" s="166"/>
      <c r="K40" s="166"/>
      <c r="L40" s="166"/>
      <c r="M40" s="166"/>
      <c r="N40" s="166"/>
      <c r="O40" s="166"/>
      <c r="P40" s="166"/>
      <c r="Q40" s="166"/>
      <c r="R40" s="166"/>
      <c r="S40" s="166"/>
      <c r="T40" s="166"/>
      <c r="U40" s="166"/>
      <c r="V40" s="166"/>
      <c r="W40" s="166"/>
      <c r="X40" s="166"/>
      <c r="Y40" s="166"/>
      <c r="Z40" s="166"/>
    </row>
    <row r="41" spans="1:26">
      <c r="A41" s="163"/>
      <c r="B41" s="166" t="s">
        <v>1299</v>
      </c>
      <c r="C41" s="166">
        <v>94</v>
      </c>
      <c r="D41" s="166"/>
      <c r="E41" s="166">
        <f t="shared" si="0"/>
        <v>0</v>
      </c>
      <c r="F41" s="166"/>
      <c r="G41" s="166"/>
      <c r="H41" s="166"/>
      <c r="I41" s="166"/>
      <c r="J41" s="166"/>
      <c r="K41" s="166"/>
      <c r="L41" s="166"/>
      <c r="M41" s="166"/>
      <c r="N41" s="166"/>
      <c r="O41" s="166"/>
      <c r="P41" s="166"/>
      <c r="Q41" s="166"/>
      <c r="R41" s="166"/>
      <c r="S41" s="166"/>
      <c r="T41" s="166"/>
      <c r="U41" s="166"/>
      <c r="V41" s="166"/>
      <c r="W41" s="166"/>
      <c r="X41" s="166"/>
      <c r="Y41" s="166"/>
      <c r="Z41" s="166"/>
    </row>
    <row r="42" spans="1:26">
      <c r="A42" s="163"/>
      <c r="B42" s="166" t="s">
        <v>1300</v>
      </c>
      <c r="C42" s="166">
        <v>23</v>
      </c>
      <c r="D42" s="166"/>
      <c r="E42" s="166">
        <f t="shared" si="0"/>
        <v>0</v>
      </c>
      <c r="F42" s="166"/>
      <c r="G42" s="166"/>
      <c r="H42" s="166"/>
      <c r="I42" s="166"/>
      <c r="J42" s="166"/>
      <c r="K42" s="166"/>
      <c r="L42" s="166"/>
      <c r="M42" s="166"/>
      <c r="N42" s="166"/>
      <c r="O42" s="166"/>
      <c r="P42" s="166"/>
      <c r="Q42" s="166"/>
      <c r="R42" s="166"/>
      <c r="S42" s="166"/>
      <c r="T42" s="166"/>
      <c r="U42" s="166"/>
      <c r="V42" s="166"/>
      <c r="W42" s="166"/>
      <c r="X42" s="166"/>
      <c r="Y42" s="166"/>
      <c r="Z42" s="166"/>
    </row>
    <row r="43" spans="1:26">
      <c r="A43" s="163"/>
      <c r="B43" s="166" t="s">
        <v>1301</v>
      </c>
      <c r="C43" s="166">
        <v>12</v>
      </c>
      <c r="D43" s="166"/>
      <c r="E43" s="166">
        <f t="shared" si="0"/>
        <v>0</v>
      </c>
      <c r="F43" s="166"/>
      <c r="G43" s="166"/>
      <c r="H43" s="166"/>
      <c r="I43" s="166"/>
      <c r="J43" s="166"/>
      <c r="K43" s="166"/>
      <c r="L43" s="166"/>
      <c r="M43" s="166"/>
      <c r="N43" s="166"/>
      <c r="O43" s="166"/>
      <c r="P43" s="166"/>
      <c r="Q43" s="166"/>
      <c r="R43" s="166"/>
      <c r="S43" s="166"/>
      <c r="T43" s="166"/>
      <c r="U43" s="166"/>
      <c r="V43" s="166"/>
      <c r="W43" s="166"/>
      <c r="X43" s="166"/>
      <c r="Y43" s="166"/>
      <c r="Z43" s="166"/>
    </row>
    <row r="44" spans="1:26">
      <c r="A44" s="163"/>
      <c r="B44" s="166" t="s">
        <v>1302</v>
      </c>
      <c r="C44" s="166">
        <v>7</v>
      </c>
      <c r="D44" s="166"/>
      <c r="E44" s="166">
        <f t="shared" si="0"/>
        <v>0</v>
      </c>
      <c r="F44" s="166"/>
      <c r="G44" s="166"/>
      <c r="H44" s="166"/>
      <c r="I44" s="166"/>
      <c r="J44" s="166"/>
      <c r="K44" s="166"/>
      <c r="L44" s="166"/>
      <c r="M44" s="166"/>
      <c r="N44" s="166"/>
      <c r="O44" s="166"/>
      <c r="P44" s="166"/>
      <c r="Q44" s="166"/>
      <c r="R44" s="166"/>
      <c r="S44" s="166"/>
      <c r="T44" s="166"/>
      <c r="U44" s="166"/>
      <c r="V44" s="166"/>
      <c r="W44" s="166"/>
      <c r="X44" s="166"/>
      <c r="Y44" s="166"/>
      <c r="Z44" s="166"/>
    </row>
    <row r="45" spans="1:26">
      <c r="A45" s="163">
        <v>121</v>
      </c>
      <c r="B45" s="166" t="s">
        <v>1303</v>
      </c>
      <c r="C45" s="166">
        <v>439</v>
      </c>
      <c r="D45" s="166"/>
      <c r="E45" s="166">
        <f t="shared" si="0"/>
        <v>0</v>
      </c>
      <c r="F45" s="166"/>
      <c r="G45" s="166"/>
      <c r="H45" s="166"/>
      <c r="I45" s="166"/>
      <c r="J45" s="166"/>
      <c r="K45" s="166"/>
      <c r="L45" s="166"/>
      <c r="M45" s="166"/>
      <c r="N45" s="166"/>
      <c r="O45" s="166"/>
      <c r="P45" s="166"/>
      <c r="Q45" s="166"/>
      <c r="R45" s="166"/>
      <c r="S45" s="166"/>
      <c r="T45" s="166"/>
      <c r="U45" s="166"/>
      <c r="V45" s="166"/>
      <c r="W45" s="166"/>
      <c r="X45" s="166"/>
      <c r="Y45" s="166"/>
      <c r="Z45" s="166"/>
    </row>
    <row r="46" spans="1:26">
      <c r="A46" s="163">
        <v>122</v>
      </c>
      <c r="B46" s="166" t="s">
        <v>1304</v>
      </c>
      <c r="C46" s="166">
        <v>363</v>
      </c>
      <c r="D46" s="166"/>
      <c r="E46" s="166">
        <f t="shared" si="0"/>
        <v>0</v>
      </c>
      <c r="F46" s="166"/>
      <c r="G46" s="166"/>
      <c r="H46" s="166"/>
      <c r="I46" s="166"/>
      <c r="J46" s="166"/>
      <c r="K46" s="166"/>
      <c r="L46" s="166"/>
      <c r="M46" s="166"/>
      <c r="N46" s="166"/>
      <c r="O46" s="166"/>
      <c r="P46" s="166"/>
      <c r="Q46" s="166"/>
      <c r="R46" s="166"/>
      <c r="S46" s="166"/>
      <c r="T46" s="166"/>
      <c r="U46" s="166"/>
      <c r="V46" s="166"/>
      <c r="W46" s="166"/>
      <c r="X46" s="166"/>
      <c r="Y46" s="166"/>
      <c r="Z46" s="166"/>
    </row>
    <row r="47" spans="1:26">
      <c r="A47" s="163"/>
      <c r="B47" s="166" t="s">
        <v>1305</v>
      </c>
      <c r="C47" s="166">
        <v>27</v>
      </c>
      <c r="D47" s="166"/>
      <c r="E47" s="166">
        <f t="shared" si="0"/>
        <v>0</v>
      </c>
      <c r="F47" s="166"/>
      <c r="G47" s="166"/>
      <c r="H47" s="166"/>
      <c r="I47" s="166"/>
      <c r="J47" s="166"/>
      <c r="K47" s="166"/>
      <c r="L47" s="166"/>
      <c r="M47" s="166"/>
      <c r="N47" s="166"/>
      <c r="O47" s="166"/>
      <c r="P47" s="166"/>
      <c r="Q47" s="166"/>
      <c r="R47" s="166"/>
      <c r="S47" s="166"/>
      <c r="T47" s="166"/>
      <c r="U47" s="166"/>
      <c r="V47" s="166"/>
      <c r="W47" s="166"/>
      <c r="X47" s="166"/>
      <c r="Y47" s="166"/>
      <c r="Z47" s="166"/>
    </row>
    <row r="48" spans="1:26">
      <c r="A48" s="163"/>
      <c r="B48" s="166" t="s">
        <v>1306</v>
      </c>
      <c r="C48" s="166">
        <v>18</v>
      </c>
      <c r="D48" s="166"/>
      <c r="E48" s="166">
        <f t="shared" si="0"/>
        <v>0</v>
      </c>
      <c r="F48" s="166"/>
      <c r="G48" s="166"/>
      <c r="H48" s="166"/>
      <c r="I48" s="166"/>
      <c r="J48" s="166"/>
      <c r="K48" s="166"/>
      <c r="L48" s="166"/>
      <c r="M48" s="166"/>
      <c r="N48" s="166"/>
      <c r="O48" s="166"/>
      <c r="P48" s="166"/>
      <c r="Q48" s="166"/>
      <c r="R48" s="166"/>
      <c r="S48" s="166"/>
      <c r="T48" s="166"/>
      <c r="U48" s="166"/>
      <c r="V48" s="166"/>
      <c r="W48" s="166"/>
      <c r="X48" s="166"/>
      <c r="Y48" s="166"/>
      <c r="Z48" s="166"/>
    </row>
    <row r="49" spans="1:26">
      <c r="A49" s="163"/>
      <c r="B49" s="166" t="s">
        <v>1307</v>
      </c>
      <c r="C49" s="166">
        <v>25</v>
      </c>
      <c r="D49" s="166"/>
      <c r="E49" s="166">
        <f t="shared" si="0"/>
        <v>0</v>
      </c>
      <c r="F49" s="166"/>
      <c r="G49" s="166"/>
      <c r="H49" s="166"/>
      <c r="I49" s="166"/>
      <c r="J49" s="166"/>
      <c r="K49" s="166"/>
      <c r="L49" s="166"/>
      <c r="M49" s="166"/>
      <c r="N49" s="166"/>
      <c r="O49" s="166"/>
      <c r="P49" s="166"/>
      <c r="Q49" s="166"/>
      <c r="R49" s="166"/>
      <c r="S49" s="166"/>
      <c r="T49" s="166"/>
      <c r="U49" s="166"/>
      <c r="V49" s="166"/>
      <c r="W49" s="166"/>
      <c r="X49" s="166"/>
      <c r="Y49" s="166"/>
      <c r="Z49" s="166"/>
    </row>
    <row r="50" spans="1:26">
      <c r="A50" s="163"/>
      <c r="B50" s="166" t="s">
        <v>1308</v>
      </c>
      <c r="C50" s="166">
        <v>20</v>
      </c>
      <c r="D50" s="166"/>
      <c r="E50" s="166">
        <f t="shared" si="0"/>
        <v>0</v>
      </c>
      <c r="F50" s="166"/>
      <c r="G50" s="166"/>
      <c r="H50" s="166"/>
      <c r="I50" s="166"/>
      <c r="J50" s="166"/>
      <c r="K50" s="166"/>
      <c r="L50" s="166"/>
      <c r="M50" s="166"/>
      <c r="N50" s="166"/>
      <c r="O50" s="166"/>
      <c r="P50" s="166"/>
      <c r="Q50" s="166"/>
      <c r="R50" s="166"/>
      <c r="S50" s="166"/>
      <c r="T50" s="166"/>
      <c r="U50" s="166"/>
      <c r="V50" s="166"/>
      <c r="W50" s="166"/>
      <c r="X50" s="166"/>
      <c r="Y50" s="166"/>
      <c r="Z50" s="166"/>
    </row>
    <row r="51" spans="1:26">
      <c r="A51" s="163"/>
      <c r="B51" s="166" t="s">
        <v>1309</v>
      </c>
      <c r="C51" s="166">
        <v>39</v>
      </c>
      <c r="D51" s="166"/>
      <c r="E51" s="166">
        <f t="shared" si="0"/>
        <v>0</v>
      </c>
      <c r="F51" s="166"/>
      <c r="G51" s="166"/>
      <c r="H51" s="166"/>
      <c r="I51" s="166"/>
      <c r="J51" s="166"/>
      <c r="K51" s="166"/>
      <c r="L51" s="166"/>
      <c r="M51" s="166"/>
      <c r="N51" s="166"/>
      <c r="O51" s="166"/>
      <c r="P51" s="166"/>
      <c r="Q51" s="166"/>
      <c r="R51" s="166"/>
      <c r="S51" s="166"/>
      <c r="T51" s="166"/>
      <c r="U51" s="166"/>
      <c r="V51" s="166"/>
      <c r="W51" s="166"/>
      <c r="X51" s="166"/>
      <c r="Y51" s="166"/>
      <c r="Z51" s="166"/>
    </row>
    <row r="52" spans="1:26">
      <c r="A52" s="163"/>
      <c r="B52" s="166" t="s">
        <v>1310</v>
      </c>
      <c r="C52" s="166">
        <v>3</v>
      </c>
      <c r="D52" s="166"/>
      <c r="E52" s="166">
        <f t="shared" si="0"/>
        <v>0</v>
      </c>
      <c r="F52" s="166"/>
      <c r="G52" s="166"/>
      <c r="H52" s="166"/>
      <c r="I52" s="166"/>
      <c r="J52" s="166"/>
      <c r="K52" s="166"/>
      <c r="L52" s="166"/>
      <c r="M52" s="166"/>
      <c r="N52" s="166"/>
      <c r="O52" s="166"/>
      <c r="P52" s="166"/>
      <c r="Q52" s="166"/>
      <c r="R52" s="166"/>
      <c r="S52" s="166"/>
      <c r="T52" s="166"/>
      <c r="U52" s="166"/>
      <c r="V52" s="166"/>
      <c r="W52" s="166"/>
      <c r="X52" s="166"/>
      <c r="Y52" s="166"/>
      <c r="Z52" s="166"/>
    </row>
    <row r="53" spans="1:26">
      <c r="A53" s="163"/>
      <c r="B53" s="166" t="s">
        <v>1311</v>
      </c>
      <c r="C53" s="166">
        <v>1</v>
      </c>
      <c r="D53" s="166"/>
      <c r="E53" s="166">
        <f t="shared" si="0"/>
        <v>0</v>
      </c>
      <c r="F53" s="166"/>
      <c r="G53" s="166"/>
      <c r="H53" s="166"/>
      <c r="I53" s="166"/>
      <c r="J53" s="166"/>
      <c r="K53" s="166"/>
      <c r="L53" s="166"/>
      <c r="M53" s="166"/>
      <c r="N53" s="166"/>
      <c r="O53" s="166"/>
      <c r="P53" s="166"/>
      <c r="Q53" s="166"/>
      <c r="R53" s="166"/>
      <c r="S53" s="166"/>
      <c r="T53" s="166"/>
      <c r="U53" s="166"/>
      <c r="V53" s="166"/>
      <c r="W53" s="166"/>
      <c r="X53" s="166"/>
      <c r="Y53" s="166"/>
      <c r="Z53" s="166"/>
    </row>
    <row r="54" spans="1:26">
      <c r="A54" s="163"/>
      <c r="B54" s="166" t="s">
        <v>1312</v>
      </c>
      <c r="C54" s="166">
        <v>1</v>
      </c>
      <c r="D54" s="166"/>
      <c r="E54" s="166">
        <f t="shared" si="0"/>
        <v>0</v>
      </c>
      <c r="F54" s="166"/>
      <c r="G54" s="166"/>
      <c r="H54" s="166"/>
      <c r="I54" s="166"/>
      <c r="J54" s="166"/>
      <c r="K54" s="166"/>
      <c r="L54" s="166"/>
      <c r="M54" s="166"/>
      <c r="N54" s="166"/>
      <c r="O54" s="166"/>
      <c r="P54" s="166"/>
      <c r="Q54" s="166"/>
      <c r="R54" s="166"/>
      <c r="S54" s="166"/>
      <c r="T54" s="166"/>
      <c r="U54" s="166"/>
      <c r="V54" s="166"/>
      <c r="W54" s="166"/>
      <c r="X54" s="166"/>
      <c r="Y54" s="166"/>
      <c r="Z54" s="166"/>
    </row>
    <row r="55" spans="1:26">
      <c r="A55" s="163"/>
      <c r="B55" s="166" t="s">
        <v>1313</v>
      </c>
      <c r="C55" s="166">
        <v>3</v>
      </c>
      <c r="D55" s="166"/>
      <c r="E55" s="166">
        <f t="shared" si="0"/>
        <v>0</v>
      </c>
      <c r="F55" s="166"/>
      <c r="G55" s="166"/>
      <c r="H55" s="166"/>
      <c r="I55" s="166"/>
      <c r="J55" s="166"/>
      <c r="K55" s="166"/>
      <c r="L55" s="166"/>
      <c r="M55" s="166"/>
      <c r="N55" s="166"/>
      <c r="O55" s="166"/>
      <c r="P55" s="166"/>
      <c r="Q55" s="166"/>
      <c r="R55" s="166"/>
      <c r="S55" s="166"/>
      <c r="T55" s="166"/>
      <c r="U55" s="166"/>
      <c r="V55" s="166"/>
      <c r="W55" s="166"/>
      <c r="X55" s="166"/>
      <c r="Y55" s="166"/>
      <c r="Z55" s="166"/>
    </row>
    <row r="56" spans="1:26">
      <c r="A56" s="163"/>
      <c r="B56" s="166" t="s">
        <v>1314</v>
      </c>
      <c r="C56" s="166">
        <v>5</v>
      </c>
      <c r="D56" s="166"/>
      <c r="E56" s="166">
        <f t="shared" si="0"/>
        <v>0</v>
      </c>
      <c r="F56" s="166"/>
      <c r="G56" s="166"/>
      <c r="H56" s="166"/>
      <c r="I56" s="166"/>
      <c r="J56" s="166"/>
      <c r="K56" s="166"/>
      <c r="L56" s="166"/>
      <c r="M56" s="166"/>
      <c r="N56" s="166"/>
      <c r="O56" s="166"/>
      <c r="P56" s="166"/>
      <c r="Q56" s="166"/>
      <c r="R56" s="166"/>
      <c r="S56" s="166"/>
      <c r="T56" s="166"/>
      <c r="U56" s="166"/>
      <c r="V56" s="166"/>
      <c r="W56" s="166"/>
      <c r="X56" s="166"/>
      <c r="Y56" s="166"/>
      <c r="Z56" s="166"/>
    </row>
    <row r="57" spans="1:26">
      <c r="A57" s="163"/>
      <c r="B57" s="166" t="s">
        <v>1315</v>
      </c>
      <c r="C57" s="166">
        <v>20</v>
      </c>
      <c r="D57" s="166"/>
      <c r="E57" s="166">
        <f t="shared" si="0"/>
        <v>0</v>
      </c>
      <c r="F57" s="166"/>
      <c r="G57" s="166"/>
      <c r="H57" s="166"/>
      <c r="I57" s="166"/>
      <c r="J57" s="166"/>
      <c r="K57" s="166"/>
      <c r="L57" s="166"/>
      <c r="M57" s="166"/>
      <c r="N57" s="166"/>
      <c r="O57" s="166"/>
      <c r="P57" s="166"/>
      <c r="Q57" s="166"/>
      <c r="R57" s="166"/>
      <c r="S57" s="166"/>
      <c r="T57" s="166"/>
      <c r="U57" s="166"/>
      <c r="V57" s="166"/>
      <c r="W57" s="166"/>
      <c r="X57" s="166"/>
      <c r="Y57" s="166"/>
      <c r="Z57" s="166"/>
    </row>
    <row r="58" spans="1:26">
      <c r="A58" s="163"/>
      <c r="B58" s="166" t="s">
        <v>1316</v>
      </c>
      <c r="C58" s="166">
        <v>24</v>
      </c>
      <c r="D58" s="166"/>
      <c r="E58" s="166">
        <f t="shared" si="0"/>
        <v>0</v>
      </c>
      <c r="F58" s="166"/>
      <c r="G58" s="166"/>
      <c r="H58" s="166"/>
      <c r="I58" s="166"/>
      <c r="J58" s="166"/>
      <c r="K58" s="166"/>
      <c r="L58" s="166"/>
      <c r="M58" s="166"/>
      <c r="N58" s="166"/>
      <c r="O58" s="166"/>
      <c r="P58" s="166"/>
      <c r="Q58" s="166"/>
      <c r="R58" s="166"/>
      <c r="S58" s="166"/>
      <c r="T58" s="166"/>
      <c r="U58" s="166"/>
      <c r="V58" s="166"/>
      <c r="W58" s="166"/>
      <c r="X58" s="166"/>
      <c r="Y58" s="166"/>
      <c r="Z58" s="166"/>
    </row>
    <row r="59" spans="1:26">
      <c r="A59" s="163"/>
      <c r="B59" s="166" t="s">
        <v>1317</v>
      </c>
      <c r="C59" s="166">
        <v>8</v>
      </c>
      <c r="D59" s="166"/>
      <c r="E59" s="166">
        <f t="shared" si="0"/>
        <v>0</v>
      </c>
      <c r="F59" s="166"/>
      <c r="G59" s="166"/>
      <c r="H59" s="166"/>
      <c r="I59" s="166"/>
      <c r="J59" s="166"/>
      <c r="K59" s="166"/>
      <c r="L59" s="166"/>
      <c r="M59" s="166"/>
      <c r="N59" s="166"/>
      <c r="O59" s="166"/>
      <c r="P59" s="166"/>
      <c r="Q59" s="166"/>
      <c r="R59" s="166"/>
      <c r="S59" s="166"/>
      <c r="T59" s="166"/>
      <c r="U59" s="166"/>
      <c r="V59" s="166"/>
      <c r="W59" s="166"/>
      <c r="X59" s="166"/>
      <c r="Y59" s="166"/>
      <c r="Z59" s="166"/>
    </row>
    <row r="60" spans="1:26">
      <c r="A60" s="163"/>
      <c r="B60" s="166" t="s">
        <v>1318</v>
      </c>
      <c r="C60" s="166">
        <v>14</v>
      </c>
      <c r="D60" s="166"/>
      <c r="E60" s="166">
        <f t="shared" si="0"/>
        <v>0</v>
      </c>
      <c r="F60" s="166"/>
      <c r="G60" s="166"/>
      <c r="H60" s="166"/>
      <c r="I60" s="166"/>
      <c r="J60" s="166"/>
      <c r="K60" s="166"/>
      <c r="L60" s="166"/>
      <c r="M60" s="166"/>
      <c r="N60" s="166"/>
      <c r="O60" s="166"/>
      <c r="P60" s="166"/>
      <c r="Q60" s="166"/>
      <c r="R60" s="166"/>
      <c r="S60" s="166"/>
      <c r="T60" s="166"/>
      <c r="U60" s="166"/>
      <c r="V60" s="166"/>
      <c r="W60" s="166"/>
      <c r="X60" s="166"/>
      <c r="Y60" s="166"/>
      <c r="Z60" s="166"/>
    </row>
    <row r="61" spans="1:26">
      <c r="A61" s="163"/>
      <c r="B61" s="166" t="s">
        <v>1319</v>
      </c>
      <c r="C61" s="166">
        <v>4</v>
      </c>
      <c r="D61" s="166"/>
      <c r="E61" s="166">
        <f t="shared" si="0"/>
        <v>0</v>
      </c>
      <c r="F61" s="166"/>
      <c r="G61" s="166"/>
      <c r="H61" s="166"/>
      <c r="I61" s="166"/>
      <c r="J61" s="166"/>
      <c r="K61" s="166"/>
      <c r="L61" s="166"/>
      <c r="M61" s="166"/>
      <c r="N61" s="166"/>
      <c r="O61" s="166"/>
      <c r="P61" s="166"/>
      <c r="Q61" s="166"/>
      <c r="R61" s="166"/>
      <c r="S61" s="166"/>
      <c r="T61" s="166"/>
      <c r="U61" s="166"/>
      <c r="V61" s="166"/>
      <c r="W61" s="166"/>
      <c r="X61" s="166"/>
      <c r="Y61" s="166"/>
      <c r="Z61" s="166"/>
    </row>
    <row r="62" spans="1:26">
      <c r="A62" s="163"/>
      <c r="B62" s="166" t="s">
        <v>1320</v>
      </c>
      <c r="C62" s="166">
        <v>3</v>
      </c>
      <c r="D62" s="166"/>
      <c r="E62" s="166">
        <f t="shared" si="0"/>
        <v>0</v>
      </c>
      <c r="F62" s="166"/>
      <c r="G62" s="166"/>
      <c r="H62" s="166"/>
      <c r="I62" s="166"/>
      <c r="J62" s="166"/>
      <c r="K62" s="166"/>
      <c r="L62" s="166"/>
      <c r="M62" s="166"/>
      <c r="N62" s="166"/>
      <c r="O62" s="166"/>
      <c r="P62" s="166"/>
      <c r="Q62" s="166"/>
      <c r="R62" s="166"/>
      <c r="S62" s="166"/>
      <c r="T62" s="166"/>
      <c r="U62" s="166"/>
      <c r="V62" s="166"/>
      <c r="W62" s="166"/>
      <c r="X62" s="166"/>
      <c r="Y62" s="166"/>
      <c r="Z62" s="166"/>
    </row>
    <row r="63" spans="1:26">
      <c r="A63" s="163"/>
      <c r="B63" s="166" t="s">
        <v>1321</v>
      </c>
      <c r="C63" s="166">
        <v>2</v>
      </c>
      <c r="D63" s="166"/>
      <c r="E63" s="166">
        <f t="shared" si="0"/>
        <v>0</v>
      </c>
      <c r="F63" s="166"/>
      <c r="G63" s="166"/>
      <c r="H63" s="166"/>
      <c r="I63" s="166"/>
      <c r="J63" s="166"/>
      <c r="K63" s="166"/>
      <c r="L63" s="166"/>
      <c r="M63" s="166"/>
      <c r="N63" s="166"/>
      <c r="O63" s="166"/>
      <c r="P63" s="166"/>
      <c r="Q63" s="166"/>
      <c r="R63" s="166"/>
      <c r="S63" s="166"/>
      <c r="T63" s="166"/>
      <c r="U63" s="166"/>
      <c r="V63" s="166"/>
      <c r="W63" s="166"/>
      <c r="X63" s="166"/>
      <c r="Y63" s="166"/>
      <c r="Z63" s="166"/>
    </row>
    <row r="64" spans="1:26">
      <c r="A64" s="163"/>
      <c r="B64" s="166" t="s">
        <v>1322</v>
      </c>
      <c r="C64" s="166">
        <v>39</v>
      </c>
      <c r="D64" s="166"/>
      <c r="E64" s="166">
        <f t="shared" si="0"/>
        <v>0</v>
      </c>
      <c r="F64" s="166"/>
      <c r="G64" s="166"/>
      <c r="H64" s="166"/>
      <c r="I64" s="166"/>
      <c r="J64" s="166"/>
      <c r="K64" s="166"/>
      <c r="L64" s="166"/>
      <c r="M64" s="166"/>
      <c r="N64" s="166"/>
      <c r="O64" s="166"/>
      <c r="P64" s="166"/>
      <c r="Q64" s="166"/>
      <c r="R64" s="166"/>
      <c r="S64" s="166"/>
      <c r="T64" s="166"/>
      <c r="U64" s="166"/>
      <c r="V64" s="166"/>
      <c r="W64" s="166"/>
      <c r="X64" s="166"/>
      <c r="Y64" s="166"/>
      <c r="Z64" s="166"/>
    </row>
    <row r="65" spans="1:26">
      <c r="A65" s="163"/>
      <c r="B65" s="166" t="s">
        <v>1323</v>
      </c>
      <c r="C65" s="166">
        <v>31</v>
      </c>
      <c r="D65" s="166"/>
      <c r="E65" s="166">
        <f t="shared" si="0"/>
        <v>0</v>
      </c>
      <c r="F65" s="166"/>
      <c r="G65" s="166"/>
      <c r="H65" s="166"/>
      <c r="I65" s="166"/>
      <c r="J65" s="166"/>
      <c r="K65" s="166"/>
      <c r="L65" s="166"/>
      <c r="M65" s="166"/>
      <c r="N65" s="166"/>
      <c r="O65" s="166"/>
      <c r="P65" s="166"/>
      <c r="Q65" s="166"/>
      <c r="R65" s="166"/>
      <c r="S65" s="166"/>
      <c r="T65" s="166"/>
      <c r="U65" s="166"/>
      <c r="V65" s="166"/>
      <c r="W65" s="166"/>
      <c r="X65" s="166"/>
      <c r="Y65" s="166"/>
      <c r="Z65" s="166"/>
    </row>
    <row r="66" spans="1:26">
      <c r="A66" s="163"/>
      <c r="B66" s="166" t="s">
        <v>1324</v>
      </c>
      <c r="C66" s="166">
        <v>24</v>
      </c>
      <c r="D66" s="166"/>
      <c r="E66" s="166">
        <f t="shared" si="0"/>
        <v>0</v>
      </c>
      <c r="F66" s="166"/>
      <c r="G66" s="166"/>
      <c r="H66" s="166"/>
      <c r="I66" s="166"/>
      <c r="J66" s="166"/>
      <c r="K66" s="166"/>
      <c r="L66" s="166"/>
      <c r="M66" s="166"/>
      <c r="N66" s="166"/>
      <c r="O66" s="166"/>
      <c r="P66" s="166"/>
      <c r="Q66" s="166"/>
      <c r="R66" s="166"/>
      <c r="S66" s="166"/>
      <c r="T66" s="166"/>
      <c r="U66" s="166"/>
      <c r="V66" s="166"/>
      <c r="W66" s="166"/>
      <c r="X66" s="166"/>
      <c r="Y66" s="166"/>
      <c r="Z66" s="166"/>
    </row>
    <row r="67" spans="1:26">
      <c r="A67" s="163"/>
      <c r="B67" s="166" t="s">
        <v>1325</v>
      </c>
      <c r="C67" s="166">
        <v>3</v>
      </c>
      <c r="D67" s="166"/>
      <c r="E67" s="166">
        <f t="shared" si="0"/>
        <v>0</v>
      </c>
      <c r="F67" s="166"/>
      <c r="G67" s="166"/>
      <c r="H67" s="166"/>
      <c r="I67" s="166"/>
      <c r="J67" s="166"/>
      <c r="K67" s="166"/>
      <c r="L67" s="166"/>
      <c r="M67" s="166"/>
      <c r="N67" s="166"/>
      <c r="O67" s="166"/>
      <c r="P67" s="166"/>
      <c r="Q67" s="166"/>
      <c r="R67" s="166"/>
      <c r="S67" s="166"/>
      <c r="T67" s="166"/>
      <c r="U67" s="166"/>
      <c r="V67" s="166"/>
      <c r="W67" s="166"/>
      <c r="X67" s="166"/>
      <c r="Y67" s="166"/>
      <c r="Z67" s="166"/>
    </row>
    <row r="68" spans="1:26">
      <c r="A68" s="163"/>
      <c r="B68" s="166" t="s">
        <v>1326</v>
      </c>
      <c r="C68" s="166">
        <v>2</v>
      </c>
      <c r="D68" s="166"/>
      <c r="E68" s="166">
        <f t="shared" si="0"/>
        <v>0</v>
      </c>
      <c r="F68" s="166"/>
      <c r="G68" s="166"/>
      <c r="H68" s="166"/>
      <c r="I68" s="166"/>
      <c r="J68" s="166"/>
      <c r="K68" s="166"/>
      <c r="L68" s="166"/>
      <c r="M68" s="166"/>
      <c r="N68" s="166"/>
      <c r="O68" s="166"/>
      <c r="P68" s="166"/>
      <c r="Q68" s="166"/>
      <c r="R68" s="166"/>
      <c r="S68" s="166"/>
      <c r="T68" s="166"/>
      <c r="U68" s="166"/>
      <c r="V68" s="166"/>
      <c r="W68" s="166"/>
      <c r="X68" s="166"/>
      <c r="Y68" s="166"/>
      <c r="Z68" s="166"/>
    </row>
    <row r="69" spans="1:26">
      <c r="A69" s="163"/>
      <c r="B69" s="166" t="s">
        <v>1327</v>
      </c>
      <c r="C69" s="166">
        <v>7</v>
      </c>
      <c r="D69" s="166"/>
      <c r="E69" s="166">
        <f t="shared" si="0"/>
        <v>0</v>
      </c>
      <c r="F69" s="166"/>
      <c r="G69" s="166"/>
      <c r="H69" s="166"/>
      <c r="I69" s="166"/>
      <c r="J69" s="166"/>
      <c r="K69" s="166"/>
      <c r="L69" s="166"/>
      <c r="M69" s="166"/>
      <c r="N69" s="166"/>
      <c r="O69" s="166"/>
      <c r="P69" s="166"/>
      <c r="Q69" s="166"/>
      <c r="R69" s="166"/>
      <c r="S69" s="166"/>
      <c r="T69" s="166"/>
      <c r="U69" s="166"/>
      <c r="V69" s="166"/>
      <c r="W69" s="166"/>
      <c r="X69" s="166"/>
      <c r="Y69" s="166"/>
      <c r="Z69" s="166"/>
    </row>
    <row r="70" spans="1:26">
      <c r="A70" s="163"/>
      <c r="B70" s="166" t="s">
        <v>1328</v>
      </c>
      <c r="C70" s="166">
        <v>2</v>
      </c>
      <c r="D70" s="166"/>
      <c r="E70" s="166">
        <f t="shared" si="0"/>
        <v>0</v>
      </c>
      <c r="F70" s="166"/>
      <c r="G70" s="166"/>
      <c r="H70" s="166"/>
      <c r="I70" s="166"/>
      <c r="J70" s="166"/>
      <c r="K70" s="166"/>
      <c r="L70" s="166"/>
      <c r="M70" s="166"/>
      <c r="N70" s="166"/>
      <c r="O70" s="166"/>
      <c r="P70" s="166"/>
      <c r="Q70" s="166"/>
      <c r="R70" s="166"/>
      <c r="S70" s="166"/>
      <c r="T70" s="166"/>
      <c r="U70" s="166"/>
      <c r="V70" s="166"/>
      <c r="W70" s="166"/>
      <c r="X70" s="166"/>
      <c r="Y70" s="166"/>
      <c r="Z70" s="166"/>
    </row>
    <row r="71" spans="1:26">
      <c r="A71" s="163"/>
      <c r="B71" s="166" t="s">
        <v>1329</v>
      </c>
      <c r="C71" s="166">
        <v>2</v>
      </c>
      <c r="D71" s="166"/>
      <c r="E71" s="166">
        <f t="shared" si="0"/>
        <v>0</v>
      </c>
      <c r="F71" s="166"/>
      <c r="G71" s="166"/>
      <c r="H71" s="166"/>
      <c r="I71" s="166"/>
      <c r="J71" s="166"/>
      <c r="K71" s="166"/>
      <c r="L71" s="166"/>
      <c r="M71" s="166"/>
      <c r="N71" s="166"/>
      <c r="O71" s="166"/>
      <c r="P71" s="166"/>
      <c r="Q71" s="166"/>
      <c r="R71" s="166"/>
      <c r="S71" s="166"/>
      <c r="T71" s="166"/>
      <c r="U71" s="166"/>
      <c r="V71" s="166"/>
      <c r="W71" s="166"/>
      <c r="X71" s="166"/>
      <c r="Y71" s="166"/>
      <c r="Z71" s="166"/>
    </row>
    <row r="72" spans="1:26">
      <c r="A72" s="163"/>
      <c r="B72" s="166" t="s">
        <v>1330</v>
      </c>
      <c r="C72" s="166">
        <v>7</v>
      </c>
      <c r="D72" s="166"/>
      <c r="E72" s="166">
        <f t="shared" si="0"/>
        <v>0</v>
      </c>
      <c r="F72" s="166"/>
      <c r="G72" s="166"/>
      <c r="H72" s="166"/>
      <c r="I72" s="166"/>
      <c r="J72" s="166"/>
      <c r="K72" s="166"/>
      <c r="L72" s="166"/>
      <c r="M72" s="166"/>
      <c r="N72" s="166"/>
      <c r="O72" s="166"/>
      <c r="P72" s="166"/>
      <c r="Q72" s="166"/>
      <c r="R72" s="166"/>
      <c r="S72" s="166"/>
      <c r="T72" s="166"/>
      <c r="U72" s="166"/>
      <c r="V72" s="166"/>
      <c r="W72" s="166"/>
      <c r="X72" s="166"/>
      <c r="Y72" s="166"/>
      <c r="Z72" s="166"/>
    </row>
    <row r="73" spans="1:26">
      <c r="A73" s="163"/>
      <c r="B73" s="166" t="s">
        <v>1331</v>
      </c>
      <c r="C73" s="166">
        <v>14</v>
      </c>
      <c r="D73" s="166"/>
      <c r="E73" s="166">
        <f t="shared" si="0"/>
        <v>0</v>
      </c>
      <c r="F73" s="166"/>
      <c r="G73" s="166"/>
      <c r="H73" s="166"/>
      <c r="I73" s="166"/>
      <c r="J73" s="166"/>
      <c r="K73" s="166"/>
      <c r="L73" s="166"/>
      <c r="M73" s="166"/>
      <c r="N73" s="166"/>
      <c r="O73" s="166"/>
      <c r="P73" s="166"/>
      <c r="Q73" s="166"/>
      <c r="R73" s="166"/>
      <c r="S73" s="166"/>
      <c r="T73" s="166"/>
      <c r="U73" s="166"/>
      <c r="V73" s="166"/>
      <c r="W73" s="166"/>
      <c r="X73" s="166"/>
      <c r="Y73" s="166"/>
      <c r="Z73" s="166"/>
    </row>
    <row r="74" spans="1:26">
      <c r="A74" s="163"/>
      <c r="B74" s="166" t="s">
        <v>1332</v>
      </c>
      <c r="C74" s="166">
        <v>15</v>
      </c>
      <c r="D74" s="166"/>
      <c r="E74" s="166">
        <f t="shared" si="0"/>
        <v>0</v>
      </c>
      <c r="F74" s="166"/>
      <c r="G74" s="166"/>
      <c r="H74" s="166"/>
      <c r="I74" s="166"/>
      <c r="J74" s="166"/>
      <c r="K74" s="166"/>
      <c r="L74" s="166"/>
      <c r="M74" s="166"/>
      <c r="N74" s="166"/>
      <c r="O74" s="166"/>
      <c r="P74" s="166"/>
      <c r="Q74" s="166"/>
      <c r="R74" s="166"/>
      <c r="S74" s="166"/>
      <c r="T74" s="166"/>
      <c r="U74" s="166"/>
      <c r="V74" s="166"/>
      <c r="W74" s="166"/>
      <c r="X74" s="166"/>
      <c r="Y74" s="166"/>
      <c r="Z74" s="166"/>
    </row>
    <row r="75" spans="1:26">
      <c r="A75" s="163">
        <v>123</v>
      </c>
      <c r="B75" s="166" t="s">
        <v>1333</v>
      </c>
      <c r="C75" s="166">
        <v>480</v>
      </c>
      <c r="D75" s="166"/>
      <c r="E75" s="166">
        <f t="shared" si="0"/>
        <v>0</v>
      </c>
      <c r="F75" s="166"/>
      <c r="G75" s="166"/>
      <c r="H75" s="166"/>
      <c r="I75" s="166"/>
      <c r="J75" s="166"/>
      <c r="K75" s="166"/>
      <c r="L75" s="166"/>
      <c r="M75" s="166"/>
      <c r="N75" s="166"/>
      <c r="O75" s="166"/>
      <c r="P75" s="166"/>
      <c r="Q75" s="166"/>
      <c r="R75" s="166"/>
      <c r="S75" s="166"/>
      <c r="T75" s="166"/>
      <c r="U75" s="166"/>
      <c r="V75" s="166"/>
      <c r="W75" s="166"/>
      <c r="X75" s="166"/>
      <c r="Y75" s="166"/>
      <c r="Z75" s="166"/>
    </row>
    <row r="76" spans="1:26">
      <c r="A76" s="163">
        <v>124</v>
      </c>
      <c r="B76" s="166" t="s">
        <v>1333</v>
      </c>
      <c r="C76" s="166">
        <v>480</v>
      </c>
      <c r="D76" s="166"/>
      <c r="E76" s="166">
        <f t="shared" si="0"/>
        <v>0</v>
      </c>
      <c r="F76" s="166"/>
      <c r="G76" s="166"/>
      <c r="H76" s="166"/>
      <c r="I76" s="166"/>
      <c r="J76" s="166"/>
      <c r="K76" s="166"/>
      <c r="L76" s="166"/>
      <c r="M76" s="166"/>
      <c r="N76" s="166"/>
      <c r="O76" s="166"/>
      <c r="P76" s="166"/>
      <c r="Q76" s="166"/>
      <c r="R76" s="166"/>
      <c r="S76" s="166"/>
      <c r="T76" s="166"/>
      <c r="U76" s="166"/>
      <c r="V76" s="166"/>
      <c r="W76" s="166"/>
      <c r="X76" s="166"/>
      <c r="Y76" s="166"/>
      <c r="Z76" s="166"/>
    </row>
    <row r="77" spans="1:26">
      <c r="A77" s="163">
        <v>125</v>
      </c>
      <c r="B77" s="166" t="s">
        <v>1333</v>
      </c>
      <c r="C77" s="166">
        <v>480</v>
      </c>
      <c r="D77" s="166"/>
      <c r="E77" s="166">
        <f t="shared" si="0"/>
        <v>0</v>
      </c>
      <c r="F77" s="166"/>
      <c r="G77" s="166"/>
      <c r="H77" s="166"/>
      <c r="I77" s="166"/>
      <c r="J77" s="166"/>
      <c r="K77" s="166"/>
      <c r="L77" s="166"/>
      <c r="M77" s="166"/>
      <c r="N77" s="166"/>
      <c r="O77" s="166"/>
      <c r="P77" s="166"/>
      <c r="Q77" s="166"/>
      <c r="R77" s="166"/>
      <c r="S77" s="166"/>
      <c r="T77" s="166"/>
      <c r="U77" s="166"/>
      <c r="V77" s="166"/>
      <c r="W77" s="166"/>
      <c r="X77" s="166"/>
      <c r="Y77" s="166"/>
      <c r="Z77" s="166"/>
    </row>
    <row r="78" spans="1:26">
      <c r="A78" s="163">
        <v>126</v>
      </c>
      <c r="B78" s="166" t="s">
        <v>1333</v>
      </c>
      <c r="C78" s="166">
        <v>480</v>
      </c>
      <c r="D78" s="166"/>
      <c r="E78" s="166">
        <f t="shared" si="0"/>
        <v>0</v>
      </c>
      <c r="F78" s="166"/>
      <c r="G78" s="166"/>
      <c r="H78" s="166"/>
      <c r="I78" s="166"/>
      <c r="J78" s="166"/>
      <c r="K78" s="166"/>
      <c r="L78" s="166"/>
      <c r="M78" s="166"/>
      <c r="N78" s="166"/>
      <c r="O78" s="166"/>
      <c r="P78" s="166"/>
      <c r="Q78" s="166"/>
      <c r="R78" s="166"/>
      <c r="S78" s="166"/>
      <c r="T78" s="166"/>
      <c r="U78" s="166"/>
      <c r="V78" s="166"/>
      <c r="W78" s="166"/>
      <c r="X78" s="166"/>
      <c r="Y78" s="166"/>
      <c r="Z78" s="166"/>
    </row>
    <row r="79" spans="1:26">
      <c r="A79" s="163">
        <v>127</v>
      </c>
      <c r="B79" s="166" t="s">
        <v>1333</v>
      </c>
      <c r="C79" s="166">
        <v>480</v>
      </c>
      <c r="D79" s="166"/>
      <c r="E79" s="166">
        <f t="shared" si="0"/>
        <v>0</v>
      </c>
      <c r="F79" s="166"/>
      <c r="G79" s="166"/>
      <c r="H79" s="166"/>
      <c r="I79" s="166"/>
      <c r="J79" s="166"/>
      <c r="K79" s="166"/>
      <c r="L79" s="166"/>
      <c r="M79" s="166"/>
      <c r="N79" s="166"/>
      <c r="O79" s="166"/>
      <c r="P79" s="166"/>
      <c r="Q79" s="166"/>
      <c r="R79" s="166"/>
      <c r="S79" s="166"/>
      <c r="T79" s="166"/>
      <c r="U79" s="166"/>
      <c r="V79" s="166"/>
      <c r="W79" s="166"/>
      <c r="X79" s="166"/>
      <c r="Y79" s="166"/>
      <c r="Z79" s="166"/>
    </row>
    <row r="80" spans="1:26">
      <c r="A80" s="163">
        <v>128</v>
      </c>
      <c r="B80" s="166" t="s">
        <v>1333</v>
      </c>
      <c r="C80" s="166">
        <v>344</v>
      </c>
      <c r="D80" s="166"/>
      <c r="E80" s="166">
        <f t="shared" si="0"/>
        <v>0</v>
      </c>
      <c r="F80" s="166"/>
      <c r="G80" s="166"/>
      <c r="H80" s="166"/>
      <c r="I80" s="166"/>
      <c r="J80" s="166"/>
      <c r="K80" s="166"/>
      <c r="L80" s="166"/>
      <c r="M80" s="166"/>
      <c r="N80" s="166"/>
      <c r="O80" s="166"/>
      <c r="P80" s="166"/>
      <c r="Q80" s="166"/>
      <c r="R80" s="166"/>
      <c r="S80" s="166"/>
      <c r="T80" s="166"/>
      <c r="U80" s="166"/>
      <c r="V80" s="166"/>
      <c r="W80" s="166"/>
      <c r="X80" s="166"/>
      <c r="Y80" s="166"/>
      <c r="Z80" s="166"/>
    </row>
    <row r="81" spans="1:26">
      <c r="A81" s="169" t="s">
        <v>1334</v>
      </c>
      <c r="B81" s="166" t="s">
        <v>1335</v>
      </c>
      <c r="C81" s="166">
        <v>200</v>
      </c>
      <c r="D81" s="166">
        <v>1400</v>
      </c>
      <c r="E81" s="166">
        <f t="shared" si="0"/>
        <v>280000</v>
      </c>
      <c r="F81" s="165" t="s">
        <v>1260</v>
      </c>
      <c r="G81" s="166"/>
      <c r="H81" s="166"/>
      <c r="I81" s="166"/>
      <c r="J81" s="166"/>
      <c r="K81" s="166"/>
      <c r="L81" s="166"/>
      <c r="M81" s="166"/>
      <c r="N81" s="166"/>
      <c r="O81" s="166"/>
      <c r="P81" s="166"/>
      <c r="Q81" s="166"/>
      <c r="R81" s="166"/>
      <c r="S81" s="166"/>
      <c r="T81" s="166"/>
      <c r="U81" s="166"/>
      <c r="V81" s="166"/>
      <c r="W81" s="166"/>
      <c r="X81" s="166"/>
      <c r="Y81" s="166"/>
      <c r="Z81" s="166"/>
    </row>
    <row r="82" spans="1:26">
      <c r="A82" s="169" t="s">
        <v>1336</v>
      </c>
      <c r="B82" s="166" t="s">
        <v>1337</v>
      </c>
      <c r="C82" s="166">
        <v>300</v>
      </c>
      <c r="D82" s="166">
        <v>1100</v>
      </c>
      <c r="E82" s="166">
        <f t="shared" si="0"/>
        <v>330000</v>
      </c>
      <c r="F82" s="165" t="s">
        <v>1260</v>
      </c>
      <c r="G82" s="166"/>
      <c r="H82" s="166"/>
      <c r="I82" s="166"/>
      <c r="J82" s="166"/>
      <c r="K82" s="166"/>
      <c r="L82" s="166"/>
      <c r="M82" s="166"/>
      <c r="N82" s="166"/>
      <c r="O82" s="166"/>
      <c r="P82" s="166"/>
      <c r="Q82" s="166"/>
      <c r="R82" s="166"/>
      <c r="S82" s="166"/>
      <c r="T82" s="166"/>
      <c r="U82" s="166"/>
      <c r="V82" s="166"/>
      <c r="W82" s="166"/>
      <c r="X82" s="166"/>
      <c r="Y82" s="166"/>
      <c r="Z82" s="166"/>
    </row>
    <row r="83" spans="1:26">
      <c r="A83" s="169" t="s">
        <v>1338</v>
      </c>
      <c r="B83" s="166" t="s">
        <v>1304</v>
      </c>
      <c r="C83" s="166">
        <v>148</v>
      </c>
      <c r="D83" s="166"/>
      <c r="E83" s="166">
        <f t="shared" si="0"/>
        <v>0</v>
      </c>
      <c r="F83" s="166"/>
      <c r="G83" s="166"/>
      <c r="H83" s="166"/>
      <c r="I83" s="166"/>
      <c r="J83" s="166"/>
      <c r="K83" s="166"/>
      <c r="L83" s="166"/>
      <c r="M83" s="166"/>
      <c r="N83" s="166"/>
      <c r="O83" s="166"/>
      <c r="P83" s="166"/>
      <c r="Q83" s="166"/>
      <c r="R83" s="166"/>
      <c r="S83" s="166"/>
      <c r="T83" s="166"/>
      <c r="U83" s="166"/>
      <c r="V83" s="166"/>
      <c r="W83" s="166"/>
      <c r="X83" s="166"/>
      <c r="Y83" s="166"/>
      <c r="Z83" s="166"/>
    </row>
    <row r="84" spans="1:26">
      <c r="A84" s="163"/>
      <c r="B84" s="166" t="s">
        <v>1339</v>
      </c>
      <c r="C84" s="166">
        <v>24</v>
      </c>
      <c r="D84" s="166"/>
      <c r="E84" s="166">
        <f t="shared" si="0"/>
        <v>0</v>
      </c>
      <c r="F84" s="166"/>
      <c r="G84" s="166"/>
      <c r="H84" s="166"/>
      <c r="I84" s="166"/>
      <c r="J84" s="166"/>
      <c r="K84" s="166"/>
      <c r="L84" s="166"/>
      <c r="M84" s="166"/>
      <c r="N84" s="166"/>
      <c r="O84" s="166"/>
      <c r="P84" s="166"/>
      <c r="Q84" s="166"/>
      <c r="R84" s="166"/>
      <c r="S84" s="166"/>
      <c r="T84" s="166"/>
      <c r="U84" s="166"/>
      <c r="V84" s="166"/>
      <c r="W84" s="166"/>
      <c r="X84" s="166"/>
      <c r="Y84" s="166"/>
      <c r="Z84" s="166"/>
    </row>
    <row r="85" spans="1:26">
      <c r="A85" s="163"/>
      <c r="B85" s="166" t="s">
        <v>1340</v>
      </c>
      <c r="C85" s="166">
        <v>20</v>
      </c>
      <c r="D85" s="166"/>
      <c r="E85" s="166">
        <f t="shared" si="0"/>
        <v>0</v>
      </c>
      <c r="F85" s="166"/>
      <c r="G85" s="166"/>
      <c r="H85" s="166"/>
      <c r="I85" s="166"/>
      <c r="J85" s="166"/>
      <c r="K85" s="166"/>
      <c r="L85" s="166"/>
      <c r="M85" s="166"/>
      <c r="N85" s="166"/>
      <c r="O85" s="166"/>
      <c r="P85" s="166"/>
      <c r="Q85" s="166"/>
      <c r="R85" s="166"/>
      <c r="S85" s="166"/>
      <c r="T85" s="166"/>
      <c r="U85" s="166"/>
      <c r="V85" s="166"/>
      <c r="W85" s="166"/>
      <c r="X85" s="166"/>
      <c r="Y85" s="166"/>
      <c r="Z85" s="166"/>
    </row>
    <row r="86" spans="1:26">
      <c r="A86" s="163"/>
      <c r="B86" s="166" t="s">
        <v>1341</v>
      </c>
      <c r="C86" s="166">
        <v>4</v>
      </c>
      <c r="D86" s="166"/>
      <c r="E86" s="166">
        <f t="shared" si="0"/>
        <v>0</v>
      </c>
      <c r="F86" s="166"/>
      <c r="G86" s="166"/>
      <c r="H86" s="166"/>
      <c r="I86" s="166"/>
      <c r="J86" s="166"/>
      <c r="K86" s="166"/>
      <c r="L86" s="166"/>
      <c r="M86" s="166"/>
      <c r="N86" s="166"/>
      <c r="O86" s="166"/>
      <c r="P86" s="166"/>
      <c r="Q86" s="166"/>
      <c r="R86" s="166"/>
      <c r="S86" s="166"/>
      <c r="T86" s="166"/>
      <c r="U86" s="166"/>
      <c r="V86" s="166"/>
      <c r="W86" s="166"/>
      <c r="X86" s="166"/>
      <c r="Y86" s="166"/>
      <c r="Z86" s="166"/>
    </row>
    <row r="87" spans="1:26">
      <c r="A87" s="163"/>
      <c r="B87" s="166" t="s">
        <v>1342</v>
      </c>
      <c r="C87" s="166">
        <v>36</v>
      </c>
      <c r="D87" s="166"/>
      <c r="E87" s="166">
        <f t="shared" si="0"/>
        <v>0</v>
      </c>
      <c r="F87" s="166"/>
      <c r="G87" s="166"/>
      <c r="H87" s="166"/>
      <c r="I87" s="166"/>
      <c r="J87" s="166"/>
      <c r="K87" s="166"/>
      <c r="L87" s="166"/>
      <c r="M87" s="166"/>
      <c r="N87" s="166"/>
      <c r="O87" s="166"/>
      <c r="P87" s="166"/>
      <c r="Q87" s="166"/>
      <c r="R87" s="166"/>
      <c r="S87" s="166"/>
      <c r="T87" s="166"/>
      <c r="U87" s="166"/>
      <c r="V87" s="166"/>
      <c r="W87" s="166"/>
      <c r="X87" s="166"/>
      <c r="Y87" s="166"/>
      <c r="Z87" s="166"/>
    </row>
    <row r="88" spans="1:26">
      <c r="A88" s="163"/>
      <c r="B88" s="166" t="s">
        <v>1343</v>
      </c>
      <c r="C88" s="166">
        <v>28</v>
      </c>
      <c r="D88" s="166"/>
      <c r="E88" s="166">
        <f t="shared" si="0"/>
        <v>0</v>
      </c>
      <c r="F88" s="166"/>
      <c r="G88" s="166"/>
      <c r="H88" s="166"/>
      <c r="I88" s="166"/>
      <c r="J88" s="166"/>
      <c r="K88" s="166"/>
      <c r="L88" s="166"/>
      <c r="M88" s="166"/>
      <c r="N88" s="166"/>
      <c r="O88" s="166"/>
      <c r="P88" s="166"/>
      <c r="Q88" s="166"/>
      <c r="R88" s="166"/>
      <c r="S88" s="166"/>
      <c r="T88" s="166"/>
      <c r="U88" s="166"/>
      <c r="V88" s="166"/>
      <c r="W88" s="166"/>
      <c r="X88" s="166"/>
      <c r="Y88" s="166"/>
      <c r="Z88" s="166"/>
    </row>
    <row r="89" spans="1:26">
      <c r="A89" s="163"/>
      <c r="B89" s="166" t="s">
        <v>1344</v>
      </c>
      <c r="C89" s="166">
        <v>22</v>
      </c>
      <c r="D89" s="166"/>
      <c r="E89" s="166">
        <f t="shared" si="0"/>
        <v>0</v>
      </c>
      <c r="F89" s="166"/>
      <c r="G89" s="166"/>
      <c r="H89" s="166"/>
      <c r="I89" s="166"/>
      <c r="J89" s="166"/>
      <c r="K89" s="166"/>
      <c r="L89" s="166"/>
      <c r="M89" s="166"/>
      <c r="N89" s="166"/>
      <c r="O89" s="166"/>
      <c r="P89" s="166"/>
      <c r="Q89" s="166"/>
      <c r="R89" s="166"/>
      <c r="S89" s="166"/>
      <c r="T89" s="166"/>
      <c r="U89" s="166"/>
      <c r="V89" s="166"/>
      <c r="W89" s="166"/>
      <c r="X89" s="166"/>
      <c r="Y89" s="166"/>
      <c r="Z89" s="166"/>
    </row>
    <row r="90" spans="1:26">
      <c r="A90" s="163"/>
      <c r="B90" s="166" t="s">
        <v>1345</v>
      </c>
      <c r="C90" s="166">
        <v>14</v>
      </c>
      <c r="D90" s="166"/>
      <c r="E90" s="166">
        <f t="shared" si="0"/>
        <v>0</v>
      </c>
      <c r="F90" s="166"/>
      <c r="G90" s="166"/>
      <c r="H90" s="166"/>
      <c r="I90" s="166"/>
      <c r="J90" s="166"/>
      <c r="K90" s="166"/>
      <c r="L90" s="166"/>
      <c r="M90" s="166"/>
      <c r="N90" s="166"/>
      <c r="O90" s="166"/>
      <c r="P90" s="166"/>
      <c r="Q90" s="166"/>
      <c r="R90" s="166"/>
      <c r="S90" s="166"/>
      <c r="T90" s="166"/>
      <c r="U90" s="166"/>
      <c r="V90" s="166"/>
      <c r="W90" s="166"/>
      <c r="X90" s="166"/>
      <c r="Y90" s="166"/>
      <c r="Z90" s="166"/>
    </row>
    <row r="91" spans="1:26">
      <c r="A91" s="169" t="s">
        <v>1346</v>
      </c>
      <c r="B91" s="166" t="s">
        <v>1304</v>
      </c>
      <c r="C91" s="166">
        <v>221</v>
      </c>
      <c r="D91" s="166"/>
      <c r="E91" s="166">
        <f t="shared" si="0"/>
        <v>0</v>
      </c>
      <c r="F91" s="166"/>
      <c r="G91" s="166"/>
      <c r="H91" s="166"/>
      <c r="I91" s="166"/>
      <c r="J91" s="166"/>
      <c r="K91" s="166"/>
      <c r="L91" s="166"/>
      <c r="M91" s="166"/>
      <c r="N91" s="166"/>
      <c r="O91" s="166"/>
      <c r="P91" s="166"/>
      <c r="Q91" s="166"/>
      <c r="R91" s="166"/>
      <c r="S91" s="166"/>
      <c r="T91" s="166"/>
      <c r="U91" s="166"/>
      <c r="V91" s="166"/>
      <c r="W91" s="166"/>
      <c r="X91" s="166"/>
      <c r="Y91" s="166"/>
      <c r="Z91" s="166"/>
    </row>
    <row r="92" spans="1:26">
      <c r="A92" s="169"/>
      <c r="B92" s="166" t="s">
        <v>1347</v>
      </c>
      <c r="C92" s="166">
        <v>15</v>
      </c>
      <c r="D92" s="166"/>
      <c r="E92" s="166">
        <f t="shared" si="0"/>
        <v>0</v>
      </c>
      <c r="F92" s="166"/>
      <c r="G92" s="166"/>
      <c r="H92" s="166"/>
      <c r="I92" s="166"/>
      <c r="J92" s="166"/>
      <c r="K92" s="166"/>
      <c r="L92" s="166"/>
      <c r="M92" s="166"/>
      <c r="N92" s="166"/>
      <c r="O92" s="166"/>
      <c r="P92" s="166"/>
      <c r="Q92" s="166"/>
      <c r="R92" s="166"/>
      <c r="S92" s="166"/>
      <c r="T92" s="166"/>
      <c r="U92" s="166"/>
      <c r="V92" s="166"/>
      <c r="W92" s="166"/>
      <c r="X92" s="166"/>
      <c r="Y92" s="166"/>
      <c r="Z92" s="166"/>
    </row>
    <row r="93" spans="1:26">
      <c r="A93" s="169"/>
      <c r="B93" s="166" t="s">
        <v>1348</v>
      </c>
      <c r="C93" s="166">
        <v>15</v>
      </c>
      <c r="D93" s="166"/>
      <c r="E93" s="166">
        <f t="shared" si="0"/>
        <v>0</v>
      </c>
      <c r="F93" s="166"/>
      <c r="G93" s="166"/>
      <c r="H93" s="166"/>
      <c r="I93" s="166"/>
      <c r="J93" s="166"/>
      <c r="K93" s="166"/>
      <c r="L93" s="166"/>
      <c r="M93" s="166"/>
      <c r="N93" s="166"/>
      <c r="O93" s="166"/>
      <c r="P93" s="166"/>
      <c r="Q93" s="166"/>
      <c r="R93" s="166"/>
      <c r="S93" s="166"/>
      <c r="T93" s="166"/>
      <c r="U93" s="166"/>
      <c r="V93" s="166"/>
      <c r="W93" s="166"/>
      <c r="X93" s="166"/>
      <c r="Y93" s="166"/>
      <c r="Z93" s="166"/>
    </row>
    <row r="94" spans="1:26">
      <c r="A94" s="169"/>
      <c r="B94" s="166" t="s">
        <v>1349</v>
      </c>
      <c r="C94" s="166">
        <v>19</v>
      </c>
      <c r="D94" s="166"/>
      <c r="E94" s="166">
        <f t="shared" si="0"/>
        <v>0</v>
      </c>
      <c r="F94" s="166"/>
      <c r="G94" s="166"/>
      <c r="H94" s="166"/>
      <c r="I94" s="166"/>
      <c r="J94" s="166"/>
      <c r="K94" s="166"/>
      <c r="L94" s="166"/>
      <c r="M94" s="166"/>
      <c r="N94" s="166"/>
      <c r="O94" s="166"/>
      <c r="P94" s="166"/>
      <c r="Q94" s="166"/>
      <c r="R94" s="166"/>
      <c r="S94" s="166"/>
      <c r="T94" s="166"/>
      <c r="U94" s="166"/>
      <c r="V94" s="166"/>
      <c r="W94" s="166"/>
      <c r="X94" s="166"/>
      <c r="Y94" s="166"/>
      <c r="Z94" s="166"/>
    </row>
    <row r="95" spans="1:26">
      <c r="A95" s="169"/>
      <c r="B95" s="166" t="s">
        <v>1350</v>
      </c>
      <c r="C95" s="166">
        <v>20</v>
      </c>
      <c r="D95" s="166"/>
      <c r="E95" s="166">
        <f t="shared" si="0"/>
        <v>0</v>
      </c>
      <c r="F95" s="166"/>
      <c r="G95" s="166"/>
      <c r="H95" s="166"/>
      <c r="I95" s="166"/>
      <c r="J95" s="166"/>
      <c r="K95" s="166"/>
      <c r="L95" s="166"/>
      <c r="M95" s="166"/>
      <c r="N95" s="166"/>
      <c r="O95" s="166"/>
      <c r="P95" s="166"/>
      <c r="Q95" s="166"/>
      <c r="R95" s="166"/>
      <c r="S95" s="166"/>
      <c r="T95" s="166"/>
      <c r="U95" s="166"/>
      <c r="V95" s="166"/>
      <c r="W95" s="166"/>
      <c r="X95" s="166"/>
      <c r="Y95" s="166"/>
      <c r="Z95" s="166"/>
    </row>
    <row r="96" spans="1:26">
      <c r="A96" s="169"/>
      <c r="B96" s="166" t="s">
        <v>1351</v>
      </c>
      <c r="C96" s="166">
        <v>16</v>
      </c>
      <c r="D96" s="166"/>
      <c r="E96" s="166">
        <f t="shared" si="0"/>
        <v>0</v>
      </c>
      <c r="F96" s="166"/>
      <c r="G96" s="166"/>
      <c r="H96" s="166"/>
      <c r="I96" s="166"/>
      <c r="J96" s="166"/>
      <c r="K96" s="166"/>
      <c r="L96" s="166"/>
      <c r="M96" s="166"/>
      <c r="N96" s="166"/>
      <c r="O96" s="166"/>
      <c r="P96" s="166"/>
      <c r="Q96" s="166"/>
      <c r="R96" s="166"/>
      <c r="S96" s="166"/>
      <c r="T96" s="166"/>
      <c r="U96" s="166"/>
      <c r="V96" s="166"/>
      <c r="W96" s="166"/>
      <c r="X96" s="166"/>
      <c r="Y96" s="166"/>
      <c r="Z96" s="166"/>
    </row>
    <row r="97" spans="1:26">
      <c r="A97" s="169"/>
      <c r="B97" s="166" t="s">
        <v>1352</v>
      </c>
      <c r="C97" s="166">
        <v>37</v>
      </c>
      <c r="D97" s="166"/>
      <c r="E97" s="166">
        <f t="shared" si="0"/>
        <v>0</v>
      </c>
      <c r="F97" s="166"/>
      <c r="G97" s="166"/>
      <c r="H97" s="166"/>
      <c r="I97" s="166"/>
      <c r="J97" s="166"/>
      <c r="K97" s="166"/>
      <c r="L97" s="166"/>
      <c r="M97" s="166"/>
      <c r="N97" s="166"/>
      <c r="O97" s="166"/>
      <c r="P97" s="166"/>
      <c r="Q97" s="166"/>
      <c r="R97" s="166"/>
      <c r="S97" s="166"/>
      <c r="T97" s="166"/>
      <c r="U97" s="166"/>
      <c r="V97" s="166"/>
      <c r="W97" s="166"/>
      <c r="X97" s="166"/>
      <c r="Y97" s="166"/>
      <c r="Z97" s="166"/>
    </row>
    <row r="98" spans="1:26">
      <c r="A98" s="169"/>
      <c r="B98" s="166" t="s">
        <v>1353</v>
      </c>
      <c r="C98" s="166">
        <v>44</v>
      </c>
      <c r="D98" s="166"/>
      <c r="E98" s="166">
        <f t="shared" si="0"/>
        <v>0</v>
      </c>
      <c r="F98" s="166"/>
      <c r="G98" s="166"/>
      <c r="H98" s="166"/>
      <c r="I98" s="166"/>
      <c r="J98" s="166"/>
      <c r="K98" s="166"/>
      <c r="L98" s="166"/>
      <c r="M98" s="166"/>
      <c r="N98" s="166"/>
      <c r="O98" s="166"/>
      <c r="P98" s="166"/>
      <c r="Q98" s="166"/>
      <c r="R98" s="166"/>
      <c r="S98" s="166"/>
      <c r="T98" s="166"/>
      <c r="U98" s="166"/>
      <c r="V98" s="166"/>
      <c r="W98" s="166"/>
      <c r="X98" s="166"/>
      <c r="Y98" s="166"/>
      <c r="Z98" s="166"/>
    </row>
    <row r="99" spans="1:26">
      <c r="A99" s="169"/>
      <c r="B99" s="166" t="s">
        <v>1354</v>
      </c>
      <c r="C99" s="166">
        <v>7</v>
      </c>
      <c r="D99" s="166"/>
      <c r="E99" s="166">
        <f t="shared" si="0"/>
        <v>0</v>
      </c>
      <c r="F99" s="166"/>
      <c r="G99" s="166"/>
      <c r="H99" s="166"/>
      <c r="I99" s="166"/>
      <c r="J99" s="166"/>
      <c r="K99" s="166"/>
      <c r="L99" s="166"/>
      <c r="M99" s="166"/>
      <c r="N99" s="166"/>
      <c r="O99" s="166"/>
      <c r="P99" s="166"/>
      <c r="Q99" s="166"/>
      <c r="R99" s="166"/>
      <c r="S99" s="166"/>
      <c r="T99" s="166"/>
      <c r="U99" s="166"/>
      <c r="V99" s="166"/>
      <c r="W99" s="166"/>
      <c r="X99" s="166"/>
      <c r="Y99" s="166"/>
      <c r="Z99" s="166"/>
    </row>
    <row r="100" spans="1:26">
      <c r="A100" s="169"/>
      <c r="B100" s="166" t="s">
        <v>1355</v>
      </c>
      <c r="C100" s="166">
        <v>30</v>
      </c>
      <c r="D100" s="166"/>
      <c r="E100" s="166">
        <f t="shared" si="0"/>
        <v>0</v>
      </c>
      <c r="F100" s="166"/>
      <c r="G100" s="166"/>
      <c r="H100" s="166"/>
      <c r="I100" s="166"/>
      <c r="J100" s="166"/>
      <c r="K100" s="166"/>
      <c r="L100" s="166"/>
      <c r="M100" s="166"/>
      <c r="N100" s="166"/>
      <c r="O100" s="166"/>
      <c r="P100" s="166"/>
      <c r="Q100" s="166"/>
      <c r="R100" s="166"/>
      <c r="S100" s="166"/>
      <c r="T100" s="166"/>
      <c r="U100" s="166"/>
      <c r="V100" s="166"/>
      <c r="W100" s="166"/>
      <c r="X100" s="166"/>
      <c r="Y100" s="166"/>
      <c r="Z100" s="166"/>
    </row>
    <row r="101" spans="1:26">
      <c r="A101" s="169"/>
      <c r="B101" s="166" t="s">
        <v>1356</v>
      </c>
      <c r="C101" s="166">
        <v>18</v>
      </c>
      <c r="D101" s="166"/>
      <c r="E101" s="166">
        <f t="shared" si="0"/>
        <v>0</v>
      </c>
      <c r="F101" s="166"/>
      <c r="G101" s="166"/>
      <c r="H101" s="166"/>
      <c r="I101" s="166"/>
      <c r="J101" s="166"/>
      <c r="K101" s="166"/>
      <c r="L101" s="166"/>
      <c r="M101" s="166"/>
      <c r="N101" s="166"/>
      <c r="O101" s="166"/>
      <c r="P101" s="166"/>
      <c r="Q101" s="166"/>
      <c r="R101" s="166"/>
      <c r="S101" s="166"/>
      <c r="T101" s="166"/>
      <c r="U101" s="166"/>
      <c r="V101" s="166"/>
      <c r="W101" s="166"/>
      <c r="X101" s="166"/>
      <c r="Y101" s="166"/>
      <c r="Z101" s="166"/>
    </row>
    <row r="102" spans="1:26">
      <c r="A102" s="169" t="s">
        <v>1357</v>
      </c>
      <c r="B102" s="166" t="s">
        <v>1358</v>
      </c>
      <c r="C102" s="166">
        <v>137</v>
      </c>
      <c r="D102" s="166"/>
      <c r="E102" s="166">
        <f t="shared" si="0"/>
        <v>0</v>
      </c>
      <c r="F102" s="166"/>
      <c r="G102" s="166"/>
      <c r="H102" s="166"/>
      <c r="I102" s="166"/>
      <c r="J102" s="166"/>
      <c r="K102" s="166"/>
      <c r="L102" s="166"/>
      <c r="M102" s="166"/>
      <c r="N102" s="166"/>
      <c r="O102" s="166"/>
      <c r="P102" s="166"/>
      <c r="Q102" s="166"/>
      <c r="R102" s="166"/>
      <c r="S102" s="166"/>
      <c r="T102" s="166"/>
      <c r="U102" s="166"/>
      <c r="V102" s="166"/>
      <c r="W102" s="166"/>
      <c r="X102" s="166"/>
      <c r="Y102" s="166"/>
      <c r="Z102" s="166"/>
    </row>
    <row r="103" spans="1:26">
      <c r="A103" s="163"/>
      <c r="B103" s="166" t="s">
        <v>1318</v>
      </c>
      <c r="C103" s="166">
        <v>12</v>
      </c>
      <c r="D103" s="166"/>
      <c r="E103" s="166">
        <f t="shared" si="0"/>
        <v>0</v>
      </c>
      <c r="F103" s="166"/>
      <c r="G103" s="166"/>
      <c r="H103" s="166"/>
      <c r="I103" s="166"/>
      <c r="J103" s="166"/>
      <c r="K103" s="166"/>
      <c r="L103" s="166"/>
      <c r="M103" s="166"/>
      <c r="N103" s="166"/>
      <c r="O103" s="166"/>
      <c r="P103" s="166"/>
      <c r="Q103" s="166"/>
      <c r="R103" s="166"/>
      <c r="S103" s="166"/>
      <c r="T103" s="166"/>
      <c r="U103" s="166"/>
      <c r="V103" s="166"/>
      <c r="W103" s="166"/>
      <c r="X103" s="166"/>
      <c r="Y103" s="166"/>
      <c r="Z103" s="166"/>
    </row>
    <row r="104" spans="1:26">
      <c r="A104" s="163"/>
      <c r="B104" s="166" t="s">
        <v>1359</v>
      </c>
      <c r="C104" s="166">
        <v>30</v>
      </c>
      <c r="D104" s="166"/>
      <c r="E104" s="166">
        <f t="shared" si="0"/>
        <v>0</v>
      </c>
      <c r="F104" s="166"/>
      <c r="G104" s="166"/>
      <c r="H104" s="166"/>
      <c r="I104" s="166"/>
      <c r="J104" s="166"/>
      <c r="K104" s="166"/>
      <c r="L104" s="166"/>
      <c r="M104" s="166"/>
      <c r="N104" s="166"/>
      <c r="O104" s="166"/>
      <c r="P104" s="166"/>
      <c r="Q104" s="166"/>
      <c r="R104" s="166"/>
      <c r="S104" s="166"/>
      <c r="T104" s="166"/>
      <c r="U104" s="166"/>
      <c r="V104" s="166"/>
      <c r="W104" s="166"/>
      <c r="X104" s="166"/>
      <c r="Y104" s="166"/>
      <c r="Z104" s="166"/>
    </row>
    <row r="105" spans="1:26">
      <c r="A105" s="163"/>
      <c r="B105" s="166" t="s">
        <v>1360</v>
      </c>
      <c r="C105" s="166">
        <v>20</v>
      </c>
      <c r="D105" s="166"/>
      <c r="E105" s="166">
        <f t="shared" si="0"/>
        <v>0</v>
      </c>
      <c r="F105" s="166"/>
      <c r="G105" s="166"/>
      <c r="H105" s="166"/>
      <c r="I105" s="166"/>
      <c r="J105" s="166"/>
      <c r="K105" s="166"/>
      <c r="L105" s="166"/>
      <c r="M105" s="166"/>
      <c r="N105" s="166"/>
      <c r="O105" s="166"/>
      <c r="P105" s="166"/>
      <c r="Q105" s="166"/>
      <c r="R105" s="166"/>
      <c r="S105" s="166"/>
      <c r="T105" s="166"/>
      <c r="U105" s="166"/>
      <c r="V105" s="166"/>
      <c r="W105" s="166"/>
      <c r="X105" s="166"/>
      <c r="Y105" s="166"/>
      <c r="Z105" s="166"/>
    </row>
    <row r="106" spans="1:26">
      <c r="A106" s="163"/>
      <c r="B106" s="166" t="s">
        <v>1361</v>
      </c>
      <c r="C106" s="166">
        <v>8</v>
      </c>
      <c r="D106" s="166"/>
      <c r="E106" s="166">
        <f t="shared" si="0"/>
        <v>0</v>
      </c>
      <c r="F106" s="166"/>
      <c r="G106" s="166"/>
      <c r="H106" s="166"/>
      <c r="I106" s="166"/>
      <c r="J106" s="166"/>
      <c r="K106" s="166"/>
      <c r="L106" s="166"/>
      <c r="M106" s="166"/>
      <c r="N106" s="166"/>
      <c r="O106" s="166"/>
      <c r="P106" s="166"/>
      <c r="Q106" s="166"/>
      <c r="R106" s="166"/>
      <c r="S106" s="166"/>
      <c r="T106" s="166"/>
      <c r="U106" s="166"/>
      <c r="V106" s="166"/>
      <c r="W106" s="166"/>
      <c r="X106" s="166"/>
      <c r="Y106" s="166"/>
      <c r="Z106" s="166"/>
    </row>
    <row r="107" spans="1:26">
      <c r="A107" s="163"/>
      <c r="B107" s="166" t="s">
        <v>1362</v>
      </c>
      <c r="C107" s="166">
        <v>25</v>
      </c>
      <c r="D107" s="166"/>
      <c r="E107" s="166">
        <f t="shared" si="0"/>
        <v>0</v>
      </c>
      <c r="F107" s="166"/>
      <c r="G107" s="166"/>
      <c r="H107" s="166"/>
      <c r="I107" s="166"/>
      <c r="J107" s="166"/>
      <c r="K107" s="166"/>
      <c r="L107" s="166"/>
      <c r="M107" s="166"/>
      <c r="N107" s="166"/>
      <c r="O107" s="166"/>
      <c r="P107" s="166"/>
      <c r="Q107" s="166"/>
      <c r="R107" s="166"/>
      <c r="S107" s="166"/>
      <c r="T107" s="166"/>
      <c r="U107" s="166"/>
      <c r="V107" s="166"/>
      <c r="W107" s="166"/>
      <c r="X107" s="166"/>
      <c r="Y107" s="166"/>
      <c r="Z107" s="166"/>
    </row>
    <row r="108" spans="1:26">
      <c r="A108" s="163"/>
      <c r="B108" s="166" t="s">
        <v>1363</v>
      </c>
      <c r="C108" s="166">
        <v>29</v>
      </c>
      <c r="D108" s="166"/>
      <c r="E108" s="166">
        <f t="shared" si="0"/>
        <v>0</v>
      </c>
      <c r="F108" s="166"/>
      <c r="G108" s="166"/>
      <c r="H108" s="166"/>
      <c r="I108" s="166"/>
      <c r="J108" s="166"/>
      <c r="K108" s="166"/>
      <c r="L108" s="166"/>
      <c r="M108" s="166"/>
      <c r="N108" s="166"/>
      <c r="O108" s="166"/>
      <c r="P108" s="166"/>
      <c r="Q108" s="166"/>
      <c r="R108" s="166"/>
      <c r="S108" s="166"/>
      <c r="T108" s="166"/>
      <c r="U108" s="166"/>
      <c r="V108" s="166"/>
      <c r="W108" s="166"/>
      <c r="X108" s="166"/>
      <c r="Y108" s="166"/>
      <c r="Z108" s="166"/>
    </row>
    <row r="109" spans="1:26">
      <c r="A109" s="163"/>
      <c r="B109" s="166" t="s">
        <v>1364</v>
      </c>
      <c r="C109" s="166">
        <v>7</v>
      </c>
      <c r="D109" s="166"/>
      <c r="E109" s="166">
        <f t="shared" si="0"/>
        <v>0</v>
      </c>
      <c r="F109" s="166"/>
      <c r="G109" s="166"/>
      <c r="H109" s="166"/>
      <c r="I109" s="166"/>
      <c r="J109" s="166"/>
      <c r="K109" s="166"/>
      <c r="L109" s="166"/>
      <c r="M109" s="166"/>
      <c r="N109" s="166"/>
      <c r="O109" s="166"/>
      <c r="P109" s="166"/>
      <c r="Q109" s="166"/>
      <c r="R109" s="166"/>
      <c r="S109" s="166"/>
      <c r="T109" s="166"/>
      <c r="U109" s="166"/>
      <c r="V109" s="166"/>
      <c r="W109" s="166"/>
      <c r="X109" s="166"/>
      <c r="Y109" s="166"/>
      <c r="Z109" s="166"/>
    </row>
    <row r="110" spans="1:26">
      <c r="A110" s="163"/>
      <c r="B110" s="166" t="s">
        <v>1365</v>
      </c>
      <c r="C110" s="166">
        <v>2</v>
      </c>
      <c r="D110" s="166"/>
      <c r="E110" s="166">
        <f t="shared" si="0"/>
        <v>0</v>
      </c>
      <c r="F110" s="166"/>
      <c r="G110" s="166"/>
      <c r="H110" s="166"/>
      <c r="I110" s="166"/>
      <c r="J110" s="166"/>
      <c r="K110" s="166"/>
      <c r="L110" s="166"/>
      <c r="M110" s="166"/>
      <c r="N110" s="166"/>
      <c r="O110" s="166"/>
      <c r="P110" s="166"/>
      <c r="Q110" s="166"/>
      <c r="R110" s="166"/>
      <c r="S110" s="166"/>
      <c r="T110" s="166"/>
      <c r="U110" s="166"/>
      <c r="V110" s="166"/>
      <c r="W110" s="166"/>
      <c r="X110" s="166"/>
      <c r="Y110" s="166"/>
      <c r="Z110" s="166"/>
    </row>
    <row r="111" spans="1:26">
      <c r="A111" s="163"/>
      <c r="B111" s="166" t="s">
        <v>1366</v>
      </c>
      <c r="C111" s="166">
        <v>2</v>
      </c>
      <c r="D111" s="166"/>
      <c r="E111" s="166">
        <f t="shared" si="0"/>
        <v>0</v>
      </c>
      <c r="F111" s="166"/>
      <c r="G111" s="166"/>
      <c r="H111" s="166"/>
      <c r="I111" s="166"/>
      <c r="J111" s="166"/>
      <c r="K111" s="166"/>
      <c r="L111" s="166"/>
      <c r="M111" s="166"/>
      <c r="N111" s="166"/>
      <c r="O111" s="166"/>
      <c r="P111" s="166"/>
      <c r="Q111" s="166"/>
      <c r="R111" s="166"/>
      <c r="S111" s="166"/>
      <c r="T111" s="166"/>
      <c r="U111" s="166"/>
      <c r="V111" s="166"/>
      <c r="W111" s="166"/>
      <c r="X111" s="166"/>
      <c r="Y111" s="166"/>
      <c r="Z111" s="166"/>
    </row>
    <row r="112" spans="1:26">
      <c r="A112" s="163"/>
      <c r="B112" s="166" t="s">
        <v>1367</v>
      </c>
      <c r="C112" s="166">
        <v>1</v>
      </c>
      <c r="D112" s="166"/>
      <c r="E112" s="166">
        <f t="shared" si="0"/>
        <v>0</v>
      </c>
      <c r="F112" s="166"/>
      <c r="G112" s="166"/>
      <c r="H112" s="166"/>
      <c r="I112" s="166"/>
      <c r="J112" s="166"/>
      <c r="K112" s="166"/>
      <c r="L112" s="166"/>
      <c r="M112" s="166"/>
      <c r="N112" s="166"/>
      <c r="O112" s="166"/>
      <c r="P112" s="166"/>
      <c r="Q112" s="166"/>
      <c r="R112" s="166"/>
      <c r="S112" s="166"/>
      <c r="T112" s="166"/>
      <c r="U112" s="166"/>
      <c r="V112" s="166"/>
      <c r="W112" s="166"/>
      <c r="X112" s="166"/>
      <c r="Y112" s="166"/>
      <c r="Z112" s="166"/>
    </row>
    <row r="113" spans="1:26">
      <c r="A113" s="163"/>
      <c r="B113" s="166" t="s">
        <v>1368</v>
      </c>
      <c r="C113" s="166">
        <v>1</v>
      </c>
      <c r="D113" s="166"/>
      <c r="E113" s="166">
        <f t="shared" si="0"/>
        <v>0</v>
      </c>
      <c r="F113" s="166"/>
      <c r="G113" s="166"/>
      <c r="H113" s="166"/>
      <c r="I113" s="166"/>
      <c r="J113" s="166"/>
      <c r="K113" s="166"/>
      <c r="L113" s="166"/>
      <c r="M113" s="166"/>
      <c r="N113" s="166"/>
      <c r="O113" s="166"/>
      <c r="P113" s="166"/>
      <c r="Q113" s="166"/>
      <c r="R113" s="166"/>
      <c r="S113" s="166"/>
      <c r="T113" s="166"/>
      <c r="U113" s="166"/>
      <c r="V113" s="166"/>
      <c r="W113" s="166"/>
      <c r="X113" s="166"/>
      <c r="Y113" s="166"/>
      <c r="Z113" s="166"/>
    </row>
    <row r="114" spans="1:26">
      <c r="A114" s="163" t="s">
        <v>1369</v>
      </c>
      <c r="B114" s="166" t="s">
        <v>1332</v>
      </c>
      <c r="C114" s="166">
        <v>148</v>
      </c>
      <c r="D114" s="166"/>
      <c r="E114" s="166">
        <f t="shared" si="0"/>
        <v>0</v>
      </c>
      <c r="F114" s="166"/>
      <c r="G114" s="166"/>
      <c r="H114" s="166"/>
      <c r="I114" s="166"/>
      <c r="J114" s="166"/>
      <c r="K114" s="166"/>
      <c r="L114" s="166"/>
      <c r="M114" s="166"/>
      <c r="N114" s="166"/>
      <c r="O114" s="166"/>
      <c r="P114" s="166"/>
      <c r="Q114" s="166"/>
      <c r="R114" s="166"/>
      <c r="S114" s="166"/>
      <c r="T114" s="166"/>
      <c r="U114" s="166"/>
      <c r="V114" s="166"/>
      <c r="W114" s="166"/>
      <c r="X114" s="166"/>
      <c r="Y114" s="166"/>
      <c r="Z114" s="166"/>
    </row>
    <row r="115" spans="1:26">
      <c r="A115" s="163"/>
      <c r="B115" s="166" t="s">
        <v>1370</v>
      </c>
      <c r="C115" s="166">
        <v>36</v>
      </c>
      <c r="D115" s="166">
        <v>1400</v>
      </c>
      <c r="E115" s="166">
        <f t="shared" si="0"/>
        <v>50400</v>
      </c>
      <c r="F115" s="165" t="s">
        <v>1260</v>
      </c>
      <c r="G115" s="166"/>
      <c r="H115" s="166"/>
      <c r="I115" s="166"/>
      <c r="J115" s="166"/>
      <c r="K115" s="166"/>
      <c r="L115" s="166"/>
      <c r="M115" s="166"/>
      <c r="N115" s="166"/>
      <c r="O115" s="166"/>
      <c r="P115" s="166"/>
      <c r="Q115" s="166"/>
      <c r="R115" s="166"/>
      <c r="S115" s="166"/>
      <c r="T115" s="166"/>
      <c r="U115" s="166"/>
      <c r="V115" s="166"/>
      <c r="W115" s="166"/>
      <c r="X115" s="166"/>
      <c r="Y115" s="166"/>
      <c r="Z115" s="166"/>
    </row>
    <row r="116" spans="1:26">
      <c r="A116" s="163"/>
      <c r="B116" s="166" t="s">
        <v>1371</v>
      </c>
      <c r="C116" s="166">
        <v>30</v>
      </c>
      <c r="D116" s="166">
        <v>1100</v>
      </c>
      <c r="E116" s="166">
        <f t="shared" si="0"/>
        <v>33000</v>
      </c>
      <c r="F116" s="165" t="s">
        <v>1260</v>
      </c>
      <c r="G116" s="166"/>
      <c r="H116" s="166"/>
      <c r="I116" s="166"/>
      <c r="J116" s="166"/>
      <c r="K116" s="166"/>
      <c r="L116" s="166"/>
      <c r="M116" s="166"/>
      <c r="N116" s="166"/>
      <c r="O116" s="166"/>
      <c r="P116" s="166"/>
      <c r="Q116" s="166"/>
      <c r="R116" s="166"/>
      <c r="S116" s="166"/>
      <c r="T116" s="166"/>
      <c r="U116" s="166"/>
      <c r="V116" s="166"/>
      <c r="W116" s="166"/>
      <c r="X116" s="166"/>
      <c r="Y116" s="166"/>
      <c r="Z116" s="166"/>
    </row>
    <row r="117" spans="1:26">
      <c r="A117" s="163"/>
      <c r="B117" s="166" t="s">
        <v>1372</v>
      </c>
      <c r="C117" s="166">
        <v>47</v>
      </c>
      <c r="D117" s="166">
        <v>350</v>
      </c>
      <c r="E117" s="166">
        <f t="shared" si="0"/>
        <v>16450</v>
      </c>
      <c r="F117" s="166"/>
      <c r="G117" s="166"/>
      <c r="H117" s="166"/>
      <c r="I117" s="166"/>
      <c r="J117" s="166"/>
      <c r="K117" s="166"/>
      <c r="L117" s="166"/>
      <c r="M117" s="166"/>
      <c r="N117" s="166"/>
      <c r="O117" s="166"/>
      <c r="P117" s="166"/>
      <c r="Q117" s="166"/>
      <c r="R117" s="166"/>
      <c r="S117" s="166"/>
      <c r="T117" s="166"/>
      <c r="U117" s="166"/>
      <c r="V117" s="166"/>
      <c r="W117" s="166"/>
      <c r="X117" s="166"/>
      <c r="Y117" s="166"/>
      <c r="Z117" s="166"/>
    </row>
    <row r="118" spans="1:26">
      <c r="A118" s="163"/>
      <c r="B118" s="166" t="s">
        <v>1373</v>
      </c>
      <c r="C118" s="166">
        <v>35</v>
      </c>
      <c r="D118" s="166"/>
      <c r="E118" s="166">
        <f t="shared" si="0"/>
        <v>0</v>
      </c>
      <c r="F118" s="166"/>
      <c r="G118" s="166"/>
      <c r="H118" s="166"/>
      <c r="I118" s="166"/>
      <c r="J118" s="166"/>
      <c r="K118" s="166"/>
      <c r="L118" s="166"/>
      <c r="M118" s="166"/>
      <c r="N118" s="166"/>
      <c r="O118" s="166"/>
      <c r="P118" s="166"/>
      <c r="Q118" s="166"/>
      <c r="R118" s="166"/>
      <c r="S118" s="166"/>
      <c r="T118" s="166"/>
      <c r="U118" s="166"/>
      <c r="V118" s="166"/>
      <c r="W118" s="166"/>
      <c r="X118" s="166"/>
      <c r="Y118" s="166"/>
      <c r="Z118" s="166"/>
    </row>
    <row r="119" spans="1:26">
      <c r="A119" s="163" t="s">
        <v>1374</v>
      </c>
      <c r="B119" s="166" t="s">
        <v>1332</v>
      </c>
      <c r="C119" s="166">
        <v>10</v>
      </c>
      <c r="D119" s="166"/>
      <c r="E119" s="166">
        <f t="shared" si="0"/>
        <v>0</v>
      </c>
      <c r="F119" s="166"/>
      <c r="G119" s="166"/>
      <c r="H119" s="166"/>
      <c r="I119" s="166"/>
      <c r="J119" s="166"/>
      <c r="K119" s="166"/>
      <c r="L119" s="166"/>
      <c r="M119" s="166"/>
      <c r="N119" s="166"/>
      <c r="O119" s="166"/>
      <c r="P119" s="166"/>
      <c r="Q119" s="166"/>
      <c r="R119" s="166"/>
      <c r="S119" s="166"/>
      <c r="T119" s="166"/>
      <c r="U119" s="166"/>
      <c r="V119" s="166"/>
      <c r="W119" s="166"/>
      <c r="X119" s="166"/>
      <c r="Y119" s="166"/>
      <c r="Z119" s="166"/>
    </row>
    <row r="120" spans="1:26">
      <c r="A120" s="163"/>
      <c r="B120" s="166" t="s">
        <v>1375</v>
      </c>
      <c r="C120" s="166">
        <v>8</v>
      </c>
      <c r="D120" s="166"/>
      <c r="E120" s="166">
        <f t="shared" si="0"/>
        <v>0</v>
      </c>
      <c r="F120" s="166"/>
      <c r="G120" s="166"/>
      <c r="H120" s="166"/>
      <c r="I120" s="166"/>
      <c r="J120" s="166"/>
      <c r="K120" s="166"/>
      <c r="L120" s="166"/>
      <c r="M120" s="166"/>
      <c r="N120" s="166"/>
      <c r="O120" s="166"/>
      <c r="P120" s="166"/>
      <c r="Q120" s="166"/>
      <c r="R120" s="166"/>
      <c r="S120" s="166"/>
      <c r="T120" s="166"/>
      <c r="U120" s="166"/>
      <c r="V120" s="166"/>
      <c r="W120" s="166"/>
      <c r="X120" s="166"/>
      <c r="Y120" s="166"/>
      <c r="Z120" s="166"/>
    </row>
    <row r="121" spans="1:26">
      <c r="A121" s="163"/>
      <c r="B121" s="166" t="s">
        <v>1376</v>
      </c>
      <c r="C121" s="166">
        <v>2</v>
      </c>
      <c r="D121" s="166"/>
      <c r="E121" s="166">
        <f t="shared" si="0"/>
        <v>0</v>
      </c>
      <c r="F121" s="166"/>
      <c r="G121" s="166"/>
      <c r="H121" s="166"/>
      <c r="I121" s="166"/>
      <c r="J121" s="166"/>
      <c r="K121" s="166"/>
      <c r="L121" s="166"/>
      <c r="M121" s="166"/>
      <c r="N121" s="166"/>
      <c r="O121" s="166"/>
      <c r="P121" s="166"/>
      <c r="Q121" s="166"/>
      <c r="R121" s="166"/>
      <c r="S121" s="166"/>
      <c r="T121" s="166"/>
      <c r="U121" s="166"/>
      <c r="V121" s="166"/>
      <c r="W121" s="166"/>
      <c r="X121" s="166"/>
      <c r="Y121" s="166"/>
      <c r="Z121" s="166"/>
    </row>
    <row r="122" spans="1:26">
      <c r="A122" s="163" t="s">
        <v>1377</v>
      </c>
      <c r="B122" s="166" t="s">
        <v>1378</v>
      </c>
      <c r="C122" s="166">
        <v>168</v>
      </c>
      <c r="D122" s="166">
        <v>200</v>
      </c>
      <c r="E122" s="166">
        <f t="shared" si="0"/>
        <v>33600</v>
      </c>
      <c r="F122" s="165" t="s">
        <v>1379</v>
      </c>
      <c r="G122" s="166"/>
      <c r="H122" s="166"/>
      <c r="I122" s="166"/>
      <c r="J122" s="166"/>
      <c r="K122" s="166"/>
      <c r="L122" s="166"/>
      <c r="M122" s="166"/>
      <c r="N122" s="166"/>
      <c r="O122" s="166"/>
      <c r="P122" s="166"/>
      <c r="Q122" s="166"/>
      <c r="R122" s="166"/>
      <c r="S122" s="166"/>
      <c r="T122" s="166"/>
      <c r="U122" s="166"/>
      <c r="V122" s="166"/>
      <c r="W122" s="166"/>
      <c r="X122" s="166"/>
      <c r="Y122" s="166"/>
      <c r="Z122" s="166"/>
    </row>
    <row r="123" spans="1:26">
      <c r="A123" s="163" t="s">
        <v>1380</v>
      </c>
      <c r="B123" s="166" t="s">
        <v>1381</v>
      </c>
      <c r="C123" s="166"/>
      <c r="D123" s="166"/>
      <c r="E123" s="166"/>
      <c r="F123" s="166"/>
      <c r="G123" s="166"/>
      <c r="H123" s="166"/>
      <c r="I123" s="166"/>
      <c r="J123" s="166"/>
      <c r="K123" s="166"/>
      <c r="L123" s="166"/>
      <c r="M123" s="166"/>
      <c r="N123" s="166"/>
      <c r="O123" s="166"/>
      <c r="P123" s="166"/>
      <c r="Q123" s="166"/>
      <c r="R123" s="166"/>
      <c r="S123" s="166"/>
      <c r="T123" s="166"/>
      <c r="U123" s="166"/>
      <c r="V123" s="166"/>
      <c r="W123" s="166"/>
      <c r="X123" s="166"/>
      <c r="Y123" s="166"/>
      <c r="Z123" s="166"/>
    </row>
    <row r="124" spans="1:26">
      <c r="A124" s="163"/>
      <c r="B124" s="166" t="s">
        <v>1382</v>
      </c>
      <c r="C124" s="166"/>
      <c r="D124" s="166"/>
      <c r="E124" s="166"/>
      <c r="F124" s="166"/>
      <c r="G124" s="166"/>
      <c r="H124" s="166"/>
      <c r="I124" s="166"/>
      <c r="J124" s="166"/>
      <c r="K124" s="166"/>
      <c r="L124" s="166"/>
      <c r="M124" s="166"/>
      <c r="N124" s="166"/>
      <c r="O124" s="166"/>
      <c r="P124" s="166"/>
      <c r="Q124" s="166"/>
      <c r="R124" s="166"/>
      <c r="S124" s="166"/>
      <c r="T124" s="166"/>
      <c r="U124" s="166"/>
      <c r="V124" s="166"/>
      <c r="W124" s="166"/>
      <c r="X124" s="166"/>
      <c r="Y124" s="166"/>
      <c r="Z124" s="166"/>
    </row>
    <row r="125" spans="1:26">
      <c r="A125" s="163"/>
      <c r="B125" s="166" t="s">
        <v>1383</v>
      </c>
      <c r="C125" s="166"/>
      <c r="D125" s="166"/>
      <c r="E125" s="166"/>
      <c r="F125" s="166"/>
      <c r="G125" s="166"/>
      <c r="H125" s="166"/>
      <c r="I125" s="166"/>
      <c r="J125" s="166"/>
      <c r="K125" s="166"/>
      <c r="L125" s="166"/>
      <c r="M125" s="166"/>
      <c r="N125" s="166"/>
      <c r="O125" s="166"/>
      <c r="P125" s="166"/>
      <c r="Q125" s="166"/>
      <c r="R125" s="166"/>
      <c r="S125" s="166"/>
      <c r="T125" s="166"/>
      <c r="U125" s="166"/>
      <c r="V125" s="166"/>
      <c r="W125" s="166"/>
      <c r="X125" s="166"/>
      <c r="Y125" s="166"/>
      <c r="Z125" s="166"/>
    </row>
    <row r="126" spans="1:26">
      <c r="A126" s="163"/>
      <c r="B126" s="166"/>
      <c r="C126" s="166"/>
      <c r="D126" s="166"/>
      <c r="E126" s="166"/>
      <c r="F126" s="166"/>
      <c r="G126" s="166"/>
      <c r="H126" s="166"/>
      <c r="I126" s="166"/>
      <c r="J126" s="166"/>
      <c r="K126" s="166"/>
      <c r="L126" s="166"/>
      <c r="M126" s="166"/>
      <c r="N126" s="166"/>
      <c r="O126" s="166"/>
      <c r="P126" s="166"/>
      <c r="Q126" s="166"/>
      <c r="R126" s="166"/>
      <c r="S126" s="166"/>
      <c r="T126" s="166"/>
      <c r="U126" s="166"/>
      <c r="V126" s="166"/>
      <c r="W126" s="166"/>
      <c r="X126" s="166"/>
      <c r="Y126" s="166"/>
      <c r="Z126" s="166"/>
    </row>
    <row r="127" spans="1:26">
      <c r="A127" s="163"/>
      <c r="B127" s="166"/>
      <c r="C127" s="166"/>
      <c r="D127" s="166"/>
      <c r="E127" s="166"/>
      <c r="F127" s="166"/>
      <c r="G127" s="166"/>
      <c r="H127" s="166"/>
      <c r="I127" s="166"/>
      <c r="J127" s="166"/>
      <c r="K127" s="166"/>
      <c r="L127" s="166"/>
      <c r="M127" s="166"/>
      <c r="N127" s="166"/>
      <c r="O127" s="166"/>
      <c r="P127" s="166"/>
      <c r="Q127" s="166"/>
      <c r="R127" s="166"/>
      <c r="S127" s="166"/>
      <c r="T127" s="166"/>
      <c r="U127" s="166"/>
      <c r="V127" s="166"/>
      <c r="W127" s="166"/>
      <c r="X127" s="166"/>
      <c r="Y127" s="166"/>
      <c r="Z127" s="166"/>
    </row>
    <row r="128" spans="1:26">
      <c r="A128" s="163"/>
      <c r="B128" s="166"/>
      <c r="C128" s="166"/>
      <c r="D128" s="166"/>
      <c r="E128" s="166"/>
      <c r="F128" s="166"/>
      <c r="G128" s="166"/>
      <c r="H128" s="166"/>
      <c r="I128" s="166"/>
      <c r="J128" s="166"/>
      <c r="K128" s="166"/>
      <c r="L128" s="166"/>
      <c r="M128" s="166"/>
      <c r="N128" s="166"/>
      <c r="O128" s="166"/>
      <c r="P128" s="166"/>
      <c r="Q128" s="166"/>
      <c r="R128" s="166"/>
      <c r="S128" s="166"/>
      <c r="T128" s="166"/>
      <c r="U128" s="166"/>
      <c r="V128" s="166"/>
      <c r="W128" s="166"/>
      <c r="X128" s="166"/>
      <c r="Y128" s="166"/>
      <c r="Z128" s="166"/>
    </row>
    <row r="129" spans="1:26">
      <c r="A129" s="80"/>
      <c r="B129" s="80" t="s">
        <v>1384</v>
      </c>
      <c r="C129" s="80" t="s">
        <v>1385</v>
      </c>
      <c r="D129" s="80" t="s">
        <v>1386</v>
      </c>
      <c r="E129" s="80" t="s">
        <v>1387</v>
      </c>
      <c r="F129" s="80" t="s">
        <v>1388</v>
      </c>
      <c r="G129" s="166" t="s">
        <v>1389</v>
      </c>
      <c r="H129" s="166"/>
      <c r="I129" s="166" t="s">
        <v>1390</v>
      </c>
      <c r="J129" s="166" t="s">
        <v>1391</v>
      </c>
      <c r="K129" s="166"/>
      <c r="L129" s="166"/>
      <c r="M129" s="166"/>
      <c r="N129" s="166"/>
      <c r="O129" s="166"/>
      <c r="P129" s="166"/>
      <c r="Q129" s="166"/>
      <c r="R129" s="166"/>
      <c r="S129" s="166"/>
      <c r="T129" s="166"/>
      <c r="U129" s="166"/>
      <c r="V129" s="166"/>
      <c r="W129" s="166"/>
      <c r="X129" s="166"/>
      <c r="Y129" s="166"/>
      <c r="Z129" s="166"/>
    </row>
    <row r="130" spans="1:26">
      <c r="A130" s="80" t="s">
        <v>1392</v>
      </c>
      <c r="B130" s="74">
        <v>800</v>
      </c>
      <c r="C130" s="74">
        <v>440</v>
      </c>
      <c r="D130" s="74">
        <v>-360</v>
      </c>
      <c r="E130" s="74">
        <v>50</v>
      </c>
      <c r="F130" s="74">
        <v>40000</v>
      </c>
      <c r="G130" s="166">
        <f t="shared" ref="G130:G145" si="1">E130*C130</f>
        <v>22000</v>
      </c>
      <c r="H130" s="166"/>
      <c r="I130" s="166">
        <v>100000</v>
      </c>
      <c r="J130" s="166"/>
      <c r="K130" s="166"/>
      <c r="L130" s="166"/>
      <c r="M130" s="166"/>
      <c r="N130" s="166"/>
      <c r="O130" s="166"/>
      <c r="P130" s="166"/>
      <c r="Q130" s="166"/>
      <c r="R130" s="166"/>
      <c r="S130" s="166"/>
      <c r="T130" s="166"/>
      <c r="U130" s="166"/>
      <c r="V130" s="166"/>
      <c r="W130" s="166"/>
      <c r="X130" s="166"/>
      <c r="Y130" s="166"/>
      <c r="Z130" s="166"/>
    </row>
    <row r="131" spans="1:26">
      <c r="A131" s="80" t="s">
        <v>1393</v>
      </c>
      <c r="B131" s="74">
        <v>450</v>
      </c>
      <c r="C131" s="74">
        <v>400</v>
      </c>
      <c r="D131" s="74">
        <v>-50</v>
      </c>
      <c r="E131" s="74">
        <v>150</v>
      </c>
      <c r="F131" s="74">
        <v>67500</v>
      </c>
      <c r="G131" s="166">
        <f t="shared" si="1"/>
        <v>60000</v>
      </c>
      <c r="H131" s="166"/>
      <c r="I131" s="166">
        <v>100000</v>
      </c>
      <c r="J131" s="166"/>
      <c r="K131" s="166"/>
      <c r="L131" s="166"/>
      <c r="M131" s="166"/>
      <c r="N131" s="166"/>
      <c r="O131" s="166"/>
      <c r="P131" s="166"/>
      <c r="Q131" s="166"/>
      <c r="R131" s="166"/>
      <c r="S131" s="166"/>
      <c r="T131" s="166"/>
      <c r="U131" s="166"/>
      <c r="V131" s="166"/>
      <c r="W131" s="166"/>
      <c r="X131" s="166"/>
      <c r="Y131" s="166"/>
      <c r="Z131" s="166"/>
    </row>
    <row r="132" spans="1:26">
      <c r="A132" s="80" t="s">
        <v>1394</v>
      </c>
      <c r="B132" s="74">
        <v>10</v>
      </c>
      <c r="C132" s="74">
        <v>8</v>
      </c>
      <c r="D132" s="74">
        <v>-2</v>
      </c>
      <c r="E132" s="74">
        <v>1000</v>
      </c>
      <c r="F132" s="74">
        <v>10000</v>
      </c>
      <c r="G132" s="166">
        <f t="shared" si="1"/>
        <v>8000</v>
      </c>
      <c r="H132" s="166"/>
      <c r="I132" s="166">
        <v>400000</v>
      </c>
      <c r="J132" s="166">
        <v>50000</v>
      </c>
      <c r="K132" s="166"/>
      <c r="L132" s="166"/>
      <c r="M132" s="166"/>
      <c r="N132" s="166"/>
      <c r="O132" s="166"/>
      <c r="P132" s="166"/>
      <c r="Q132" s="166"/>
      <c r="R132" s="166"/>
      <c r="S132" s="166"/>
      <c r="T132" s="166"/>
      <c r="U132" s="166"/>
      <c r="V132" s="166"/>
      <c r="W132" s="166"/>
      <c r="X132" s="166"/>
      <c r="Y132" s="166"/>
      <c r="Z132" s="166"/>
    </row>
    <row r="133" spans="1:26">
      <c r="A133" s="80" t="s">
        <v>1395</v>
      </c>
      <c r="B133" s="74">
        <v>2500</v>
      </c>
      <c r="C133" s="74">
        <v>760</v>
      </c>
      <c r="D133" s="74">
        <v>-754</v>
      </c>
      <c r="E133" s="74">
        <v>50</v>
      </c>
      <c r="F133" s="74">
        <v>125000</v>
      </c>
      <c r="G133" s="166">
        <f t="shared" si="1"/>
        <v>38000</v>
      </c>
      <c r="H133" s="166"/>
      <c r="I133" s="166">
        <v>80000</v>
      </c>
      <c r="J133" s="166"/>
      <c r="K133" s="166"/>
      <c r="L133" s="166"/>
      <c r="M133" s="166"/>
      <c r="N133" s="166"/>
      <c r="O133" s="166"/>
      <c r="P133" s="166"/>
      <c r="Q133" s="166"/>
      <c r="R133" s="166"/>
      <c r="S133" s="166"/>
      <c r="T133" s="166"/>
      <c r="U133" s="166"/>
      <c r="V133" s="166"/>
      <c r="W133" s="166"/>
      <c r="X133" s="166"/>
      <c r="Y133" s="166"/>
      <c r="Z133" s="166"/>
    </row>
    <row r="134" spans="1:26">
      <c r="A134" s="80" t="s">
        <v>1396</v>
      </c>
      <c r="B134" s="74">
        <v>800</v>
      </c>
      <c r="C134" s="74">
        <v>576</v>
      </c>
      <c r="D134" s="74">
        <v>-33</v>
      </c>
      <c r="E134" s="74">
        <v>25</v>
      </c>
      <c r="F134" s="74">
        <v>20000</v>
      </c>
      <c r="G134" s="166">
        <f t="shared" si="1"/>
        <v>14400</v>
      </c>
      <c r="H134" s="166"/>
      <c r="I134" s="166">
        <v>49593</v>
      </c>
      <c r="J134" s="166"/>
      <c r="K134" s="166"/>
      <c r="L134" s="166"/>
      <c r="M134" s="166"/>
      <c r="N134" s="166"/>
      <c r="O134" s="166"/>
      <c r="P134" s="166"/>
      <c r="Q134" s="166"/>
      <c r="R134" s="166"/>
      <c r="S134" s="166"/>
      <c r="T134" s="166"/>
      <c r="U134" s="166"/>
      <c r="V134" s="166"/>
      <c r="W134" s="166"/>
      <c r="X134" s="166"/>
      <c r="Y134" s="166"/>
      <c r="Z134" s="166"/>
    </row>
    <row r="135" spans="1:26">
      <c r="A135" s="80" t="s">
        <v>1397</v>
      </c>
      <c r="B135" s="74">
        <v>2744</v>
      </c>
      <c r="C135" s="74">
        <v>2744</v>
      </c>
      <c r="D135" s="74">
        <v>0</v>
      </c>
      <c r="E135" s="74">
        <v>35</v>
      </c>
      <c r="F135" s="74">
        <v>96040</v>
      </c>
      <c r="G135" s="166">
        <f t="shared" si="1"/>
        <v>96040</v>
      </c>
      <c r="H135" s="166"/>
      <c r="I135" s="166">
        <v>270000</v>
      </c>
      <c r="J135" s="166"/>
      <c r="K135" s="166"/>
      <c r="L135" s="166"/>
      <c r="M135" s="166"/>
      <c r="N135" s="166"/>
      <c r="O135" s="166"/>
      <c r="P135" s="166"/>
      <c r="Q135" s="166"/>
      <c r="R135" s="166"/>
      <c r="S135" s="166"/>
      <c r="T135" s="166"/>
      <c r="U135" s="166"/>
      <c r="V135" s="166"/>
      <c r="W135" s="166"/>
      <c r="X135" s="166"/>
      <c r="Y135" s="166"/>
      <c r="Z135" s="166"/>
    </row>
    <row r="136" spans="1:26">
      <c r="A136" s="80" t="s">
        <v>1398</v>
      </c>
      <c r="B136" s="74">
        <v>150</v>
      </c>
      <c r="C136" s="74">
        <v>150</v>
      </c>
      <c r="D136" s="74" t="s">
        <v>1399</v>
      </c>
      <c r="E136" s="74">
        <v>25</v>
      </c>
      <c r="F136" s="74">
        <v>3750</v>
      </c>
      <c r="G136" s="166">
        <f t="shared" si="1"/>
        <v>3750</v>
      </c>
      <c r="H136" s="166"/>
      <c r="I136" s="166"/>
      <c r="J136" s="166"/>
      <c r="K136" s="166"/>
      <c r="L136" s="166"/>
      <c r="M136" s="166"/>
      <c r="N136" s="166"/>
      <c r="O136" s="166"/>
      <c r="P136" s="166"/>
      <c r="Q136" s="166"/>
      <c r="R136" s="166"/>
      <c r="S136" s="166"/>
      <c r="T136" s="166"/>
      <c r="U136" s="166"/>
      <c r="V136" s="166"/>
      <c r="W136" s="166"/>
      <c r="X136" s="166"/>
      <c r="Y136" s="166"/>
      <c r="Z136" s="166"/>
    </row>
    <row r="137" spans="1:26">
      <c r="A137" s="80"/>
      <c r="B137" s="80"/>
      <c r="C137" s="80"/>
      <c r="D137" s="74">
        <v>0</v>
      </c>
      <c r="E137" s="80"/>
      <c r="F137" s="74">
        <v>0</v>
      </c>
      <c r="G137" s="166">
        <f t="shared" si="1"/>
        <v>0</v>
      </c>
      <c r="H137" s="166"/>
      <c r="I137" s="166"/>
      <c r="J137" s="166"/>
      <c r="K137" s="166"/>
      <c r="L137" s="166"/>
      <c r="M137" s="166"/>
      <c r="N137" s="166"/>
      <c r="O137" s="166"/>
      <c r="P137" s="166"/>
      <c r="Q137" s="166"/>
      <c r="R137" s="166"/>
      <c r="S137" s="166"/>
      <c r="T137" s="166"/>
      <c r="U137" s="166"/>
      <c r="V137" s="166"/>
      <c r="W137" s="166"/>
      <c r="X137" s="166"/>
      <c r="Y137" s="166"/>
      <c r="Z137" s="166"/>
    </row>
    <row r="138" spans="1:26">
      <c r="A138" s="80"/>
      <c r="B138" s="80"/>
      <c r="C138" s="80"/>
      <c r="D138" s="80"/>
      <c r="E138" s="80"/>
      <c r="F138" s="74">
        <v>0</v>
      </c>
      <c r="G138" s="166">
        <f t="shared" si="1"/>
        <v>0</v>
      </c>
      <c r="H138" s="166"/>
      <c r="I138" s="166"/>
      <c r="J138" s="166"/>
      <c r="K138" s="166"/>
      <c r="L138" s="166"/>
      <c r="M138" s="166"/>
      <c r="N138" s="166"/>
      <c r="O138" s="166"/>
      <c r="P138" s="166"/>
      <c r="Q138" s="166"/>
      <c r="R138" s="166"/>
      <c r="S138" s="166"/>
      <c r="T138" s="166"/>
      <c r="U138" s="166"/>
      <c r="V138" s="166"/>
      <c r="W138" s="166"/>
      <c r="X138" s="166"/>
      <c r="Y138" s="166"/>
      <c r="Z138" s="166"/>
    </row>
    <row r="139" spans="1:26">
      <c r="A139" s="80" t="s">
        <v>1400</v>
      </c>
      <c r="B139" s="80"/>
      <c r="C139" s="80"/>
      <c r="D139" s="80"/>
      <c r="E139" s="80"/>
      <c r="F139" s="74">
        <v>0</v>
      </c>
      <c r="G139" s="166">
        <f t="shared" si="1"/>
        <v>0</v>
      </c>
      <c r="H139" s="166"/>
      <c r="I139" s="166"/>
      <c r="J139" s="166"/>
      <c r="K139" s="166"/>
      <c r="L139" s="166"/>
      <c r="M139" s="166"/>
      <c r="N139" s="166"/>
      <c r="O139" s="166"/>
      <c r="P139" s="166"/>
      <c r="Q139" s="166"/>
      <c r="R139" s="166"/>
      <c r="S139" s="166"/>
      <c r="T139" s="166"/>
      <c r="U139" s="166"/>
      <c r="V139" s="166"/>
      <c r="W139" s="166"/>
      <c r="X139" s="166"/>
      <c r="Y139" s="166"/>
      <c r="Z139" s="166"/>
    </row>
    <row r="140" spans="1:26">
      <c r="A140" s="435" t="s">
        <v>1401</v>
      </c>
      <c r="B140" s="432"/>
      <c r="C140" s="80"/>
      <c r="D140" s="74">
        <v>-1</v>
      </c>
      <c r="E140" s="80"/>
      <c r="F140" s="74">
        <v>0</v>
      </c>
      <c r="G140" s="166">
        <f t="shared" si="1"/>
        <v>0</v>
      </c>
      <c r="H140" s="166"/>
      <c r="I140" s="166"/>
      <c r="J140" s="166"/>
      <c r="K140" s="166"/>
      <c r="L140" s="166"/>
      <c r="M140" s="166"/>
      <c r="N140" s="166"/>
      <c r="O140" s="166"/>
      <c r="P140" s="166"/>
      <c r="Q140" s="166"/>
      <c r="R140" s="166"/>
      <c r="S140" s="166"/>
      <c r="T140" s="166"/>
      <c r="U140" s="166"/>
      <c r="V140" s="166"/>
      <c r="W140" s="166"/>
      <c r="X140" s="166"/>
      <c r="Y140" s="166"/>
      <c r="Z140" s="166"/>
    </row>
    <row r="141" spans="1:26">
      <c r="A141" s="80"/>
      <c r="B141" s="80"/>
      <c r="C141" s="80"/>
      <c r="D141" s="80"/>
      <c r="E141" s="80"/>
      <c r="F141" s="74">
        <v>0</v>
      </c>
      <c r="G141" s="166">
        <f t="shared" si="1"/>
        <v>0</v>
      </c>
      <c r="H141" s="166"/>
      <c r="I141" s="166"/>
      <c r="J141" s="166"/>
      <c r="K141" s="166"/>
      <c r="L141" s="166"/>
      <c r="M141" s="166"/>
      <c r="N141" s="166"/>
      <c r="O141" s="166"/>
      <c r="P141" s="166"/>
      <c r="Q141" s="166"/>
      <c r="R141" s="166"/>
      <c r="S141" s="166"/>
      <c r="T141" s="166"/>
      <c r="U141" s="166"/>
      <c r="V141" s="166"/>
      <c r="W141" s="166"/>
      <c r="X141" s="166"/>
      <c r="Y141" s="166"/>
      <c r="Z141" s="166"/>
    </row>
    <row r="142" spans="1:26">
      <c r="A142" s="80" t="s">
        <v>1402</v>
      </c>
      <c r="B142" s="80"/>
      <c r="C142" s="80"/>
      <c r="D142" s="80"/>
      <c r="E142" s="80"/>
      <c r="F142" s="74">
        <v>0</v>
      </c>
      <c r="G142" s="166">
        <f t="shared" si="1"/>
        <v>0</v>
      </c>
      <c r="H142" s="166"/>
      <c r="I142" s="166"/>
      <c r="J142" s="166"/>
      <c r="K142" s="166"/>
      <c r="L142" s="166"/>
      <c r="M142" s="166"/>
      <c r="N142" s="166"/>
      <c r="O142" s="166"/>
      <c r="P142" s="166"/>
      <c r="Q142" s="166"/>
      <c r="R142" s="166"/>
      <c r="S142" s="166"/>
      <c r="T142" s="166"/>
      <c r="U142" s="166"/>
      <c r="V142" s="166"/>
      <c r="W142" s="166"/>
      <c r="X142" s="166"/>
      <c r="Y142" s="166"/>
      <c r="Z142" s="166"/>
    </row>
    <row r="143" spans="1:26">
      <c r="A143" s="80" t="s">
        <v>1403</v>
      </c>
      <c r="B143" s="80"/>
      <c r="C143" s="80"/>
      <c r="D143" s="74">
        <v>1</v>
      </c>
      <c r="E143" s="80"/>
      <c r="F143" s="74">
        <v>0</v>
      </c>
      <c r="G143" s="166">
        <f t="shared" si="1"/>
        <v>0</v>
      </c>
      <c r="H143" s="166"/>
      <c r="I143" s="166"/>
      <c r="J143" s="166"/>
      <c r="K143" s="166"/>
      <c r="L143" s="166"/>
      <c r="M143" s="166"/>
      <c r="N143" s="166"/>
      <c r="O143" s="166"/>
      <c r="P143" s="166"/>
      <c r="Q143" s="166"/>
      <c r="R143" s="166"/>
      <c r="S143" s="166"/>
      <c r="T143" s="166"/>
      <c r="U143" s="166"/>
      <c r="V143" s="166"/>
      <c r="W143" s="166"/>
      <c r="X143" s="166"/>
      <c r="Y143" s="166"/>
      <c r="Z143" s="166"/>
    </row>
    <row r="144" spans="1:26">
      <c r="A144" s="80"/>
      <c r="B144" s="80"/>
      <c r="C144" s="80"/>
      <c r="D144" s="80"/>
      <c r="E144" s="80"/>
      <c r="F144" s="80"/>
      <c r="G144" s="166">
        <f t="shared" si="1"/>
        <v>0</v>
      </c>
      <c r="H144" s="166"/>
      <c r="I144" s="166"/>
      <c r="J144" s="166"/>
      <c r="K144" s="166"/>
      <c r="L144" s="166"/>
      <c r="M144" s="166"/>
      <c r="N144" s="166"/>
      <c r="O144" s="166"/>
      <c r="P144" s="166"/>
      <c r="Q144" s="166"/>
      <c r="R144" s="166"/>
      <c r="S144" s="166"/>
      <c r="T144" s="166"/>
      <c r="U144" s="166"/>
      <c r="V144" s="166"/>
      <c r="W144" s="166"/>
      <c r="X144" s="166"/>
      <c r="Y144" s="166"/>
      <c r="Z144" s="166"/>
    </row>
    <row r="145" spans="1:26">
      <c r="A145" s="438" t="s">
        <v>1404</v>
      </c>
      <c r="B145" s="432"/>
      <c r="C145" s="80"/>
      <c r="D145" s="80"/>
      <c r="E145" s="80"/>
      <c r="F145" s="74">
        <v>362290</v>
      </c>
      <c r="G145" s="166">
        <f t="shared" si="1"/>
        <v>0</v>
      </c>
      <c r="H145" s="166"/>
      <c r="I145" s="166"/>
      <c r="J145" s="166"/>
      <c r="K145" s="166"/>
      <c r="L145" s="166"/>
      <c r="M145" s="166"/>
      <c r="N145" s="166"/>
      <c r="O145" s="166"/>
      <c r="P145" s="166"/>
      <c r="Q145" s="166"/>
      <c r="R145" s="166"/>
      <c r="S145" s="166"/>
      <c r="T145" s="166"/>
      <c r="U145" s="166"/>
      <c r="V145" s="166"/>
      <c r="W145" s="166"/>
      <c r="X145" s="166"/>
      <c r="Y145" s="166"/>
      <c r="Z145" s="166"/>
    </row>
    <row r="146" spans="1:26">
      <c r="A146" s="80"/>
      <c r="B146" s="80"/>
      <c r="C146" s="80"/>
      <c r="D146" s="80"/>
      <c r="E146" s="80"/>
      <c r="F146" s="74">
        <v>14643.89652</v>
      </c>
      <c r="G146" s="166">
        <f>SUM(G130:G145)</f>
        <v>242190</v>
      </c>
      <c r="H146" s="166"/>
      <c r="I146" s="166"/>
      <c r="J146" s="166"/>
      <c r="K146" s="166"/>
      <c r="L146" s="166"/>
      <c r="M146" s="166"/>
      <c r="N146" s="166"/>
      <c r="O146" s="166"/>
      <c r="P146" s="166"/>
      <c r="Q146" s="166"/>
      <c r="R146" s="166"/>
      <c r="S146" s="166"/>
      <c r="T146" s="166"/>
      <c r="U146" s="166"/>
      <c r="V146" s="166"/>
      <c r="W146" s="166"/>
      <c r="X146" s="166"/>
      <c r="Y146" s="166"/>
      <c r="Z146" s="166"/>
    </row>
    <row r="147" spans="1:26">
      <c r="A147" s="80"/>
      <c r="B147" s="80"/>
      <c r="C147" s="80"/>
      <c r="D147" s="80"/>
      <c r="E147" s="80"/>
      <c r="F147" s="74">
        <v>14534</v>
      </c>
      <c r="G147" s="166"/>
      <c r="H147" s="166"/>
      <c r="I147" s="166"/>
      <c r="J147" s="166"/>
      <c r="K147" s="166"/>
      <c r="L147" s="166"/>
      <c r="M147" s="166"/>
      <c r="N147" s="166"/>
      <c r="O147" s="166"/>
      <c r="P147" s="166"/>
      <c r="Q147" s="166"/>
      <c r="R147" s="166"/>
      <c r="S147" s="166"/>
      <c r="T147" s="166"/>
      <c r="U147" s="166"/>
      <c r="V147" s="166"/>
      <c r="W147" s="166"/>
      <c r="X147" s="166"/>
      <c r="Y147" s="166"/>
      <c r="Z147" s="166"/>
    </row>
    <row r="148" spans="1:26">
      <c r="A148" s="163"/>
      <c r="B148" s="166"/>
      <c r="C148" s="166"/>
      <c r="D148" s="166"/>
      <c r="E148" s="166"/>
      <c r="F148" s="166"/>
      <c r="G148" s="166"/>
      <c r="H148" s="166"/>
      <c r="I148" s="166"/>
      <c r="J148" s="166"/>
      <c r="K148" s="166"/>
      <c r="L148" s="166"/>
      <c r="M148" s="166"/>
      <c r="N148" s="166"/>
      <c r="O148" s="166"/>
      <c r="P148" s="166"/>
      <c r="Q148" s="166"/>
      <c r="R148" s="166"/>
      <c r="S148" s="166"/>
      <c r="T148" s="166"/>
      <c r="U148" s="166"/>
      <c r="V148" s="166"/>
      <c r="W148" s="166"/>
      <c r="X148" s="166"/>
      <c r="Y148" s="166"/>
      <c r="Z148" s="166"/>
    </row>
    <row r="149" spans="1:26">
      <c r="A149" s="163"/>
      <c r="B149" s="166"/>
      <c r="C149" s="166"/>
      <c r="D149" s="166"/>
      <c r="E149" s="166"/>
      <c r="F149" s="166"/>
      <c r="G149" s="166"/>
      <c r="H149" s="166"/>
      <c r="I149" s="166"/>
      <c r="J149" s="166"/>
      <c r="K149" s="166"/>
      <c r="L149" s="166"/>
      <c r="M149" s="166"/>
      <c r="N149" s="166"/>
      <c r="O149" s="166"/>
      <c r="P149" s="166"/>
      <c r="Q149" s="166"/>
      <c r="R149" s="166"/>
      <c r="S149" s="166"/>
      <c r="T149" s="166"/>
      <c r="U149" s="166"/>
      <c r="V149" s="166"/>
      <c r="W149" s="166"/>
      <c r="X149" s="166"/>
      <c r="Y149" s="166"/>
      <c r="Z149" s="166"/>
    </row>
    <row r="150" spans="1:26">
      <c r="A150" s="163"/>
      <c r="B150" s="166"/>
      <c r="C150" s="166"/>
      <c r="D150" s="166"/>
      <c r="E150" s="166"/>
      <c r="F150" s="166"/>
      <c r="G150" s="166"/>
      <c r="H150" s="166"/>
      <c r="I150" s="166"/>
      <c r="J150" s="166"/>
      <c r="K150" s="166"/>
      <c r="L150" s="166"/>
      <c r="M150" s="166"/>
      <c r="N150" s="166"/>
      <c r="O150" s="166"/>
      <c r="P150" s="166"/>
      <c r="Q150" s="166"/>
      <c r="R150" s="166"/>
      <c r="S150" s="166"/>
      <c r="T150" s="166"/>
      <c r="U150" s="166"/>
      <c r="V150" s="166"/>
      <c r="W150" s="166"/>
      <c r="X150" s="166"/>
      <c r="Y150" s="166"/>
      <c r="Z150" s="166"/>
    </row>
    <row r="151" spans="1:26">
      <c r="A151" s="163"/>
      <c r="B151" s="166"/>
      <c r="C151" s="166"/>
      <c r="D151" s="166"/>
      <c r="E151" s="166"/>
      <c r="F151" s="166"/>
      <c r="G151" s="166"/>
      <c r="H151" s="166"/>
      <c r="I151" s="166"/>
      <c r="J151" s="166"/>
      <c r="K151" s="166"/>
      <c r="L151" s="166"/>
      <c r="M151" s="166"/>
      <c r="N151" s="166"/>
      <c r="O151" s="166"/>
      <c r="P151" s="166"/>
      <c r="Q151" s="166"/>
      <c r="R151" s="166"/>
      <c r="S151" s="166"/>
      <c r="T151" s="166"/>
      <c r="U151" s="166"/>
      <c r="V151" s="166"/>
      <c r="W151" s="166"/>
      <c r="X151" s="166"/>
      <c r="Y151" s="166"/>
      <c r="Z151" s="166"/>
    </row>
    <row r="152" spans="1:26">
      <c r="A152" s="163"/>
      <c r="B152" s="166"/>
      <c r="C152" s="166"/>
      <c r="D152" s="166"/>
      <c r="E152" s="166"/>
      <c r="F152" s="166"/>
      <c r="G152" s="166"/>
      <c r="H152" s="166"/>
      <c r="I152" s="166"/>
      <c r="J152" s="166"/>
      <c r="K152" s="166"/>
      <c r="L152" s="166"/>
      <c r="M152" s="166"/>
      <c r="N152" s="166"/>
      <c r="O152" s="166"/>
      <c r="P152" s="166"/>
      <c r="Q152" s="166"/>
      <c r="R152" s="166"/>
      <c r="S152" s="166"/>
      <c r="T152" s="166"/>
      <c r="U152" s="166"/>
      <c r="V152" s="166"/>
      <c r="W152" s="166"/>
      <c r="X152" s="166"/>
      <c r="Y152" s="166"/>
      <c r="Z152" s="166"/>
    </row>
    <row r="153" spans="1:26">
      <c r="A153" s="163"/>
      <c r="B153" s="166"/>
      <c r="C153" s="166"/>
      <c r="D153" s="166"/>
      <c r="E153" s="166"/>
      <c r="F153" s="166"/>
      <c r="G153" s="166"/>
      <c r="H153" s="166"/>
      <c r="I153" s="166"/>
      <c r="J153" s="166"/>
      <c r="K153" s="166"/>
      <c r="L153" s="166"/>
      <c r="M153" s="166"/>
      <c r="N153" s="166"/>
      <c r="O153" s="166"/>
      <c r="P153" s="166"/>
      <c r="Q153" s="166"/>
      <c r="R153" s="166"/>
      <c r="S153" s="166"/>
      <c r="T153" s="166"/>
      <c r="U153" s="166"/>
      <c r="V153" s="166"/>
      <c r="W153" s="166"/>
      <c r="X153" s="166"/>
      <c r="Y153" s="166"/>
      <c r="Z153" s="166"/>
    </row>
    <row r="154" spans="1:26">
      <c r="A154" s="163"/>
      <c r="B154" s="166"/>
      <c r="C154" s="166"/>
      <c r="D154" s="166"/>
      <c r="E154" s="166"/>
      <c r="F154" s="166"/>
      <c r="G154" s="166"/>
      <c r="H154" s="166"/>
      <c r="I154" s="166"/>
      <c r="J154" s="166"/>
      <c r="K154" s="166"/>
      <c r="L154" s="166"/>
      <c r="M154" s="166"/>
      <c r="N154" s="166"/>
      <c r="O154" s="166"/>
      <c r="P154" s="166"/>
      <c r="Q154" s="166"/>
      <c r="R154" s="166"/>
      <c r="S154" s="166"/>
      <c r="T154" s="166"/>
      <c r="U154" s="166"/>
      <c r="V154" s="166"/>
      <c r="W154" s="166"/>
      <c r="X154" s="166"/>
      <c r="Y154" s="166"/>
      <c r="Z154" s="166"/>
    </row>
    <row r="155" spans="1:26">
      <c r="A155" s="163"/>
      <c r="B155" s="166"/>
      <c r="C155" s="166"/>
      <c r="D155" s="166"/>
      <c r="E155" s="166"/>
      <c r="F155" s="166"/>
      <c r="G155" s="166"/>
      <c r="H155" s="166"/>
      <c r="I155" s="166"/>
      <c r="J155" s="166"/>
      <c r="K155" s="166"/>
      <c r="L155" s="166"/>
      <c r="M155" s="166"/>
      <c r="N155" s="166"/>
      <c r="O155" s="166"/>
      <c r="P155" s="166"/>
      <c r="Q155" s="166"/>
      <c r="R155" s="166"/>
      <c r="S155" s="166"/>
      <c r="T155" s="166"/>
      <c r="U155" s="166"/>
      <c r="V155" s="166"/>
      <c r="W155" s="166"/>
      <c r="X155" s="166"/>
      <c r="Y155" s="166"/>
      <c r="Z155" s="166"/>
    </row>
    <row r="156" spans="1:26">
      <c r="A156" s="163"/>
      <c r="B156" s="166"/>
      <c r="C156" s="166"/>
      <c r="D156" s="166"/>
      <c r="E156" s="166"/>
      <c r="F156" s="166"/>
      <c r="G156" s="166"/>
      <c r="H156" s="166"/>
      <c r="I156" s="166"/>
      <c r="J156" s="166"/>
      <c r="K156" s="166"/>
      <c r="L156" s="166"/>
      <c r="M156" s="166"/>
      <c r="N156" s="166"/>
      <c r="O156" s="166"/>
      <c r="P156" s="166"/>
      <c r="Q156" s="166"/>
      <c r="R156" s="166"/>
      <c r="S156" s="166"/>
      <c r="T156" s="166"/>
      <c r="U156" s="166"/>
      <c r="V156" s="166"/>
      <c r="W156" s="166"/>
      <c r="X156" s="166"/>
      <c r="Y156" s="166"/>
      <c r="Z156" s="166"/>
    </row>
    <row r="157" spans="1:26">
      <c r="A157" s="163"/>
      <c r="B157" s="166"/>
      <c r="C157" s="166"/>
      <c r="D157" s="166"/>
      <c r="E157" s="166"/>
      <c r="F157" s="166"/>
      <c r="G157" s="166"/>
      <c r="H157" s="166"/>
      <c r="I157" s="166"/>
      <c r="J157" s="166"/>
      <c r="K157" s="166"/>
      <c r="L157" s="166"/>
      <c r="M157" s="166"/>
      <c r="N157" s="166"/>
      <c r="O157" s="166"/>
      <c r="P157" s="166"/>
      <c r="Q157" s="166"/>
      <c r="R157" s="166"/>
      <c r="S157" s="166"/>
      <c r="T157" s="166"/>
      <c r="U157" s="166"/>
      <c r="V157" s="166"/>
      <c r="W157" s="166"/>
      <c r="X157" s="166"/>
      <c r="Y157" s="166"/>
      <c r="Z157" s="166"/>
    </row>
    <row r="158" spans="1:26">
      <c r="A158" s="163"/>
      <c r="B158" s="166"/>
      <c r="C158" s="166"/>
      <c r="D158" s="166"/>
      <c r="E158" s="166"/>
      <c r="F158" s="166"/>
      <c r="G158" s="166"/>
      <c r="H158" s="166"/>
      <c r="I158" s="166"/>
      <c r="J158" s="166"/>
      <c r="K158" s="166"/>
      <c r="L158" s="166"/>
      <c r="M158" s="166"/>
      <c r="N158" s="166"/>
      <c r="O158" s="166"/>
      <c r="P158" s="166"/>
      <c r="Q158" s="166"/>
      <c r="R158" s="166"/>
      <c r="S158" s="166"/>
      <c r="T158" s="166"/>
      <c r="U158" s="166"/>
      <c r="V158" s="166"/>
      <c r="W158" s="166"/>
      <c r="X158" s="166"/>
      <c r="Y158" s="166"/>
      <c r="Z158" s="166"/>
    </row>
    <row r="159" spans="1:26">
      <c r="A159" s="163"/>
      <c r="B159" s="166"/>
      <c r="C159" s="166"/>
      <c r="D159" s="166"/>
      <c r="E159" s="166"/>
      <c r="F159" s="166"/>
      <c r="G159" s="166"/>
      <c r="H159" s="166"/>
      <c r="I159" s="166"/>
      <c r="J159" s="166"/>
      <c r="K159" s="166"/>
      <c r="L159" s="166"/>
      <c r="M159" s="166"/>
      <c r="N159" s="166"/>
      <c r="O159" s="166"/>
      <c r="P159" s="166"/>
      <c r="Q159" s="166"/>
      <c r="R159" s="166"/>
      <c r="S159" s="166"/>
      <c r="T159" s="166"/>
      <c r="U159" s="166"/>
      <c r="V159" s="166"/>
      <c r="W159" s="166"/>
      <c r="X159" s="166"/>
      <c r="Y159" s="166"/>
      <c r="Z159" s="166"/>
    </row>
    <row r="160" spans="1:26">
      <c r="A160" s="163"/>
      <c r="B160" s="166"/>
      <c r="C160" s="166"/>
      <c r="D160" s="166"/>
      <c r="E160" s="166"/>
      <c r="F160" s="166"/>
      <c r="G160" s="166"/>
      <c r="H160" s="166"/>
      <c r="I160" s="166"/>
      <c r="J160" s="166"/>
      <c r="K160" s="166"/>
      <c r="L160" s="166"/>
      <c r="M160" s="166"/>
      <c r="N160" s="166"/>
      <c r="O160" s="166"/>
      <c r="P160" s="166"/>
      <c r="Q160" s="166"/>
      <c r="R160" s="166"/>
      <c r="S160" s="166"/>
      <c r="T160" s="166"/>
      <c r="U160" s="166"/>
      <c r="V160" s="166"/>
      <c r="W160" s="166"/>
      <c r="X160" s="166"/>
      <c r="Y160" s="166"/>
      <c r="Z160" s="166"/>
    </row>
    <row r="161" spans="1:26">
      <c r="A161" s="163"/>
      <c r="B161" s="166"/>
      <c r="C161" s="166"/>
      <c r="D161" s="166"/>
      <c r="E161" s="166"/>
      <c r="F161" s="166"/>
      <c r="G161" s="166"/>
      <c r="H161" s="166"/>
      <c r="I161" s="166"/>
      <c r="J161" s="166"/>
      <c r="K161" s="166"/>
      <c r="L161" s="166"/>
      <c r="M161" s="166"/>
      <c r="N161" s="166"/>
      <c r="O161" s="166"/>
      <c r="P161" s="166"/>
      <c r="Q161" s="166"/>
      <c r="R161" s="166"/>
      <c r="S161" s="166"/>
      <c r="T161" s="166"/>
      <c r="U161" s="166"/>
      <c r="V161" s="166"/>
      <c r="W161" s="166"/>
      <c r="X161" s="166"/>
      <c r="Y161" s="166"/>
      <c r="Z161" s="166"/>
    </row>
    <row r="162" spans="1:26">
      <c r="A162" s="163"/>
      <c r="B162" s="166"/>
      <c r="C162" s="166"/>
      <c r="D162" s="166"/>
      <c r="E162" s="166"/>
      <c r="F162" s="166"/>
      <c r="G162" s="166"/>
      <c r="H162" s="166"/>
      <c r="I162" s="166"/>
      <c r="J162" s="166"/>
      <c r="K162" s="166"/>
      <c r="L162" s="166"/>
      <c r="M162" s="166"/>
      <c r="N162" s="166"/>
      <c r="O162" s="166"/>
      <c r="P162" s="166"/>
      <c r="Q162" s="166"/>
      <c r="R162" s="166"/>
      <c r="S162" s="166"/>
      <c r="T162" s="166"/>
      <c r="U162" s="166"/>
      <c r="V162" s="166"/>
      <c r="W162" s="166"/>
      <c r="X162" s="166"/>
      <c r="Y162" s="166"/>
      <c r="Z162" s="166"/>
    </row>
    <row r="163" spans="1:26">
      <c r="A163" s="163"/>
      <c r="B163" s="166"/>
      <c r="C163" s="166"/>
      <c r="D163" s="166"/>
      <c r="E163" s="166"/>
      <c r="F163" s="166"/>
      <c r="G163" s="166"/>
      <c r="H163" s="166"/>
      <c r="I163" s="166"/>
      <c r="J163" s="166"/>
      <c r="K163" s="166"/>
      <c r="L163" s="166"/>
      <c r="M163" s="166"/>
      <c r="N163" s="166"/>
      <c r="O163" s="166"/>
      <c r="P163" s="166"/>
      <c r="Q163" s="166"/>
      <c r="R163" s="166"/>
      <c r="S163" s="166"/>
      <c r="T163" s="166"/>
      <c r="U163" s="166"/>
      <c r="V163" s="166"/>
      <c r="W163" s="166"/>
      <c r="X163" s="166"/>
      <c r="Y163" s="166"/>
      <c r="Z163" s="166"/>
    </row>
    <row r="164" spans="1:26">
      <c r="A164" s="163"/>
      <c r="B164" s="166"/>
      <c r="C164" s="166"/>
      <c r="D164" s="166"/>
      <c r="E164" s="166"/>
      <c r="F164" s="166"/>
      <c r="G164" s="166"/>
      <c r="H164" s="166"/>
      <c r="I164" s="166"/>
      <c r="J164" s="166"/>
      <c r="K164" s="166"/>
      <c r="L164" s="166"/>
      <c r="M164" s="166"/>
      <c r="N164" s="166"/>
      <c r="O164" s="166"/>
      <c r="P164" s="166"/>
      <c r="Q164" s="166"/>
      <c r="R164" s="166"/>
      <c r="S164" s="166"/>
      <c r="T164" s="166"/>
      <c r="U164" s="166"/>
      <c r="V164" s="166"/>
      <c r="W164" s="166"/>
      <c r="X164" s="166"/>
      <c r="Y164" s="166"/>
      <c r="Z164" s="166"/>
    </row>
    <row r="165" spans="1:26">
      <c r="A165" s="163"/>
      <c r="B165" s="166"/>
      <c r="C165" s="166"/>
      <c r="D165" s="166"/>
      <c r="E165" s="166"/>
      <c r="F165" s="166"/>
      <c r="G165" s="166"/>
      <c r="H165" s="166"/>
      <c r="I165" s="166"/>
      <c r="J165" s="166"/>
      <c r="K165" s="166"/>
      <c r="L165" s="166"/>
      <c r="M165" s="166"/>
      <c r="N165" s="166"/>
      <c r="O165" s="166"/>
      <c r="P165" s="166"/>
      <c r="Q165" s="166"/>
      <c r="R165" s="166"/>
      <c r="S165" s="166"/>
      <c r="T165" s="166"/>
      <c r="U165" s="166"/>
      <c r="V165" s="166"/>
      <c r="W165" s="166"/>
      <c r="X165" s="166"/>
      <c r="Y165" s="166"/>
      <c r="Z165" s="166"/>
    </row>
    <row r="166" spans="1:26">
      <c r="A166" s="163"/>
      <c r="B166" s="166"/>
      <c r="C166" s="166"/>
      <c r="D166" s="166"/>
      <c r="E166" s="166"/>
      <c r="F166" s="166"/>
      <c r="G166" s="166"/>
      <c r="H166" s="166"/>
      <c r="I166" s="166"/>
      <c r="J166" s="166"/>
      <c r="K166" s="166"/>
      <c r="L166" s="166"/>
      <c r="M166" s="166"/>
      <c r="N166" s="166"/>
      <c r="O166" s="166"/>
      <c r="P166" s="166"/>
      <c r="Q166" s="166"/>
      <c r="R166" s="166"/>
      <c r="S166" s="166"/>
      <c r="T166" s="166"/>
      <c r="U166" s="166"/>
      <c r="V166" s="166"/>
      <c r="W166" s="166"/>
      <c r="X166" s="166"/>
      <c r="Y166" s="166"/>
      <c r="Z166" s="166"/>
    </row>
    <row r="167" spans="1:26">
      <c r="A167" s="163"/>
      <c r="B167" s="166"/>
      <c r="C167" s="166"/>
      <c r="D167" s="166"/>
      <c r="E167" s="166"/>
      <c r="F167" s="166"/>
      <c r="G167" s="166"/>
      <c r="H167" s="166"/>
      <c r="I167" s="166"/>
      <c r="J167" s="166"/>
      <c r="K167" s="166"/>
      <c r="L167" s="166"/>
      <c r="M167" s="166"/>
      <c r="N167" s="166"/>
      <c r="O167" s="166"/>
      <c r="P167" s="166"/>
      <c r="Q167" s="166"/>
      <c r="R167" s="166"/>
      <c r="S167" s="166"/>
      <c r="T167" s="166"/>
      <c r="U167" s="166"/>
      <c r="V167" s="166"/>
      <c r="W167" s="166"/>
      <c r="X167" s="166"/>
      <c r="Y167" s="166"/>
      <c r="Z167" s="166"/>
    </row>
    <row r="168" spans="1:26">
      <c r="A168" s="163"/>
      <c r="B168" s="166"/>
      <c r="C168" s="166"/>
      <c r="D168" s="166"/>
      <c r="E168" s="166"/>
      <c r="F168" s="166"/>
      <c r="G168" s="166"/>
      <c r="H168" s="166"/>
      <c r="I168" s="166"/>
      <c r="J168" s="166"/>
      <c r="K168" s="166"/>
      <c r="L168" s="166"/>
      <c r="M168" s="166"/>
      <c r="N168" s="166"/>
      <c r="O168" s="166"/>
      <c r="P168" s="166"/>
      <c r="Q168" s="166"/>
      <c r="R168" s="166"/>
      <c r="S168" s="166"/>
      <c r="T168" s="166"/>
      <c r="U168" s="166"/>
      <c r="V168" s="166"/>
      <c r="W168" s="166"/>
      <c r="X168" s="166"/>
      <c r="Y168" s="166"/>
      <c r="Z168" s="166"/>
    </row>
    <row r="169" spans="1:26">
      <c r="A169" s="163"/>
      <c r="B169" s="166"/>
      <c r="C169" s="166"/>
      <c r="D169" s="166"/>
      <c r="E169" s="166"/>
      <c r="F169" s="166"/>
      <c r="G169" s="166"/>
      <c r="H169" s="166"/>
      <c r="I169" s="166"/>
      <c r="J169" s="166"/>
      <c r="K169" s="166"/>
      <c r="L169" s="166"/>
      <c r="M169" s="166"/>
      <c r="N169" s="166"/>
      <c r="O169" s="166"/>
      <c r="P169" s="166"/>
      <c r="Q169" s="166"/>
      <c r="R169" s="166"/>
      <c r="S169" s="166"/>
      <c r="T169" s="166"/>
      <c r="U169" s="166"/>
      <c r="V169" s="166"/>
      <c r="W169" s="166"/>
      <c r="X169" s="166"/>
      <c r="Y169" s="166"/>
      <c r="Z169" s="166"/>
    </row>
    <row r="170" spans="1:26">
      <c r="A170" s="163"/>
      <c r="B170" s="166"/>
      <c r="C170" s="166"/>
      <c r="D170" s="166"/>
      <c r="E170" s="166"/>
      <c r="F170" s="166"/>
      <c r="G170" s="166"/>
      <c r="H170" s="166"/>
      <c r="I170" s="166"/>
      <c r="J170" s="166"/>
      <c r="K170" s="166"/>
      <c r="L170" s="166"/>
      <c r="M170" s="166"/>
      <c r="N170" s="166"/>
      <c r="O170" s="166"/>
      <c r="P170" s="166"/>
      <c r="Q170" s="166"/>
      <c r="R170" s="166"/>
      <c r="S170" s="166"/>
      <c r="T170" s="166"/>
      <c r="U170" s="166"/>
      <c r="V170" s="166"/>
      <c r="W170" s="166"/>
      <c r="X170" s="166"/>
      <c r="Y170" s="166"/>
      <c r="Z170" s="166"/>
    </row>
    <row r="171" spans="1:26">
      <c r="A171" s="163"/>
      <c r="B171" s="166"/>
      <c r="C171" s="166"/>
      <c r="D171" s="166"/>
      <c r="E171" s="166"/>
      <c r="F171" s="166"/>
      <c r="G171" s="166"/>
      <c r="H171" s="166"/>
      <c r="I171" s="166"/>
      <c r="J171" s="166"/>
      <c r="K171" s="166"/>
      <c r="L171" s="166"/>
      <c r="M171" s="166"/>
      <c r="N171" s="166"/>
      <c r="O171" s="166"/>
      <c r="P171" s="166"/>
      <c r="Q171" s="166"/>
      <c r="R171" s="166"/>
      <c r="S171" s="166"/>
      <c r="T171" s="166"/>
      <c r="U171" s="166"/>
      <c r="V171" s="166"/>
      <c r="W171" s="166"/>
      <c r="X171" s="166"/>
      <c r="Y171" s="166"/>
      <c r="Z171" s="166"/>
    </row>
    <row r="172" spans="1:26">
      <c r="A172" s="163"/>
      <c r="B172" s="166"/>
      <c r="C172" s="166"/>
      <c r="D172" s="166"/>
      <c r="E172" s="166"/>
      <c r="F172" s="166"/>
      <c r="G172" s="166"/>
      <c r="H172" s="166"/>
      <c r="I172" s="166"/>
      <c r="J172" s="166"/>
      <c r="K172" s="166"/>
      <c r="L172" s="166"/>
      <c r="M172" s="166"/>
      <c r="N172" s="166"/>
      <c r="O172" s="166"/>
      <c r="P172" s="166"/>
      <c r="Q172" s="166"/>
      <c r="R172" s="166"/>
      <c r="S172" s="166"/>
      <c r="T172" s="166"/>
      <c r="U172" s="166"/>
      <c r="V172" s="166"/>
      <c r="W172" s="166"/>
      <c r="X172" s="166"/>
      <c r="Y172" s="166"/>
      <c r="Z172" s="166"/>
    </row>
    <row r="173" spans="1:26">
      <c r="A173" s="163"/>
      <c r="B173" s="166"/>
      <c r="C173" s="166"/>
      <c r="D173" s="166"/>
      <c r="E173" s="166"/>
      <c r="F173" s="166"/>
      <c r="G173" s="166"/>
      <c r="H173" s="166"/>
      <c r="I173" s="166"/>
      <c r="J173" s="166"/>
      <c r="K173" s="166"/>
      <c r="L173" s="166"/>
      <c r="M173" s="166"/>
      <c r="N173" s="166"/>
      <c r="O173" s="166"/>
      <c r="P173" s="166"/>
      <c r="Q173" s="166"/>
      <c r="R173" s="166"/>
      <c r="S173" s="166"/>
      <c r="T173" s="166"/>
      <c r="U173" s="166"/>
      <c r="V173" s="166"/>
      <c r="W173" s="166"/>
      <c r="X173" s="166"/>
      <c r="Y173" s="166"/>
      <c r="Z173" s="166"/>
    </row>
    <row r="174" spans="1:26">
      <c r="A174" s="163"/>
      <c r="B174" s="166"/>
      <c r="C174" s="166"/>
      <c r="D174" s="166"/>
      <c r="E174" s="166"/>
      <c r="F174" s="166"/>
      <c r="G174" s="166"/>
      <c r="H174" s="166"/>
      <c r="I174" s="166"/>
      <c r="J174" s="166"/>
      <c r="K174" s="166"/>
      <c r="L174" s="166"/>
      <c r="M174" s="166"/>
      <c r="N174" s="166"/>
      <c r="O174" s="166"/>
      <c r="P174" s="166"/>
      <c r="Q174" s="166"/>
      <c r="R174" s="166"/>
      <c r="S174" s="166"/>
      <c r="T174" s="166"/>
      <c r="U174" s="166"/>
      <c r="V174" s="166"/>
      <c r="W174" s="166"/>
      <c r="X174" s="166"/>
      <c r="Y174" s="166"/>
      <c r="Z174" s="166"/>
    </row>
    <row r="175" spans="1:26">
      <c r="A175" s="163"/>
      <c r="B175" s="166"/>
      <c r="C175" s="166"/>
      <c r="D175" s="166"/>
      <c r="E175" s="166"/>
      <c r="F175" s="166"/>
      <c r="G175" s="166"/>
      <c r="H175" s="166"/>
      <c r="I175" s="166"/>
      <c r="J175" s="166"/>
      <c r="K175" s="166"/>
      <c r="L175" s="166"/>
      <c r="M175" s="166"/>
      <c r="N175" s="166"/>
      <c r="O175" s="166"/>
      <c r="P175" s="166"/>
      <c r="Q175" s="166"/>
      <c r="R175" s="166"/>
      <c r="S175" s="166"/>
      <c r="T175" s="166"/>
      <c r="U175" s="166"/>
      <c r="V175" s="166"/>
      <c r="W175" s="166"/>
      <c r="X175" s="166"/>
      <c r="Y175" s="166"/>
      <c r="Z175" s="166"/>
    </row>
    <row r="176" spans="1:26">
      <c r="A176" s="163"/>
      <c r="B176" s="166"/>
      <c r="C176" s="166"/>
      <c r="D176" s="166"/>
      <c r="E176" s="166"/>
      <c r="F176" s="166"/>
      <c r="G176" s="166"/>
      <c r="H176" s="166"/>
      <c r="I176" s="166"/>
      <c r="J176" s="166"/>
      <c r="K176" s="166"/>
      <c r="L176" s="166"/>
      <c r="M176" s="166"/>
      <c r="N176" s="166"/>
      <c r="O176" s="166"/>
      <c r="P176" s="166"/>
      <c r="Q176" s="166"/>
      <c r="R176" s="166"/>
      <c r="S176" s="166"/>
      <c r="T176" s="166"/>
      <c r="U176" s="166"/>
      <c r="V176" s="166"/>
      <c r="W176" s="166"/>
      <c r="X176" s="166"/>
      <c r="Y176" s="166"/>
      <c r="Z176" s="166"/>
    </row>
    <row r="177" spans="1:26">
      <c r="A177" s="163"/>
      <c r="B177" s="166"/>
      <c r="C177" s="166"/>
      <c r="D177" s="166"/>
      <c r="E177" s="166"/>
      <c r="F177" s="166"/>
      <c r="G177" s="166"/>
      <c r="H177" s="166"/>
      <c r="I177" s="166"/>
      <c r="J177" s="166"/>
      <c r="K177" s="166"/>
      <c r="L177" s="166"/>
      <c r="M177" s="166"/>
      <c r="N177" s="166"/>
      <c r="O177" s="166"/>
      <c r="P177" s="166"/>
      <c r="Q177" s="166"/>
      <c r="R177" s="166"/>
      <c r="S177" s="166"/>
      <c r="T177" s="166"/>
      <c r="U177" s="166"/>
      <c r="V177" s="166"/>
      <c r="W177" s="166"/>
      <c r="X177" s="166"/>
      <c r="Y177" s="166"/>
      <c r="Z177" s="166"/>
    </row>
    <row r="178" spans="1:26">
      <c r="A178" s="163"/>
      <c r="B178" s="166"/>
      <c r="C178" s="166"/>
      <c r="D178" s="166"/>
      <c r="E178" s="166"/>
      <c r="F178" s="166"/>
      <c r="G178" s="166"/>
      <c r="H178" s="166"/>
      <c r="I178" s="166"/>
      <c r="J178" s="166"/>
      <c r="K178" s="166"/>
      <c r="L178" s="166"/>
      <c r="M178" s="166"/>
      <c r="N178" s="166"/>
      <c r="O178" s="166"/>
      <c r="P178" s="166"/>
      <c r="Q178" s="166"/>
      <c r="R178" s="166"/>
      <c r="S178" s="166"/>
      <c r="T178" s="166"/>
      <c r="U178" s="166"/>
      <c r="V178" s="166"/>
      <c r="W178" s="166"/>
      <c r="X178" s="166"/>
      <c r="Y178" s="166"/>
      <c r="Z178" s="166"/>
    </row>
    <row r="179" spans="1:26">
      <c r="A179" s="163"/>
      <c r="B179" s="166"/>
      <c r="C179" s="166"/>
      <c r="D179" s="166"/>
      <c r="E179" s="166"/>
      <c r="F179" s="166"/>
      <c r="G179" s="166"/>
      <c r="H179" s="166"/>
      <c r="I179" s="166"/>
      <c r="J179" s="166"/>
      <c r="K179" s="166"/>
      <c r="L179" s="166"/>
      <c r="M179" s="166"/>
      <c r="N179" s="166"/>
      <c r="O179" s="166"/>
      <c r="P179" s="166"/>
      <c r="Q179" s="166"/>
      <c r="R179" s="166"/>
      <c r="S179" s="166"/>
      <c r="T179" s="166"/>
      <c r="U179" s="166"/>
      <c r="V179" s="166"/>
      <c r="W179" s="166"/>
      <c r="X179" s="166"/>
      <c r="Y179" s="166"/>
      <c r="Z179" s="166"/>
    </row>
    <row r="180" spans="1:26">
      <c r="A180" s="163"/>
      <c r="B180" s="166"/>
      <c r="C180" s="166"/>
      <c r="D180" s="166"/>
      <c r="E180" s="166"/>
      <c r="F180" s="166"/>
      <c r="G180" s="166"/>
      <c r="H180" s="166"/>
      <c r="I180" s="166"/>
      <c r="J180" s="166"/>
      <c r="K180" s="166"/>
      <c r="L180" s="166"/>
      <c r="M180" s="166"/>
      <c r="N180" s="166"/>
      <c r="O180" s="166"/>
      <c r="P180" s="166"/>
      <c r="Q180" s="166"/>
      <c r="R180" s="166"/>
      <c r="S180" s="166"/>
      <c r="T180" s="166"/>
      <c r="U180" s="166"/>
      <c r="V180" s="166"/>
      <c r="W180" s="166"/>
      <c r="X180" s="166"/>
      <c r="Y180" s="166"/>
      <c r="Z180" s="166"/>
    </row>
    <row r="181" spans="1:26">
      <c r="A181" s="163"/>
      <c r="B181" s="166"/>
      <c r="C181" s="166"/>
      <c r="D181" s="166"/>
      <c r="E181" s="166"/>
      <c r="F181" s="166"/>
      <c r="G181" s="166"/>
      <c r="H181" s="166"/>
      <c r="I181" s="166"/>
      <c r="J181" s="166"/>
      <c r="K181" s="166"/>
      <c r="L181" s="166"/>
      <c r="M181" s="166"/>
      <c r="N181" s="166"/>
      <c r="O181" s="166"/>
      <c r="P181" s="166"/>
      <c r="Q181" s="166"/>
      <c r="R181" s="166"/>
      <c r="S181" s="166"/>
      <c r="T181" s="166"/>
      <c r="U181" s="166"/>
      <c r="V181" s="166"/>
      <c r="W181" s="166"/>
      <c r="X181" s="166"/>
      <c r="Y181" s="166"/>
      <c r="Z181" s="166"/>
    </row>
    <row r="182" spans="1:26">
      <c r="A182" s="163"/>
      <c r="B182" s="166"/>
      <c r="C182" s="166"/>
      <c r="D182" s="166"/>
      <c r="E182" s="166"/>
      <c r="F182" s="166"/>
      <c r="G182" s="166"/>
      <c r="H182" s="166"/>
      <c r="I182" s="166"/>
      <c r="J182" s="166"/>
      <c r="K182" s="166"/>
      <c r="L182" s="166"/>
      <c r="M182" s="166"/>
      <c r="N182" s="166"/>
      <c r="O182" s="166"/>
      <c r="P182" s="166"/>
      <c r="Q182" s="166"/>
      <c r="R182" s="166"/>
      <c r="S182" s="166"/>
      <c r="T182" s="166"/>
      <c r="U182" s="166"/>
      <c r="V182" s="166"/>
      <c r="W182" s="166"/>
      <c r="X182" s="166"/>
      <c r="Y182" s="166"/>
      <c r="Z182" s="166"/>
    </row>
    <row r="183" spans="1:26">
      <c r="A183" s="163"/>
      <c r="B183" s="166"/>
      <c r="C183" s="166"/>
      <c r="D183" s="166"/>
      <c r="E183" s="166"/>
      <c r="F183" s="166"/>
      <c r="G183" s="166"/>
      <c r="H183" s="166"/>
      <c r="I183" s="166"/>
      <c r="J183" s="166"/>
      <c r="K183" s="166"/>
      <c r="L183" s="166"/>
      <c r="M183" s="166"/>
      <c r="N183" s="166"/>
      <c r="O183" s="166"/>
      <c r="P183" s="166"/>
      <c r="Q183" s="166"/>
      <c r="R183" s="166"/>
      <c r="S183" s="166"/>
      <c r="T183" s="166"/>
      <c r="U183" s="166"/>
      <c r="V183" s="166"/>
      <c r="W183" s="166"/>
      <c r="X183" s="166"/>
      <c r="Y183" s="166"/>
      <c r="Z183" s="166"/>
    </row>
    <row r="184" spans="1:26">
      <c r="A184" s="163"/>
      <c r="B184" s="166"/>
      <c r="C184" s="166"/>
      <c r="D184" s="166"/>
      <c r="E184" s="166"/>
      <c r="F184" s="166"/>
      <c r="G184" s="166"/>
      <c r="H184" s="166"/>
      <c r="I184" s="166"/>
      <c r="J184" s="166"/>
      <c r="K184" s="166"/>
      <c r="L184" s="166"/>
      <c r="M184" s="166"/>
      <c r="N184" s="166"/>
      <c r="O184" s="166"/>
      <c r="P184" s="166"/>
      <c r="Q184" s="166"/>
      <c r="R184" s="166"/>
      <c r="S184" s="166"/>
      <c r="T184" s="166"/>
      <c r="U184" s="166"/>
      <c r="V184" s="166"/>
      <c r="W184" s="166"/>
      <c r="X184" s="166"/>
      <c r="Y184" s="166"/>
      <c r="Z184" s="166"/>
    </row>
    <row r="185" spans="1:26">
      <c r="A185" s="163"/>
      <c r="B185" s="166"/>
      <c r="C185" s="166"/>
      <c r="D185" s="166"/>
      <c r="E185" s="166"/>
      <c r="F185" s="166"/>
      <c r="G185" s="166"/>
      <c r="H185" s="166"/>
      <c r="I185" s="166"/>
      <c r="J185" s="166"/>
      <c r="K185" s="166"/>
      <c r="L185" s="166"/>
      <c r="M185" s="166"/>
      <c r="N185" s="166"/>
      <c r="O185" s="166"/>
      <c r="P185" s="166"/>
      <c r="Q185" s="166"/>
      <c r="R185" s="166"/>
      <c r="S185" s="166"/>
      <c r="T185" s="166"/>
      <c r="U185" s="166"/>
      <c r="V185" s="166"/>
      <c r="W185" s="166"/>
      <c r="X185" s="166"/>
      <c r="Y185" s="166"/>
      <c r="Z185" s="166"/>
    </row>
    <row r="186" spans="1:26">
      <c r="A186" s="163"/>
      <c r="B186" s="166"/>
      <c r="C186" s="166"/>
      <c r="D186" s="166"/>
      <c r="E186" s="166"/>
      <c r="F186" s="166"/>
      <c r="G186" s="166"/>
      <c r="H186" s="166"/>
      <c r="I186" s="166"/>
      <c r="J186" s="166"/>
      <c r="K186" s="166"/>
      <c r="L186" s="166"/>
      <c r="M186" s="166"/>
      <c r="N186" s="166"/>
      <c r="O186" s="166"/>
      <c r="P186" s="166"/>
      <c r="Q186" s="166"/>
      <c r="R186" s="166"/>
      <c r="S186" s="166"/>
      <c r="T186" s="166"/>
      <c r="U186" s="166"/>
      <c r="V186" s="166"/>
      <c r="W186" s="166"/>
      <c r="X186" s="166"/>
      <c r="Y186" s="166"/>
      <c r="Z186" s="166"/>
    </row>
    <row r="187" spans="1:26">
      <c r="A187" s="163"/>
      <c r="B187" s="166"/>
      <c r="C187" s="166"/>
      <c r="D187" s="166"/>
      <c r="E187" s="166"/>
      <c r="F187" s="166"/>
      <c r="G187" s="166"/>
      <c r="H187" s="166"/>
      <c r="I187" s="166"/>
      <c r="J187" s="166"/>
      <c r="K187" s="166"/>
      <c r="L187" s="166"/>
      <c r="M187" s="166"/>
      <c r="N187" s="166"/>
      <c r="O187" s="166"/>
      <c r="P187" s="166"/>
      <c r="Q187" s="166"/>
      <c r="R187" s="166"/>
      <c r="S187" s="166"/>
      <c r="T187" s="166"/>
      <c r="U187" s="166"/>
      <c r="V187" s="166"/>
      <c r="W187" s="166"/>
      <c r="X187" s="166"/>
      <c r="Y187" s="166"/>
      <c r="Z187" s="166"/>
    </row>
    <row r="188" spans="1:26">
      <c r="A188" s="163"/>
      <c r="B188" s="166"/>
      <c r="C188" s="166"/>
      <c r="D188" s="166"/>
      <c r="E188" s="166"/>
      <c r="F188" s="166"/>
      <c r="G188" s="166"/>
      <c r="H188" s="166"/>
      <c r="I188" s="166"/>
      <c r="J188" s="166"/>
      <c r="K188" s="166"/>
      <c r="L188" s="166"/>
      <c r="M188" s="166"/>
      <c r="N188" s="166"/>
      <c r="O188" s="166"/>
      <c r="P188" s="166"/>
      <c r="Q188" s="166"/>
      <c r="R188" s="166"/>
      <c r="S188" s="166"/>
      <c r="T188" s="166"/>
      <c r="U188" s="166"/>
      <c r="V188" s="166"/>
      <c r="W188" s="166"/>
      <c r="X188" s="166"/>
      <c r="Y188" s="166"/>
      <c r="Z188" s="166"/>
    </row>
    <row r="189" spans="1:26">
      <c r="A189" s="163"/>
      <c r="B189" s="166"/>
      <c r="C189" s="166"/>
      <c r="D189" s="166"/>
      <c r="E189" s="166"/>
      <c r="F189" s="166"/>
      <c r="G189" s="166"/>
      <c r="H189" s="166"/>
      <c r="I189" s="166"/>
      <c r="J189" s="166"/>
      <c r="K189" s="166"/>
      <c r="L189" s="166"/>
      <c r="M189" s="166"/>
      <c r="N189" s="166"/>
      <c r="O189" s="166"/>
      <c r="P189" s="166"/>
      <c r="Q189" s="166"/>
      <c r="R189" s="166"/>
      <c r="S189" s="166"/>
      <c r="T189" s="166"/>
      <c r="U189" s="166"/>
      <c r="V189" s="166"/>
      <c r="W189" s="166"/>
      <c r="X189" s="166"/>
      <c r="Y189" s="166"/>
      <c r="Z189" s="166"/>
    </row>
    <row r="190" spans="1:26">
      <c r="A190" s="163"/>
      <c r="B190" s="166"/>
      <c r="C190" s="166"/>
      <c r="D190" s="166"/>
      <c r="E190" s="166"/>
      <c r="F190" s="166"/>
      <c r="G190" s="166"/>
      <c r="H190" s="166"/>
      <c r="I190" s="166"/>
      <c r="J190" s="166"/>
      <c r="K190" s="166"/>
      <c r="L190" s="166"/>
      <c r="M190" s="166"/>
      <c r="N190" s="166"/>
      <c r="O190" s="166"/>
      <c r="P190" s="166"/>
      <c r="Q190" s="166"/>
      <c r="R190" s="166"/>
      <c r="S190" s="166"/>
      <c r="T190" s="166"/>
      <c r="U190" s="166"/>
      <c r="V190" s="166"/>
      <c r="W190" s="166"/>
      <c r="X190" s="166"/>
      <c r="Y190" s="166"/>
      <c r="Z190" s="166"/>
    </row>
    <row r="191" spans="1:26">
      <c r="A191" s="163"/>
      <c r="B191" s="166"/>
      <c r="C191" s="166"/>
      <c r="D191" s="166"/>
      <c r="E191" s="166"/>
      <c r="F191" s="166"/>
      <c r="G191" s="166"/>
      <c r="H191" s="166"/>
      <c r="I191" s="166"/>
      <c r="J191" s="166"/>
      <c r="K191" s="166"/>
      <c r="L191" s="166"/>
      <c r="M191" s="166"/>
      <c r="N191" s="166"/>
      <c r="O191" s="166"/>
      <c r="P191" s="166"/>
      <c r="Q191" s="166"/>
      <c r="R191" s="166"/>
      <c r="S191" s="166"/>
      <c r="T191" s="166"/>
      <c r="U191" s="166"/>
      <c r="V191" s="166"/>
      <c r="W191" s="166"/>
      <c r="X191" s="166"/>
      <c r="Y191" s="166"/>
      <c r="Z191" s="166"/>
    </row>
    <row r="192" spans="1:26">
      <c r="A192" s="163"/>
      <c r="B192" s="166"/>
      <c r="C192" s="166"/>
      <c r="D192" s="166"/>
      <c r="E192" s="166"/>
      <c r="F192" s="166"/>
      <c r="G192" s="166"/>
      <c r="H192" s="166"/>
      <c r="I192" s="166"/>
      <c r="J192" s="166"/>
      <c r="K192" s="166"/>
      <c r="L192" s="166"/>
      <c r="M192" s="166"/>
      <c r="N192" s="166"/>
      <c r="O192" s="166"/>
      <c r="P192" s="166"/>
      <c r="Q192" s="166"/>
      <c r="R192" s="166"/>
      <c r="S192" s="166"/>
      <c r="T192" s="166"/>
      <c r="U192" s="166"/>
      <c r="V192" s="166"/>
      <c r="W192" s="166"/>
      <c r="X192" s="166"/>
      <c r="Y192" s="166"/>
      <c r="Z192" s="166"/>
    </row>
    <row r="193" spans="1:26">
      <c r="A193" s="163"/>
      <c r="B193" s="166"/>
      <c r="C193" s="166"/>
      <c r="D193" s="166"/>
      <c r="E193" s="166"/>
      <c r="F193" s="166"/>
      <c r="G193" s="166"/>
      <c r="H193" s="166"/>
      <c r="I193" s="166"/>
      <c r="J193" s="166"/>
      <c r="K193" s="166"/>
      <c r="L193" s="166"/>
      <c r="M193" s="166"/>
      <c r="N193" s="166"/>
      <c r="O193" s="166"/>
      <c r="P193" s="166"/>
      <c r="Q193" s="166"/>
      <c r="R193" s="166"/>
      <c r="S193" s="166"/>
      <c r="T193" s="166"/>
      <c r="U193" s="166"/>
      <c r="V193" s="166"/>
      <c r="W193" s="166"/>
      <c r="X193" s="166"/>
      <c r="Y193" s="166"/>
      <c r="Z193" s="166"/>
    </row>
    <row r="194" spans="1:26">
      <c r="A194" s="163"/>
      <c r="B194" s="166"/>
      <c r="C194" s="166"/>
      <c r="D194" s="166"/>
      <c r="E194" s="166"/>
      <c r="F194" s="166"/>
      <c r="G194" s="166"/>
      <c r="H194" s="166"/>
      <c r="I194" s="166"/>
      <c r="J194" s="166"/>
      <c r="K194" s="166"/>
      <c r="L194" s="166"/>
      <c r="M194" s="166"/>
      <c r="N194" s="166"/>
      <c r="O194" s="166"/>
      <c r="P194" s="166"/>
      <c r="Q194" s="166"/>
      <c r="R194" s="166"/>
      <c r="S194" s="166"/>
      <c r="T194" s="166"/>
      <c r="U194" s="166"/>
      <c r="V194" s="166"/>
      <c r="W194" s="166"/>
      <c r="X194" s="166"/>
      <c r="Y194" s="166"/>
      <c r="Z194" s="166"/>
    </row>
    <row r="195" spans="1:26">
      <c r="A195" s="163"/>
      <c r="B195" s="166"/>
      <c r="C195" s="166"/>
      <c r="D195" s="166"/>
      <c r="E195" s="166"/>
      <c r="F195" s="166"/>
      <c r="G195" s="166"/>
      <c r="H195" s="166"/>
      <c r="I195" s="166"/>
      <c r="J195" s="166"/>
      <c r="K195" s="166"/>
      <c r="L195" s="166"/>
      <c r="M195" s="166"/>
      <c r="N195" s="166"/>
      <c r="O195" s="166"/>
      <c r="P195" s="166"/>
      <c r="Q195" s="166"/>
      <c r="R195" s="166"/>
      <c r="S195" s="166"/>
      <c r="T195" s="166"/>
      <c r="U195" s="166"/>
      <c r="V195" s="166"/>
      <c r="W195" s="166"/>
      <c r="X195" s="166"/>
      <c r="Y195" s="166"/>
      <c r="Z195" s="166"/>
    </row>
    <row r="196" spans="1:26">
      <c r="A196" s="163"/>
      <c r="B196" s="166"/>
      <c r="C196" s="166"/>
      <c r="D196" s="166"/>
      <c r="E196" s="166"/>
      <c r="F196" s="166"/>
      <c r="G196" s="166"/>
      <c r="H196" s="166"/>
      <c r="I196" s="166"/>
      <c r="J196" s="166"/>
      <c r="K196" s="166"/>
      <c r="L196" s="166"/>
      <c r="M196" s="166"/>
      <c r="N196" s="166"/>
      <c r="O196" s="166"/>
      <c r="P196" s="166"/>
      <c r="Q196" s="166"/>
      <c r="R196" s="166"/>
      <c r="S196" s="166"/>
      <c r="T196" s="166"/>
      <c r="U196" s="166"/>
      <c r="V196" s="166"/>
      <c r="W196" s="166"/>
      <c r="X196" s="166"/>
      <c r="Y196" s="166"/>
      <c r="Z196" s="166"/>
    </row>
    <row r="197" spans="1:26">
      <c r="A197" s="163"/>
      <c r="B197" s="166"/>
      <c r="C197" s="166"/>
      <c r="D197" s="166"/>
      <c r="E197" s="166"/>
      <c r="F197" s="166"/>
      <c r="G197" s="166"/>
      <c r="H197" s="166"/>
      <c r="I197" s="166"/>
      <c r="J197" s="166"/>
      <c r="K197" s="166"/>
      <c r="L197" s="166"/>
      <c r="M197" s="166"/>
      <c r="N197" s="166"/>
      <c r="O197" s="166"/>
      <c r="P197" s="166"/>
      <c r="Q197" s="166"/>
      <c r="R197" s="166"/>
      <c r="S197" s="166"/>
      <c r="T197" s="166"/>
      <c r="U197" s="166"/>
      <c r="V197" s="166"/>
      <c r="W197" s="166"/>
      <c r="X197" s="166"/>
      <c r="Y197" s="166"/>
      <c r="Z197" s="166"/>
    </row>
    <row r="198" spans="1:26">
      <c r="A198" s="163"/>
      <c r="B198" s="166"/>
      <c r="C198" s="166"/>
      <c r="D198" s="166"/>
      <c r="E198" s="166"/>
      <c r="F198" s="166"/>
      <c r="G198" s="166"/>
      <c r="H198" s="166"/>
      <c r="I198" s="166"/>
      <c r="J198" s="166"/>
      <c r="K198" s="166"/>
      <c r="L198" s="166"/>
      <c r="M198" s="166"/>
      <c r="N198" s="166"/>
      <c r="O198" s="166"/>
      <c r="P198" s="166"/>
      <c r="Q198" s="166"/>
      <c r="R198" s="166"/>
      <c r="S198" s="166"/>
      <c r="T198" s="166"/>
      <c r="U198" s="166"/>
      <c r="V198" s="166"/>
      <c r="W198" s="166"/>
      <c r="X198" s="166"/>
      <c r="Y198" s="166"/>
      <c r="Z198" s="166"/>
    </row>
    <row r="199" spans="1:26">
      <c r="A199" s="163"/>
      <c r="B199" s="166"/>
      <c r="C199" s="166"/>
      <c r="D199" s="166"/>
      <c r="E199" s="166"/>
      <c r="F199" s="166"/>
      <c r="G199" s="166"/>
      <c r="H199" s="166"/>
      <c r="I199" s="166"/>
      <c r="J199" s="166"/>
      <c r="K199" s="166"/>
      <c r="L199" s="166"/>
      <c r="M199" s="166"/>
      <c r="N199" s="166"/>
      <c r="O199" s="166"/>
      <c r="P199" s="166"/>
      <c r="Q199" s="166"/>
      <c r="R199" s="166"/>
      <c r="S199" s="166"/>
      <c r="T199" s="166"/>
      <c r="U199" s="166"/>
      <c r="V199" s="166"/>
      <c r="W199" s="166"/>
      <c r="X199" s="166"/>
      <c r="Y199" s="166"/>
      <c r="Z199" s="166"/>
    </row>
    <row r="200" spans="1:26">
      <c r="A200" s="163"/>
      <c r="B200" s="166"/>
      <c r="C200" s="166"/>
      <c r="D200" s="166"/>
      <c r="E200" s="166"/>
      <c r="F200" s="166"/>
      <c r="G200" s="166"/>
      <c r="H200" s="166"/>
      <c r="I200" s="166"/>
      <c r="J200" s="166"/>
      <c r="K200" s="166"/>
      <c r="L200" s="166"/>
      <c r="M200" s="166"/>
      <c r="N200" s="166"/>
      <c r="O200" s="166"/>
      <c r="P200" s="166"/>
      <c r="Q200" s="166"/>
      <c r="R200" s="166"/>
      <c r="S200" s="166"/>
      <c r="T200" s="166"/>
      <c r="U200" s="166"/>
      <c r="V200" s="166"/>
      <c r="W200" s="166"/>
      <c r="X200" s="166"/>
      <c r="Y200" s="166"/>
      <c r="Z200" s="166"/>
    </row>
    <row r="201" spans="1:26">
      <c r="A201" s="163"/>
      <c r="B201" s="166"/>
      <c r="C201" s="166"/>
      <c r="D201" s="166"/>
      <c r="E201" s="166"/>
      <c r="F201" s="166"/>
      <c r="G201" s="166"/>
      <c r="H201" s="166"/>
      <c r="I201" s="166"/>
      <c r="J201" s="166"/>
      <c r="K201" s="166"/>
      <c r="L201" s="166"/>
      <c r="M201" s="166"/>
      <c r="N201" s="166"/>
      <c r="O201" s="166"/>
      <c r="P201" s="166"/>
      <c r="Q201" s="166"/>
      <c r="R201" s="166"/>
      <c r="S201" s="166"/>
      <c r="T201" s="166"/>
      <c r="U201" s="166"/>
      <c r="V201" s="166"/>
      <c r="W201" s="166"/>
      <c r="X201" s="166"/>
      <c r="Y201" s="166"/>
      <c r="Z201" s="166"/>
    </row>
    <row r="202" spans="1:26">
      <c r="A202" s="163"/>
      <c r="B202" s="166"/>
      <c r="C202" s="166"/>
      <c r="D202" s="166"/>
      <c r="E202" s="166"/>
      <c r="F202" s="166"/>
      <c r="G202" s="166"/>
      <c r="H202" s="166"/>
      <c r="I202" s="166"/>
      <c r="J202" s="166"/>
      <c r="K202" s="166"/>
      <c r="L202" s="166"/>
      <c r="M202" s="166"/>
      <c r="N202" s="166"/>
      <c r="O202" s="166"/>
      <c r="P202" s="166"/>
      <c r="Q202" s="166"/>
      <c r="R202" s="166"/>
      <c r="S202" s="166"/>
      <c r="T202" s="166"/>
      <c r="U202" s="166"/>
      <c r="V202" s="166"/>
      <c r="W202" s="166"/>
      <c r="X202" s="166"/>
      <c r="Y202" s="166"/>
      <c r="Z202" s="166"/>
    </row>
    <row r="203" spans="1:26">
      <c r="A203" s="163"/>
      <c r="B203" s="166"/>
      <c r="C203" s="166"/>
      <c r="D203" s="166"/>
      <c r="E203" s="166"/>
      <c r="F203" s="166"/>
      <c r="G203" s="166"/>
      <c r="H203" s="166"/>
      <c r="I203" s="166"/>
      <c r="J203" s="166"/>
      <c r="K203" s="166"/>
      <c r="L203" s="166"/>
      <c r="M203" s="166"/>
      <c r="N203" s="166"/>
      <c r="O203" s="166"/>
      <c r="P203" s="166"/>
      <c r="Q203" s="166"/>
      <c r="R203" s="166"/>
      <c r="S203" s="166"/>
      <c r="T203" s="166"/>
      <c r="U203" s="166"/>
      <c r="V203" s="166"/>
      <c r="W203" s="166"/>
      <c r="X203" s="166"/>
      <c r="Y203" s="166"/>
      <c r="Z203" s="166"/>
    </row>
    <row r="204" spans="1:26">
      <c r="A204" s="163"/>
      <c r="B204" s="166"/>
      <c r="C204" s="166"/>
      <c r="D204" s="166"/>
      <c r="E204" s="166"/>
      <c r="F204" s="166"/>
      <c r="G204" s="166"/>
      <c r="H204" s="166"/>
      <c r="I204" s="166"/>
      <c r="J204" s="166"/>
      <c r="K204" s="166"/>
      <c r="L204" s="166"/>
      <c r="M204" s="166"/>
      <c r="N204" s="166"/>
      <c r="O204" s="166"/>
      <c r="P204" s="166"/>
      <c r="Q204" s="166"/>
      <c r="R204" s="166"/>
      <c r="S204" s="166"/>
      <c r="T204" s="166"/>
      <c r="U204" s="166"/>
      <c r="V204" s="166"/>
      <c r="W204" s="166"/>
      <c r="X204" s="166"/>
      <c r="Y204" s="166"/>
      <c r="Z204" s="166"/>
    </row>
    <row r="205" spans="1:26">
      <c r="A205" s="163"/>
      <c r="B205" s="166"/>
      <c r="C205" s="166"/>
      <c r="D205" s="166"/>
      <c r="E205" s="166"/>
      <c r="F205" s="166"/>
      <c r="G205" s="166"/>
      <c r="H205" s="166"/>
      <c r="I205" s="166"/>
      <c r="J205" s="166"/>
      <c r="K205" s="166"/>
      <c r="L205" s="166"/>
      <c r="M205" s="166"/>
      <c r="N205" s="166"/>
      <c r="O205" s="166"/>
      <c r="P205" s="166"/>
      <c r="Q205" s="166"/>
      <c r="R205" s="166"/>
      <c r="S205" s="166"/>
      <c r="T205" s="166"/>
      <c r="U205" s="166"/>
      <c r="V205" s="166"/>
      <c r="W205" s="166"/>
      <c r="X205" s="166"/>
      <c r="Y205" s="166"/>
      <c r="Z205" s="166"/>
    </row>
    <row r="206" spans="1:26">
      <c r="A206" s="163"/>
      <c r="B206" s="166"/>
      <c r="C206" s="166"/>
      <c r="D206" s="166"/>
      <c r="E206" s="166"/>
      <c r="F206" s="166"/>
      <c r="G206" s="166"/>
      <c r="H206" s="166"/>
      <c r="I206" s="166"/>
      <c r="J206" s="166"/>
      <c r="K206" s="166"/>
      <c r="L206" s="166"/>
      <c r="M206" s="166"/>
      <c r="N206" s="166"/>
      <c r="O206" s="166"/>
      <c r="P206" s="166"/>
      <c r="Q206" s="166"/>
      <c r="R206" s="166"/>
      <c r="S206" s="166"/>
      <c r="T206" s="166"/>
      <c r="U206" s="166"/>
      <c r="V206" s="166"/>
      <c r="W206" s="166"/>
      <c r="X206" s="166"/>
      <c r="Y206" s="166"/>
      <c r="Z206" s="166"/>
    </row>
    <row r="207" spans="1:26">
      <c r="A207" s="163"/>
      <c r="B207" s="166"/>
      <c r="C207" s="166"/>
      <c r="D207" s="166"/>
      <c r="E207" s="166"/>
      <c r="F207" s="166"/>
      <c r="G207" s="166"/>
      <c r="H207" s="166"/>
      <c r="I207" s="166"/>
      <c r="J207" s="166"/>
      <c r="K207" s="166"/>
      <c r="L207" s="166"/>
      <c r="M207" s="166"/>
      <c r="N207" s="166"/>
      <c r="O207" s="166"/>
      <c r="P207" s="166"/>
      <c r="Q207" s="166"/>
      <c r="R207" s="166"/>
      <c r="S207" s="166"/>
      <c r="T207" s="166"/>
      <c r="U207" s="166"/>
      <c r="V207" s="166"/>
      <c r="W207" s="166"/>
      <c r="X207" s="166"/>
      <c r="Y207" s="166"/>
      <c r="Z207" s="166"/>
    </row>
    <row r="208" spans="1:26">
      <c r="A208" s="163"/>
      <c r="B208" s="166"/>
      <c r="C208" s="166"/>
      <c r="D208" s="166"/>
      <c r="E208" s="166"/>
      <c r="F208" s="166"/>
      <c r="G208" s="166"/>
      <c r="H208" s="166"/>
      <c r="I208" s="166"/>
      <c r="J208" s="166"/>
      <c r="K208" s="166"/>
      <c r="L208" s="166"/>
      <c r="M208" s="166"/>
      <c r="N208" s="166"/>
      <c r="O208" s="166"/>
      <c r="P208" s="166"/>
      <c r="Q208" s="166"/>
      <c r="R208" s="166"/>
      <c r="S208" s="166"/>
      <c r="T208" s="166"/>
      <c r="U208" s="166"/>
      <c r="V208" s="166"/>
      <c r="W208" s="166"/>
      <c r="X208" s="166"/>
      <c r="Y208" s="166"/>
      <c r="Z208" s="166"/>
    </row>
    <row r="209" spans="1:26">
      <c r="A209" s="163"/>
      <c r="B209" s="166"/>
      <c r="C209" s="166"/>
      <c r="D209" s="166"/>
      <c r="E209" s="166"/>
      <c r="F209" s="166"/>
      <c r="G209" s="166"/>
      <c r="H209" s="166"/>
      <c r="I209" s="166"/>
      <c r="J209" s="166"/>
      <c r="K209" s="166"/>
      <c r="L209" s="166"/>
      <c r="M209" s="166"/>
      <c r="N209" s="166"/>
      <c r="O209" s="166"/>
      <c r="P209" s="166"/>
      <c r="Q209" s="166"/>
      <c r="R209" s="166"/>
      <c r="S209" s="166"/>
      <c r="T209" s="166"/>
      <c r="U209" s="166"/>
      <c r="V209" s="166"/>
      <c r="W209" s="166"/>
      <c r="X209" s="166"/>
      <c r="Y209" s="166"/>
      <c r="Z209" s="166"/>
    </row>
    <row r="210" spans="1:26">
      <c r="A210" s="163"/>
      <c r="B210" s="166"/>
      <c r="C210" s="166"/>
      <c r="D210" s="166"/>
      <c r="E210" s="166"/>
      <c r="F210" s="166"/>
      <c r="G210" s="166"/>
      <c r="H210" s="166"/>
      <c r="I210" s="166"/>
      <c r="J210" s="166"/>
      <c r="K210" s="166"/>
      <c r="L210" s="166"/>
      <c r="M210" s="166"/>
      <c r="N210" s="166"/>
      <c r="O210" s="166"/>
      <c r="P210" s="166"/>
      <c r="Q210" s="166"/>
      <c r="R210" s="166"/>
      <c r="S210" s="166"/>
      <c r="T210" s="166"/>
      <c r="U210" s="166"/>
      <c r="V210" s="166"/>
      <c r="W210" s="166"/>
      <c r="X210" s="166"/>
      <c r="Y210" s="166"/>
      <c r="Z210" s="166"/>
    </row>
    <row r="211" spans="1:26">
      <c r="A211" s="163"/>
      <c r="B211" s="166"/>
      <c r="C211" s="166"/>
      <c r="D211" s="166"/>
      <c r="E211" s="166"/>
      <c r="F211" s="166"/>
      <c r="G211" s="166"/>
      <c r="H211" s="166"/>
      <c r="I211" s="166"/>
      <c r="J211" s="166"/>
      <c r="K211" s="166"/>
      <c r="L211" s="166"/>
      <c r="M211" s="166"/>
      <c r="N211" s="166"/>
      <c r="O211" s="166"/>
      <c r="P211" s="166"/>
      <c r="Q211" s="166"/>
      <c r="R211" s="166"/>
      <c r="S211" s="166"/>
      <c r="T211" s="166"/>
      <c r="U211" s="166"/>
      <c r="V211" s="166"/>
      <c r="W211" s="166"/>
      <c r="X211" s="166"/>
      <c r="Y211" s="166"/>
      <c r="Z211" s="166"/>
    </row>
    <row r="212" spans="1:26">
      <c r="A212" s="163"/>
      <c r="B212" s="166"/>
      <c r="C212" s="166"/>
      <c r="D212" s="166"/>
      <c r="E212" s="166"/>
      <c r="F212" s="166"/>
      <c r="G212" s="166"/>
      <c r="H212" s="166"/>
      <c r="I212" s="166"/>
      <c r="J212" s="166"/>
      <c r="K212" s="166"/>
      <c r="L212" s="166"/>
      <c r="M212" s="166"/>
      <c r="N212" s="166"/>
      <c r="O212" s="166"/>
      <c r="P212" s="166"/>
      <c r="Q212" s="166"/>
      <c r="R212" s="166"/>
      <c r="S212" s="166"/>
      <c r="T212" s="166"/>
      <c r="U212" s="166"/>
      <c r="V212" s="166"/>
      <c r="W212" s="166"/>
      <c r="X212" s="166"/>
      <c r="Y212" s="166"/>
      <c r="Z212" s="166"/>
    </row>
    <row r="213" spans="1:26">
      <c r="A213" s="163"/>
      <c r="B213" s="166"/>
      <c r="C213" s="166"/>
      <c r="D213" s="166"/>
      <c r="E213" s="166"/>
      <c r="F213" s="166"/>
      <c r="G213" s="166"/>
      <c r="H213" s="166"/>
      <c r="I213" s="166"/>
      <c r="J213" s="166"/>
      <c r="K213" s="166"/>
      <c r="L213" s="166"/>
      <c r="M213" s="166"/>
      <c r="N213" s="166"/>
      <c r="O213" s="166"/>
      <c r="P213" s="166"/>
      <c r="Q213" s="166"/>
      <c r="R213" s="166"/>
      <c r="S213" s="166"/>
      <c r="T213" s="166"/>
      <c r="U213" s="166"/>
      <c r="V213" s="166"/>
      <c r="W213" s="166"/>
      <c r="X213" s="166"/>
      <c r="Y213" s="166"/>
      <c r="Z213" s="166"/>
    </row>
    <row r="214" spans="1:26">
      <c r="A214" s="163"/>
      <c r="B214" s="166"/>
      <c r="C214" s="166"/>
      <c r="D214" s="166"/>
      <c r="E214" s="166"/>
      <c r="F214" s="166"/>
      <c r="G214" s="166"/>
      <c r="H214" s="166"/>
      <c r="I214" s="166"/>
      <c r="J214" s="166"/>
      <c r="K214" s="166"/>
      <c r="L214" s="166"/>
      <c r="M214" s="166"/>
      <c r="N214" s="166"/>
      <c r="O214" s="166"/>
      <c r="P214" s="166"/>
      <c r="Q214" s="166"/>
      <c r="R214" s="166"/>
      <c r="S214" s="166"/>
      <c r="T214" s="166"/>
      <c r="U214" s="166"/>
      <c r="V214" s="166"/>
      <c r="W214" s="166"/>
      <c r="X214" s="166"/>
      <c r="Y214" s="166"/>
      <c r="Z214" s="166"/>
    </row>
    <row r="215" spans="1:26">
      <c r="A215" s="163"/>
      <c r="B215" s="166"/>
      <c r="C215" s="166"/>
      <c r="D215" s="166"/>
      <c r="E215" s="166"/>
      <c r="F215" s="166"/>
      <c r="G215" s="166"/>
      <c r="H215" s="166"/>
      <c r="I215" s="166"/>
      <c r="J215" s="166"/>
      <c r="K215" s="166"/>
      <c r="L215" s="166"/>
      <c r="M215" s="166"/>
      <c r="N215" s="166"/>
      <c r="O215" s="166"/>
      <c r="P215" s="166"/>
      <c r="Q215" s="166"/>
      <c r="R215" s="166"/>
      <c r="S215" s="166"/>
      <c r="T215" s="166"/>
      <c r="U215" s="166"/>
      <c r="V215" s="166"/>
      <c r="W215" s="166"/>
      <c r="X215" s="166"/>
      <c r="Y215" s="166"/>
      <c r="Z215" s="166"/>
    </row>
    <row r="216" spans="1:26">
      <c r="A216" s="163"/>
      <c r="B216" s="166"/>
      <c r="C216" s="166"/>
      <c r="D216" s="166"/>
      <c r="E216" s="166"/>
      <c r="F216" s="166"/>
      <c r="G216" s="166"/>
      <c r="H216" s="166"/>
      <c r="I216" s="166"/>
      <c r="J216" s="166"/>
      <c r="K216" s="166"/>
      <c r="L216" s="166"/>
      <c r="M216" s="166"/>
      <c r="N216" s="166"/>
      <c r="O216" s="166"/>
      <c r="P216" s="166"/>
      <c r="Q216" s="166"/>
      <c r="R216" s="166"/>
      <c r="S216" s="166"/>
      <c r="T216" s="166"/>
      <c r="U216" s="166"/>
      <c r="V216" s="166"/>
      <c r="W216" s="166"/>
      <c r="X216" s="166"/>
      <c r="Y216" s="166"/>
      <c r="Z216" s="166"/>
    </row>
    <row r="217" spans="1:26">
      <c r="A217" s="163"/>
      <c r="B217" s="166"/>
      <c r="C217" s="166"/>
      <c r="D217" s="166"/>
      <c r="E217" s="166"/>
      <c r="F217" s="166"/>
      <c r="G217" s="166"/>
      <c r="H217" s="166"/>
      <c r="I217" s="166"/>
      <c r="J217" s="166"/>
      <c r="K217" s="166"/>
      <c r="L217" s="166"/>
      <c r="M217" s="166"/>
      <c r="N217" s="166"/>
      <c r="O217" s="166"/>
      <c r="P217" s="166"/>
      <c r="Q217" s="166"/>
      <c r="R217" s="166"/>
      <c r="S217" s="166"/>
      <c r="T217" s="166"/>
      <c r="U217" s="166"/>
      <c r="V217" s="166"/>
      <c r="W217" s="166"/>
      <c r="X217" s="166"/>
      <c r="Y217" s="166"/>
      <c r="Z217" s="166"/>
    </row>
    <row r="218" spans="1:26">
      <c r="A218" s="163"/>
      <c r="B218" s="166"/>
      <c r="C218" s="166"/>
      <c r="D218" s="166"/>
      <c r="E218" s="166"/>
      <c r="F218" s="166"/>
      <c r="G218" s="166"/>
      <c r="H218" s="166"/>
      <c r="I218" s="166"/>
      <c r="J218" s="166"/>
      <c r="K218" s="166"/>
      <c r="L218" s="166"/>
      <c r="M218" s="166"/>
      <c r="N218" s="166"/>
      <c r="O218" s="166"/>
      <c r="P218" s="166"/>
      <c r="Q218" s="166"/>
      <c r="R218" s="166"/>
      <c r="S218" s="166"/>
      <c r="T218" s="166"/>
      <c r="U218" s="166"/>
      <c r="V218" s="166"/>
      <c r="W218" s="166"/>
      <c r="X218" s="166"/>
      <c r="Y218" s="166"/>
      <c r="Z218" s="166"/>
    </row>
    <row r="219" spans="1:26">
      <c r="A219" s="163"/>
      <c r="B219" s="166"/>
      <c r="C219" s="166"/>
      <c r="D219" s="166"/>
      <c r="E219" s="166"/>
      <c r="F219" s="166"/>
      <c r="G219" s="166"/>
      <c r="H219" s="166"/>
      <c r="I219" s="166"/>
      <c r="J219" s="166"/>
      <c r="K219" s="166"/>
      <c r="L219" s="166"/>
      <c r="M219" s="166"/>
      <c r="N219" s="166"/>
      <c r="O219" s="166"/>
      <c r="P219" s="166"/>
      <c r="Q219" s="166"/>
      <c r="R219" s="166"/>
      <c r="S219" s="166"/>
      <c r="T219" s="166"/>
      <c r="U219" s="166"/>
      <c r="V219" s="166"/>
      <c r="W219" s="166"/>
      <c r="X219" s="166"/>
      <c r="Y219" s="166"/>
      <c r="Z219" s="166"/>
    </row>
    <row r="220" spans="1:26">
      <c r="A220" s="163"/>
      <c r="B220" s="166"/>
      <c r="C220" s="166"/>
      <c r="D220" s="166"/>
      <c r="E220" s="166"/>
      <c r="F220" s="166"/>
      <c r="G220" s="166"/>
      <c r="H220" s="166"/>
      <c r="I220" s="166"/>
      <c r="J220" s="166"/>
      <c r="K220" s="166"/>
      <c r="L220" s="166"/>
      <c r="M220" s="166"/>
      <c r="N220" s="166"/>
      <c r="O220" s="166"/>
      <c r="P220" s="166"/>
      <c r="Q220" s="166"/>
      <c r="R220" s="166"/>
      <c r="S220" s="166"/>
      <c r="T220" s="166"/>
      <c r="U220" s="166"/>
      <c r="V220" s="166"/>
      <c r="W220" s="166"/>
      <c r="X220" s="166"/>
      <c r="Y220" s="166"/>
      <c r="Z220" s="166"/>
    </row>
    <row r="221" spans="1:26">
      <c r="A221" s="163"/>
      <c r="B221" s="166"/>
      <c r="C221" s="166"/>
      <c r="D221" s="166"/>
      <c r="E221" s="166"/>
      <c r="F221" s="166"/>
      <c r="G221" s="166"/>
      <c r="H221" s="166"/>
      <c r="I221" s="166"/>
      <c r="J221" s="166"/>
      <c r="K221" s="166"/>
      <c r="L221" s="166"/>
      <c r="M221" s="166"/>
      <c r="N221" s="166"/>
      <c r="O221" s="166"/>
      <c r="P221" s="166"/>
      <c r="Q221" s="166"/>
      <c r="R221" s="166"/>
      <c r="S221" s="166"/>
      <c r="T221" s="166"/>
      <c r="U221" s="166"/>
      <c r="V221" s="166"/>
      <c r="W221" s="166"/>
      <c r="X221" s="166"/>
      <c r="Y221" s="166"/>
      <c r="Z221" s="166"/>
    </row>
    <row r="222" spans="1:26">
      <c r="A222" s="163"/>
      <c r="B222" s="166"/>
      <c r="C222" s="166"/>
      <c r="D222" s="166"/>
      <c r="E222" s="166"/>
      <c r="F222" s="166"/>
      <c r="G222" s="166"/>
      <c r="H222" s="166"/>
      <c r="I222" s="166"/>
      <c r="J222" s="166"/>
      <c r="K222" s="166"/>
      <c r="L222" s="166"/>
      <c r="M222" s="166"/>
      <c r="N222" s="166"/>
      <c r="O222" s="166"/>
      <c r="P222" s="166"/>
      <c r="Q222" s="166"/>
      <c r="R222" s="166"/>
      <c r="S222" s="166"/>
      <c r="T222" s="166"/>
      <c r="U222" s="166"/>
      <c r="V222" s="166"/>
      <c r="W222" s="166"/>
      <c r="X222" s="166"/>
      <c r="Y222" s="166"/>
      <c r="Z222" s="166"/>
    </row>
    <row r="223" spans="1:26">
      <c r="A223" s="163"/>
      <c r="B223" s="166"/>
      <c r="C223" s="166"/>
      <c r="D223" s="166"/>
      <c r="E223" s="166"/>
      <c r="F223" s="166"/>
      <c r="G223" s="166"/>
      <c r="H223" s="166"/>
      <c r="I223" s="166"/>
      <c r="J223" s="166"/>
      <c r="K223" s="166"/>
      <c r="L223" s="166"/>
      <c r="M223" s="166"/>
      <c r="N223" s="166"/>
      <c r="O223" s="166"/>
      <c r="P223" s="166"/>
      <c r="Q223" s="166"/>
      <c r="R223" s="166"/>
      <c r="S223" s="166"/>
      <c r="T223" s="166"/>
      <c r="U223" s="166"/>
      <c r="V223" s="166"/>
      <c r="W223" s="166"/>
      <c r="X223" s="166"/>
      <c r="Y223" s="166"/>
      <c r="Z223" s="166"/>
    </row>
    <row r="224" spans="1:26">
      <c r="A224" s="163"/>
      <c r="B224" s="166"/>
      <c r="C224" s="166"/>
      <c r="D224" s="166"/>
      <c r="E224" s="166"/>
      <c r="F224" s="166"/>
      <c r="G224" s="166"/>
      <c r="H224" s="166"/>
      <c r="I224" s="166"/>
      <c r="J224" s="166"/>
      <c r="K224" s="166"/>
      <c r="L224" s="166"/>
      <c r="M224" s="166"/>
      <c r="N224" s="166"/>
      <c r="O224" s="166"/>
      <c r="P224" s="166"/>
      <c r="Q224" s="166"/>
      <c r="R224" s="166"/>
      <c r="S224" s="166"/>
      <c r="T224" s="166"/>
      <c r="U224" s="166"/>
      <c r="V224" s="166"/>
      <c r="W224" s="166"/>
      <c r="X224" s="166"/>
      <c r="Y224" s="166"/>
      <c r="Z224" s="166"/>
    </row>
    <row r="225" spans="1:26">
      <c r="A225" s="163"/>
      <c r="B225" s="166"/>
      <c r="C225" s="166"/>
      <c r="D225" s="166"/>
      <c r="E225" s="166"/>
      <c r="F225" s="166"/>
      <c r="G225" s="166"/>
      <c r="H225" s="166"/>
      <c r="I225" s="166"/>
      <c r="J225" s="166"/>
      <c r="K225" s="166"/>
      <c r="L225" s="166"/>
      <c r="M225" s="166"/>
      <c r="N225" s="166"/>
      <c r="O225" s="166"/>
      <c r="P225" s="166"/>
      <c r="Q225" s="166"/>
      <c r="R225" s="166"/>
      <c r="S225" s="166"/>
      <c r="T225" s="166"/>
      <c r="U225" s="166"/>
      <c r="V225" s="166"/>
      <c r="W225" s="166"/>
      <c r="X225" s="166"/>
      <c r="Y225" s="166"/>
      <c r="Z225" s="166"/>
    </row>
    <row r="226" spans="1:26">
      <c r="A226" s="163"/>
      <c r="B226" s="166"/>
      <c r="C226" s="166"/>
      <c r="D226" s="166"/>
      <c r="E226" s="166"/>
      <c r="F226" s="166"/>
      <c r="G226" s="166"/>
      <c r="H226" s="166"/>
      <c r="I226" s="166"/>
      <c r="J226" s="166"/>
      <c r="K226" s="166"/>
      <c r="L226" s="166"/>
      <c r="M226" s="166"/>
      <c r="N226" s="166"/>
      <c r="O226" s="166"/>
      <c r="P226" s="166"/>
      <c r="Q226" s="166"/>
      <c r="R226" s="166"/>
      <c r="S226" s="166"/>
      <c r="T226" s="166"/>
      <c r="U226" s="166"/>
      <c r="V226" s="166"/>
      <c r="W226" s="166"/>
      <c r="X226" s="166"/>
      <c r="Y226" s="166"/>
      <c r="Z226" s="166"/>
    </row>
    <row r="227" spans="1:26">
      <c r="A227" s="163"/>
      <c r="B227" s="166"/>
      <c r="C227" s="166"/>
      <c r="D227" s="166"/>
      <c r="E227" s="166"/>
      <c r="F227" s="166"/>
      <c r="G227" s="166"/>
      <c r="H227" s="166"/>
      <c r="I227" s="166"/>
      <c r="J227" s="166"/>
      <c r="K227" s="166"/>
      <c r="L227" s="166"/>
      <c r="M227" s="166"/>
      <c r="N227" s="166"/>
      <c r="O227" s="166"/>
      <c r="P227" s="166"/>
      <c r="Q227" s="166"/>
      <c r="R227" s="166"/>
      <c r="S227" s="166"/>
      <c r="T227" s="166"/>
      <c r="U227" s="166"/>
      <c r="V227" s="166"/>
      <c r="W227" s="166"/>
      <c r="X227" s="166"/>
      <c r="Y227" s="166"/>
      <c r="Z227" s="166"/>
    </row>
    <row r="228" spans="1:26">
      <c r="A228" s="163"/>
      <c r="B228" s="166"/>
      <c r="C228" s="166"/>
      <c r="D228" s="166"/>
      <c r="E228" s="166"/>
      <c r="F228" s="166"/>
      <c r="G228" s="166"/>
      <c r="H228" s="166"/>
      <c r="I228" s="166"/>
      <c r="J228" s="166"/>
      <c r="K228" s="166"/>
      <c r="L228" s="166"/>
      <c r="M228" s="166"/>
      <c r="N228" s="166"/>
      <c r="O228" s="166"/>
      <c r="P228" s="166"/>
      <c r="Q228" s="166"/>
      <c r="R228" s="166"/>
      <c r="S228" s="166"/>
      <c r="T228" s="166"/>
      <c r="U228" s="166"/>
      <c r="V228" s="166"/>
      <c r="W228" s="166"/>
      <c r="X228" s="166"/>
      <c r="Y228" s="166"/>
      <c r="Z228" s="166"/>
    </row>
    <row r="229" spans="1:26">
      <c r="A229" s="163"/>
      <c r="B229" s="166"/>
      <c r="C229" s="166"/>
      <c r="D229" s="166"/>
      <c r="E229" s="166"/>
      <c r="F229" s="166"/>
      <c r="G229" s="166"/>
      <c r="H229" s="166"/>
      <c r="I229" s="166"/>
      <c r="J229" s="166"/>
      <c r="K229" s="166"/>
      <c r="L229" s="166"/>
      <c r="M229" s="166"/>
      <c r="N229" s="166"/>
      <c r="O229" s="166"/>
      <c r="P229" s="166"/>
      <c r="Q229" s="166"/>
      <c r="R229" s="166"/>
      <c r="S229" s="166"/>
      <c r="T229" s="166"/>
      <c r="U229" s="166"/>
      <c r="V229" s="166"/>
      <c r="W229" s="166"/>
      <c r="X229" s="166"/>
      <c r="Y229" s="166"/>
      <c r="Z229" s="166"/>
    </row>
    <row r="230" spans="1:26">
      <c r="A230" s="163"/>
      <c r="B230" s="166"/>
      <c r="C230" s="166"/>
      <c r="D230" s="166"/>
      <c r="E230" s="166"/>
      <c r="F230" s="166"/>
      <c r="G230" s="166"/>
      <c r="H230" s="166"/>
      <c r="I230" s="166"/>
      <c r="J230" s="166"/>
      <c r="K230" s="166"/>
      <c r="L230" s="166"/>
      <c r="M230" s="166"/>
      <c r="N230" s="166"/>
      <c r="O230" s="166"/>
      <c r="P230" s="166"/>
      <c r="Q230" s="166"/>
      <c r="R230" s="166"/>
      <c r="S230" s="166"/>
      <c r="T230" s="166"/>
      <c r="U230" s="166"/>
      <c r="V230" s="166"/>
      <c r="W230" s="166"/>
      <c r="X230" s="166"/>
      <c r="Y230" s="166"/>
      <c r="Z230" s="166"/>
    </row>
    <row r="231" spans="1:26">
      <c r="A231" s="163"/>
      <c r="B231" s="166"/>
      <c r="C231" s="166"/>
      <c r="D231" s="166"/>
      <c r="E231" s="166"/>
      <c r="F231" s="166"/>
      <c r="G231" s="166"/>
      <c r="H231" s="166"/>
      <c r="I231" s="166"/>
      <c r="J231" s="166"/>
      <c r="K231" s="166"/>
      <c r="L231" s="166"/>
      <c r="M231" s="166"/>
      <c r="N231" s="166"/>
      <c r="O231" s="166"/>
      <c r="P231" s="166"/>
      <c r="Q231" s="166"/>
      <c r="R231" s="166"/>
      <c r="S231" s="166"/>
      <c r="T231" s="166"/>
      <c r="U231" s="166"/>
      <c r="V231" s="166"/>
      <c r="W231" s="166"/>
      <c r="X231" s="166"/>
      <c r="Y231" s="166"/>
      <c r="Z231" s="166"/>
    </row>
    <row r="232" spans="1:26">
      <c r="A232" s="163"/>
      <c r="B232" s="166"/>
      <c r="C232" s="166"/>
      <c r="D232" s="166"/>
      <c r="E232" s="166"/>
      <c r="F232" s="166"/>
      <c r="G232" s="166"/>
      <c r="H232" s="166"/>
      <c r="I232" s="166"/>
      <c r="J232" s="166"/>
      <c r="K232" s="166"/>
      <c r="L232" s="166"/>
      <c r="M232" s="166"/>
      <c r="N232" s="166"/>
      <c r="O232" s="166"/>
      <c r="P232" s="166"/>
      <c r="Q232" s="166"/>
      <c r="R232" s="166"/>
      <c r="S232" s="166"/>
      <c r="T232" s="166"/>
      <c r="U232" s="166"/>
      <c r="V232" s="166"/>
      <c r="W232" s="166"/>
      <c r="X232" s="166"/>
      <c r="Y232" s="166"/>
      <c r="Z232" s="166"/>
    </row>
    <row r="233" spans="1:26">
      <c r="A233" s="163"/>
      <c r="B233" s="166"/>
      <c r="C233" s="166"/>
      <c r="D233" s="166"/>
      <c r="E233" s="166"/>
      <c r="F233" s="166"/>
      <c r="G233" s="166"/>
      <c r="H233" s="166"/>
      <c r="I233" s="166"/>
      <c r="J233" s="166"/>
      <c r="K233" s="166"/>
      <c r="L233" s="166"/>
      <c r="M233" s="166"/>
      <c r="N233" s="166"/>
      <c r="O233" s="166"/>
      <c r="P233" s="166"/>
      <c r="Q233" s="166"/>
      <c r="R233" s="166"/>
      <c r="S233" s="166"/>
      <c r="T233" s="166"/>
      <c r="U233" s="166"/>
      <c r="V233" s="166"/>
      <c r="W233" s="166"/>
      <c r="X233" s="166"/>
      <c r="Y233" s="166"/>
      <c r="Z233" s="166"/>
    </row>
    <row r="234" spans="1:26">
      <c r="A234" s="163"/>
      <c r="B234" s="166"/>
      <c r="C234" s="166"/>
      <c r="D234" s="166"/>
      <c r="E234" s="166"/>
      <c r="F234" s="166"/>
      <c r="G234" s="166"/>
      <c r="H234" s="166"/>
      <c r="I234" s="166"/>
      <c r="J234" s="166"/>
      <c r="K234" s="166"/>
      <c r="L234" s="166"/>
      <c r="M234" s="166"/>
      <c r="N234" s="166"/>
      <c r="O234" s="166"/>
      <c r="P234" s="166"/>
      <c r="Q234" s="166"/>
      <c r="R234" s="166"/>
      <c r="S234" s="166"/>
      <c r="T234" s="166"/>
      <c r="U234" s="166"/>
      <c r="V234" s="166"/>
      <c r="W234" s="166"/>
      <c r="X234" s="166"/>
      <c r="Y234" s="166"/>
      <c r="Z234" s="166"/>
    </row>
    <row r="235" spans="1:26">
      <c r="A235" s="163"/>
      <c r="B235" s="166"/>
      <c r="C235" s="166"/>
      <c r="D235" s="166"/>
      <c r="E235" s="166"/>
      <c r="F235" s="166"/>
      <c r="G235" s="166"/>
      <c r="H235" s="166"/>
      <c r="I235" s="166"/>
      <c r="J235" s="166"/>
      <c r="K235" s="166"/>
      <c r="L235" s="166"/>
      <c r="M235" s="166"/>
      <c r="N235" s="166"/>
      <c r="O235" s="166"/>
      <c r="P235" s="166"/>
      <c r="Q235" s="166"/>
      <c r="R235" s="166"/>
      <c r="S235" s="166"/>
      <c r="T235" s="166"/>
      <c r="U235" s="166"/>
      <c r="V235" s="166"/>
      <c r="W235" s="166"/>
      <c r="X235" s="166"/>
      <c r="Y235" s="166"/>
      <c r="Z235" s="166"/>
    </row>
    <row r="236" spans="1:26">
      <c r="A236" s="163"/>
      <c r="B236" s="166"/>
      <c r="C236" s="166"/>
      <c r="D236" s="166"/>
      <c r="E236" s="166"/>
      <c r="F236" s="166"/>
      <c r="G236" s="166"/>
      <c r="H236" s="166"/>
      <c r="I236" s="166"/>
      <c r="J236" s="166"/>
      <c r="K236" s="166"/>
      <c r="L236" s="166"/>
      <c r="M236" s="166"/>
      <c r="N236" s="166"/>
      <c r="O236" s="166"/>
      <c r="P236" s="166"/>
      <c r="Q236" s="166"/>
      <c r="R236" s="166"/>
      <c r="S236" s="166"/>
      <c r="T236" s="166"/>
      <c r="U236" s="166"/>
      <c r="V236" s="166"/>
      <c r="W236" s="166"/>
      <c r="X236" s="166"/>
      <c r="Y236" s="166"/>
      <c r="Z236" s="166"/>
    </row>
    <row r="237" spans="1:26">
      <c r="A237" s="163"/>
      <c r="B237" s="166"/>
      <c r="C237" s="166"/>
      <c r="D237" s="166"/>
      <c r="E237" s="166"/>
      <c r="F237" s="166"/>
      <c r="G237" s="166"/>
      <c r="H237" s="166"/>
      <c r="I237" s="166"/>
      <c r="J237" s="166"/>
      <c r="K237" s="166"/>
      <c r="L237" s="166"/>
      <c r="M237" s="166"/>
      <c r="N237" s="166"/>
      <c r="O237" s="166"/>
      <c r="P237" s="166"/>
      <c r="Q237" s="166"/>
      <c r="R237" s="166"/>
      <c r="S237" s="166"/>
      <c r="T237" s="166"/>
      <c r="U237" s="166"/>
      <c r="V237" s="166"/>
      <c r="W237" s="166"/>
      <c r="X237" s="166"/>
      <c r="Y237" s="166"/>
      <c r="Z237" s="166"/>
    </row>
    <row r="238" spans="1:26">
      <c r="A238" s="163"/>
      <c r="B238" s="166"/>
      <c r="C238" s="166"/>
      <c r="D238" s="166"/>
      <c r="E238" s="166"/>
      <c r="F238" s="166"/>
      <c r="G238" s="166"/>
      <c r="H238" s="166"/>
      <c r="I238" s="166"/>
      <c r="J238" s="166"/>
      <c r="K238" s="166"/>
      <c r="L238" s="166"/>
      <c r="M238" s="166"/>
      <c r="N238" s="166"/>
      <c r="O238" s="166"/>
      <c r="P238" s="166"/>
      <c r="Q238" s="166"/>
      <c r="R238" s="166"/>
      <c r="S238" s="166"/>
      <c r="T238" s="166"/>
      <c r="U238" s="166"/>
      <c r="V238" s="166"/>
      <c r="W238" s="166"/>
      <c r="X238" s="166"/>
      <c r="Y238" s="166"/>
      <c r="Z238" s="166"/>
    </row>
    <row r="239" spans="1:26">
      <c r="A239" s="163"/>
      <c r="B239" s="166"/>
      <c r="C239" s="166"/>
      <c r="D239" s="166"/>
      <c r="E239" s="166"/>
      <c r="F239" s="166"/>
      <c r="G239" s="166"/>
      <c r="H239" s="166"/>
      <c r="I239" s="166"/>
      <c r="J239" s="166"/>
      <c r="K239" s="166"/>
      <c r="L239" s="166"/>
      <c r="M239" s="166"/>
      <c r="N239" s="166"/>
      <c r="O239" s="166"/>
      <c r="P239" s="166"/>
      <c r="Q239" s="166"/>
      <c r="R239" s="166"/>
      <c r="S239" s="166"/>
      <c r="T239" s="166"/>
      <c r="U239" s="166"/>
      <c r="V239" s="166"/>
      <c r="W239" s="166"/>
      <c r="X239" s="166"/>
      <c r="Y239" s="166"/>
      <c r="Z239" s="166"/>
    </row>
    <row r="240" spans="1:26">
      <c r="A240" s="163"/>
      <c r="B240" s="166"/>
      <c r="C240" s="166"/>
      <c r="D240" s="166"/>
      <c r="E240" s="166"/>
      <c r="F240" s="166"/>
      <c r="G240" s="166"/>
      <c r="H240" s="166"/>
      <c r="I240" s="166"/>
      <c r="J240" s="166"/>
      <c r="K240" s="166"/>
      <c r="L240" s="166"/>
      <c r="M240" s="166"/>
      <c r="N240" s="166"/>
      <c r="O240" s="166"/>
      <c r="P240" s="166"/>
      <c r="Q240" s="166"/>
      <c r="R240" s="166"/>
      <c r="S240" s="166"/>
      <c r="T240" s="166"/>
      <c r="U240" s="166"/>
      <c r="V240" s="166"/>
      <c r="W240" s="166"/>
      <c r="X240" s="166"/>
      <c r="Y240" s="166"/>
      <c r="Z240" s="166"/>
    </row>
    <row r="241" spans="1:26">
      <c r="A241" s="163"/>
      <c r="B241" s="166"/>
      <c r="C241" s="166"/>
      <c r="D241" s="166"/>
      <c r="E241" s="166"/>
      <c r="F241" s="166"/>
      <c r="G241" s="166"/>
      <c r="H241" s="166"/>
      <c r="I241" s="166"/>
      <c r="J241" s="166"/>
      <c r="K241" s="166"/>
      <c r="L241" s="166"/>
      <c r="M241" s="166"/>
      <c r="N241" s="166"/>
      <c r="O241" s="166"/>
      <c r="P241" s="166"/>
      <c r="Q241" s="166"/>
      <c r="R241" s="166"/>
      <c r="S241" s="166"/>
      <c r="T241" s="166"/>
      <c r="U241" s="166"/>
      <c r="V241" s="166"/>
      <c r="W241" s="166"/>
      <c r="X241" s="166"/>
      <c r="Y241" s="166"/>
      <c r="Z241" s="166"/>
    </row>
    <row r="242" spans="1:26">
      <c r="A242" s="163"/>
      <c r="B242" s="166"/>
      <c r="C242" s="166"/>
      <c r="D242" s="166"/>
      <c r="E242" s="166"/>
      <c r="F242" s="166"/>
      <c r="G242" s="166"/>
      <c r="H242" s="166"/>
      <c r="I242" s="166"/>
      <c r="J242" s="166"/>
      <c r="K242" s="166"/>
      <c r="L242" s="166"/>
      <c r="M242" s="166"/>
      <c r="N242" s="166"/>
      <c r="O242" s="166"/>
      <c r="P242" s="166"/>
      <c r="Q242" s="166"/>
      <c r="R242" s="166"/>
      <c r="S242" s="166"/>
      <c r="T242" s="166"/>
      <c r="U242" s="166"/>
      <c r="V242" s="166"/>
      <c r="W242" s="166"/>
      <c r="X242" s="166"/>
      <c r="Y242" s="166"/>
      <c r="Z242" s="166"/>
    </row>
    <row r="243" spans="1:26">
      <c r="A243" s="163"/>
      <c r="B243" s="166"/>
      <c r="C243" s="166"/>
      <c r="D243" s="166"/>
      <c r="E243" s="166"/>
      <c r="F243" s="166"/>
      <c r="G243" s="166"/>
      <c r="H243" s="166"/>
      <c r="I243" s="166"/>
      <c r="J243" s="166"/>
      <c r="K243" s="166"/>
      <c r="L243" s="166"/>
      <c r="M243" s="166"/>
      <c r="N243" s="166"/>
      <c r="O243" s="166"/>
      <c r="P243" s="166"/>
      <c r="Q243" s="166"/>
      <c r="R243" s="166"/>
      <c r="S243" s="166"/>
      <c r="T243" s="166"/>
      <c r="U243" s="166"/>
      <c r="V243" s="166"/>
      <c r="W243" s="166"/>
      <c r="X243" s="166"/>
      <c r="Y243" s="166"/>
      <c r="Z243" s="166"/>
    </row>
    <row r="244" spans="1:26">
      <c r="A244" s="163"/>
      <c r="B244" s="166"/>
      <c r="C244" s="166"/>
      <c r="D244" s="166"/>
      <c r="E244" s="166"/>
      <c r="F244" s="166"/>
      <c r="G244" s="166"/>
      <c r="H244" s="166"/>
      <c r="I244" s="166"/>
      <c r="J244" s="166"/>
      <c r="K244" s="166"/>
      <c r="L244" s="166"/>
      <c r="M244" s="166"/>
      <c r="N244" s="166"/>
      <c r="O244" s="166"/>
      <c r="P244" s="166"/>
      <c r="Q244" s="166"/>
      <c r="R244" s="166"/>
      <c r="S244" s="166"/>
      <c r="T244" s="166"/>
      <c r="U244" s="166"/>
      <c r="V244" s="166"/>
      <c r="W244" s="166"/>
      <c r="X244" s="166"/>
      <c r="Y244" s="166"/>
      <c r="Z244" s="166"/>
    </row>
    <row r="245" spans="1:26">
      <c r="A245" s="163"/>
      <c r="B245" s="166"/>
      <c r="C245" s="166"/>
      <c r="D245" s="166"/>
      <c r="E245" s="166"/>
      <c r="F245" s="166"/>
      <c r="G245" s="166"/>
      <c r="H245" s="166"/>
      <c r="I245" s="166"/>
      <c r="J245" s="166"/>
      <c r="K245" s="166"/>
      <c r="L245" s="166"/>
      <c r="M245" s="166"/>
      <c r="N245" s="166"/>
      <c r="O245" s="166"/>
      <c r="P245" s="166"/>
      <c r="Q245" s="166"/>
      <c r="R245" s="166"/>
      <c r="S245" s="166"/>
      <c r="T245" s="166"/>
      <c r="U245" s="166"/>
      <c r="V245" s="166"/>
      <c r="W245" s="166"/>
      <c r="X245" s="166"/>
      <c r="Y245" s="166"/>
      <c r="Z245" s="166"/>
    </row>
    <row r="246" spans="1:26">
      <c r="A246" s="163"/>
      <c r="B246" s="166"/>
      <c r="C246" s="166"/>
      <c r="D246" s="166"/>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row>
    <row r="247" spans="1:26">
      <c r="A247" s="163"/>
      <c r="B247" s="166"/>
      <c r="C247" s="166"/>
      <c r="D247" s="166"/>
      <c r="E247" s="166"/>
      <c r="F247" s="166"/>
      <c r="G247" s="166"/>
      <c r="H247" s="166"/>
      <c r="I247" s="166"/>
      <c r="J247" s="166"/>
      <c r="K247" s="166"/>
      <c r="L247" s="166"/>
      <c r="M247" s="166"/>
      <c r="N247" s="166"/>
      <c r="O247" s="166"/>
      <c r="P247" s="166"/>
      <c r="Q247" s="166"/>
      <c r="R247" s="166"/>
      <c r="S247" s="166"/>
      <c r="T247" s="166"/>
      <c r="U247" s="166"/>
      <c r="V247" s="166"/>
      <c r="W247" s="166"/>
      <c r="X247" s="166"/>
      <c r="Y247" s="166"/>
      <c r="Z247" s="166"/>
    </row>
    <row r="248" spans="1:26">
      <c r="A248" s="163"/>
      <c r="B248" s="166"/>
      <c r="C248" s="166"/>
      <c r="D248" s="166"/>
      <c r="E248" s="166"/>
      <c r="F248" s="166"/>
      <c r="G248" s="166"/>
      <c r="H248" s="166"/>
      <c r="I248" s="166"/>
      <c r="J248" s="166"/>
      <c r="K248" s="166"/>
      <c r="L248" s="166"/>
      <c r="M248" s="166"/>
      <c r="N248" s="166"/>
      <c r="O248" s="166"/>
      <c r="P248" s="166"/>
      <c r="Q248" s="166"/>
      <c r="R248" s="166"/>
      <c r="S248" s="166"/>
      <c r="T248" s="166"/>
      <c r="U248" s="166"/>
      <c r="V248" s="166"/>
      <c r="W248" s="166"/>
      <c r="X248" s="166"/>
      <c r="Y248" s="166"/>
      <c r="Z248" s="166"/>
    </row>
    <row r="249" spans="1:26">
      <c r="A249" s="163"/>
      <c r="B249" s="166"/>
      <c r="C249" s="166"/>
      <c r="D249" s="166"/>
      <c r="E249" s="166"/>
      <c r="F249" s="166"/>
      <c r="G249" s="166"/>
      <c r="H249" s="166"/>
      <c r="I249" s="166"/>
      <c r="J249" s="166"/>
      <c r="K249" s="166"/>
      <c r="L249" s="166"/>
      <c r="M249" s="166"/>
      <c r="N249" s="166"/>
      <c r="O249" s="166"/>
      <c r="P249" s="166"/>
      <c r="Q249" s="166"/>
      <c r="R249" s="166"/>
      <c r="S249" s="166"/>
      <c r="T249" s="166"/>
      <c r="U249" s="166"/>
      <c r="V249" s="166"/>
      <c r="W249" s="166"/>
      <c r="X249" s="166"/>
      <c r="Y249" s="166"/>
      <c r="Z249" s="166"/>
    </row>
    <row r="250" spans="1:26">
      <c r="A250" s="163"/>
      <c r="B250" s="166"/>
      <c r="C250" s="166"/>
      <c r="D250" s="166"/>
      <c r="E250" s="166"/>
      <c r="F250" s="166"/>
      <c r="G250" s="166"/>
      <c r="H250" s="166"/>
      <c r="I250" s="166"/>
      <c r="J250" s="166"/>
      <c r="K250" s="166"/>
      <c r="L250" s="166"/>
      <c r="M250" s="166"/>
      <c r="N250" s="166"/>
      <c r="O250" s="166"/>
      <c r="P250" s="166"/>
      <c r="Q250" s="166"/>
      <c r="R250" s="166"/>
      <c r="S250" s="166"/>
      <c r="T250" s="166"/>
      <c r="U250" s="166"/>
      <c r="V250" s="166"/>
      <c r="W250" s="166"/>
      <c r="X250" s="166"/>
      <c r="Y250" s="166"/>
      <c r="Z250" s="166"/>
    </row>
    <row r="251" spans="1:26">
      <c r="A251" s="163"/>
      <c r="B251" s="166"/>
      <c r="C251" s="166"/>
      <c r="D251" s="166"/>
      <c r="E251" s="166"/>
      <c r="F251" s="166"/>
      <c r="G251" s="166"/>
      <c r="H251" s="166"/>
      <c r="I251" s="166"/>
      <c r="J251" s="166"/>
      <c r="K251" s="166"/>
      <c r="L251" s="166"/>
      <c r="M251" s="166"/>
      <c r="N251" s="166"/>
      <c r="O251" s="166"/>
      <c r="P251" s="166"/>
      <c r="Q251" s="166"/>
      <c r="R251" s="166"/>
      <c r="S251" s="166"/>
      <c r="T251" s="166"/>
      <c r="U251" s="166"/>
      <c r="V251" s="166"/>
      <c r="W251" s="166"/>
      <c r="X251" s="166"/>
      <c r="Y251" s="166"/>
      <c r="Z251" s="166"/>
    </row>
    <row r="252" spans="1:26">
      <c r="A252" s="163"/>
      <c r="B252" s="166"/>
      <c r="C252" s="166"/>
      <c r="D252" s="166"/>
      <c r="E252" s="166"/>
      <c r="F252" s="166"/>
      <c r="G252" s="166"/>
      <c r="H252" s="166"/>
      <c r="I252" s="166"/>
      <c r="J252" s="166"/>
      <c r="K252" s="166"/>
      <c r="L252" s="166"/>
      <c r="M252" s="166"/>
      <c r="N252" s="166"/>
      <c r="O252" s="166"/>
      <c r="P252" s="166"/>
      <c r="Q252" s="166"/>
      <c r="R252" s="166"/>
      <c r="S252" s="166"/>
      <c r="T252" s="166"/>
      <c r="U252" s="166"/>
      <c r="V252" s="166"/>
      <c r="W252" s="166"/>
      <c r="X252" s="166"/>
      <c r="Y252" s="166"/>
      <c r="Z252" s="166"/>
    </row>
    <row r="253" spans="1:26">
      <c r="A253" s="163"/>
      <c r="B253" s="166"/>
      <c r="C253" s="166"/>
      <c r="D253" s="166"/>
      <c r="E253" s="166"/>
      <c r="F253" s="166"/>
      <c r="G253" s="166"/>
      <c r="H253" s="166"/>
      <c r="I253" s="166"/>
      <c r="J253" s="166"/>
      <c r="K253" s="166"/>
      <c r="L253" s="166"/>
      <c r="M253" s="166"/>
      <c r="N253" s="166"/>
      <c r="O253" s="166"/>
      <c r="P253" s="166"/>
      <c r="Q253" s="166"/>
      <c r="R253" s="166"/>
      <c r="S253" s="166"/>
      <c r="T253" s="166"/>
      <c r="U253" s="166"/>
      <c r="V253" s="166"/>
      <c r="W253" s="166"/>
      <c r="X253" s="166"/>
      <c r="Y253" s="166"/>
      <c r="Z253" s="166"/>
    </row>
    <row r="254" spans="1:26">
      <c r="A254" s="163"/>
      <c r="B254" s="166"/>
      <c r="C254" s="166"/>
      <c r="D254" s="166"/>
      <c r="E254" s="166"/>
      <c r="F254" s="166"/>
      <c r="G254" s="166"/>
      <c r="H254" s="166"/>
      <c r="I254" s="166"/>
      <c r="J254" s="166"/>
      <c r="K254" s="166"/>
      <c r="L254" s="166"/>
      <c r="M254" s="166"/>
      <c r="N254" s="166"/>
      <c r="O254" s="166"/>
      <c r="P254" s="166"/>
      <c r="Q254" s="166"/>
      <c r="R254" s="166"/>
      <c r="S254" s="166"/>
      <c r="T254" s="166"/>
      <c r="U254" s="166"/>
      <c r="V254" s="166"/>
      <c r="W254" s="166"/>
      <c r="X254" s="166"/>
      <c r="Y254" s="166"/>
      <c r="Z254" s="166"/>
    </row>
    <row r="255" spans="1:26">
      <c r="A255" s="163"/>
      <c r="B255" s="166"/>
      <c r="C255" s="166"/>
      <c r="D255" s="166"/>
      <c r="E255" s="166"/>
      <c r="F255" s="166"/>
      <c r="G255" s="166"/>
      <c r="H255" s="166"/>
      <c r="I255" s="166"/>
      <c r="J255" s="166"/>
      <c r="K255" s="166"/>
      <c r="L255" s="166"/>
      <c r="M255" s="166"/>
      <c r="N255" s="166"/>
      <c r="O255" s="166"/>
      <c r="P255" s="166"/>
      <c r="Q255" s="166"/>
      <c r="R255" s="166"/>
      <c r="S255" s="166"/>
      <c r="T255" s="166"/>
      <c r="U255" s="166"/>
      <c r="V255" s="166"/>
      <c r="W255" s="166"/>
      <c r="X255" s="166"/>
      <c r="Y255" s="166"/>
      <c r="Z255" s="166"/>
    </row>
    <row r="256" spans="1:26">
      <c r="A256" s="163"/>
      <c r="B256" s="166"/>
      <c r="C256" s="166"/>
      <c r="D256" s="166"/>
      <c r="E256" s="166"/>
      <c r="F256" s="166"/>
      <c r="G256" s="166"/>
      <c r="H256" s="166"/>
      <c r="I256" s="166"/>
      <c r="J256" s="166"/>
      <c r="K256" s="166"/>
      <c r="L256" s="166"/>
      <c r="M256" s="166"/>
      <c r="N256" s="166"/>
      <c r="O256" s="166"/>
      <c r="P256" s="166"/>
      <c r="Q256" s="166"/>
      <c r="R256" s="166"/>
      <c r="S256" s="166"/>
      <c r="T256" s="166"/>
      <c r="U256" s="166"/>
      <c r="V256" s="166"/>
      <c r="W256" s="166"/>
      <c r="X256" s="166"/>
      <c r="Y256" s="166"/>
      <c r="Z256" s="166"/>
    </row>
    <row r="257" spans="1:26">
      <c r="A257" s="163"/>
      <c r="B257" s="166"/>
      <c r="C257" s="166"/>
      <c r="D257" s="166"/>
      <c r="E257" s="166"/>
      <c r="F257" s="166"/>
      <c r="G257" s="166"/>
      <c r="H257" s="166"/>
      <c r="I257" s="166"/>
      <c r="J257" s="166"/>
      <c r="K257" s="166"/>
      <c r="L257" s="166"/>
      <c r="M257" s="166"/>
      <c r="N257" s="166"/>
      <c r="O257" s="166"/>
      <c r="P257" s="166"/>
      <c r="Q257" s="166"/>
      <c r="R257" s="166"/>
      <c r="S257" s="166"/>
      <c r="T257" s="166"/>
      <c r="U257" s="166"/>
      <c r="V257" s="166"/>
      <c r="W257" s="166"/>
      <c r="X257" s="166"/>
      <c r="Y257" s="166"/>
      <c r="Z257" s="166"/>
    </row>
    <row r="258" spans="1:26">
      <c r="A258" s="163"/>
      <c r="B258" s="166"/>
      <c r="C258" s="166"/>
      <c r="D258" s="166"/>
      <c r="E258" s="166"/>
      <c r="F258" s="166"/>
      <c r="G258" s="166"/>
      <c r="H258" s="166"/>
      <c r="I258" s="166"/>
      <c r="J258" s="166"/>
      <c r="K258" s="166"/>
      <c r="L258" s="166"/>
      <c r="M258" s="166"/>
      <c r="N258" s="166"/>
      <c r="O258" s="166"/>
      <c r="P258" s="166"/>
      <c r="Q258" s="166"/>
      <c r="R258" s="166"/>
      <c r="S258" s="166"/>
      <c r="T258" s="166"/>
      <c r="U258" s="166"/>
      <c r="V258" s="166"/>
      <c r="W258" s="166"/>
      <c r="X258" s="166"/>
      <c r="Y258" s="166"/>
      <c r="Z258" s="166"/>
    </row>
    <row r="259" spans="1:26">
      <c r="A259" s="163"/>
      <c r="B259" s="166"/>
      <c r="C259" s="166"/>
      <c r="D259" s="166"/>
      <c r="E259" s="166"/>
      <c r="F259" s="166"/>
      <c r="G259" s="166"/>
      <c r="H259" s="166"/>
      <c r="I259" s="166"/>
      <c r="J259" s="166"/>
      <c r="K259" s="166"/>
      <c r="L259" s="166"/>
      <c r="M259" s="166"/>
      <c r="N259" s="166"/>
      <c r="O259" s="166"/>
      <c r="P259" s="166"/>
      <c r="Q259" s="166"/>
      <c r="R259" s="166"/>
      <c r="S259" s="166"/>
      <c r="T259" s="166"/>
      <c r="U259" s="166"/>
      <c r="V259" s="166"/>
      <c r="W259" s="166"/>
      <c r="X259" s="166"/>
      <c r="Y259" s="166"/>
      <c r="Z259" s="166"/>
    </row>
    <row r="260" spans="1:26">
      <c r="A260" s="163"/>
      <c r="B260" s="166"/>
      <c r="C260" s="166"/>
      <c r="D260" s="166"/>
      <c r="E260" s="166"/>
      <c r="F260" s="166"/>
      <c r="G260" s="166"/>
      <c r="H260" s="166"/>
      <c r="I260" s="166"/>
      <c r="J260" s="166"/>
      <c r="K260" s="166"/>
      <c r="L260" s="166"/>
      <c r="M260" s="166"/>
      <c r="N260" s="166"/>
      <c r="O260" s="166"/>
      <c r="P260" s="166"/>
      <c r="Q260" s="166"/>
      <c r="R260" s="166"/>
      <c r="S260" s="166"/>
      <c r="T260" s="166"/>
      <c r="U260" s="166"/>
      <c r="V260" s="166"/>
      <c r="W260" s="166"/>
      <c r="X260" s="166"/>
      <c r="Y260" s="166"/>
      <c r="Z260" s="166"/>
    </row>
    <row r="261" spans="1:26">
      <c r="A261" s="163"/>
      <c r="B261" s="166"/>
      <c r="C261" s="166"/>
      <c r="D261" s="166"/>
      <c r="E261" s="166"/>
      <c r="F261" s="166"/>
      <c r="G261" s="166"/>
      <c r="H261" s="166"/>
      <c r="I261" s="166"/>
      <c r="J261" s="166"/>
      <c r="K261" s="166"/>
      <c r="L261" s="166"/>
      <c r="M261" s="166"/>
      <c r="N261" s="166"/>
      <c r="O261" s="166"/>
      <c r="P261" s="166"/>
      <c r="Q261" s="166"/>
      <c r="R261" s="166"/>
      <c r="S261" s="166"/>
      <c r="T261" s="166"/>
      <c r="U261" s="166"/>
      <c r="V261" s="166"/>
      <c r="W261" s="166"/>
      <c r="X261" s="166"/>
      <c r="Y261" s="166"/>
      <c r="Z261" s="166"/>
    </row>
    <row r="262" spans="1:26">
      <c r="A262" s="163"/>
      <c r="B262" s="166"/>
      <c r="C262" s="166"/>
      <c r="D262" s="166"/>
      <c r="E262" s="166"/>
      <c r="F262" s="166"/>
      <c r="G262" s="166"/>
      <c r="H262" s="166"/>
      <c r="I262" s="166"/>
      <c r="J262" s="166"/>
      <c r="K262" s="166"/>
      <c r="L262" s="166"/>
      <c r="M262" s="166"/>
      <c r="N262" s="166"/>
      <c r="O262" s="166"/>
      <c r="P262" s="166"/>
      <c r="Q262" s="166"/>
      <c r="R262" s="166"/>
      <c r="S262" s="166"/>
      <c r="T262" s="166"/>
      <c r="U262" s="166"/>
      <c r="V262" s="166"/>
      <c r="W262" s="166"/>
      <c r="X262" s="166"/>
      <c r="Y262" s="166"/>
      <c r="Z262" s="166"/>
    </row>
    <row r="263" spans="1:26">
      <c r="A263" s="163"/>
      <c r="B263" s="166"/>
      <c r="C263" s="166"/>
      <c r="D263" s="166"/>
      <c r="E263" s="166"/>
      <c r="F263" s="166"/>
      <c r="G263" s="166"/>
      <c r="H263" s="166"/>
      <c r="I263" s="166"/>
      <c r="J263" s="166"/>
      <c r="K263" s="166"/>
      <c r="L263" s="166"/>
      <c r="M263" s="166"/>
      <c r="N263" s="166"/>
      <c r="O263" s="166"/>
      <c r="P263" s="166"/>
      <c r="Q263" s="166"/>
      <c r="R263" s="166"/>
      <c r="S263" s="166"/>
      <c r="T263" s="166"/>
      <c r="U263" s="166"/>
      <c r="V263" s="166"/>
      <c r="W263" s="166"/>
      <c r="X263" s="166"/>
      <c r="Y263" s="166"/>
      <c r="Z263" s="166"/>
    </row>
    <row r="264" spans="1:26">
      <c r="A264" s="163"/>
      <c r="B264" s="166"/>
      <c r="C264" s="166"/>
      <c r="D264" s="166"/>
      <c r="E264" s="166"/>
      <c r="F264" s="166"/>
      <c r="G264" s="166"/>
      <c r="H264" s="166"/>
      <c r="I264" s="166"/>
      <c r="J264" s="166"/>
      <c r="K264" s="166"/>
      <c r="L264" s="166"/>
      <c r="M264" s="166"/>
      <c r="N264" s="166"/>
      <c r="O264" s="166"/>
      <c r="P264" s="166"/>
      <c r="Q264" s="166"/>
      <c r="R264" s="166"/>
      <c r="S264" s="166"/>
      <c r="T264" s="166"/>
      <c r="U264" s="166"/>
      <c r="V264" s="166"/>
      <c r="W264" s="166"/>
      <c r="X264" s="166"/>
      <c r="Y264" s="166"/>
      <c r="Z264" s="166"/>
    </row>
    <row r="265" spans="1:26">
      <c r="A265" s="163"/>
      <c r="B265" s="166"/>
      <c r="C265" s="166"/>
      <c r="D265" s="166"/>
      <c r="E265" s="166"/>
      <c r="F265" s="166"/>
      <c r="G265" s="166"/>
      <c r="H265" s="166"/>
      <c r="I265" s="166"/>
      <c r="J265" s="166"/>
      <c r="K265" s="166"/>
      <c r="L265" s="166"/>
      <c r="M265" s="166"/>
      <c r="N265" s="166"/>
      <c r="O265" s="166"/>
      <c r="P265" s="166"/>
      <c r="Q265" s="166"/>
      <c r="R265" s="166"/>
      <c r="S265" s="166"/>
      <c r="T265" s="166"/>
      <c r="U265" s="166"/>
      <c r="V265" s="166"/>
      <c r="W265" s="166"/>
      <c r="X265" s="166"/>
      <c r="Y265" s="166"/>
      <c r="Z265" s="166"/>
    </row>
    <row r="266" spans="1:26">
      <c r="A266" s="163"/>
      <c r="B266" s="166"/>
      <c r="C266" s="166"/>
      <c r="D266" s="166"/>
      <c r="E266" s="166"/>
      <c r="F266" s="166"/>
      <c r="G266" s="166"/>
      <c r="H266" s="166"/>
      <c r="I266" s="166"/>
      <c r="J266" s="166"/>
      <c r="K266" s="166"/>
      <c r="L266" s="166"/>
      <c r="M266" s="166"/>
      <c r="N266" s="166"/>
      <c r="O266" s="166"/>
      <c r="P266" s="166"/>
      <c r="Q266" s="166"/>
      <c r="R266" s="166"/>
      <c r="S266" s="166"/>
      <c r="T266" s="166"/>
      <c r="U266" s="166"/>
      <c r="V266" s="166"/>
      <c r="W266" s="166"/>
      <c r="X266" s="166"/>
      <c r="Y266" s="166"/>
      <c r="Z266" s="166"/>
    </row>
    <row r="267" spans="1:26">
      <c r="A267" s="163"/>
      <c r="B267" s="166"/>
      <c r="C267" s="166"/>
      <c r="D267" s="166"/>
      <c r="E267" s="166"/>
      <c r="F267" s="166"/>
      <c r="G267" s="166"/>
      <c r="H267" s="166"/>
      <c r="I267" s="166"/>
      <c r="J267" s="166"/>
      <c r="K267" s="166"/>
      <c r="L267" s="166"/>
      <c r="M267" s="166"/>
      <c r="N267" s="166"/>
      <c r="O267" s="166"/>
      <c r="P267" s="166"/>
      <c r="Q267" s="166"/>
      <c r="R267" s="166"/>
      <c r="S267" s="166"/>
      <c r="T267" s="166"/>
      <c r="U267" s="166"/>
      <c r="V267" s="166"/>
      <c r="W267" s="166"/>
      <c r="X267" s="166"/>
      <c r="Y267" s="166"/>
      <c r="Z267" s="166"/>
    </row>
    <row r="268" spans="1:26">
      <c r="A268" s="163"/>
      <c r="B268" s="166"/>
      <c r="C268" s="166"/>
      <c r="D268" s="166"/>
      <c r="E268" s="166"/>
      <c r="F268" s="166"/>
      <c r="G268" s="166"/>
      <c r="H268" s="166"/>
      <c r="I268" s="166"/>
      <c r="J268" s="166"/>
      <c r="K268" s="166"/>
      <c r="L268" s="166"/>
      <c r="M268" s="166"/>
      <c r="N268" s="166"/>
      <c r="O268" s="166"/>
      <c r="P268" s="166"/>
      <c r="Q268" s="166"/>
      <c r="R268" s="166"/>
      <c r="S268" s="166"/>
      <c r="T268" s="166"/>
      <c r="U268" s="166"/>
      <c r="V268" s="166"/>
      <c r="W268" s="166"/>
      <c r="X268" s="166"/>
      <c r="Y268" s="166"/>
      <c r="Z268" s="166"/>
    </row>
    <row r="269" spans="1:26">
      <c r="A269" s="163"/>
      <c r="B269" s="166"/>
      <c r="C269" s="166"/>
      <c r="D269" s="166"/>
      <c r="E269" s="166"/>
      <c r="F269" s="166"/>
      <c r="G269" s="166"/>
      <c r="H269" s="166"/>
      <c r="I269" s="166"/>
      <c r="J269" s="166"/>
      <c r="K269" s="166"/>
      <c r="L269" s="166"/>
      <c r="M269" s="166"/>
      <c r="N269" s="166"/>
      <c r="O269" s="166"/>
      <c r="P269" s="166"/>
      <c r="Q269" s="166"/>
      <c r="R269" s="166"/>
      <c r="S269" s="166"/>
      <c r="T269" s="166"/>
      <c r="U269" s="166"/>
      <c r="V269" s="166"/>
      <c r="W269" s="166"/>
      <c r="X269" s="166"/>
      <c r="Y269" s="166"/>
      <c r="Z269" s="166"/>
    </row>
    <row r="270" spans="1:26">
      <c r="A270" s="163"/>
      <c r="B270" s="166"/>
      <c r="C270" s="166"/>
      <c r="D270" s="166"/>
      <c r="E270" s="166"/>
      <c r="F270" s="166"/>
      <c r="G270" s="166"/>
      <c r="H270" s="166"/>
      <c r="I270" s="166"/>
      <c r="J270" s="166"/>
      <c r="K270" s="166"/>
      <c r="L270" s="166"/>
      <c r="M270" s="166"/>
      <c r="N270" s="166"/>
      <c r="O270" s="166"/>
      <c r="P270" s="166"/>
      <c r="Q270" s="166"/>
      <c r="R270" s="166"/>
      <c r="S270" s="166"/>
      <c r="T270" s="166"/>
      <c r="U270" s="166"/>
      <c r="V270" s="166"/>
      <c r="W270" s="166"/>
      <c r="X270" s="166"/>
      <c r="Y270" s="166"/>
      <c r="Z270" s="166"/>
    </row>
    <row r="271" spans="1:26">
      <c r="A271" s="163"/>
      <c r="B271" s="166"/>
      <c r="C271" s="166"/>
      <c r="D271" s="166"/>
      <c r="E271" s="166"/>
      <c r="F271" s="166"/>
      <c r="G271" s="166"/>
      <c r="H271" s="166"/>
      <c r="I271" s="166"/>
      <c r="J271" s="166"/>
      <c r="K271" s="166"/>
      <c r="L271" s="166"/>
      <c r="M271" s="166"/>
      <c r="N271" s="166"/>
      <c r="O271" s="166"/>
      <c r="P271" s="166"/>
      <c r="Q271" s="166"/>
      <c r="R271" s="166"/>
      <c r="S271" s="166"/>
      <c r="T271" s="166"/>
      <c r="U271" s="166"/>
      <c r="V271" s="166"/>
      <c r="W271" s="166"/>
      <c r="X271" s="166"/>
      <c r="Y271" s="166"/>
      <c r="Z271" s="166"/>
    </row>
    <row r="272" spans="1:26">
      <c r="A272" s="163"/>
      <c r="B272" s="166"/>
      <c r="C272" s="166"/>
      <c r="D272" s="166"/>
      <c r="E272" s="166"/>
      <c r="F272" s="166"/>
      <c r="G272" s="166"/>
      <c r="H272" s="166"/>
      <c r="I272" s="166"/>
      <c r="J272" s="166"/>
      <c r="K272" s="166"/>
      <c r="L272" s="166"/>
      <c r="M272" s="166"/>
      <c r="N272" s="166"/>
      <c r="O272" s="166"/>
      <c r="P272" s="166"/>
      <c r="Q272" s="166"/>
      <c r="R272" s="166"/>
      <c r="S272" s="166"/>
      <c r="T272" s="166"/>
      <c r="U272" s="166"/>
      <c r="V272" s="166"/>
      <c r="W272" s="166"/>
      <c r="X272" s="166"/>
      <c r="Y272" s="166"/>
      <c r="Z272" s="166"/>
    </row>
    <row r="273" spans="1:26">
      <c r="A273" s="163"/>
      <c r="B273" s="166"/>
      <c r="C273" s="166"/>
      <c r="D273" s="166"/>
      <c r="E273" s="166"/>
      <c r="F273" s="166"/>
      <c r="G273" s="166"/>
      <c r="H273" s="166"/>
      <c r="I273" s="166"/>
      <c r="J273" s="166"/>
      <c r="K273" s="166"/>
      <c r="L273" s="166"/>
      <c r="M273" s="166"/>
      <c r="N273" s="166"/>
      <c r="O273" s="166"/>
      <c r="P273" s="166"/>
      <c r="Q273" s="166"/>
      <c r="R273" s="166"/>
      <c r="S273" s="166"/>
      <c r="T273" s="166"/>
      <c r="U273" s="166"/>
      <c r="V273" s="166"/>
      <c r="W273" s="166"/>
      <c r="X273" s="166"/>
      <c r="Y273" s="166"/>
      <c r="Z273" s="166"/>
    </row>
    <row r="274" spans="1:26">
      <c r="A274" s="163"/>
      <c r="B274" s="166"/>
      <c r="C274" s="166"/>
      <c r="D274" s="166"/>
      <c r="E274" s="166"/>
      <c r="F274" s="166"/>
      <c r="G274" s="166"/>
      <c r="H274" s="166"/>
      <c r="I274" s="166"/>
      <c r="J274" s="166"/>
      <c r="K274" s="166"/>
      <c r="L274" s="166"/>
      <c r="M274" s="166"/>
      <c r="N274" s="166"/>
      <c r="O274" s="166"/>
      <c r="P274" s="166"/>
      <c r="Q274" s="166"/>
      <c r="R274" s="166"/>
      <c r="S274" s="166"/>
      <c r="T274" s="166"/>
      <c r="U274" s="166"/>
      <c r="V274" s="166"/>
      <c r="W274" s="166"/>
      <c r="X274" s="166"/>
      <c r="Y274" s="166"/>
      <c r="Z274" s="166"/>
    </row>
    <row r="275" spans="1:26">
      <c r="A275" s="163"/>
      <c r="B275" s="166"/>
      <c r="C275" s="166"/>
      <c r="D275" s="166"/>
      <c r="E275" s="166"/>
      <c r="F275" s="166"/>
      <c r="G275" s="166"/>
      <c r="H275" s="166"/>
      <c r="I275" s="166"/>
      <c r="J275" s="166"/>
      <c r="K275" s="166"/>
      <c r="L275" s="166"/>
      <c r="M275" s="166"/>
      <c r="N275" s="166"/>
      <c r="O275" s="166"/>
      <c r="P275" s="166"/>
      <c r="Q275" s="166"/>
      <c r="R275" s="166"/>
      <c r="S275" s="166"/>
      <c r="T275" s="166"/>
      <c r="U275" s="166"/>
      <c r="V275" s="166"/>
      <c r="W275" s="166"/>
      <c r="X275" s="166"/>
      <c r="Y275" s="166"/>
      <c r="Z275" s="166"/>
    </row>
    <row r="276" spans="1:26">
      <c r="A276" s="163"/>
      <c r="B276" s="166"/>
      <c r="C276" s="166"/>
      <c r="D276" s="166"/>
      <c r="E276" s="166"/>
      <c r="F276" s="166"/>
      <c r="G276" s="166"/>
      <c r="H276" s="166"/>
      <c r="I276" s="166"/>
      <c r="J276" s="166"/>
      <c r="K276" s="166"/>
      <c r="L276" s="166"/>
      <c r="M276" s="166"/>
      <c r="N276" s="166"/>
      <c r="O276" s="166"/>
      <c r="P276" s="166"/>
      <c r="Q276" s="166"/>
      <c r="R276" s="166"/>
      <c r="S276" s="166"/>
      <c r="T276" s="166"/>
      <c r="U276" s="166"/>
      <c r="V276" s="166"/>
      <c r="W276" s="166"/>
      <c r="X276" s="166"/>
      <c r="Y276" s="166"/>
      <c r="Z276" s="166"/>
    </row>
    <row r="277" spans="1:26">
      <c r="A277" s="163"/>
      <c r="B277" s="166"/>
      <c r="C277" s="166"/>
      <c r="D277" s="166"/>
      <c r="E277" s="166"/>
      <c r="F277" s="166"/>
      <c r="G277" s="166"/>
      <c r="H277" s="166"/>
      <c r="I277" s="166"/>
      <c r="J277" s="166"/>
      <c r="K277" s="166"/>
      <c r="L277" s="166"/>
      <c r="M277" s="166"/>
      <c r="N277" s="166"/>
      <c r="O277" s="166"/>
      <c r="P277" s="166"/>
      <c r="Q277" s="166"/>
      <c r="R277" s="166"/>
      <c r="S277" s="166"/>
      <c r="T277" s="166"/>
      <c r="U277" s="166"/>
      <c r="V277" s="166"/>
      <c r="W277" s="166"/>
      <c r="X277" s="166"/>
      <c r="Y277" s="166"/>
      <c r="Z277" s="166"/>
    </row>
    <row r="278" spans="1:26">
      <c r="A278" s="163"/>
      <c r="B278" s="166"/>
      <c r="C278" s="166"/>
      <c r="D278" s="166"/>
      <c r="E278" s="166"/>
      <c r="F278" s="166"/>
      <c r="G278" s="166"/>
      <c r="H278" s="166"/>
      <c r="I278" s="166"/>
      <c r="J278" s="166"/>
      <c r="K278" s="166"/>
      <c r="L278" s="166"/>
      <c r="M278" s="166"/>
      <c r="N278" s="166"/>
      <c r="O278" s="166"/>
      <c r="P278" s="166"/>
      <c r="Q278" s="166"/>
      <c r="R278" s="166"/>
      <c r="S278" s="166"/>
      <c r="T278" s="166"/>
      <c r="U278" s="166"/>
      <c r="V278" s="166"/>
      <c r="W278" s="166"/>
      <c r="X278" s="166"/>
      <c r="Y278" s="166"/>
      <c r="Z278" s="166"/>
    </row>
    <row r="279" spans="1:26">
      <c r="A279" s="163"/>
      <c r="B279" s="166"/>
      <c r="C279" s="166"/>
      <c r="D279" s="166"/>
      <c r="E279" s="166"/>
      <c r="F279" s="166"/>
      <c r="G279" s="166"/>
      <c r="H279" s="166"/>
      <c r="I279" s="166"/>
      <c r="J279" s="166"/>
      <c r="K279" s="166"/>
      <c r="L279" s="166"/>
      <c r="M279" s="166"/>
      <c r="N279" s="166"/>
      <c r="O279" s="166"/>
      <c r="P279" s="166"/>
      <c r="Q279" s="166"/>
      <c r="R279" s="166"/>
      <c r="S279" s="166"/>
      <c r="T279" s="166"/>
      <c r="U279" s="166"/>
      <c r="V279" s="166"/>
      <c r="W279" s="166"/>
      <c r="X279" s="166"/>
      <c r="Y279" s="166"/>
      <c r="Z279" s="166"/>
    </row>
    <row r="280" spans="1:26">
      <c r="A280" s="163"/>
      <c r="B280" s="166"/>
      <c r="C280" s="166"/>
      <c r="D280" s="166"/>
      <c r="E280" s="166"/>
      <c r="F280" s="166"/>
      <c r="G280" s="166"/>
      <c r="H280" s="166"/>
      <c r="I280" s="166"/>
      <c r="J280" s="166"/>
      <c r="K280" s="166"/>
      <c r="L280" s="166"/>
      <c r="M280" s="166"/>
      <c r="N280" s="166"/>
      <c r="O280" s="166"/>
      <c r="P280" s="166"/>
      <c r="Q280" s="166"/>
      <c r="R280" s="166"/>
      <c r="S280" s="166"/>
      <c r="T280" s="166"/>
      <c r="U280" s="166"/>
      <c r="V280" s="166"/>
      <c r="W280" s="166"/>
      <c r="X280" s="166"/>
      <c r="Y280" s="166"/>
      <c r="Z280" s="166"/>
    </row>
    <row r="281" spans="1:26">
      <c r="A281" s="163"/>
      <c r="B281" s="166"/>
      <c r="C281" s="166"/>
      <c r="D281" s="166"/>
      <c r="E281" s="166"/>
      <c r="F281" s="166"/>
      <c r="G281" s="166"/>
      <c r="H281" s="166"/>
      <c r="I281" s="166"/>
      <c r="J281" s="166"/>
      <c r="K281" s="166"/>
      <c r="L281" s="166"/>
      <c r="M281" s="166"/>
      <c r="N281" s="166"/>
      <c r="O281" s="166"/>
      <c r="P281" s="166"/>
      <c r="Q281" s="166"/>
      <c r="R281" s="166"/>
      <c r="S281" s="166"/>
      <c r="T281" s="166"/>
      <c r="U281" s="166"/>
      <c r="V281" s="166"/>
      <c r="W281" s="166"/>
      <c r="X281" s="166"/>
      <c r="Y281" s="166"/>
      <c r="Z281" s="166"/>
    </row>
    <row r="282" spans="1:26">
      <c r="A282" s="163"/>
      <c r="B282" s="166"/>
      <c r="C282" s="166"/>
      <c r="D282" s="166"/>
      <c r="E282" s="166"/>
      <c r="F282" s="166"/>
      <c r="G282" s="166"/>
      <c r="H282" s="166"/>
      <c r="I282" s="166"/>
      <c r="J282" s="166"/>
      <c r="K282" s="166"/>
      <c r="L282" s="166"/>
      <c r="M282" s="166"/>
      <c r="N282" s="166"/>
      <c r="O282" s="166"/>
      <c r="P282" s="166"/>
      <c r="Q282" s="166"/>
      <c r="R282" s="166"/>
      <c r="S282" s="166"/>
      <c r="T282" s="166"/>
      <c r="U282" s="166"/>
      <c r="V282" s="166"/>
      <c r="W282" s="166"/>
      <c r="X282" s="166"/>
      <c r="Y282" s="166"/>
      <c r="Z282" s="166"/>
    </row>
    <row r="283" spans="1:26">
      <c r="A283" s="163"/>
      <c r="B283" s="166"/>
      <c r="C283" s="166"/>
      <c r="D283" s="166"/>
      <c r="E283" s="166"/>
      <c r="F283" s="166"/>
      <c r="G283" s="166"/>
      <c r="H283" s="166"/>
      <c r="I283" s="166"/>
      <c r="J283" s="166"/>
      <c r="K283" s="166"/>
      <c r="L283" s="166"/>
      <c r="M283" s="166"/>
      <c r="N283" s="166"/>
      <c r="O283" s="166"/>
      <c r="P283" s="166"/>
      <c r="Q283" s="166"/>
      <c r="R283" s="166"/>
      <c r="S283" s="166"/>
      <c r="T283" s="166"/>
      <c r="U283" s="166"/>
      <c r="V283" s="166"/>
      <c r="W283" s="166"/>
      <c r="X283" s="166"/>
      <c r="Y283" s="166"/>
      <c r="Z283" s="166"/>
    </row>
    <row r="284" spans="1:26">
      <c r="A284" s="163"/>
      <c r="B284" s="166"/>
      <c r="C284" s="166"/>
      <c r="D284" s="166"/>
      <c r="E284" s="166"/>
      <c r="F284" s="166"/>
      <c r="G284" s="166"/>
      <c r="H284" s="166"/>
      <c r="I284" s="166"/>
      <c r="J284" s="166"/>
      <c r="K284" s="166"/>
      <c r="L284" s="166"/>
      <c r="M284" s="166"/>
      <c r="N284" s="166"/>
      <c r="O284" s="166"/>
      <c r="P284" s="166"/>
      <c r="Q284" s="166"/>
      <c r="R284" s="166"/>
      <c r="S284" s="166"/>
      <c r="T284" s="166"/>
      <c r="U284" s="166"/>
      <c r="V284" s="166"/>
      <c r="W284" s="166"/>
      <c r="X284" s="166"/>
      <c r="Y284" s="166"/>
      <c r="Z284" s="166"/>
    </row>
    <row r="285" spans="1:26">
      <c r="A285" s="163"/>
      <c r="B285" s="166"/>
      <c r="C285" s="166"/>
      <c r="D285" s="166"/>
      <c r="E285" s="166"/>
      <c r="F285" s="166"/>
      <c r="G285" s="166"/>
      <c r="H285" s="166"/>
      <c r="I285" s="166"/>
      <c r="J285" s="166"/>
      <c r="K285" s="166"/>
      <c r="L285" s="166"/>
      <c r="M285" s="166"/>
      <c r="N285" s="166"/>
      <c r="O285" s="166"/>
      <c r="P285" s="166"/>
      <c r="Q285" s="166"/>
      <c r="R285" s="166"/>
      <c r="S285" s="166"/>
      <c r="T285" s="166"/>
      <c r="U285" s="166"/>
      <c r="V285" s="166"/>
      <c r="W285" s="166"/>
      <c r="X285" s="166"/>
      <c r="Y285" s="166"/>
      <c r="Z285" s="166"/>
    </row>
    <row r="286" spans="1:26">
      <c r="A286" s="163"/>
      <c r="B286" s="166"/>
      <c r="C286" s="166"/>
      <c r="D286" s="166"/>
      <c r="E286" s="166"/>
      <c r="F286" s="166"/>
      <c r="G286" s="166"/>
      <c r="H286" s="166"/>
      <c r="I286" s="166"/>
      <c r="J286" s="166"/>
      <c r="K286" s="166"/>
      <c r="L286" s="166"/>
      <c r="M286" s="166"/>
      <c r="N286" s="166"/>
      <c r="O286" s="166"/>
      <c r="P286" s="166"/>
      <c r="Q286" s="166"/>
      <c r="R286" s="166"/>
      <c r="S286" s="166"/>
      <c r="T286" s="166"/>
      <c r="U286" s="166"/>
      <c r="V286" s="166"/>
      <c r="W286" s="166"/>
      <c r="X286" s="166"/>
      <c r="Y286" s="166"/>
      <c r="Z286" s="166"/>
    </row>
    <row r="287" spans="1:26">
      <c r="A287" s="163"/>
      <c r="B287" s="166"/>
      <c r="C287" s="166"/>
      <c r="D287" s="166"/>
      <c r="E287" s="166"/>
      <c r="F287" s="166"/>
      <c r="G287" s="166"/>
      <c r="H287" s="166"/>
      <c r="I287" s="166"/>
      <c r="J287" s="166"/>
      <c r="K287" s="166"/>
      <c r="L287" s="166"/>
      <c r="M287" s="166"/>
      <c r="N287" s="166"/>
      <c r="O287" s="166"/>
      <c r="P287" s="166"/>
      <c r="Q287" s="166"/>
      <c r="R287" s="166"/>
      <c r="S287" s="166"/>
      <c r="T287" s="166"/>
      <c r="U287" s="166"/>
      <c r="V287" s="166"/>
      <c r="W287" s="166"/>
      <c r="X287" s="166"/>
      <c r="Y287" s="166"/>
      <c r="Z287" s="166"/>
    </row>
    <row r="288" spans="1:26">
      <c r="A288" s="163"/>
      <c r="B288" s="166"/>
      <c r="C288" s="166"/>
      <c r="D288" s="166"/>
      <c r="E288" s="166"/>
      <c r="F288" s="166"/>
      <c r="G288" s="166"/>
      <c r="H288" s="166"/>
      <c r="I288" s="166"/>
      <c r="J288" s="166"/>
      <c r="K288" s="166"/>
      <c r="L288" s="166"/>
      <c r="M288" s="166"/>
      <c r="N288" s="166"/>
      <c r="O288" s="166"/>
      <c r="P288" s="166"/>
      <c r="Q288" s="166"/>
      <c r="R288" s="166"/>
      <c r="S288" s="166"/>
      <c r="T288" s="166"/>
      <c r="U288" s="166"/>
      <c r="V288" s="166"/>
      <c r="W288" s="166"/>
      <c r="X288" s="166"/>
      <c r="Y288" s="166"/>
      <c r="Z288" s="166"/>
    </row>
    <row r="289" spans="1:26">
      <c r="A289" s="163"/>
      <c r="B289" s="166"/>
      <c r="C289" s="166"/>
      <c r="D289" s="166"/>
      <c r="E289" s="166"/>
      <c r="F289" s="166"/>
      <c r="G289" s="166"/>
      <c r="H289" s="166"/>
      <c r="I289" s="166"/>
      <c r="J289" s="166"/>
      <c r="K289" s="166"/>
      <c r="L289" s="166"/>
      <c r="M289" s="166"/>
      <c r="N289" s="166"/>
      <c r="O289" s="166"/>
      <c r="P289" s="166"/>
      <c r="Q289" s="166"/>
      <c r="R289" s="166"/>
      <c r="S289" s="166"/>
      <c r="T289" s="166"/>
      <c r="U289" s="166"/>
      <c r="V289" s="166"/>
      <c r="W289" s="166"/>
      <c r="X289" s="166"/>
      <c r="Y289" s="166"/>
      <c r="Z289" s="166"/>
    </row>
    <row r="290" spans="1:26">
      <c r="A290" s="163"/>
      <c r="B290" s="166"/>
      <c r="C290" s="166"/>
      <c r="D290" s="166"/>
      <c r="E290" s="166"/>
      <c r="F290" s="166"/>
      <c r="G290" s="166"/>
      <c r="H290" s="166"/>
      <c r="I290" s="166"/>
      <c r="J290" s="166"/>
      <c r="K290" s="166"/>
      <c r="L290" s="166"/>
      <c r="M290" s="166"/>
      <c r="N290" s="166"/>
      <c r="O290" s="166"/>
      <c r="P290" s="166"/>
      <c r="Q290" s="166"/>
      <c r="R290" s="166"/>
      <c r="S290" s="166"/>
      <c r="T290" s="166"/>
      <c r="U290" s="166"/>
      <c r="V290" s="166"/>
      <c r="W290" s="166"/>
      <c r="X290" s="166"/>
      <c r="Y290" s="166"/>
      <c r="Z290" s="166"/>
    </row>
    <row r="291" spans="1:26">
      <c r="A291" s="163"/>
      <c r="B291" s="166"/>
      <c r="C291" s="166"/>
      <c r="D291" s="166"/>
      <c r="E291" s="166"/>
      <c r="F291" s="166"/>
      <c r="G291" s="166"/>
      <c r="H291" s="166"/>
      <c r="I291" s="166"/>
      <c r="J291" s="166"/>
      <c r="K291" s="166"/>
      <c r="L291" s="166"/>
      <c r="M291" s="166"/>
      <c r="N291" s="166"/>
      <c r="O291" s="166"/>
      <c r="P291" s="166"/>
      <c r="Q291" s="166"/>
      <c r="R291" s="166"/>
      <c r="S291" s="166"/>
      <c r="T291" s="166"/>
      <c r="U291" s="166"/>
      <c r="V291" s="166"/>
      <c r="W291" s="166"/>
      <c r="X291" s="166"/>
      <c r="Y291" s="166"/>
      <c r="Z291" s="166"/>
    </row>
    <row r="292" spans="1:26">
      <c r="A292" s="163"/>
      <c r="B292" s="166"/>
      <c r="C292" s="166"/>
      <c r="D292" s="166"/>
      <c r="E292" s="166"/>
      <c r="F292" s="166"/>
      <c r="G292" s="166"/>
      <c r="H292" s="166"/>
      <c r="I292" s="166"/>
      <c r="J292" s="166"/>
      <c r="K292" s="166"/>
      <c r="L292" s="166"/>
      <c r="M292" s="166"/>
      <c r="N292" s="166"/>
      <c r="O292" s="166"/>
      <c r="P292" s="166"/>
      <c r="Q292" s="166"/>
      <c r="R292" s="166"/>
      <c r="S292" s="166"/>
      <c r="T292" s="166"/>
      <c r="U292" s="166"/>
      <c r="V292" s="166"/>
      <c r="W292" s="166"/>
      <c r="X292" s="166"/>
      <c r="Y292" s="166"/>
      <c r="Z292" s="166"/>
    </row>
    <row r="293" spans="1:26">
      <c r="A293" s="163"/>
      <c r="B293" s="166"/>
      <c r="C293" s="166"/>
      <c r="D293" s="166"/>
      <c r="E293" s="166"/>
      <c r="F293" s="166"/>
      <c r="G293" s="166"/>
      <c r="H293" s="166"/>
      <c r="I293" s="166"/>
      <c r="J293" s="166"/>
      <c r="K293" s="166"/>
      <c r="L293" s="166"/>
      <c r="M293" s="166"/>
      <c r="N293" s="166"/>
      <c r="O293" s="166"/>
      <c r="P293" s="166"/>
      <c r="Q293" s="166"/>
      <c r="R293" s="166"/>
      <c r="S293" s="166"/>
      <c r="T293" s="166"/>
      <c r="U293" s="166"/>
      <c r="V293" s="166"/>
      <c r="W293" s="166"/>
      <c r="X293" s="166"/>
      <c r="Y293" s="166"/>
      <c r="Z293" s="166"/>
    </row>
    <row r="294" spans="1:26">
      <c r="A294" s="163"/>
      <c r="B294" s="166"/>
      <c r="C294" s="166"/>
      <c r="D294" s="166"/>
      <c r="E294" s="166"/>
      <c r="F294" s="166"/>
      <c r="G294" s="166"/>
      <c r="H294" s="166"/>
      <c r="I294" s="166"/>
      <c r="J294" s="166"/>
      <c r="K294" s="166"/>
      <c r="L294" s="166"/>
      <c r="M294" s="166"/>
      <c r="N294" s="166"/>
      <c r="O294" s="166"/>
      <c r="P294" s="166"/>
      <c r="Q294" s="166"/>
      <c r="R294" s="166"/>
      <c r="S294" s="166"/>
      <c r="T294" s="166"/>
      <c r="U294" s="166"/>
      <c r="V294" s="166"/>
      <c r="W294" s="166"/>
      <c r="X294" s="166"/>
      <c r="Y294" s="166"/>
      <c r="Z294" s="166"/>
    </row>
    <row r="295" spans="1:26">
      <c r="A295" s="163"/>
      <c r="B295" s="166"/>
      <c r="C295" s="166"/>
      <c r="D295" s="166"/>
      <c r="E295" s="166"/>
      <c r="F295" s="166"/>
      <c r="G295" s="166"/>
      <c r="H295" s="166"/>
      <c r="I295" s="166"/>
      <c r="J295" s="166"/>
      <c r="K295" s="166"/>
      <c r="L295" s="166"/>
      <c r="M295" s="166"/>
      <c r="N295" s="166"/>
      <c r="O295" s="166"/>
      <c r="P295" s="166"/>
      <c r="Q295" s="166"/>
      <c r="R295" s="166"/>
      <c r="S295" s="166"/>
      <c r="T295" s="166"/>
      <c r="U295" s="166"/>
      <c r="V295" s="166"/>
      <c r="W295" s="166"/>
      <c r="X295" s="166"/>
      <c r="Y295" s="166"/>
      <c r="Z295" s="166"/>
    </row>
    <row r="296" spans="1:26">
      <c r="A296" s="163"/>
      <c r="B296" s="166"/>
      <c r="C296" s="166"/>
      <c r="D296" s="166"/>
      <c r="E296" s="166"/>
      <c r="F296" s="166"/>
      <c r="G296" s="166"/>
      <c r="H296" s="166"/>
      <c r="I296" s="166"/>
      <c r="J296" s="166"/>
      <c r="K296" s="166"/>
      <c r="L296" s="166"/>
      <c r="M296" s="166"/>
      <c r="N296" s="166"/>
      <c r="O296" s="166"/>
      <c r="P296" s="166"/>
      <c r="Q296" s="166"/>
      <c r="R296" s="166"/>
      <c r="S296" s="166"/>
      <c r="T296" s="166"/>
      <c r="U296" s="166"/>
      <c r="V296" s="166"/>
      <c r="W296" s="166"/>
      <c r="X296" s="166"/>
      <c r="Y296" s="166"/>
      <c r="Z296" s="166"/>
    </row>
    <row r="297" spans="1:26">
      <c r="A297" s="163"/>
      <c r="B297" s="166"/>
      <c r="C297" s="166"/>
      <c r="D297" s="166"/>
      <c r="E297" s="166"/>
      <c r="F297" s="166"/>
      <c r="G297" s="166"/>
      <c r="H297" s="166"/>
      <c r="I297" s="166"/>
      <c r="J297" s="166"/>
      <c r="K297" s="166"/>
      <c r="L297" s="166"/>
      <c r="M297" s="166"/>
      <c r="N297" s="166"/>
      <c r="O297" s="166"/>
      <c r="P297" s="166"/>
      <c r="Q297" s="166"/>
      <c r="R297" s="166"/>
      <c r="S297" s="166"/>
      <c r="T297" s="166"/>
      <c r="U297" s="166"/>
      <c r="V297" s="166"/>
      <c r="W297" s="166"/>
      <c r="X297" s="166"/>
      <c r="Y297" s="166"/>
      <c r="Z297" s="166"/>
    </row>
    <row r="298" spans="1:26">
      <c r="A298" s="163"/>
      <c r="B298" s="166"/>
      <c r="C298" s="166"/>
      <c r="D298" s="166"/>
      <c r="E298" s="166"/>
      <c r="F298" s="166"/>
      <c r="G298" s="166"/>
      <c r="H298" s="166"/>
      <c r="I298" s="166"/>
      <c r="J298" s="166"/>
      <c r="K298" s="166"/>
      <c r="L298" s="166"/>
      <c r="M298" s="166"/>
      <c r="N298" s="166"/>
      <c r="O298" s="166"/>
      <c r="P298" s="166"/>
      <c r="Q298" s="166"/>
      <c r="R298" s="166"/>
      <c r="S298" s="166"/>
      <c r="T298" s="166"/>
      <c r="U298" s="166"/>
      <c r="V298" s="166"/>
      <c r="W298" s="166"/>
      <c r="X298" s="166"/>
      <c r="Y298" s="166"/>
      <c r="Z298" s="166"/>
    </row>
    <row r="299" spans="1:26">
      <c r="A299" s="163"/>
      <c r="B299" s="166"/>
      <c r="C299" s="166"/>
      <c r="D299" s="166"/>
      <c r="E299" s="166"/>
      <c r="F299" s="166"/>
      <c r="G299" s="166"/>
      <c r="H299" s="166"/>
      <c r="I299" s="166"/>
      <c r="J299" s="166"/>
      <c r="K299" s="166"/>
      <c r="L299" s="166"/>
      <c r="M299" s="166"/>
      <c r="N299" s="166"/>
      <c r="O299" s="166"/>
      <c r="P299" s="166"/>
      <c r="Q299" s="166"/>
      <c r="R299" s="166"/>
      <c r="S299" s="166"/>
      <c r="T299" s="166"/>
      <c r="U299" s="166"/>
      <c r="V299" s="166"/>
      <c r="W299" s="166"/>
      <c r="X299" s="166"/>
      <c r="Y299" s="166"/>
      <c r="Z299" s="166"/>
    </row>
    <row r="300" spans="1:26">
      <c r="A300" s="163"/>
      <c r="B300" s="166"/>
      <c r="C300" s="166"/>
      <c r="D300" s="166"/>
      <c r="E300" s="166"/>
      <c r="F300" s="166"/>
      <c r="G300" s="166"/>
      <c r="H300" s="166"/>
      <c r="I300" s="166"/>
      <c r="J300" s="166"/>
      <c r="K300" s="166"/>
      <c r="L300" s="166"/>
      <c r="M300" s="166"/>
      <c r="N300" s="166"/>
      <c r="O300" s="166"/>
      <c r="P300" s="166"/>
      <c r="Q300" s="166"/>
      <c r="R300" s="166"/>
      <c r="S300" s="166"/>
      <c r="T300" s="166"/>
      <c r="U300" s="166"/>
      <c r="V300" s="166"/>
      <c r="W300" s="166"/>
      <c r="X300" s="166"/>
      <c r="Y300" s="166"/>
      <c r="Z300" s="166"/>
    </row>
    <row r="301" spans="1:26">
      <c r="A301" s="163"/>
      <c r="B301" s="166"/>
      <c r="C301" s="166"/>
      <c r="D301" s="166"/>
      <c r="E301" s="166"/>
      <c r="F301" s="166"/>
      <c r="G301" s="166"/>
      <c r="H301" s="166"/>
      <c r="I301" s="166"/>
      <c r="J301" s="166"/>
      <c r="K301" s="166"/>
      <c r="L301" s="166"/>
      <c r="M301" s="166"/>
      <c r="N301" s="166"/>
      <c r="O301" s="166"/>
      <c r="P301" s="166"/>
      <c r="Q301" s="166"/>
      <c r="R301" s="166"/>
      <c r="S301" s="166"/>
      <c r="T301" s="166"/>
      <c r="U301" s="166"/>
      <c r="V301" s="166"/>
      <c r="W301" s="166"/>
      <c r="X301" s="166"/>
      <c r="Y301" s="166"/>
      <c r="Z301" s="166"/>
    </row>
    <row r="302" spans="1:26">
      <c r="A302" s="163"/>
      <c r="B302" s="166"/>
      <c r="C302" s="166"/>
      <c r="D302" s="166"/>
      <c r="E302" s="166"/>
      <c r="F302" s="166"/>
      <c r="G302" s="166"/>
      <c r="H302" s="166"/>
      <c r="I302" s="166"/>
      <c r="J302" s="166"/>
      <c r="K302" s="166"/>
      <c r="L302" s="166"/>
      <c r="M302" s="166"/>
      <c r="N302" s="166"/>
      <c r="O302" s="166"/>
      <c r="P302" s="166"/>
      <c r="Q302" s="166"/>
      <c r="R302" s="166"/>
      <c r="S302" s="166"/>
      <c r="T302" s="166"/>
      <c r="U302" s="166"/>
      <c r="V302" s="166"/>
      <c r="W302" s="166"/>
      <c r="X302" s="166"/>
      <c r="Y302" s="166"/>
      <c r="Z302" s="166"/>
    </row>
    <row r="303" spans="1:26">
      <c r="A303" s="163"/>
      <c r="B303" s="166"/>
      <c r="C303" s="166"/>
      <c r="D303" s="166"/>
      <c r="E303" s="166"/>
      <c r="F303" s="166"/>
      <c r="G303" s="166"/>
      <c r="H303" s="166"/>
      <c r="I303" s="166"/>
      <c r="J303" s="166"/>
      <c r="K303" s="166"/>
      <c r="L303" s="166"/>
      <c r="M303" s="166"/>
      <c r="N303" s="166"/>
      <c r="O303" s="166"/>
      <c r="P303" s="166"/>
      <c r="Q303" s="166"/>
      <c r="R303" s="166"/>
      <c r="S303" s="166"/>
      <c r="T303" s="166"/>
      <c r="U303" s="166"/>
      <c r="V303" s="166"/>
      <c r="W303" s="166"/>
      <c r="X303" s="166"/>
      <c r="Y303" s="166"/>
      <c r="Z303" s="166"/>
    </row>
    <row r="304" spans="1:26">
      <c r="A304" s="163"/>
      <c r="B304" s="166"/>
      <c r="C304" s="166"/>
      <c r="D304" s="166"/>
      <c r="E304" s="166"/>
      <c r="F304" s="166"/>
      <c r="G304" s="166"/>
      <c r="H304" s="166"/>
      <c r="I304" s="166"/>
      <c r="J304" s="166"/>
      <c r="K304" s="166"/>
      <c r="L304" s="166"/>
      <c r="M304" s="166"/>
      <c r="N304" s="166"/>
      <c r="O304" s="166"/>
      <c r="P304" s="166"/>
      <c r="Q304" s="166"/>
      <c r="R304" s="166"/>
      <c r="S304" s="166"/>
      <c r="T304" s="166"/>
      <c r="U304" s="166"/>
      <c r="V304" s="166"/>
      <c r="W304" s="166"/>
      <c r="X304" s="166"/>
      <c r="Y304" s="166"/>
      <c r="Z304" s="166"/>
    </row>
    <row r="305" spans="1:26">
      <c r="A305" s="163"/>
      <c r="B305" s="166"/>
      <c r="C305" s="166"/>
      <c r="D305" s="166"/>
      <c r="E305" s="166"/>
      <c r="F305" s="166"/>
      <c r="G305" s="166"/>
      <c r="H305" s="166"/>
      <c r="I305" s="166"/>
      <c r="J305" s="166"/>
      <c r="K305" s="166"/>
      <c r="L305" s="166"/>
      <c r="M305" s="166"/>
      <c r="N305" s="166"/>
      <c r="O305" s="166"/>
      <c r="P305" s="166"/>
      <c r="Q305" s="166"/>
      <c r="R305" s="166"/>
      <c r="S305" s="166"/>
      <c r="T305" s="166"/>
      <c r="U305" s="166"/>
      <c r="V305" s="166"/>
      <c r="W305" s="166"/>
      <c r="X305" s="166"/>
      <c r="Y305" s="166"/>
      <c r="Z305" s="166"/>
    </row>
    <row r="306" spans="1:26">
      <c r="A306" s="163"/>
      <c r="B306" s="166"/>
      <c r="C306" s="166"/>
      <c r="D306" s="166"/>
      <c r="E306" s="166"/>
      <c r="F306" s="166"/>
      <c r="G306" s="166"/>
      <c r="H306" s="166"/>
      <c r="I306" s="166"/>
      <c r="J306" s="166"/>
      <c r="K306" s="166"/>
      <c r="L306" s="166"/>
      <c r="M306" s="166"/>
      <c r="N306" s="166"/>
      <c r="O306" s="166"/>
      <c r="P306" s="166"/>
      <c r="Q306" s="166"/>
      <c r="R306" s="166"/>
      <c r="S306" s="166"/>
      <c r="T306" s="166"/>
      <c r="U306" s="166"/>
      <c r="V306" s="166"/>
      <c r="W306" s="166"/>
      <c r="X306" s="166"/>
      <c r="Y306" s="166"/>
      <c r="Z306" s="166"/>
    </row>
    <row r="307" spans="1:26">
      <c r="A307" s="163"/>
      <c r="B307" s="166"/>
      <c r="C307" s="166"/>
      <c r="D307" s="166"/>
      <c r="E307" s="166"/>
      <c r="F307" s="166"/>
      <c r="G307" s="166"/>
      <c r="H307" s="166"/>
      <c r="I307" s="166"/>
      <c r="J307" s="166"/>
      <c r="K307" s="166"/>
      <c r="L307" s="166"/>
      <c r="M307" s="166"/>
      <c r="N307" s="166"/>
      <c r="O307" s="166"/>
      <c r="P307" s="166"/>
      <c r="Q307" s="166"/>
      <c r="R307" s="166"/>
      <c r="S307" s="166"/>
      <c r="T307" s="166"/>
      <c r="U307" s="166"/>
      <c r="V307" s="166"/>
      <c r="W307" s="166"/>
      <c r="X307" s="166"/>
      <c r="Y307" s="166"/>
      <c r="Z307" s="166"/>
    </row>
    <row r="308" spans="1:26">
      <c r="A308" s="163"/>
      <c r="B308" s="166"/>
      <c r="C308" s="166"/>
      <c r="D308" s="166"/>
      <c r="E308" s="166"/>
      <c r="F308" s="166"/>
      <c r="G308" s="166"/>
      <c r="H308" s="166"/>
      <c r="I308" s="166"/>
      <c r="J308" s="166"/>
      <c r="K308" s="166"/>
      <c r="L308" s="166"/>
      <c r="M308" s="166"/>
      <c r="N308" s="166"/>
      <c r="O308" s="166"/>
      <c r="P308" s="166"/>
      <c r="Q308" s="166"/>
      <c r="R308" s="166"/>
      <c r="S308" s="166"/>
      <c r="T308" s="166"/>
      <c r="U308" s="166"/>
      <c r="V308" s="166"/>
      <c r="W308" s="166"/>
      <c r="X308" s="166"/>
      <c r="Y308" s="166"/>
      <c r="Z308" s="166"/>
    </row>
    <row r="309" spans="1:26">
      <c r="A309" s="163"/>
      <c r="B309" s="166"/>
      <c r="C309" s="166"/>
      <c r="D309" s="166"/>
      <c r="E309" s="166"/>
      <c r="F309" s="166"/>
      <c r="G309" s="166"/>
      <c r="H309" s="166"/>
      <c r="I309" s="166"/>
      <c r="J309" s="166"/>
      <c r="K309" s="166"/>
      <c r="L309" s="166"/>
      <c r="M309" s="166"/>
      <c r="N309" s="166"/>
      <c r="O309" s="166"/>
      <c r="P309" s="166"/>
      <c r="Q309" s="166"/>
      <c r="R309" s="166"/>
      <c r="S309" s="166"/>
      <c r="T309" s="166"/>
      <c r="U309" s="166"/>
      <c r="V309" s="166"/>
      <c r="W309" s="166"/>
      <c r="X309" s="166"/>
      <c r="Y309" s="166"/>
      <c r="Z309" s="166"/>
    </row>
    <row r="310" spans="1:26">
      <c r="A310" s="163"/>
      <c r="B310" s="166"/>
      <c r="C310" s="166"/>
      <c r="D310" s="166"/>
      <c r="E310" s="166"/>
      <c r="F310" s="166"/>
      <c r="G310" s="166"/>
      <c r="H310" s="166"/>
      <c r="I310" s="166"/>
      <c r="J310" s="166"/>
      <c r="K310" s="166"/>
      <c r="L310" s="166"/>
      <c r="M310" s="166"/>
      <c r="N310" s="166"/>
      <c r="O310" s="166"/>
      <c r="P310" s="166"/>
      <c r="Q310" s="166"/>
      <c r="R310" s="166"/>
      <c r="S310" s="166"/>
      <c r="T310" s="166"/>
      <c r="U310" s="166"/>
      <c r="V310" s="166"/>
      <c r="W310" s="166"/>
      <c r="X310" s="166"/>
      <c r="Y310" s="166"/>
      <c r="Z310" s="166"/>
    </row>
    <row r="311" spans="1:26">
      <c r="A311" s="163"/>
      <c r="B311" s="166"/>
      <c r="C311" s="166"/>
      <c r="D311" s="166"/>
      <c r="E311" s="166"/>
      <c r="F311" s="166"/>
      <c r="G311" s="166"/>
      <c r="H311" s="166"/>
      <c r="I311" s="166"/>
      <c r="J311" s="166"/>
      <c r="K311" s="166"/>
      <c r="L311" s="166"/>
      <c r="M311" s="166"/>
      <c r="N311" s="166"/>
      <c r="O311" s="166"/>
      <c r="P311" s="166"/>
      <c r="Q311" s="166"/>
      <c r="R311" s="166"/>
      <c r="S311" s="166"/>
      <c r="T311" s="166"/>
      <c r="U311" s="166"/>
      <c r="V311" s="166"/>
      <c r="W311" s="166"/>
      <c r="X311" s="166"/>
      <c r="Y311" s="166"/>
      <c r="Z311" s="166"/>
    </row>
    <row r="312" spans="1:26">
      <c r="A312" s="163"/>
      <c r="B312" s="166"/>
      <c r="C312" s="166"/>
      <c r="D312" s="166"/>
      <c r="E312" s="166"/>
      <c r="F312" s="166"/>
      <c r="G312" s="166"/>
      <c r="H312" s="166"/>
      <c r="I312" s="166"/>
      <c r="J312" s="166"/>
      <c r="K312" s="166"/>
      <c r="L312" s="166"/>
      <c r="M312" s="166"/>
      <c r="N312" s="166"/>
      <c r="O312" s="166"/>
      <c r="P312" s="166"/>
      <c r="Q312" s="166"/>
      <c r="R312" s="166"/>
      <c r="S312" s="166"/>
      <c r="T312" s="166"/>
      <c r="U312" s="166"/>
      <c r="V312" s="166"/>
      <c r="W312" s="166"/>
      <c r="X312" s="166"/>
      <c r="Y312" s="166"/>
      <c r="Z312" s="166"/>
    </row>
    <row r="313" spans="1:26">
      <c r="A313" s="163"/>
      <c r="B313" s="166"/>
      <c r="C313" s="166"/>
      <c r="D313" s="166"/>
      <c r="E313" s="166"/>
      <c r="F313" s="166"/>
      <c r="G313" s="166"/>
      <c r="H313" s="166"/>
      <c r="I313" s="166"/>
      <c r="J313" s="166"/>
      <c r="K313" s="166"/>
      <c r="L313" s="166"/>
      <c r="M313" s="166"/>
      <c r="N313" s="166"/>
      <c r="O313" s="166"/>
      <c r="P313" s="166"/>
      <c r="Q313" s="166"/>
      <c r="R313" s="166"/>
      <c r="S313" s="166"/>
      <c r="T313" s="166"/>
      <c r="U313" s="166"/>
      <c r="V313" s="166"/>
      <c r="W313" s="166"/>
      <c r="X313" s="166"/>
      <c r="Y313" s="166"/>
      <c r="Z313" s="166"/>
    </row>
    <row r="314" spans="1:26">
      <c r="A314" s="163"/>
      <c r="B314" s="166"/>
      <c r="C314" s="166"/>
      <c r="D314" s="166"/>
      <c r="E314" s="166"/>
      <c r="F314" s="166"/>
      <c r="G314" s="166"/>
      <c r="H314" s="166"/>
      <c r="I314" s="166"/>
      <c r="J314" s="166"/>
      <c r="K314" s="166"/>
      <c r="L314" s="166"/>
      <c r="M314" s="166"/>
      <c r="N314" s="166"/>
      <c r="O314" s="166"/>
      <c r="P314" s="166"/>
      <c r="Q314" s="166"/>
      <c r="R314" s="166"/>
      <c r="S314" s="166"/>
      <c r="T314" s="166"/>
      <c r="U314" s="166"/>
      <c r="V314" s="166"/>
      <c r="W314" s="166"/>
      <c r="X314" s="166"/>
      <c r="Y314" s="166"/>
      <c r="Z314" s="166"/>
    </row>
    <row r="315" spans="1:26">
      <c r="A315" s="163"/>
      <c r="B315" s="166"/>
      <c r="C315" s="166"/>
      <c r="D315" s="166"/>
      <c r="E315" s="166"/>
      <c r="F315" s="166"/>
      <c r="G315" s="166"/>
      <c r="H315" s="166"/>
      <c r="I315" s="166"/>
      <c r="J315" s="166"/>
      <c r="K315" s="166"/>
      <c r="L315" s="166"/>
      <c r="M315" s="166"/>
      <c r="N315" s="166"/>
      <c r="O315" s="166"/>
      <c r="P315" s="166"/>
      <c r="Q315" s="166"/>
      <c r="R315" s="166"/>
      <c r="S315" s="166"/>
      <c r="T315" s="166"/>
      <c r="U315" s="166"/>
      <c r="V315" s="166"/>
      <c r="W315" s="166"/>
      <c r="X315" s="166"/>
      <c r="Y315" s="166"/>
      <c r="Z315" s="166"/>
    </row>
    <row r="316" spans="1:26">
      <c r="A316" s="163"/>
      <c r="B316" s="166"/>
      <c r="C316" s="166"/>
      <c r="D316" s="166"/>
      <c r="E316" s="166"/>
      <c r="F316" s="166"/>
      <c r="G316" s="166"/>
      <c r="H316" s="166"/>
      <c r="I316" s="166"/>
      <c r="J316" s="166"/>
      <c r="K316" s="166"/>
      <c r="L316" s="166"/>
      <c r="M316" s="166"/>
      <c r="N316" s="166"/>
      <c r="O316" s="166"/>
      <c r="P316" s="166"/>
      <c r="Q316" s="166"/>
      <c r="R316" s="166"/>
      <c r="S316" s="166"/>
      <c r="T316" s="166"/>
      <c r="U316" s="166"/>
      <c r="V316" s="166"/>
      <c r="W316" s="166"/>
      <c r="X316" s="166"/>
      <c r="Y316" s="166"/>
      <c r="Z316" s="166"/>
    </row>
    <row r="317" spans="1:26">
      <c r="A317" s="163"/>
      <c r="B317" s="166"/>
      <c r="C317" s="166"/>
      <c r="D317" s="166"/>
      <c r="E317" s="166"/>
      <c r="F317" s="166"/>
      <c r="G317" s="166"/>
      <c r="H317" s="166"/>
      <c r="I317" s="166"/>
      <c r="J317" s="166"/>
      <c r="K317" s="166"/>
      <c r="L317" s="166"/>
      <c r="M317" s="166"/>
      <c r="N317" s="166"/>
      <c r="O317" s="166"/>
      <c r="P317" s="166"/>
      <c r="Q317" s="166"/>
      <c r="R317" s="166"/>
      <c r="S317" s="166"/>
      <c r="T317" s="166"/>
      <c r="U317" s="166"/>
      <c r="V317" s="166"/>
      <c r="W317" s="166"/>
      <c r="X317" s="166"/>
      <c r="Y317" s="166"/>
      <c r="Z317" s="166"/>
    </row>
    <row r="318" spans="1:26">
      <c r="A318" s="163"/>
      <c r="B318" s="166"/>
      <c r="C318" s="166"/>
      <c r="D318" s="166"/>
      <c r="E318" s="166"/>
      <c r="F318" s="166"/>
      <c r="G318" s="166"/>
      <c r="H318" s="166"/>
      <c r="I318" s="166"/>
      <c r="J318" s="166"/>
      <c r="K318" s="166"/>
      <c r="L318" s="166"/>
      <c r="M318" s="166"/>
      <c r="N318" s="166"/>
      <c r="O318" s="166"/>
      <c r="P318" s="166"/>
      <c r="Q318" s="166"/>
      <c r="R318" s="166"/>
      <c r="S318" s="166"/>
      <c r="T318" s="166"/>
      <c r="U318" s="166"/>
      <c r="V318" s="166"/>
      <c r="W318" s="166"/>
      <c r="X318" s="166"/>
      <c r="Y318" s="166"/>
      <c r="Z318" s="166"/>
    </row>
    <row r="319" spans="1:26">
      <c r="A319" s="163"/>
      <c r="B319" s="166"/>
      <c r="C319" s="166"/>
      <c r="D319" s="166"/>
      <c r="E319" s="166"/>
      <c r="F319" s="166"/>
      <c r="G319" s="166"/>
      <c r="H319" s="166"/>
      <c r="I319" s="166"/>
      <c r="J319" s="166"/>
      <c r="K319" s="166"/>
      <c r="L319" s="166"/>
      <c r="M319" s="166"/>
      <c r="N319" s="166"/>
      <c r="O319" s="166"/>
      <c r="P319" s="166"/>
      <c r="Q319" s="166"/>
      <c r="R319" s="166"/>
      <c r="S319" s="166"/>
      <c r="T319" s="166"/>
      <c r="U319" s="166"/>
      <c r="V319" s="166"/>
      <c r="W319" s="166"/>
      <c r="X319" s="166"/>
      <c r="Y319" s="166"/>
      <c r="Z319" s="166"/>
    </row>
    <row r="320" spans="1:26">
      <c r="A320" s="163"/>
      <c r="B320" s="166"/>
      <c r="C320" s="166"/>
      <c r="D320" s="166"/>
      <c r="E320" s="166"/>
      <c r="F320" s="166"/>
      <c r="G320" s="166"/>
      <c r="H320" s="166"/>
      <c r="I320" s="166"/>
      <c r="J320" s="166"/>
      <c r="K320" s="166"/>
      <c r="L320" s="166"/>
      <c r="M320" s="166"/>
      <c r="N320" s="166"/>
      <c r="O320" s="166"/>
      <c r="P320" s="166"/>
      <c r="Q320" s="166"/>
      <c r="R320" s="166"/>
      <c r="S320" s="166"/>
      <c r="T320" s="166"/>
      <c r="U320" s="166"/>
      <c r="V320" s="166"/>
      <c r="W320" s="166"/>
      <c r="X320" s="166"/>
      <c r="Y320" s="166"/>
      <c r="Z320" s="166"/>
    </row>
    <row r="321" spans="1:26">
      <c r="A321" s="163"/>
      <c r="B321" s="166"/>
      <c r="C321" s="166"/>
      <c r="D321" s="166"/>
      <c r="E321" s="166"/>
      <c r="F321" s="166"/>
      <c r="G321" s="166"/>
      <c r="H321" s="166"/>
      <c r="I321" s="166"/>
      <c r="J321" s="166"/>
      <c r="K321" s="166"/>
      <c r="L321" s="166"/>
      <c r="M321" s="166"/>
      <c r="N321" s="166"/>
      <c r="O321" s="166"/>
      <c r="P321" s="166"/>
      <c r="Q321" s="166"/>
      <c r="R321" s="166"/>
      <c r="S321" s="166"/>
      <c r="T321" s="166"/>
      <c r="U321" s="166"/>
      <c r="V321" s="166"/>
      <c r="W321" s="166"/>
      <c r="X321" s="166"/>
      <c r="Y321" s="166"/>
      <c r="Z321" s="166"/>
    </row>
    <row r="322" spans="1:26">
      <c r="A322" s="163"/>
      <c r="B322" s="166"/>
      <c r="C322" s="166"/>
      <c r="D322" s="166"/>
      <c r="E322" s="166"/>
      <c r="F322" s="166"/>
      <c r="G322" s="166"/>
      <c r="H322" s="166"/>
      <c r="I322" s="166"/>
      <c r="J322" s="166"/>
      <c r="K322" s="166"/>
      <c r="L322" s="166"/>
      <c r="M322" s="166"/>
      <c r="N322" s="166"/>
      <c r="O322" s="166"/>
      <c r="P322" s="166"/>
      <c r="Q322" s="166"/>
      <c r="R322" s="166"/>
      <c r="S322" s="166"/>
      <c r="T322" s="166"/>
      <c r="U322" s="166"/>
      <c r="V322" s="166"/>
      <c r="W322" s="166"/>
      <c r="X322" s="166"/>
      <c r="Y322" s="166"/>
      <c r="Z322" s="166"/>
    </row>
    <row r="323" spans="1:26">
      <c r="A323" s="163"/>
      <c r="B323" s="166"/>
      <c r="C323" s="166"/>
      <c r="D323" s="166"/>
      <c r="E323" s="166"/>
      <c r="F323" s="166"/>
      <c r="G323" s="166"/>
      <c r="H323" s="166"/>
      <c r="I323" s="166"/>
      <c r="J323" s="166"/>
      <c r="K323" s="166"/>
      <c r="L323" s="166"/>
      <c r="M323" s="166"/>
      <c r="N323" s="166"/>
      <c r="O323" s="166"/>
      <c r="P323" s="166"/>
      <c r="Q323" s="166"/>
      <c r="R323" s="166"/>
      <c r="S323" s="166"/>
      <c r="T323" s="166"/>
      <c r="U323" s="166"/>
      <c r="V323" s="166"/>
      <c r="W323" s="166"/>
      <c r="X323" s="166"/>
      <c r="Y323" s="166"/>
      <c r="Z323" s="166"/>
    </row>
    <row r="324" spans="1:26">
      <c r="A324" s="163"/>
      <c r="B324" s="166"/>
      <c r="C324" s="166"/>
      <c r="D324" s="166"/>
      <c r="E324" s="166"/>
      <c r="F324" s="166"/>
      <c r="G324" s="166"/>
      <c r="H324" s="166"/>
      <c r="I324" s="166"/>
      <c r="J324" s="166"/>
      <c r="K324" s="166"/>
      <c r="L324" s="166"/>
      <c r="M324" s="166"/>
      <c r="N324" s="166"/>
      <c r="O324" s="166"/>
      <c r="P324" s="166"/>
      <c r="Q324" s="166"/>
      <c r="R324" s="166"/>
      <c r="S324" s="166"/>
      <c r="T324" s="166"/>
      <c r="U324" s="166"/>
      <c r="V324" s="166"/>
      <c r="W324" s="166"/>
      <c r="X324" s="166"/>
      <c r="Y324" s="166"/>
      <c r="Z324" s="166"/>
    </row>
    <row r="325" spans="1:26">
      <c r="A325" s="163"/>
      <c r="B325" s="166"/>
      <c r="C325" s="166"/>
      <c r="D325" s="166"/>
      <c r="E325" s="166"/>
      <c r="F325" s="166"/>
      <c r="G325" s="166"/>
      <c r="H325" s="166"/>
      <c r="I325" s="166"/>
      <c r="J325" s="166"/>
      <c r="K325" s="166"/>
      <c r="L325" s="166"/>
      <c r="M325" s="166"/>
      <c r="N325" s="166"/>
      <c r="O325" s="166"/>
      <c r="P325" s="166"/>
      <c r="Q325" s="166"/>
      <c r="R325" s="166"/>
      <c r="S325" s="166"/>
      <c r="T325" s="166"/>
      <c r="U325" s="166"/>
      <c r="V325" s="166"/>
      <c r="W325" s="166"/>
      <c r="X325" s="166"/>
      <c r="Y325" s="166"/>
      <c r="Z325" s="166"/>
    </row>
    <row r="326" spans="1:26">
      <c r="A326" s="163"/>
      <c r="B326" s="166"/>
      <c r="C326" s="166"/>
      <c r="D326" s="166"/>
      <c r="E326" s="166"/>
      <c r="F326" s="166"/>
      <c r="G326" s="166"/>
      <c r="H326" s="166"/>
      <c r="I326" s="166"/>
      <c r="J326" s="166"/>
      <c r="K326" s="166"/>
      <c r="L326" s="166"/>
      <c r="M326" s="166"/>
      <c r="N326" s="166"/>
      <c r="O326" s="166"/>
      <c r="P326" s="166"/>
      <c r="Q326" s="166"/>
      <c r="R326" s="166"/>
      <c r="S326" s="166"/>
      <c r="T326" s="166"/>
      <c r="U326" s="166"/>
      <c r="V326" s="166"/>
      <c r="W326" s="166"/>
      <c r="X326" s="166"/>
      <c r="Y326" s="166"/>
      <c r="Z326" s="166"/>
    </row>
    <row r="327" spans="1:26">
      <c r="A327" s="163"/>
      <c r="B327" s="166"/>
      <c r="C327" s="166"/>
      <c r="D327" s="166"/>
      <c r="E327" s="166"/>
      <c r="F327" s="166"/>
      <c r="G327" s="166"/>
      <c r="H327" s="166"/>
      <c r="I327" s="166"/>
      <c r="J327" s="166"/>
      <c r="K327" s="166"/>
      <c r="L327" s="166"/>
      <c r="M327" s="166"/>
      <c r="N327" s="166"/>
      <c r="O327" s="166"/>
      <c r="P327" s="166"/>
      <c r="Q327" s="166"/>
      <c r="R327" s="166"/>
      <c r="S327" s="166"/>
      <c r="T327" s="166"/>
      <c r="U327" s="166"/>
      <c r="V327" s="166"/>
      <c r="W327" s="166"/>
      <c r="X327" s="166"/>
      <c r="Y327" s="166"/>
      <c r="Z327" s="166"/>
    </row>
    <row r="328" spans="1:26">
      <c r="A328" s="163"/>
      <c r="B328" s="166"/>
      <c r="C328" s="166"/>
      <c r="D328" s="166"/>
      <c r="E328" s="166"/>
      <c r="F328" s="166"/>
      <c r="G328" s="166"/>
      <c r="H328" s="166"/>
      <c r="I328" s="166"/>
      <c r="J328" s="166"/>
      <c r="K328" s="166"/>
      <c r="L328" s="166"/>
      <c r="M328" s="166"/>
      <c r="N328" s="166"/>
      <c r="O328" s="166"/>
      <c r="P328" s="166"/>
      <c r="Q328" s="166"/>
      <c r="R328" s="166"/>
      <c r="S328" s="166"/>
      <c r="T328" s="166"/>
      <c r="U328" s="166"/>
      <c r="V328" s="166"/>
      <c r="W328" s="166"/>
      <c r="X328" s="166"/>
      <c r="Y328" s="166"/>
      <c r="Z328" s="166"/>
    </row>
    <row r="329" spans="1:26">
      <c r="A329" s="163"/>
      <c r="B329" s="166"/>
      <c r="C329" s="166"/>
      <c r="D329" s="166"/>
      <c r="E329" s="166"/>
      <c r="F329" s="166"/>
      <c r="G329" s="166"/>
      <c r="H329" s="166"/>
      <c r="I329" s="166"/>
      <c r="J329" s="166"/>
      <c r="K329" s="166"/>
      <c r="L329" s="166"/>
      <c r="M329" s="166"/>
      <c r="N329" s="166"/>
      <c r="O329" s="166"/>
      <c r="P329" s="166"/>
      <c r="Q329" s="166"/>
      <c r="R329" s="166"/>
      <c r="S329" s="166"/>
      <c r="T329" s="166"/>
      <c r="U329" s="166"/>
      <c r="V329" s="166"/>
      <c r="W329" s="166"/>
      <c r="X329" s="166"/>
      <c r="Y329" s="166"/>
      <c r="Z329" s="166"/>
    </row>
    <row r="330" spans="1:26">
      <c r="A330" s="163"/>
      <c r="B330" s="166"/>
      <c r="C330" s="166"/>
      <c r="D330" s="166"/>
      <c r="E330" s="166"/>
      <c r="F330" s="166"/>
      <c r="G330" s="166"/>
      <c r="H330" s="166"/>
      <c r="I330" s="166"/>
      <c r="J330" s="166"/>
      <c r="K330" s="166"/>
      <c r="L330" s="166"/>
      <c r="M330" s="166"/>
      <c r="N330" s="166"/>
      <c r="O330" s="166"/>
      <c r="P330" s="166"/>
      <c r="Q330" s="166"/>
      <c r="R330" s="166"/>
      <c r="S330" s="166"/>
      <c r="T330" s="166"/>
      <c r="U330" s="166"/>
      <c r="V330" s="166"/>
      <c r="W330" s="166"/>
      <c r="X330" s="166"/>
      <c r="Y330" s="166"/>
      <c r="Z330" s="166"/>
    </row>
    <row r="331" spans="1:26">
      <c r="A331" s="163"/>
      <c r="B331" s="166"/>
      <c r="C331" s="166"/>
      <c r="D331" s="166"/>
      <c r="E331" s="166"/>
      <c r="F331" s="166"/>
      <c r="G331" s="166"/>
      <c r="H331" s="166"/>
      <c r="I331" s="166"/>
      <c r="J331" s="166"/>
      <c r="K331" s="166"/>
      <c r="L331" s="166"/>
      <c r="M331" s="166"/>
      <c r="N331" s="166"/>
      <c r="O331" s="166"/>
      <c r="P331" s="166"/>
      <c r="Q331" s="166"/>
      <c r="R331" s="166"/>
      <c r="S331" s="166"/>
      <c r="T331" s="166"/>
      <c r="U331" s="166"/>
      <c r="V331" s="166"/>
      <c r="W331" s="166"/>
      <c r="X331" s="166"/>
      <c r="Y331" s="166"/>
      <c r="Z331" s="166"/>
    </row>
    <row r="332" spans="1:26">
      <c r="A332" s="163"/>
      <c r="B332" s="166"/>
      <c r="C332" s="166"/>
      <c r="D332" s="166"/>
      <c r="E332" s="166"/>
      <c r="F332" s="166"/>
      <c r="G332" s="166"/>
      <c r="H332" s="166"/>
      <c r="I332" s="166"/>
      <c r="J332" s="166"/>
      <c r="K332" s="166"/>
      <c r="L332" s="166"/>
      <c r="M332" s="166"/>
      <c r="N332" s="166"/>
      <c r="O332" s="166"/>
      <c r="P332" s="166"/>
      <c r="Q332" s="166"/>
      <c r="R332" s="166"/>
      <c r="S332" s="166"/>
      <c r="T332" s="166"/>
      <c r="U332" s="166"/>
      <c r="V332" s="166"/>
      <c r="W332" s="166"/>
      <c r="X332" s="166"/>
      <c r="Y332" s="166"/>
      <c r="Z332" s="166"/>
    </row>
    <row r="333" spans="1:26">
      <c r="A333" s="163"/>
      <c r="B333" s="166"/>
      <c r="C333" s="166"/>
      <c r="D333" s="166"/>
      <c r="E333" s="166"/>
      <c r="F333" s="166"/>
      <c r="G333" s="166"/>
      <c r="H333" s="166"/>
      <c r="I333" s="166"/>
      <c r="J333" s="166"/>
      <c r="K333" s="166"/>
      <c r="L333" s="166"/>
      <c r="M333" s="166"/>
      <c r="N333" s="166"/>
      <c r="O333" s="166"/>
      <c r="P333" s="166"/>
      <c r="Q333" s="166"/>
      <c r="R333" s="166"/>
      <c r="S333" s="166"/>
      <c r="T333" s="166"/>
      <c r="U333" s="166"/>
      <c r="V333" s="166"/>
      <c r="W333" s="166"/>
      <c r="X333" s="166"/>
      <c r="Y333" s="166"/>
      <c r="Z333" s="166"/>
    </row>
    <row r="334" spans="1:26">
      <c r="A334" s="163"/>
      <c r="B334" s="166"/>
      <c r="C334" s="166"/>
      <c r="D334" s="166"/>
      <c r="E334" s="166"/>
      <c r="F334" s="166"/>
      <c r="G334" s="166"/>
      <c r="H334" s="166"/>
      <c r="I334" s="166"/>
      <c r="J334" s="166"/>
      <c r="K334" s="166"/>
      <c r="L334" s="166"/>
      <c r="M334" s="166"/>
      <c r="N334" s="166"/>
      <c r="O334" s="166"/>
      <c r="P334" s="166"/>
      <c r="Q334" s="166"/>
      <c r="R334" s="166"/>
      <c r="S334" s="166"/>
      <c r="T334" s="166"/>
      <c r="U334" s="166"/>
      <c r="V334" s="166"/>
      <c r="W334" s="166"/>
      <c r="X334" s="166"/>
      <c r="Y334" s="166"/>
      <c r="Z334" s="166"/>
    </row>
    <row r="335" spans="1:26">
      <c r="A335" s="163"/>
      <c r="B335" s="166"/>
      <c r="C335" s="166"/>
      <c r="D335" s="166"/>
      <c r="E335" s="166"/>
      <c r="F335" s="166"/>
      <c r="G335" s="166"/>
      <c r="H335" s="166"/>
      <c r="I335" s="166"/>
      <c r="J335" s="166"/>
      <c r="K335" s="166"/>
      <c r="L335" s="166"/>
      <c r="M335" s="166"/>
      <c r="N335" s="166"/>
      <c r="O335" s="166"/>
      <c r="P335" s="166"/>
      <c r="Q335" s="166"/>
      <c r="R335" s="166"/>
      <c r="S335" s="166"/>
      <c r="T335" s="166"/>
      <c r="U335" s="166"/>
      <c r="V335" s="166"/>
      <c r="W335" s="166"/>
      <c r="X335" s="166"/>
      <c r="Y335" s="166"/>
      <c r="Z335" s="166"/>
    </row>
    <row r="336" spans="1:26">
      <c r="A336" s="163"/>
      <c r="B336" s="166"/>
      <c r="C336" s="166"/>
      <c r="D336" s="166"/>
      <c r="E336" s="166"/>
      <c r="F336" s="166"/>
      <c r="G336" s="166"/>
      <c r="H336" s="166"/>
      <c r="I336" s="166"/>
      <c r="J336" s="166"/>
      <c r="K336" s="166"/>
      <c r="L336" s="166"/>
      <c r="M336" s="166"/>
      <c r="N336" s="166"/>
      <c r="O336" s="166"/>
      <c r="P336" s="166"/>
      <c r="Q336" s="166"/>
      <c r="R336" s="166"/>
      <c r="S336" s="166"/>
      <c r="T336" s="166"/>
      <c r="U336" s="166"/>
      <c r="V336" s="166"/>
      <c r="W336" s="166"/>
      <c r="X336" s="166"/>
      <c r="Y336" s="166"/>
      <c r="Z336" s="166"/>
    </row>
    <row r="337" spans="1:26">
      <c r="A337" s="163"/>
      <c r="B337" s="166"/>
      <c r="C337" s="166"/>
      <c r="D337" s="166"/>
      <c r="E337" s="166"/>
      <c r="F337" s="166"/>
      <c r="G337" s="166"/>
      <c r="H337" s="166"/>
      <c r="I337" s="166"/>
      <c r="J337" s="166"/>
      <c r="K337" s="166"/>
      <c r="L337" s="166"/>
      <c r="M337" s="166"/>
      <c r="N337" s="166"/>
      <c r="O337" s="166"/>
      <c r="P337" s="166"/>
      <c r="Q337" s="166"/>
      <c r="R337" s="166"/>
      <c r="S337" s="166"/>
      <c r="T337" s="166"/>
      <c r="U337" s="166"/>
      <c r="V337" s="166"/>
      <c r="W337" s="166"/>
      <c r="X337" s="166"/>
      <c r="Y337" s="166"/>
      <c r="Z337" s="166"/>
    </row>
    <row r="338" spans="1:26">
      <c r="A338" s="163"/>
      <c r="B338" s="166"/>
      <c r="C338" s="166"/>
      <c r="D338" s="166"/>
      <c r="E338" s="166"/>
      <c r="F338" s="166"/>
      <c r="G338" s="166"/>
      <c r="H338" s="166"/>
      <c r="I338" s="166"/>
      <c r="J338" s="166"/>
      <c r="K338" s="166"/>
      <c r="L338" s="166"/>
      <c r="M338" s="166"/>
      <c r="N338" s="166"/>
      <c r="O338" s="166"/>
      <c r="P338" s="166"/>
      <c r="Q338" s="166"/>
      <c r="R338" s="166"/>
      <c r="S338" s="166"/>
      <c r="T338" s="166"/>
      <c r="U338" s="166"/>
      <c r="V338" s="166"/>
      <c r="W338" s="166"/>
      <c r="X338" s="166"/>
      <c r="Y338" s="166"/>
      <c r="Z338" s="166"/>
    </row>
    <row r="339" spans="1:26">
      <c r="A339" s="163"/>
      <c r="B339" s="166"/>
      <c r="C339" s="166"/>
      <c r="D339" s="166"/>
      <c r="E339" s="166"/>
      <c r="F339" s="166"/>
      <c r="G339" s="166"/>
      <c r="H339" s="166"/>
      <c r="I339" s="166"/>
      <c r="J339" s="166"/>
      <c r="K339" s="166"/>
      <c r="L339" s="166"/>
      <c r="M339" s="166"/>
      <c r="N339" s="166"/>
      <c r="O339" s="166"/>
      <c r="P339" s="166"/>
      <c r="Q339" s="166"/>
      <c r="R339" s="166"/>
      <c r="S339" s="166"/>
      <c r="T339" s="166"/>
      <c r="U339" s="166"/>
      <c r="V339" s="166"/>
      <c r="W339" s="166"/>
      <c r="X339" s="166"/>
      <c r="Y339" s="166"/>
      <c r="Z339" s="166"/>
    </row>
    <row r="340" spans="1:26">
      <c r="A340" s="163"/>
      <c r="B340" s="166"/>
      <c r="C340" s="166"/>
      <c r="D340" s="166"/>
      <c r="E340" s="166"/>
      <c r="F340" s="166"/>
      <c r="G340" s="166"/>
      <c r="H340" s="166"/>
      <c r="I340" s="166"/>
      <c r="J340" s="166"/>
      <c r="K340" s="166"/>
      <c r="L340" s="166"/>
      <c r="M340" s="166"/>
      <c r="N340" s="166"/>
      <c r="O340" s="166"/>
      <c r="P340" s="166"/>
      <c r="Q340" s="166"/>
      <c r="R340" s="166"/>
      <c r="S340" s="166"/>
      <c r="T340" s="166"/>
      <c r="U340" s="166"/>
      <c r="V340" s="166"/>
      <c r="W340" s="166"/>
      <c r="X340" s="166"/>
      <c r="Y340" s="166"/>
      <c r="Z340" s="166"/>
    </row>
    <row r="341" spans="1:26">
      <c r="A341" s="163"/>
      <c r="B341" s="166"/>
      <c r="C341" s="166"/>
      <c r="D341" s="166"/>
      <c r="E341" s="166"/>
      <c r="F341" s="166"/>
      <c r="G341" s="166"/>
      <c r="H341" s="166"/>
      <c r="I341" s="166"/>
      <c r="J341" s="166"/>
      <c r="K341" s="166"/>
      <c r="L341" s="166"/>
      <c r="M341" s="166"/>
      <c r="N341" s="166"/>
      <c r="O341" s="166"/>
      <c r="P341" s="166"/>
      <c r="Q341" s="166"/>
      <c r="R341" s="166"/>
      <c r="S341" s="166"/>
      <c r="T341" s="166"/>
      <c r="U341" s="166"/>
      <c r="V341" s="166"/>
      <c r="W341" s="166"/>
      <c r="X341" s="166"/>
      <c r="Y341" s="166"/>
      <c r="Z341" s="166"/>
    </row>
    <row r="342" spans="1:26">
      <c r="A342" s="163"/>
      <c r="B342" s="166"/>
      <c r="C342" s="166"/>
      <c r="D342" s="166"/>
      <c r="E342" s="166"/>
      <c r="F342" s="166"/>
      <c r="G342" s="166"/>
      <c r="H342" s="166"/>
      <c r="I342" s="166"/>
      <c r="J342" s="166"/>
      <c r="K342" s="166"/>
      <c r="L342" s="166"/>
      <c r="M342" s="166"/>
      <c r="N342" s="166"/>
      <c r="O342" s="166"/>
      <c r="P342" s="166"/>
      <c r="Q342" s="166"/>
      <c r="R342" s="166"/>
      <c r="S342" s="166"/>
      <c r="T342" s="166"/>
      <c r="U342" s="166"/>
      <c r="V342" s="166"/>
      <c r="W342" s="166"/>
      <c r="X342" s="166"/>
      <c r="Y342" s="166"/>
      <c r="Z342" s="166"/>
    </row>
    <row r="343" spans="1:26">
      <c r="A343" s="163"/>
      <c r="B343" s="166"/>
      <c r="C343" s="166"/>
      <c r="D343" s="166"/>
      <c r="E343" s="166"/>
      <c r="F343" s="166"/>
      <c r="G343" s="166"/>
      <c r="H343" s="166"/>
      <c r="I343" s="166"/>
      <c r="J343" s="166"/>
      <c r="K343" s="166"/>
      <c r="L343" s="166"/>
      <c r="M343" s="166"/>
      <c r="N343" s="166"/>
      <c r="O343" s="166"/>
      <c r="P343" s="166"/>
      <c r="Q343" s="166"/>
      <c r="R343" s="166"/>
      <c r="S343" s="166"/>
      <c r="T343" s="166"/>
      <c r="U343" s="166"/>
      <c r="V343" s="166"/>
      <c r="W343" s="166"/>
      <c r="X343" s="166"/>
      <c r="Y343" s="166"/>
      <c r="Z343" s="166"/>
    </row>
    <row r="344" spans="1:26">
      <c r="A344" s="163"/>
      <c r="B344" s="166"/>
      <c r="C344" s="166"/>
      <c r="D344" s="166"/>
      <c r="E344" s="166"/>
      <c r="F344" s="166"/>
      <c r="G344" s="166"/>
      <c r="H344" s="166"/>
      <c r="I344" s="166"/>
      <c r="J344" s="166"/>
      <c r="K344" s="166"/>
      <c r="L344" s="166"/>
      <c r="M344" s="166"/>
      <c r="N344" s="166"/>
      <c r="O344" s="166"/>
      <c r="P344" s="166"/>
      <c r="Q344" s="166"/>
      <c r="R344" s="166"/>
      <c r="S344" s="166"/>
      <c r="T344" s="166"/>
      <c r="U344" s="166"/>
      <c r="V344" s="166"/>
      <c r="W344" s="166"/>
      <c r="X344" s="166"/>
      <c r="Y344" s="166"/>
      <c r="Z344" s="166"/>
    </row>
    <row r="345" spans="1:26">
      <c r="A345" s="163"/>
      <c r="B345" s="166"/>
      <c r="C345" s="166"/>
      <c r="D345" s="166"/>
      <c r="E345" s="166"/>
      <c r="F345" s="166"/>
      <c r="G345" s="166"/>
      <c r="H345" s="166"/>
      <c r="I345" s="166"/>
      <c r="J345" s="166"/>
      <c r="K345" s="166"/>
      <c r="L345" s="166"/>
      <c r="M345" s="166"/>
      <c r="N345" s="166"/>
      <c r="O345" s="166"/>
      <c r="P345" s="166"/>
      <c r="Q345" s="166"/>
      <c r="R345" s="166"/>
      <c r="S345" s="166"/>
      <c r="T345" s="166"/>
      <c r="U345" s="166"/>
      <c r="V345" s="166"/>
      <c r="W345" s="166"/>
      <c r="X345" s="166"/>
      <c r="Y345" s="166"/>
      <c r="Z345" s="166"/>
    </row>
    <row r="346" spans="1:26">
      <c r="A346" s="163"/>
      <c r="B346" s="166"/>
      <c r="C346" s="166"/>
      <c r="D346" s="166"/>
      <c r="E346" s="166"/>
      <c r="F346" s="166"/>
      <c r="G346" s="166"/>
      <c r="H346" s="166"/>
      <c r="I346" s="166"/>
      <c r="J346" s="166"/>
      <c r="K346" s="166"/>
      <c r="L346" s="166"/>
      <c r="M346" s="166"/>
      <c r="N346" s="166"/>
      <c r="O346" s="166"/>
      <c r="P346" s="166"/>
      <c r="Q346" s="166"/>
      <c r="R346" s="166"/>
      <c r="S346" s="166"/>
      <c r="T346" s="166"/>
      <c r="U346" s="166"/>
      <c r="V346" s="166"/>
      <c r="W346" s="166"/>
      <c r="X346" s="166"/>
      <c r="Y346" s="166"/>
      <c r="Z346" s="166"/>
    </row>
    <row r="347" spans="1:26">
      <c r="A347" s="163"/>
      <c r="B347" s="166"/>
      <c r="C347" s="166"/>
      <c r="D347" s="166"/>
      <c r="E347" s="166"/>
      <c r="F347" s="166"/>
      <c r="G347" s="166"/>
      <c r="H347" s="166"/>
      <c r="I347" s="166"/>
      <c r="J347" s="166"/>
      <c r="K347" s="166"/>
      <c r="L347" s="166"/>
      <c r="M347" s="166"/>
      <c r="N347" s="166"/>
      <c r="O347" s="166"/>
      <c r="P347" s="166"/>
      <c r="Q347" s="166"/>
      <c r="R347" s="166"/>
      <c r="S347" s="166"/>
      <c r="T347" s="166"/>
      <c r="U347" s="166"/>
      <c r="V347" s="166"/>
      <c r="W347" s="166"/>
      <c r="X347" s="166"/>
      <c r="Y347" s="166"/>
      <c r="Z347" s="166"/>
    </row>
    <row r="348" spans="1:26">
      <c r="A348" s="163"/>
      <c r="B348" s="166"/>
      <c r="C348" s="166"/>
      <c r="D348" s="166"/>
      <c r="E348" s="166"/>
      <c r="F348" s="166"/>
      <c r="G348" s="166"/>
      <c r="H348" s="166"/>
      <c r="I348" s="166"/>
      <c r="J348" s="166"/>
      <c r="K348" s="166"/>
      <c r="L348" s="166"/>
      <c r="M348" s="166"/>
      <c r="N348" s="166"/>
      <c r="O348" s="166"/>
      <c r="P348" s="166"/>
      <c r="Q348" s="166"/>
      <c r="R348" s="166"/>
      <c r="S348" s="166"/>
      <c r="T348" s="166"/>
      <c r="U348" s="166"/>
      <c r="V348" s="166"/>
      <c r="W348" s="166"/>
      <c r="X348" s="166"/>
      <c r="Y348" s="166"/>
      <c r="Z348" s="166"/>
    </row>
    <row r="349" spans="1:26">
      <c r="A349" s="163"/>
      <c r="B349" s="166"/>
      <c r="C349" s="166"/>
      <c r="D349" s="166"/>
      <c r="E349" s="166"/>
      <c r="F349" s="166"/>
      <c r="G349" s="166"/>
      <c r="H349" s="166"/>
      <c r="I349" s="166"/>
      <c r="J349" s="166"/>
      <c r="K349" s="166"/>
      <c r="L349" s="166"/>
      <c r="M349" s="166"/>
      <c r="N349" s="166"/>
      <c r="O349" s="166"/>
      <c r="P349" s="166"/>
      <c r="Q349" s="166"/>
      <c r="R349" s="166"/>
      <c r="S349" s="166"/>
      <c r="T349" s="166"/>
      <c r="U349" s="166"/>
      <c r="V349" s="166"/>
      <c r="W349" s="166"/>
      <c r="X349" s="166"/>
      <c r="Y349" s="166"/>
      <c r="Z349" s="166"/>
    </row>
    <row r="350" spans="1:26">
      <c r="A350" s="163"/>
      <c r="B350" s="166"/>
      <c r="C350" s="166"/>
      <c r="D350" s="166"/>
      <c r="E350" s="166"/>
      <c r="F350" s="166"/>
      <c r="G350" s="166"/>
      <c r="H350" s="166"/>
      <c r="I350" s="166"/>
      <c r="J350" s="166"/>
      <c r="K350" s="166"/>
      <c r="L350" s="166"/>
      <c r="M350" s="166"/>
      <c r="N350" s="166"/>
      <c r="O350" s="166"/>
      <c r="P350" s="166"/>
      <c r="Q350" s="166"/>
      <c r="R350" s="166"/>
      <c r="S350" s="166"/>
      <c r="T350" s="166"/>
      <c r="U350" s="166"/>
      <c r="V350" s="166"/>
      <c r="W350" s="166"/>
      <c r="X350" s="166"/>
      <c r="Y350" s="166"/>
      <c r="Z350" s="166"/>
    </row>
    <row r="351" spans="1:26">
      <c r="A351" s="163"/>
      <c r="B351" s="166"/>
      <c r="C351" s="166"/>
      <c r="D351" s="166"/>
      <c r="E351" s="166"/>
      <c r="F351" s="166"/>
      <c r="G351" s="166"/>
      <c r="H351" s="166"/>
      <c r="I351" s="166"/>
      <c r="J351" s="166"/>
      <c r="K351" s="166"/>
      <c r="L351" s="166"/>
      <c r="M351" s="166"/>
      <c r="N351" s="166"/>
      <c r="O351" s="166"/>
      <c r="P351" s="166"/>
      <c r="Q351" s="166"/>
      <c r="R351" s="166"/>
      <c r="S351" s="166"/>
      <c r="T351" s="166"/>
      <c r="U351" s="166"/>
      <c r="V351" s="166"/>
      <c r="W351" s="166"/>
      <c r="X351" s="166"/>
      <c r="Y351" s="166"/>
      <c r="Z351" s="166"/>
    </row>
    <row r="352" spans="1:26">
      <c r="A352" s="163"/>
      <c r="B352" s="166"/>
      <c r="C352" s="166"/>
      <c r="D352" s="166"/>
      <c r="E352" s="166"/>
      <c r="F352" s="166"/>
      <c r="G352" s="166"/>
      <c r="H352" s="166"/>
      <c r="I352" s="166"/>
      <c r="J352" s="166"/>
      <c r="K352" s="166"/>
      <c r="L352" s="166"/>
      <c r="M352" s="166"/>
      <c r="N352" s="166"/>
      <c r="O352" s="166"/>
      <c r="P352" s="166"/>
      <c r="Q352" s="166"/>
      <c r="R352" s="166"/>
      <c r="S352" s="166"/>
      <c r="T352" s="166"/>
      <c r="U352" s="166"/>
      <c r="V352" s="166"/>
      <c r="W352" s="166"/>
      <c r="X352" s="166"/>
      <c r="Y352" s="166"/>
      <c r="Z352" s="166"/>
    </row>
    <row r="353" spans="1:26">
      <c r="A353" s="163"/>
      <c r="B353" s="166"/>
      <c r="C353" s="166"/>
      <c r="D353" s="166"/>
      <c r="E353" s="166"/>
      <c r="F353" s="166"/>
      <c r="G353" s="166"/>
      <c r="H353" s="166"/>
      <c r="I353" s="166"/>
      <c r="J353" s="166"/>
      <c r="K353" s="166"/>
      <c r="L353" s="166"/>
      <c r="M353" s="166"/>
      <c r="N353" s="166"/>
      <c r="O353" s="166"/>
      <c r="P353" s="166"/>
      <c r="Q353" s="166"/>
      <c r="R353" s="166"/>
      <c r="S353" s="166"/>
      <c r="T353" s="166"/>
      <c r="U353" s="166"/>
      <c r="V353" s="166"/>
      <c r="W353" s="166"/>
      <c r="X353" s="166"/>
      <c r="Y353" s="166"/>
      <c r="Z353" s="166"/>
    </row>
    <row r="354" spans="1:26">
      <c r="A354" s="163"/>
      <c r="B354" s="166"/>
      <c r="C354" s="166"/>
      <c r="D354" s="166"/>
      <c r="E354" s="166"/>
      <c r="F354" s="166"/>
      <c r="G354" s="166"/>
      <c r="H354" s="166"/>
      <c r="I354" s="166"/>
      <c r="J354" s="166"/>
      <c r="K354" s="166"/>
      <c r="L354" s="166"/>
      <c r="M354" s="166"/>
      <c r="N354" s="166"/>
      <c r="O354" s="166"/>
      <c r="P354" s="166"/>
      <c r="Q354" s="166"/>
      <c r="R354" s="166"/>
      <c r="S354" s="166"/>
      <c r="T354" s="166"/>
      <c r="U354" s="166"/>
      <c r="V354" s="166"/>
      <c r="W354" s="166"/>
      <c r="X354" s="166"/>
      <c r="Y354" s="166"/>
      <c r="Z354" s="166"/>
    </row>
    <row r="355" spans="1:26">
      <c r="A355" s="163"/>
      <c r="B355" s="166"/>
      <c r="C355" s="166"/>
      <c r="D355" s="166"/>
      <c r="E355" s="166"/>
      <c r="F355" s="166"/>
      <c r="G355" s="166"/>
      <c r="H355" s="166"/>
      <c r="I355" s="166"/>
      <c r="J355" s="166"/>
      <c r="K355" s="166"/>
      <c r="L355" s="166"/>
      <c r="M355" s="166"/>
      <c r="N355" s="166"/>
      <c r="O355" s="166"/>
      <c r="P355" s="166"/>
      <c r="Q355" s="166"/>
      <c r="R355" s="166"/>
      <c r="S355" s="166"/>
      <c r="T355" s="166"/>
      <c r="U355" s="166"/>
      <c r="V355" s="166"/>
      <c r="W355" s="166"/>
      <c r="X355" s="166"/>
      <c r="Y355" s="166"/>
      <c r="Z355" s="166"/>
    </row>
    <row r="356" spans="1:26">
      <c r="A356" s="163"/>
      <c r="B356" s="166"/>
      <c r="C356" s="166"/>
      <c r="D356" s="166"/>
      <c r="E356" s="166"/>
      <c r="F356" s="166"/>
      <c r="G356" s="166"/>
      <c r="H356" s="166"/>
      <c r="I356" s="166"/>
      <c r="J356" s="166"/>
      <c r="K356" s="166"/>
      <c r="L356" s="166"/>
      <c r="M356" s="166"/>
      <c r="N356" s="166"/>
      <c r="O356" s="166"/>
      <c r="P356" s="166"/>
      <c r="Q356" s="166"/>
      <c r="R356" s="166"/>
      <c r="S356" s="166"/>
      <c r="T356" s="166"/>
      <c r="U356" s="166"/>
      <c r="V356" s="166"/>
      <c r="W356" s="166"/>
      <c r="X356" s="166"/>
      <c r="Y356" s="166"/>
      <c r="Z356" s="166"/>
    </row>
    <row r="357" spans="1:26">
      <c r="A357" s="163"/>
      <c r="B357" s="166"/>
      <c r="C357" s="166"/>
      <c r="D357" s="166"/>
      <c r="E357" s="166"/>
      <c r="F357" s="166"/>
      <c r="G357" s="166"/>
      <c r="H357" s="166"/>
      <c r="I357" s="166"/>
      <c r="J357" s="166"/>
      <c r="K357" s="166"/>
      <c r="L357" s="166"/>
      <c r="M357" s="166"/>
      <c r="N357" s="166"/>
      <c r="O357" s="166"/>
      <c r="P357" s="166"/>
      <c r="Q357" s="166"/>
      <c r="R357" s="166"/>
      <c r="S357" s="166"/>
      <c r="T357" s="166"/>
      <c r="U357" s="166"/>
      <c r="V357" s="166"/>
      <c r="W357" s="166"/>
      <c r="X357" s="166"/>
      <c r="Y357" s="166"/>
      <c r="Z357" s="166"/>
    </row>
    <row r="358" spans="1:26">
      <c r="A358" s="163"/>
      <c r="B358" s="166"/>
      <c r="C358" s="166"/>
      <c r="D358" s="166"/>
      <c r="E358" s="166"/>
      <c r="F358" s="166"/>
      <c r="G358" s="166"/>
      <c r="H358" s="166"/>
      <c r="I358" s="166"/>
      <c r="J358" s="166"/>
      <c r="K358" s="166"/>
      <c r="L358" s="166"/>
      <c r="M358" s="166"/>
      <c r="N358" s="166"/>
      <c r="O358" s="166"/>
      <c r="P358" s="166"/>
      <c r="Q358" s="166"/>
      <c r="R358" s="166"/>
      <c r="S358" s="166"/>
      <c r="T358" s="166"/>
      <c r="U358" s="166"/>
      <c r="V358" s="166"/>
      <c r="W358" s="166"/>
      <c r="X358" s="166"/>
      <c r="Y358" s="166"/>
      <c r="Z358" s="166"/>
    </row>
    <row r="359" spans="1:26">
      <c r="A359" s="163"/>
      <c r="B359" s="166"/>
      <c r="C359" s="166"/>
      <c r="D359" s="166"/>
      <c r="E359" s="166"/>
      <c r="F359" s="166"/>
      <c r="G359" s="166"/>
      <c r="H359" s="166"/>
      <c r="I359" s="166"/>
      <c r="J359" s="166"/>
      <c r="K359" s="166"/>
      <c r="L359" s="166"/>
      <c r="M359" s="166"/>
      <c r="N359" s="166"/>
      <c r="O359" s="166"/>
      <c r="P359" s="166"/>
      <c r="Q359" s="166"/>
      <c r="R359" s="166"/>
      <c r="S359" s="166"/>
      <c r="T359" s="166"/>
      <c r="U359" s="166"/>
      <c r="V359" s="166"/>
      <c r="W359" s="166"/>
      <c r="X359" s="166"/>
      <c r="Y359" s="166"/>
      <c r="Z359" s="166"/>
    </row>
    <row r="360" spans="1:26">
      <c r="A360" s="163"/>
      <c r="B360" s="166"/>
      <c r="C360" s="166"/>
      <c r="D360" s="166"/>
      <c r="E360" s="166"/>
      <c r="F360" s="166"/>
      <c r="G360" s="166"/>
      <c r="H360" s="166"/>
      <c r="I360" s="166"/>
      <c r="J360" s="166"/>
      <c r="K360" s="166"/>
      <c r="L360" s="166"/>
      <c r="M360" s="166"/>
      <c r="N360" s="166"/>
      <c r="O360" s="166"/>
      <c r="P360" s="166"/>
      <c r="Q360" s="166"/>
      <c r="R360" s="166"/>
      <c r="S360" s="166"/>
      <c r="T360" s="166"/>
      <c r="U360" s="166"/>
      <c r="V360" s="166"/>
      <c r="W360" s="166"/>
      <c r="X360" s="166"/>
      <c r="Y360" s="166"/>
      <c r="Z360" s="166"/>
    </row>
    <row r="361" spans="1:26">
      <c r="A361" s="163"/>
      <c r="B361" s="166"/>
      <c r="C361" s="166"/>
      <c r="D361" s="166"/>
      <c r="E361" s="166"/>
      <c r="F361" s="166"/>
      <c r="G361" s="166"/>
      <c r="H361" s="166"/>
      <c r="I361" s="166"/>
      <c r="J361" s="166"/>
      <c r="K361" s="166"/>
      <c r="L361" s="166"/>
      <c r="M361" s="166"/>
      <c r="N361" s="166"/>
      <c r="O361" s="166"/>
      <c r="P361" s="166"/>
      <c r="Q361" s="166"/>
      <c r="R361" s="166"/>
      <c r="S361" s="166"/>
      <c r="T361" s="166"/>
      <c r="U361" s="166"/>
      <c r="V361" s="166"/>
      <c r="W361" s="166"/>
      <c r="X361" s="166"/>
      <c r="Y361" s="166"/>
      <c r="Z361" s="166"/>
    </row>
    <row r="362" spans="1:26">
      <c r="A362" s="163"/>
      <c r="B362" s="166"/>
      <c r="C362" s="166"/>
      <c r="D362" s="166"/>
      <c r="E362" s="166"/>
      <c r="F362" s="166"/>
      <c r="G362" s="166"/>
      <c r="H362" s="166"/>
      <c r="I362" s="166"/>
      <c r="J362" s="166"/>
      <c r="K362" s="166"/>
      <c r="L362" s="166"/>
      <c r="M362" s="166"/>
      <c r="N362" s="166"/>
      <c r="O362" s="166"/>
      <c r="P362" s="166"/>
      <c r="Q362" s="166"/>
      <c r="R362" s="166"/>
      <c r="S362" s="166"/>
      <c r="T362" s="166"/>
      <c r="U362" s="166"/>
      <c r="V362" s="166"/>
      <c r="W362" s="166"/>
      <c r="X362" s="166"/>
      <c r="Y362" s="166"/>
      <c r="Z362" s="166"/>
    </row>
    <row r="363" spans="1:26">
      <c r="A363" s="163"/>
      <c r="B363" s="166"/>
      <c r="C363" s="166"/>
      <c r="D363" s="166"/>
      <c r="E363" s="166"/>
      <c r="F363" s="166"/>
      <c r="G363" s="166"/>
      <c r="H363" s="166"/>
      <c r="I363" s="166"/>
      <c r="J363" s="166"/>
      <c r="K363" s="166"/>
      <c r="L363" s="166"/>
      <c r="M363" s="166"/>
      <c r="N363" s="166"/>
      <c r="O363" s="166"/>
      <c r="P363" s="166"/>
      <c r="Q363" s="166"/>
      <c r="R363" s="166"/>
      <c r="S363" s="166"/>
      <c r="T363" s="166"/>
      <c r="U363" s="166"/>
      <c r="V363" s="166"/>
      <c r="W363" s="166"/>
      <c r="X363" s="166"/>
      <c r="Y363" s="166"/>
      <c r="Z363" s="166"/>
    </row>
    <row r="364" spans="1:26">
      <c r="A364" s="163"/>
      <c r="B364" s="166"/>
      <c r="C364" s="166"/>
      <c r="D364" s="166"/>
      <c r="E364" s="166"/>
      <c r="F364" s="166"/>
      <c r="G364" s="166"/>
      <c r="H364" s="166"/>
      <c r="I364" s="166"/>
      <c r="J364" s="166"/>
      <c r="K364" s="166"/>
      <c r="L364" s="166"/>
      <c r="M364" s="166"/>
      <c r="N364" s="166"/>
      <c r="O364" s="166"/>
      <c r="P364" s="166"/>
      <c r="Q364" s="166"/>
      <c r="R364" s="166"/>
      <c r="S364" s="166"/>
      <c r="T364" s="166"/>
      <c r="U364" s="166"/>
      <c r="V364" s="166"/>
      <c r="W364" s="166"/>
      <c r="X364" s="166"/>
      <c r="Y364" s="166"/>
      <c r="Z364" s="166"/>
    </row>
    <row r="365" spans="1:26">
      <c r="A365" s="163"/>
      <c r="B365" s="166"/>
      <c r="C365" s="166"/>
      <c r="D365" s="166"/>
      <c r="E365" s="166"/>
      <c r="F365" s="166"/>
      <c r="G365" s="166"/>
      <c r="H365" s="166"/>
      <c r="I365" s="166"/>
      <c r="J365" s="166"/>
      <c r="K365" s="166"/>
      <c r="L365" s="166"/>
      <c r="M365" s="166"/>
      <c r="N365" s="166"/>
      <c r="O365" s="166"/>
      <c r="P365" s="166"/>
      <c r="Q365" s="166"/>
      <c r="R365" s="166"/>
      <c r="S365" s="166"/>
      <c r="T365" s="166"/>
      <c r="U365" s="166"/>
      <c r="V365" s="166"/>
      <c r="W365" s="166"/>
      <c r="X365" s="166"/>
      <c r="Y365" s="166"/>
      <c r="Z365" s="166"/>
    </row>
    <row r="366" spans="1:26">
      <c r="A366" s="163"/>
      <c r="B366" s="166"/>
      <c r="C366" s="166"/>
      <c r="D366" s="166"/>
      <c r="E366" s="166"/>
      <c r="F366" s="166"/>
      <c r="G366" s="166"/>
      <c r="H366" s="166"/>
      <c r="I366" s="166"/>
      <c r="J366" s="166"/>
      <c r="K366" s="166"/>
      <c r="L366" s="166"/>
      <c r="M366" s="166"/>
      <c r="N366" s="166"/>
      <c r="O366" s="166"/>
      <c r="P366" s="166"/>
      <c r="Q366" s="166"/>
      <c r="R366" s="166"/>
      <c r="S366" s="166"/>
      <c r="T366" s="166"/>
      <c r="U366" s="166"/>
      <c r="V366" s="166"/>
      <c r="W366" s="166"/>
      <c r="X366" s="166"/>
      <c r="Y366" s="166"/>
      <c r="Z366" s="166"/>
    </row>
    <row r="367" spans="1:26">
      <c r="A367" s="163"/>
      <c r="B367" s="166"/>
      <c r="C367" s="166"/>
      <c r="D367" s="166"/>
      <c r="E367" s="166"/>
      <c r="F367" s="166"/>
      <c r="G367" s="166"/>
      <c r="H367" s="166"/>
      <c r="I367" s="166"/>
      <c r="J367" s="166"/>
      <c r="K367" s="166"/>
      <c r="L367" s="166"/>
      <c r="M367" s="166"/>
      <c r="N367" s="166"/>
      <c r="O367" s="166"/>
      <c r="P367" s="166"/>
      <c r="Q367" s="166"/>
      <c r="R367" s="166"/>
      <c r="S367" s="166"/>
      <c r="T367" s="166"/>
      <c r="U367" s="166"/>
      <c r="V367" s="166"/>
      <c r="W367" s="166"/>
      <c r="X367" s="166"/>
      <c r="Y367" s="166"/>
      <c r="Z367" s="166"/>
    </row>
    <row r="368" spans="1:26">
      <c r="A368" s="163"/>
      <c r="B368" s="166"/>
      <c r="C368" s="166"/>
      <c r="D368" s="166"/>
      <c r="E368" s="166"/>
      <c r="F368" s="166"/>
      <c r="G368" s="166"/>
      <c r="H368" s="166"/>
      <c r="I368" s="166"/>
      <c r="J368" s="166"/>
      <c r="K368" s="166"/>
      <c r="L368" s="166"/>
      <c r="M368" s="166"/>
      <c r="N368" s="166"/>
      <c r="O368" s="166"/>
      <c r="P368" s="166"/>
      <c r="Q368" s="166"/>
      <c r="R368" s="166"/>
      <c r="S368" s="166"/>
      <c r="T368" s="166"/>
      <c r="U368" s="166"/>
      <c r="V368" s="166"/>
      <c r="W368" s="166"/>
      <c r="X368" s="166"/>
      <c r="Y368" s="166"/>
      <c r="Z368" s="166"/>
    </row>
    <row r="369" spans="1:26">
      <c r="A369" s="163"/>
      <c r="B369" s="166"/>
      <c r="C369" s="166"/>
      <c r="D369" s="166"/>
      <c r="E369" s="166"/>
      <c r="F369" s="166"/>
      <c r="G369" s="166"/>
      <c r="H369" s="166"/>
      <c r="I369" s="166"/>
      <c r="J369" s="166"/>
      <c r="K369" s="166"/>
      <c r="L369" s="166"/>
      <c r="M369" s="166"/>
      <c r="N369" s="166"/>
      <c r="O369" s="166"/>
      <c r="P369" s="166"/>
      <c r="Q369" s="166"/>
      <c r="R369" s="166"/>
      <c r="S369" s="166"/>
      <c r="T369" s="166"/>
      <c r="U369" s="166"/>
      <c r="V369" s="166"/>
      <c r="W369" s="166"/>
      <c r="X369" s="166"/>
      <c r="Y369" s="166"/>
      <c r="Z369" s="166"/>
    </row>
    <row r="370" spans="1:26">
      <c r="A370" s="163"/>
      <c r="B370" s="166"/>
      <c r="C370" s="166"/>
      <c r="D370" s="166"/>
      <c r="E370" s="166"/>
      <c r="F370" s="166"/>
      <c r="G370" s="166"/>
      <c r="H370" s="166"/>
      <c r="I370" s="166"/>
      <c r="J370" s="166"/>
      <c r="K370" s="166"/>
      <c r="L370" s="166"/>
      <c r="M370" s="166"/>
      <c r="N370" s="166"/>
      <c r="O370" s="166"/>
      <c r="P370" s="166"/>
      <c r="Q370" s="166"/>
      <c r="R370" s="166"/>
      <c r="S370" s="166"/>
      <c r="T370" s="166"/>
      <c r="U370" s="166"/>
      <c r="V370" s="166"/>
      <c r="W370" s="166"/>
      <c r="X370" s="166"/>
      <c r="Y370" s="166"/>
      <c r="Z370" s="166"/>
    </row>
    <row r="371" spans="1:26">
      <c r="A371" s="163"/>
      <c r="B371" s="166"/>
      <c r="C371" s="166"/>
      <c r="D371" s="166"/>
      <c r="E371" s="166"/>
      <c r="F371" s="166"/>
      <c r="G371" s="166"/>
      <c r="H371" s="166"/>
      <c r="I371" s="166"/>
      <c r="J371" s="166"/>
      <c r="K371" s="166"/>
      <c r="L371" s="166"/>
      <c r="M371" s="166"/>
      <c r="N371" s="166"/>
      <c r="O371" s="166"/>
      <c r="P371" s="166"/>
      <c r="Q371" s="166"/>
      <c r="R371" s="166"/>
      <c r="S371" s="166"/>
      <c r="T371" s="166"/>
      <c r="U371" s="166"/>
      <c r="V371" s="166"/>
      <c r="W371" s="166"/>
      <c r="X371" s="166"/>
      <c r="Y371" s="166"/>
      <c r="Z371" s="166"/>
    </row>
    <row r="372" spans="1:26">
      <c r="A372" s="163"/>
      <c r="B372" s="166"/>
      <c r="C372" s="166"/>
      <c r="D372" s="166"/>
      <c r="E372" s="166"/>
      <c r="F372" s="166"/>
      <c r="G372" s="166"/>
      <c r="H372" s="166"/>
      <c r="I372" s="166"/>
      <c r="J372" s="166"/>
      <c r="K372" s="166"/>
      <c r="L372" s="166"/>
      <c r="M372" s="166"/>
      <c r="N372" s="166"/>
      <c r="O372" s="166"/>
      <c r="P372" s="166"/>
      <c r="Q372" s="166"/>
      <c r="R372" s="166"/>
      <c r="S372" s="166"/>
      <c r="T372" s="166"/>
      <c r="U372" s="166"/>
      <c r="V372" s="166"/>
      <c r="W372" s="166"/>
      <c r="X372" s="166"/>
      <c r="Y372" s="166"/>
      <c r="Z372" s="166"/>
    </row>
    <row r="373" spans="1:26">
      <c r="A373" s="163"/>
      <c r="B373" s="166"/>
      <c r="C373" s="166"/>
      <c r="D373" s="166"/>
      <c r="E373" s="166"/>
      <c r="F373" s="166"/>
      <c r="G373" s="166"/>
      <c r="H373" s="166"/>
      <c r="I373" s="166"/>
      <c r="J373" s="166"/>
      <c r="K373" s="166"/>
      <c r="L373" s="166"/>
      <c r="M373" s="166"/>
      <c r="N373" s="166"/>
      <c r="O373" s="166"/>
      <c r="P373" s="166"/>
      <c r="Q373" s="166"/>
      <c r="R373" s="166"/>
      <c r="S373" s="166"/>
      <c r="T373" s="166"/>
      <c r="U373" s="166"/>
      <c r="V373" s="166"/>
      <c r="W373" s="166"/>
      <c r="X373" s="166"/>
      <c r="Y373" s="166"/>
      <c r="Z373" s="166"/>
    </row>
    <row r="374" spans="1:26">
      <c r="A374" s="163"/>
      <c r="B374" s="166"/>
      <c r="C374" s="166"/>
      <c r="D374" s="166"/>
      <c r="E374" s="166"/>
      <c r="F374" s="166"/>
      <c r="G374" s="166"/>
      <c r="H374" s="166"/>
      <c r="I374" s="166"/>
      <c r="J374" s="166"/>
      <c r="K374" s="166"/>
      <c r="L374" s="166"/>
      <c r="M374" s="166"/>
      <c r="N374" s="166"/>
      <c r="O374" s="166"/>
      <c r="P374" s="166"/>
      <c r="Q374" s="166"/>
      <c r="R374" s="166"/>
      <c r="S374" s="166"/>
      <c r="T374" s="166"/>
      <c r="U374" s="166"/>
      <c r="V374" s="166"/>
      <c r="W374" s="166"/>
      <c r="X374" s="166"/>
      <c r="Y374" s="166"/>
      <c r="Z374" s="166"/>
    </row>
    <row r="375" spans="1:26">
      <c r="A375" s="163"/>
      <c r="B375" s="166"/>
      <c r="C375" s="166"/>
      <c r="D375" s="166"/>
      <c r="E375" s="166"/>
      <c r="F375" s="166"/>
      <c r="G375" s="166"/>
      <c r="H375" s="166"/>
      <c r="I375" s="166"/>
      <c r="J375" s="166"/>
      <c r="K375" s="166"/>
      <c r="L375" s="166"/>
      <c r="M375" s="166"/>
      <c r="N375" s="166"/>
      <c r="O375" s="166"/>
      <c r="P375" s="166"/>
      <c r="Q375" s="166"/>
      <c r="R375" s="166"/>
      <c r="S375" s="166"/>
      <c r="T375" s="166"/>
      <c r="U375" s="166"/>
      <c r="V375" s="166"/>
      <c r="W375" s="166"/>
      <c r="X375" s="166"/>
      <c r="Y375" s="166"/>
      <c r="Z375" s="166"/>
    </row>
    <row r="376" spans="1:26">
      <c r="A376" s="163"/>
      <c r="B376" s="166"/>
      <c r="C376" s="166"/>
      <c r="D376" s="166"/>
      <c r="E376" s="166"/>
      <c r="F376" s="166"/>
      <c r="G376" s="166"/>
      <c r="H376" s="166"/>
      <c r="I376" s="166"/>
      <c r="J376" s="166"/>
      <c r="K376" s="166"/>
      <c r="L376" s="166"/>
      <c r="M376" s="166"/>
      <c r="N376" s="166"/>
      <c r="O376" s="166"/>
      <c r="P376" s="166"/>
      <c r="Q376" s="166"/>
      <c r="R376" s="166"/>
      <c r="S376" s="166"/>
      <c r="T376" s="166"/>
      <c r="U376" s="166"/>
      <c r="V376" s="166"/>
      <c r="W376" s="166"/>
      <c r="X376" s="166"/>
      <c r="Y376" s="166"/>
      <c r="Z376" s="166"/>
    </row>
    <row r="377" spans="1:26">
      <c r="A377" s="163"/>
      <c r="B377" s="166"/>
      <c r="C377" s="166"/>
      <c r="D377" s="166"/>
      <c r="E377" s="166"/>
      <c r="F377" s="166"/>
      <c r="G377" s="166"/>
      <c r="H377" s="166"/>
      <c r="I377" s="166"/>
      <c r="J377" s="166"/>
      <c r="K377" s="166"/>
      <c r="L377" s="166"/>
      <c r="M377" s="166"/>
      <c r="N377" s="166"/>
      <c r="O377" s="166"/>
      <c r="P377" s="166"/>
      <c r="Q377" s="166"/>
      <c r="R377" s="166"/>
      <c r="S377" s="166"/>
      <c r="T377" s="166"/>
      <c r="U377" s="166"/>
      <c r="V377" s="166"/>
      <c r="W377" s="166"/>
      <c r="X377" s="166"/>
      <c r="Y377" s="166"/>
      <c r="Z377" s="166"/>
    </row>
    <row r="378" spans="1:26">
      <c r="A378" s="163"/>
      <c r="B378" s="166"/>
      <c r="C378" s="166"/>
      <c r="D378" s="166"/>
      <c r="E378" s="166"/>
      <c r="F378" s="166"/>
      <c r="G378" s="166"/>
      <c r="H378" s="166"/>
      <c r="I378" s="166"/>
      <c r="J378" s="166"/>
      <c r="K378" s="166"/>
      <c r="L378" s="166"/>
      <c r="M378" s="166"/>
      <c r="N378" s="166"/>
      <c r="O378" s="166"/>
      <c r="P378" s="166"/>
      <c r="Q378" s="166"/>
      <c r="R378" s="166"/>
      <c r="S378" s="166"/>
      <c r="T378" s="166"/>
      <c r="U378" s="166"/>
      <c r="V378" s="166"/>
      <c r="W378" s="166"/>
      <c r="X378" s="166"/>
      <c r="Y378" s="166"/>
      <c r="Z378" s="166"/>
    </row>
    <row r="379" spans="1:26">
      <c r="A379" s="163"/>
      <c r="B379" s="166"/>
      <c r="C379" s="166"/>
      <c r="D379" s="166"/>
      <c r="E379" s="166"/>
      <c r="F379" s="166"/>
      <c r="G379" s="166"/>
      <c r="H379" s="166"/>
      <c r="I379" s="166"/>
      <c r="J379" s="166"/>
      <c r="K379" s="166"/>
      <c r="L379" s="166"/>
      <c r="M379" s="166"/>
      <c r="N379" s="166"/>
      <c r="O379" s="166"/>
      <c r="P379" s="166"/>
      <c r="Q379" s="166"/>
      <c r="R379" s="166"/>
      <c r="S379" s="166"/>
      <c r="T379" s="166"/>
      <c r="U379" s="166"/>
      <c r="V379" s="166"/>
      <c r="W379" s="166"/>
      <c r="X379" s="166"/>
      <c r="Y379" s="166"/>
      <c r="Z379" s="166"/>
    </row>
    <row r="380" spans="1:26">
      <c r="A380" s="163"/>
      <c r="B380" s="166"/>
      <c r="C380" s="166"/>
      <c r="D380" s="166"/>
      <c r="E380" s="166"/>
      <c r="F380" s="166"/>
      <c r="G380" s="166"/>
      <c r="H380" s="166"/>
      <c r="I380" s="166"/>
      <c r="J380" s="166"/>
      <c r="K380" s="166"/>
      <c r="L380" s="166"/>
      <c r="M380" s="166"/>
      <c r="N380" s="166"/>
      <c r="O380" s="166"/>
      <c r="P380" s="166"/>
      <c r="Q380" s="166"/>
      <c r="R380" s="166"/>
      <c r="S380" s="166"/>
      <c r="T380" s="166"/>
      <c r="U380" s="166"/>
      <c r="V380" s="166"/>
      <c r="W380" s="166"/>
      <c r="X380" s="166"/>
      <c r="Y380" s="166"/>
      <c r="Z380" s="166"/>
    </row>
    <row r="381" spans="1:26">
      <c r="A381" s="163"/>
      <c r="B381" s="166"/>
      <c r="C381" s="166"/>
      <c r="D381" s="166"/>
      <c r="E381" s="166"/>
      <c r="F381" s="166"/>
      <c r="G381" s="166"/>
      <c r="H381" s="166"/>
      <c r="I381" s="166"/>
      <c r="J381" s="166"/>
      <c r="K381" s="166"/>
      <c r="L381" s="166"/>
      <c r="M381" s="166"/>
      <c r="N381" s="166"/>
      <c r="O381" s="166"/>
      <c r="P381" s="166"/>
      <c r="Q381" s="166"/>
      <c r="R381" s="166"/>
      <c r="S381" s="166"/>
      <c r="T381" s="166"/>
      <c r="U381" s="166"/>
      <c r="V381" s="166"/>
      <c r="W381" s="166"/>
      <c r="X381" s="166"/>
      <c r="Y381" s="166"/>
      <c r="Z381" s="166"/>
    </row>
    <row r="382" spans="1:26">
      <c r="A382" s="163"/>
      <c r="B382" s="166"/>
      <c r="C382" s="166"/>
      <c r="D382" s="166"/>
      <c r="E382" s="166"/>
      <c r="F382" s="166"/>
      <c r="G382" s="166"/>
      <c r="H382" s="166"/>
      <c r="I382" s="166"/>
      <c r="J382" s="166"/>
      <c r="K382" s="166"/>
      <c r="L382" s="166"/>
      <c r="M382" s="166"/>
      <c r="N382" s="166"/>
      <c r="O382" s="166"/>
      <c r="P382" s="166"/>
      <c r="Q382" s="166"/>
      <c r="R382" s="166"/>
      <c r="S382" s="166"/>
      <c r="T382" s="166"/>
      <c r="U382" s="166"/>
      <c r="V382" s="166"/>
      <c r="W382" s="166"/>
      <c r="X382" s="166"/>
      <c r="Y382" s="166"/>
      <c r="Z382" s="166"/>
    </row>
    <row r="383" spans="1:26">
      <c r="A383" s="163"/>
      <c r="B383" s="166"/>
      <c r="C383" s="166"/>
      <c r="D383" s="166"/>
      <c r="E383" s="166"/>
      <c r="F383" s="166"/>
      <c r="G383" s="166"/>
      <c r="H383" s="166"/>
      <c r="I383" s="166"/>
      <c r="J383" s="166"/>
      <c r="K383" s="166"/>
      <c r="L383" s="166"/>
      <c r="M383" s="166"/>
      <c r="N383" s="166"/>
      <c r="O383" s="166"/>
      <c r="P383" s="166"/>
      <c r="Q383" s="166"/>
      <c r="R383" s="166"/>
      <c r="S383" s="166"/>
      <c r="T383" s="166"/>
      <c r="U383" s="166"/>
      <c r="V383" s="166"/>
      <c r="W383" s="166"/>
      <c r="X383" s="166"/>
      <c r="Y383" s="166"/>
      <c r="Z383" s="166"/>
    </row>
    <row r="384" spans="1:26">
      <c r="A384" s="163"/>
      <c r="B384" s="166"/>
      <c r="C384" s="166"/>
      <c r="D384" s="166"/>
      <c r="E384" s="166"/>
      <c r="F384" s="166"/>
      <c r="G384" s="166"/>
      <c r="H384" s="166"/>
      <c r="I384" s="166"/>
      <c r="J384" s="166"/>
      <c r="K384" s="166"/>
      <c r="L384" s="166"/>
      <c r="M384" s="166"/>
      <c r="N384" s="166"/>
      <c r="O384" s="166"/>
      <c r="P384" s="166"/>
      <c r="Q384" s="166"/>
      <c r="R384" s="166"/>
      <c r="S384" s="166"/>
      <c r="T384" s="166"/>
      <c r="U384" s="166"/>
      <c r="V384" s="166"/>
      <c r="W384" s="166"/>
      <c r="X384" s="166"/>
      <c r="Y384" s="166"/>
      <c r="Z384" s="166"/>
    </row>
    <row r="385" spans="1:26">
      <c r="A385" s="163"/>
      <c r="B385" s="166"/>
      <c r="C385" s="166"/>
      <c r="D385" s="166"/>
      <c r="E385" s="166"/>
      <c r="F385" s="166"/>
      <c r="G385" s="166"/>
      <c r="H385" s="166"/>
      <c r="I385" s="166"/>
      <c r="J385" s="166"/>
      <c r="K385" s="166"/>
      <c r="L385" s="166"/>
      <c r="M385" s="166"/>
      <c r="N385" s="166"/>
      <c r="O385" s="166"/>
      <c r="P385" s="166"/>
      <c r="Q385" s="166"/>
      <c r="R385" s="166"/>
      <c r="S385" s="166"/>
      <c r="T385" s="166"/>
      <c r="U385" s="166"/>
      <c r="V385" s="166"/>
      <c r="W385" s="166"/>
      <c r="X385" s="166"/>
      <c r="Y385" s="166"/>
      <c r="Z385" s="166"/>
    </row>
    <row r="386" spans="1:26">
      <c r="A386" s="163"/>
      <c r="B386" s="166"/>
      <c r="C386" s="166"/>
      <c r="D386" s="166"/>
      <c r="E386" s="166"/>
      <c r="F386" s="166"/>
      <c r="G386" s="166"/>
      <c r="H386" s="166"/>
      <c r="I386" s="166"/>
      <c r="J386" s="166"/>
      <c r="K386" s="166"/>
      <c r="L386" s="166"/>
      <c r="M386" s="166"/>
      <c r="N386" s="166"/>
      <c r="O386" s="166"/>
      <c r="P386" s="166"/>
      <c r="Q386" s="166"/>
      <c r="R386" s="166"/>
      <c r="S386" s="166"/>
      <c r="T386" s="166"/>
      <c r="U386" s="166"/>
      <c r="V386" s="166"/>
      <c r="W386" s="166"/>
      <c r="X386" s="166"/>
      <c r="Y386" s="166"/>
      <c r="Z386" s="166"/>
    </row>
    <row r="387" spans="1:26">
      <c r="A387" s="163"/>
      <c r="B387" s="166"/>
      <c r="C387" s="166"/>
      <c r="D387" s="166"/>
      <c r="E387" s="166"/>
      <c r="F387" s="166"/>
      <c r="G387" s="166"/>
      <c r="H387" s="166"/>
      <c r="I387" s="166"/>
      <c r="J387" s="166"/>
      <c r="K387" s="166"/>
      <c r="L387" s="166"/>
      <c r="M387" s="166"/>
      <c r="N387" s="166"/>
      <c r="O387" s="166"/>
      <c r="P387" s="166"/>
      <c r="Q387" s="166"/>
      <c r="R387" s="166"/>
      <c r="S387" s="166"/>
      <c r="T387" s="166"/>
      <c r="U387" s="166"/>
      <c r="V387" s="166"/>
      <c r="W387" s="166"/>
      <c r="X387" s="166"/>
      <c r="Y387" s="166"/>
      <c r="Z387" s="166"/>
    </row>
    <row r="388" spans="1:26">
      <c r="A388" s="163"/>
      <c r="B388" s="166"/>
      <c r="C388" s="166"/>
      <c r="D388" s="166"/>
      <c r="E388" s="166"/>
      <c r="F388" s="166"/>
      <c r="G388" s="166"/>
      <c r="H388" s="166"/>
      <c r="I388" s="166"/>
      <c r="J388" s="166"/>
      <c r="K388" s="166"/>
      <c r="L388" s="166"/>
      <c r="M388" s="166"/>
      <c r="N388" s="166"/>
      <c r="O388" s="166"/>
      <c r="P388" s="166"/>
      <c r="Q388" s="166"/>
      <c r="R388" s="166"/>
      <c r="S388" s="166"/>
      <c r="T388" s="166"/>
      <c r="U388" s="166"/>
      <c r="V388" s="166"/>
      <c r="W388" s="166"/>
      <c r="X388" s="166"/>
      <c r="Y388" s="166"/>
      <c r="Z388" s="166"/>
    </row>
    <row r="389" spans="1:26">
      <c r="A389" s="163"/>
      <c r="B389" s="166"/>
      <c r="C389" s="166"/>
      <c r="D389" s="166"/>
      <c r="E389" s="166"/>
      <c r="F389" s="166"/>
      <c r="G389" s="166"/>
      <c r="H389" s="166"/>
      <c r="I389" s="166"/>
      <c r="J389" s="166"/>
      <c r="K389" s="166"/>
      <c r="L389" s="166"/>
      <c r="M389" s="166"/>
      <c r="N389" s="166"/>
      <c r="O389" s="166"/>
      <c r="P389" s="166"/>
      <c r="Q389" s="166"/>
      <c r="R389" s="166"/>
      <c r="S389" s="166"/>
      <c r="T389" s="166"/>
      <c r="U389" s="166"/>
      <c r="V389" s="166"/>
      <c r="W389" s="166"/>
      <c r="X389" s="166"/>
      <c r="Y389" s="166"/>
      <c r="Z389" s="166"/>
    </row>
    <row r="390" spans="1:26">
      <c r="A390" s="163"/>
      <c r="B390" s="166"/>
      <c r="C390" s="166"/>
      <c r="D390" s="166"/>
      <c r="E390" s="166"/>
      <c r="F390" s="166"/>
      <c r="G390" s="166"/>
      <c r="H390" s="166"/>
      <c r="I390" s="166"/>
      <c r="J390" s="166"/>
      <c r="K390" s="166"/>
      <c r="L390" s="166"/>
      <c r="M390" s="166"/>
      <c r="N390" s="166"/>
      <c r="O390" s="166"/>
      <c r="P390" s="166"/>
      <c r="Q390" s="166"/>
      <c r="R390" s="166"/>
      <c r="S390" s="166"/>
      <c r="T390" s="166"/>
      <c r="U390" s="166"/>
      <c r="V390" s="166"/>
      <c r="W390" s="166"/>
      <c r="X390" s="166"/>
      <c r="Y390" s="166"/>
      <c r="Z390" s="166"/>
    </row>
    <row r="391" spans="1:26">
      <c r="A391" s="163"/>
      <c r="B391" s="166"/>
      <c r="C391" s="166"/>
      <c r="D391" s="166"/>
      <c r="E391" s="166"/>
      <c r="F391" s="166"/>
      <c r="G391" s="166"/>
      <c r="H391" s="166"/>
      <c r="I391" s="166"/>
      <c r="J391" s="166"/>
      <c r="K391" s="166"/>
      <c r="L391" s="166"/>
      <c r="M391" s="166"/>
      <c r="N391" s="166"/>
      <c r="O391" s="166"/>
      <c r="P391" s="166"/>
      <c r="Q391" s="166"/>
      <c r="R391" s="166"/>
      <c r="S391" s="166"/>
      <c r="T391" s="166"/>
      <c r="U391" s="166"/>
      <c r="V391" s="166"/>
      <c r="W391" s="166"/>
      <c r="X391" s="166"/>
      <c r="Y391" s="166"/>
      <c r="Z391" s="166"/>
    </row>
    <row r="392" spans="1:26">
      <c r="A392" s="163"/>
      <c r="B392" s="166"/>
      <c r="C392" s="166"/>
      <c r="D392" s="166"/>
      <c r="E392" s="166"/>
      <c r="F392" s="166"/>
      <c r="G392" s="166"/>
      <c r="H392" s="166"/>
      <c r="I392" s="166"/>
      <c r="J392" s="166"/>
      <c r="K392" s="166"/>
      <c r="L392" s="166"/>
      <c r="M392" s="166"/>
      <c r="N392" s="166"/>
      <c r="O392" s="166"/>
      <c r="P392" s="166"/>
      <c r="Q392" s="166"/>
      <c r="R392" s="166"/>
      <c r="S392" s="166"/>
      <c r="T392" s="166"/>
      <c r="U392" s="166"/>
      <c r="V392" s="166"/>
      <c r="W392" s="166"/>
      <c r="X392" s="166"/>
      <c r="Y392" s="166"/>
      <c r="Z392" s="166"/>
    </row>
    <row r="393" spans="1:26">
      <c r="A393" s="163"/>
      <c r="B393" s="166"/>
      <c r="C393" s="166"/>
      <c r="D393" s="166"/>
      <c r="E393" s="166"/>
      <c r="F393" s="166"/>
      <c r="G393" s="166"/>
      <c r="H393" s="166"/>
      <c r="I393" s="166"/>
      <c r="J393" s="166"/>
      <c r="K393" s="166"/>
      <c r="L393" s="166"/>
      <c r="M393" s="166"/>
      <c r="N393" s="166"/>
      <c r="O393" s="166"/>
      <c r="P393" s="166"/>
      <c r="Q393" s="166"/>
      <c r="R393" s="166"/>
      <c r="S393" s="166"/>
      <c r="T393" s="166"/>
      <c r="U393" s="166"/>
      <c r="V393" s="166"/>
      <c r="W393" s="166"/>
      <c r="X393" s="166"/>
      <c r="Y393" s="166"/>
      <c r="Z393" s="166"/>
    </row>
    <row r="394" spans="1:26">
      <c r="A394" s="163"/>
      <c r="B394" s="166"/>
      <c r="C394" s="166"/>
      <c r="D394" s="166"/>
      <c r="E394" s="166"/>
      <c r="F394" s="166"/>
      <c r="G394" s="166"/>
      <c r="H394" s="166"/>
      <c r="I394" s="166"/>
      <c r="J394" s="166"/>
      <c r="K394" s="166"/>
      <c r="L394" s="166"/>
      <c r="M394" s="166"/>
      <c r="N394" s="166"/>
      <c r="O394" s="166"/>
      <c r="P394" s="166"/>
      <c r="Q394" s="166"/>
      <c r="R394" s="166"/>
      <c r="S394" s="166"/>
      <c r="T394" s="166"/>
      <c r="U394" s="166"/>
      <c r="V394" s="166"/>
      <c r="W394" s="166"/>
      <c r="X394" s="166"/>
      <c r="Y394" s="166"/>
      <c r="Z394" s="166"/>
    </row>
    <row r="395" spans="1:26">
      <c r="A395" s="163"/>
      <c r="B395" s="166"/>
      <c r="C395" s="166"/>
      <c r="D395" s="166"/>
      <c r="E395" s="166"/>
      <c r="F395" s="166"/>
      <c r="G395" s="166"/>
      <c r="H395" s="166"/>
      <c r="I395" s="166"/>
      <c r="J395" s="166"/>
      <c r="K395" s="166"/>
      <c r="L395" s="166"/>
      <c r="M395" s="166"/>
      <c r="N395" s="166"/>
      <c r="O395" s="166"/>
      <c r="P395" s="166"/>
      <c r="Q395" s="166"/>
      <c r="R395" s="166"/>
      <c r="S395" s="166"/>
      <c r="T395" s="166"/>
      <c r="U395" s="166"/>
      <c r="V395" s="166"/>
      <c r="W395" s="166"/>
      <c r="X395" s="166"/>
      <c r="Y395" s="166"/>
      <c r="Z395" s="166"/>
    </row>
    <row r="396" spans="1:26">
      <c r="A396" s="163"/>
      <c r="B396" s="166"/>
      <c r="C396" s="166"/>
      <c r="D396" s="166"/>
      <c r="E396" s="166"/>
      <c r="F396" s="166"/>
      <c r="G396" s="166"/>
      <c r="H396" s="166"/>
      <c r="I396" s="166"/>
      <c r="J396" s="166"/>
      <c r="K396" s="166"/>
      <c r="L396" s="166"/>
      <c r="M396" s="166"/>
      <c r="N396" s="166"/>
      <c r="O396" s="166"/>
      <c r="P396" s="166"/>
      <c r="Q396" s="166"/>
      <c r="R396" s="166"/>
      <c r="S396" s="166"/>
      <c r="T396" s="166"/>
      <c r="U396" s="166"/>
      <c r="V396" s="166"/>
      <c r="W396" s="166"/>
      <c r="X396" s="166"/>
      <c r="Y396" s="166"/>
      <c r="Z396" s="166"/>
    </row>
    <row r="397" spans="1:26">
      <c r="A397" s="163"/>
      <c r="B397" s="166"/>
      <c r="C397" s="166"/>
      <c r="D397" s="166"/>
      <c r="E397" s="166"/>
      <c r="F397" s="166"/>
      <c r="G397" s="166"/>
      <c r="H397" s="166"/>
      <c r="I397" s="166"/>
      <c r="J397" s="166"/>
      <c r="K397" s="166"/>
      <c r="L397" s="166"/>
      <c r="M397" s="166"/>
      <c r="N397" s="166"/>
      <c r="O397" s="166"/>
      <c r="P397" s="166"/>
      <c r="Q397" s="166"/>
      <c r="R397" s="166"/>
      <c r="S397" s="166"/>
      <c r="T397" s="166"/>
      <c r="U397" s="166"/>
      <c r="V397" s="166"/>
      <c r="W397" s="166"/>
      <c r="X397" s="166"/>
      <c r="Y397" s="166"/>
      <c r="Z397" s="166"/>
    </row>
    <row r="398" spans="1:26">
      <c r="A398" s="163"/>
      <c r="B398" s="166"/>
      <c r="C398" s="166"/>
      <c r="D398" s="166"/>
      <c r="E398" s="166"/>
      <c r="F398" s="166"/>
      <c r="G398" s="166"/>
      <c r="H398" s="166"/>
      <c r="I398" s="166"/>
      <c r="J398" s="166"/>
      <c r="K398" s="166"/>
      <c r="L398" s="166"/>
      <c r="M398" s="166"/>
      <c r="N398" s="166"/>
      <c r="O398" s="166"/>
      <c r="P398" s="166"/>
      <c r="Q398" s="166"/>
      <c r="R398" s="166"/>
      <c r="S398" s="166"/>
      <c r="T398" s="166"/>
      <c r="U398" s="166"/>
      <c r="V398" s="166"/>
      <c r="W398" s="166"/>
      <c r="X398" s="166"/>
      <c r="Y398" s="166"/>
      <c r="Z398" s="166"/>
    </row>
    <row r="399" spans="1:26">
      <c r="A399" s="163"/>
      <c r="B399" s="166"/>
      <c r="C399" s="166"/>
      <c r="D399" s="166"/>
      <c r="E399" s="166"/>
      <c r="F399" s="166"/>
      <c r="G399" s="166"/>
      <c r="H399" s="166"/>
      <c r="I399" s="166"/>
      <c r="J399" s="166"/>
      <c r="K399" s="166"/>
      <c r="L399" s="166"/>
      <c r="M399" s="166"/>
      <c r="N399" s="166"/>
      <c r="O399" s="166"/>
      <c r="P399" s="166"/>
      <c r="Q399" s="166"/>
      <c r="R399" s="166"/>
      <c r="S399" s="166"/>
      <c r="T399" s="166"/>
      <c r="U399" s="166"/>
      <c r="V399" s="166"/>
      <c r="W399" s="166"/>
      <c r="X399" s="166"/>
      <c r="Y399" s="166"/>
      <c r="Z399" s="166"/>
    </row>
    <row r="400" spans="1:26">
      <c r="A400" s="163"/>
      <c r="B400" s="166"/>
      <c r="C400" s="166"/>
      <c r="D400" s="166"/>
      <c r="E400" s="166"/>
      <c r="F400" s="166"/>
      <c r="G400" s="166"/>
      <c r="H400" s="166"/>
      <c r="I400" s="166"/>
      <c r="J400" s="166"/>
      <c r="K400" s="166"/>
      <c r="L400" s="166"/>
      <c r="M400" s="166"/>
      <c r="N400" s="166"/>
      <c r="O400" s="166"/>
      <c r="P400" s="166"/>
      <c r="Q400" s="166"/>
      <c r="R400" s="166"/>
      <c r="S400" s="166"/>
      <c r="T400" s="166"/>
      <c r="U400" s="166"/>
      <c r="V400" s="166"/>
      <c r="W400" s="166"/>
      <c r="X400" s="166"/>
      <c r="Y400" s="166"/>
      <c r="Z400" s="166"/>
    </row>
    <row r="401" spans="1:26">
      <c r="A401" s="163"/>
      <c r="B401" s="166"/>
      <c r="C401" s="166"/>
      <c r="D401" s="166"/>
      <c r="E401" s="166"/>
      <c r="F401" s="166"/>
      <c r="G401" s="166"/>
      <c r="H401" s="166"/>
      <c r="I401" s="166"/>
      <c r="J401" s="166"/>
      <c r="K401" s="166"/>
      <c r="L401" s="166"/>
      <c r="M401" s="166"/>
      <c r="N401" s="166"/>
      <c r="O401" s="166"/>
      <c r="P401" s="166"/>
      <c r="Q401" s="166"/>
      <c r="R401" s="166"/>
      <c r="S401" s="166"/>
      <c r="T401" s="166"/>
      <c r="U401" s="166"/>
      <c r="V401" s="166"/>
      <c r="W401" s="166"/>
      <c r="X401" s="166"/>
      <c r="Y401" s="166"/>
      <c r="Z401" s="166"/>
    </row>
    <row r="402" spans="1:26">
      <c r="A402" s="163"/>
      <c r="B402" s="166"/>
      <c r="C402" s="166"/>
      <c r="D402" s="166"/>
      <c r="E402" s="166"/>
      <c r="F402" s="166"/>
      <c r="G402" s="166"/>
      <c r="H402" s="166"/>
      <c r="I402" s="166"/>
      <c r="J402" s="166"/>
      <c r="K402" s="166"/>
      <c r="L402" s="166"/>
      <c r="M402" s="166"/>
      <c r="N402" s="166"/>
      <c r="O402" s="166"/>
      <c r="P402" s="166"/>
      <c r="Q402" s="166"/>
      <c r="R402" s="166"/>
      <c r="S402" s="166"/>
      <c r="T402" s="166"/>
      <c r="U402" s="166"/>
      <c r="V402" s="166"/>
      <c r="W402" s="166"/>
      <c r="X402" s="166"/>
      <c r="Y402" s="166"/>
      <c r="Z402" s="166"/>
    </row>
    <row r="403" spans="1:26">
      <c r="A403" s="163"/>
      <c r="B403" s="166"/>
      <c r="C403" s="166"/>
      <c r="D403" s="166"/>
      <c r="E403" s="166"/>
      <c r="F403" s="166"/>
      <c r="G403" s="166"/>
      <c r="H403" s="166"/>
      <c r="I403" s="166"/>
      <c r="J403" s="166"/>
      <c r="K403" s="166"/>
      <c r="L403" s="166"/>
      <c r="M403" s="166"/>
      <c r="N403" s="166"/>
      <c r="O403" s="166"/>
      <c r="P403" s="166"/>
      <c r="Q403" s="166"/>
      <c r="R403" s="166"/>
      <c r="S403" s="166"/>
      <c r="T403" s="166"/>
      <c r="U403" s="166"/>
      <c r="V403" s="166"/>
      <c r="W403" s="166"/>
      <c r="X403" s="166"/>
      <c r="Y403" s="166"/>
      <c r="Z403" s="166"/>
    </row>
    <row r="404" spans="1:26">
      <c r="A404" s="163"/>
      <c r="B404" s="166"/>
      <c r="C404" s="166"/>
      <c r="D404" s="166"/>
      <c r="E404" s="166"/>
      <c r="F404" s="166"/>
      <c r="G404" s="166"/>
      <c r="H404" s="166"/>
      <c r="I404" s="166"/>
      <c r="J404" s="166"/>
      <c r="K404" s="166"/>
      <c r="L404" s="166"/>
      <c r="M404" s="166"/>
      <c r="N404" s="166"/>
      <c r="O404" s="166"/>
      <c r="P404" s="166"/>
      <c r="Q404" s="166"/>
      <c r="R404" s="166"/>
      <c r="S404" s="166"/>
      <c r="T404" s="166"/>
      <c r="U404" s="166"/>
      <c r="V404" s="166"/>
      <c r="W404" s="166"/>
      <c r="X404" s="166"/>
      <c r="Y404" s="166"/>
      <c r="Z404" s="166"/>
    </row>
    <row r="405" spans="1:26">
      <c r="A405" s="163"/>
      <c r="B405" s="166"/>
      <c r="C405" s="166"/>
      <c r="D405" s="166"/>
      <c r="E405" s="166"/>
      <c r="F405" s="166"/>
      <c r="G405" s="166"/>
      <c r="H405" s="166"/>
      <c r="I405" s="166"/>
      <c r="J405" s="166"/>
      <c r="K405" s="166"/>
      <c r="L405" s="166"/>
      <c r="M405" s="166"/>
      <c r="N405" s="166"/>
      <c r="O405" s="166"/>
      <c r="P405" s="166"/>
      <c r="Q405" s="166"/>
      <c r="R405" s="166"/>
      <c r="S405" s="166"/>
      <c r="T405" s="166"/>
      <c r="U405" s="166"/>
      <c r="V405" s="166"/>
      <c r="W405" s="166"/>
      <c r="X405" s="166"/>
      <c r="Y405" s="166"/>
      <c r="Z405" s="166"/>
    </row>
    <row r="406" spans="1:26">
      <c r="A406" s="163"/>
      <c r="B406" s="166"/>
      <c r="C406" s="166"/>
      <c r="D406" s="166"/>
      <c r="E406" s="166"/>
      <c r="F406" s="166"/>
      <c r="G406" s="166"/>
      <c r="H406" s="166"/>
      <c r="I406" s="166"/>
      <c r="J406" s="166"/>
      <c r="K406" s="166"/>
      <c r="L406" s="166"/>
      <c r="M406" s="166"/>
      <c r="N406" s="166"/>
      <c r="O406" s="166"/>
      <c r="P406" s="166"/>
      <c r="Q406" s="166"/>
      <c r="R406" s="166"/>
      <c r="S406" s="166"/>
      <c r="T406" s="166"/>
      <c r="U406" s="166"/>
      <c r="V406" s="166"/>
      <c r="W406" s="166"/>
      <c r="X406" s="166"/>
      <c r="Y406" s="166"/>
      <c r="Z406" s="166"/>
    </row>
    <row r="407" spans="1:26">
      <c r="A407" s="163"/>
      <c r="B407" s="166"/>
      <c r="C407" s="166"/>
      <c r="D407" s="166"/>
      <c r="E407" s="166"/>
      <c r="F407" s="166"/>
      <c r="G407" s="166"/>
      <c r="H407" s="166"/>
      <c r="I407" s="166"/>
      <c r="J407" s="166"/>
      <c r="K407" s="166"/>
      <c r="L407" s="166"/>
      <c r="M407" s="166"/>
      <c r="N407" s="166"/>
      <c r="O407" s="166"/>
      <c r="P407" s="166"/>
      <c r="Q407" s="166"/>
      <c r="R407" s="166"/>
      <c r="S407" s="166"/>
      <c r="T407" s="166"/>
      <c r="U407" s="166"/>
      <c r="V407" s="166"/>
      <c r="W407" s="166"/>
      <c r="X407" s="166"/>
      <c r="Y407" s="166"/>
      <c r="Z407" s="166"/>
    </row>
    <row r="408" spans="1:26">
      <c r="A408" s="163"/>
      <c r="B408" s="166"/>
      <c r="C408" s="166"/>
      <c r="D408" s="166"/>
      <c r="E408" s="166"/>
      <c r="F408" s="166"/>
      <c r="G408" s="166"/>
      <c r="H408" s="166"/>
      <c r="I408" s="166"/>
      <c r="J408" s="166"/>
      <c r="K408" s="166"/>
      <c r="L408" s="166"/>
      <c r="M408" s="166"/>
      <c r="N408" s="166"/>
      <c r="O408" s="166"/>
      <c r="P408" s="166"/>
      <c r="Q408" s="166"/>
      <c r="R408" s="166"/>
      <c r="S408" s="166"/>
      <c r="T408" s="166"/>
      <c r="U408" s="166"/>
      <c r="V408" s="166"/>
      <c r="W408" s="166"/>
      <c r="X408" s="166"/>
      <c r="Y408" s="166"/>
      <c r="Z408" s="166"/>
    </row>
    <row r="409" spans="1:26">
      <c r="A409" s="163"/>
      <c r="B409" s="166"/>
      <c r="C409" s="166"/>
      <c r="D409" s="166"/>
      <c r="E409" s="166"/>
      <c r="F409" s="166"/>
      <c r="G409" s="166"/>
      <c r="H409" s="166"/>
      <c r="I409" s="166"/>
      <c r="J409" s="166"/>
      <c r="K409" s="166"/>
      <c r="L409" s="166"/>
      <c r="M409" s="166"/>
      <c r="N409" s="166"/>
      <c r="O409" s="166"/>
      <c r="P409" s="166"/>
      <c r="Q409" s="166"/>
      <c r="R409" s="166"/>
      <c r="S409" s="166"/>
      <c r="T409" s="166"/>
      <c r="U409" s="166"/>
      <c r="V409" s="166"/>
      <c r="W409" s="166"/>
      <c r="X409" s="166"/>
      <c r="Y409" s="166"/>
      <c r="Z409" s="166"/>
    </row>
    <row r="410" spans="1:26">
      <c r="A410" s="163"/>
      <c r="B410" s="166"/>
      <c r="C410" s="166"/>
      <c r="D410" s="166"/>
      <c r="E410" s="166"/>
      <c r="F410" s="166"/>
      <c r="G410" s="166"/>
      <c r="H410" s="166"/>
      <c r="I410" s="166"/>
      <c r="J410" s="166"/>
      <c r="K410" s="166"/>
      <c r="L410" s="166"/>
      <c r="M410" s="166"/>
      <c r="N410" s="166"/>
      <c r="O410" s="166"/>
      <c r="P410" s="166"/>
      <c r="Q410" s="166"/>
      <c r="R410" s="166"/>
      <c r="S410" s="166"/>
      <c r="T410" s="166"/>
      <c r="U410" s="166"/>
      <c r="V410" s="166"/>
      <c r="W410" s="166"/>
      <c r="X410" s="166"/>
      <c r="Y410" s="166"/>
      <c r="Z410" s="166"/>
    </row>
    <row r="411" spans="1:26">
      <c r="A411" s="163"/>
      <c r="B411" s="166"/>
      <c r="C411" s="166"/>
      <c r="D411" s="166"/>
      <c r="E411" s="166"/>
      <c r="F411" s="166"/>
      <c r="G411" s="166"/>
      <c r="H411" s="166"/>
      <c r="I411" s="166"/>
      <c r="J411" s="166"/>
      <c r="K411" s="166"/>
      <c r="L411" s="166"/>
      <c r="M411" s="166"/>
      <c r="N411" s="166"/>
      <c r="O411" s="166"/>
      <c r="P411" s="166"/>
      <c r="Q411" s="166"/>
      <c r="R411" s="166"/>
      <c r="S411" s="166"/>
      <c r="T411" s="166"/>
      <c r="U411" s="166"/>
      <c r="V411" s="166"/>
      <c r="W411" s="166"/>
      <c r="X411" s="166"/>
      <c r="Y411" s="166"/>
      <c r="Z411" s="166"/>
    </row>
    <row r="412" spans="1:26">
      <c r="A412" s="163"/>
      <c r="B412" s="166"/>
      <c r="C412" s="166"/>
      <c r="D412" s="166"/>
      <c r="E412" s="166"/>
      <c r="F412" s="166"/>
      <c r="G412" s="166"/>
      <c r="H412" s="166"/>
      <c r="I412" s="166"/>
      <c r="J412" s="166"/>
      <c r="K412" s="166"/>
      <c r="L412" s="166"/>
      <c r="M412" s="166"/>
      <c r="N412" s="166"/>
      <c r="O412" s="166"/>
      <c r="P412" s="166"/>
      <c r="Q412" s="166"/>
      <c r="R412" s="166"/>
      <c r="S412" s="166"/>
      <c r="T412" s="166"/>
      <c r="U412" s="166"/>
      <c r="V412" s="166"/>
      <c r="W412" s="166"/>
      <c r="X412" s="166"/>
      <c r="Y412" s="166"/>
      <c r="Z412" s="166"/>
    </row>
    <row r="413" spans="1:26">
      <c r="A413" s="163"/>
      <c r="B413" s="166"/>
      <c r="C413" s="166"/>
      <c r="D413" s="166"/>
      <c r="E413" s="166"/>
      <c r="F413" s="166"/>
      <c r="G413" s="166"/>
      <c r="H413" s="166"/>
      <c r="I413" s="166"/>
      <c r="J413" s="166"/>
      <c r="K413" s="166"/>
      <c r="L413" s="166"/>
      <c r="M413" s="166"/>
      <c r="N413" s="166"/>
      <c r="O413" s="166"/>
      <c r="P413" s="166"/>
      <c r="Q413" s="166"/>
      <c r="R413" s="166"/>
      <c r="S413" s="166"/>
      <c r="T413" s="166"/>
      <c r="U413" s="166"/>
      <c r="V413" s="166"/>
      <c r="W413" s="166"/>
      <c r="X413" s="166"/>
      <c r="Y413" s="166"/>
      <c r="Z413" s="166"/>
    </row>
    <row r="414" spans="1:26">
      <c r="A414" s="163"/>
      <c r="B414" s="166"/>
      <c r="C414" s="166"/>
      <c r="D414" s="166"/>
      <c r="E414" s="166"/>
      <c r="F414" s="166"/>
      <c r="G414" s="166"/>
      <c r="H414" s="166"/>
      <c r="I414" s="166"/>
      <c r="J414" s="166"/>
      <c r="K414" s="166"/>
      <c r="L414" s="166"/>
      <c r="M414" s="166"/>
      <c r="N414" s="166"/>
      <c r="O414" s="166"/>
      <c r="P414" s="166"/>
      <c r="Q414" s="166"/>
      <c r="R414" s="166"/>
      <c r="S414" s="166"/>
      <c r="T414" s="166"/>
      <c r="U414" s="166"/>
      <c r="V414" s="166"/>
      <c r="W414" s="166"/>
      <c r="X414" s="166"/>
      <c r="Y414" s="166"/>
      <c r="Z414" s="166"/>
    </row>
    <row r="415" spans="1:26">
      <c r="A415" s="163"/>
      <c r="B415" s="166"/>
      <c r="C415" s="166"/>
      <c r="D415" s="166"/>
      <c r="E415" s="166"/>
      <c r="F415" s="166"/>
      <c r="G415" s="166"/>
      <c r="H415" s="166"/>
      <c r="I415" s="166"/>
      <c r="J415" s="166"/>
      <c r="K415" s="166"/>
      <c r="L415" s="166"/>
      <c r="M415" s="166"/>
      <c r="N415" s="166"/>
      <c r="O415" s="166"/>
      <c r="P415" s="166"/>
      <c r="Q415" s="166"/>
      <c r="R415" s="166"/>
      <c r="S415" s="166"/>
      <c r="T415" s="166"/>
      <c r="U415" s="166"/>
      <c r="V415" s="166"/>
      <c r="W415" s="166"/>
      <c r="X415" s="166"/>
      <c r="Y415" s="166"/>
      <c r="Z415" s="166"/>
    </row>
    <row r="416" spans="1:26">
      <c r="A416" s="163"/>
      <c r="B416" s="166"/>
      <c r="C416" s="166"/>
      <c r="D416" s="166"/>
      <c r="E416" s="166"/>
      <c r="F416" s="166"/>
      <c r="G416" s="166"/>
      <c r="H416" s="166"/>
      <c r="I416" s="166"/>
      <c r="J416" s="166"/>
      <c r="K416" s="166"/>
      <c r="L416" s="166"/>
      <c r="M416" s="166"/>
      <c r="N416" s="166"/>
      <c r="O416" s="166"/>
      <c r="P416" s="166"/>
      <c r="Q416" s="166"/>
      <c r="R416" s="166"/>
      <c r="S416" s="166"/>
      <c r="T416" s="166"/>
      <c r="U416" s="166"/>
      <c r="V416" s="166"/>
      <c r="W416" s="166"/>
      <c r="X416" s="166"/>
      <c r="Y416" s="166"/>
      <c r="Z416" s="166"/>
    </row>
    <row r="417" spans="1:26">
      <c r="A417" s="163"/>
      <c r="B417" s="166"/>
      <c r="C417" s="166"/>
      <c r="D417" s="166"/>
      <c r="E417" s="166"/>
      <c r="F417" s="166"/>
      <c r="G417" s="166"/>
      <c r="H417" s="166"/>
      <c r="I417" s="166"/>
      <c r="J417" s="166"/>
      <c r="K417" s="166"/>
      <c r="L417" s="166"/>
      <c r="M417" s="166"/>
      <c r="N417" s="166"/>
      <c r="O417" s="166"/>
      <c r="P417" s="166"/>
      <c r="Q417" s="166"/>
      <c r="R417" s="166"/>
      <c r="S417" s="166"/>
      <c r="T417" s="166"/>
      <c r="U417" s="166"/>
      <c r="V417" s="166"/>
      <c r="W417" s="166"/>
      <c r="X417" s="166"/>
      <c r="Y417" s="166"/>
      <c r="Z417" s="166"/>
    </row>
    <row r="418" spans="1:26">
      <c r="A418" s="163"/>
      <c r="B418" s="166"/>
      <c r="C418" s="166"/>
      <c r="D418" s="166"/>
      <c r="E418" s="166"/>
      <c r="F418" s="166"/>
      <c r="G418" s="166"/>
      <c r="H418" s="166"/>
      <c r="I418" s="166"/>
      <c r="J418" s="166"/>
      <c r="K418" s="166"/>
      <c r="L418" s="166"/>
      <c r="M418" s="166"/>
      <c r="N418" s="166"/>
      <c r="O418" s="166"/>
      <c r="P418" s="166"/>
      <c r="Q418" s="166"/>
      <c r="R418" s="166"/>
      <c r="S418" s="166"/>
      <c r="T418" s="166"/>
      <c r="U418" s="166"/>
      <c r="V418" s="166"/>
      <c r="W418" s="166"/>
      <c r="X418" s="166"/>
      <c r="Y418" s="166"/>
      <c r="Z418" s="166"/>
    </row>
    <row r="419" spans="1:26">
      <c r="A419" s="163"/>
      <c r="B419" s="166"/>
      <c r="C419" s="166"/>
      <c r="D419" s="166"/>
      <c r="E419" s="166"/>
      <c r="F419" s="166"/>
      <c r="G419" s="166"/>
      <c r="H419" s="166"/>
      <c r="I419" s="166"/>
      <c r="J419" s="166"/>
      <c r="K419" s="166"/>
      <c r="L419" s="166"/>
      <c r="M419" s="166"/>
      <c r="N419" s="166"/>
      <c r="O419" s="166"/>
      <c r="P419" s="166"/>
      <c r="Q419" s="166"/>
      <c r="R419" s="166"/>
      <c r="S419" s="166"/>
      <c r="T419" s="166"/>
      <c r="U419" s="166"/>
      <c r="V419" s="166"/>
      <c r="W419" s="166"/>
      <c r="X419" s="166"/>
      <c r="Y419" s="166"/>
      <c r="Z419" s="166"/>
    </row>
    <row r="420" spans="1:26">
      <c r="A420" s="163"/>
      <c r="B420" s="166"/>
      <c r="C420" s="166"/>
      <c r="D420" s="166"/>
      <c r="E420" s="166"/>
      <c r="F420" s="166"/>
      <c r="G420" s="166"/>
      <c r="H420" s="166"/>
      <c r="I420" s="166"/>
      <c r="J420" s="166"/>
      <c r="K420" s="166"/>
      <c r="L420" s="166"/>
      <c r="M420" s="166"/>
      <c r="N420" s="166"/>
      <c r="O420" s="166"/>
      <c r="P420" s="166"/>
      <c r="Q420" s="166"/>
      <c r="R420" s="166"/>
      <c r="S420" s="166"/>
      <c r="T420" s="166"/>
      <c r="U420" s="166"/>
      <c r="V420" s="166"/>
      <c r="W420" s="166"/>
      <c r="X420" s="166"/>
      <c r="Y420" s="166"/>
      <c r="Z420" s="166"/>
    </row>
    <row r="421" spans="1:26">
      <c r="A421" s="163"/>
      <c r="B421" s="166"/>
      <c r="C421" s="166"/>
      <c r="D421" s="166"/>
      <c r="E421" s="166"/>
      <c r="F421" s="166"/>
      <c r="G421" s="166"/>
      <c r="H421" s="166"/>
      <c r="I421" s="166"/>
      <c r="J421" s="166"/>
      <c r="K421" s="166"/>
      <c r="L421" s="166"/>
      <c r="M421" s="166"/>
      <c r="N421" s="166"/>
      <c r="O421" s="166"/>
      <c r="P421" s="166"/>
      <c r="Q421" s="166"/>
      <c r="R421" s="166"/>
      <c r="S421" s="166"/>
      <c r="T421" s="166"/>
      <c r="U421" s="166"/>
      <c r="V421" s="166"/>
      <c r="W421" s="166"/>
      <c r="X421" s="166"/>
      <c r="Y421" s="166"/>
      <c r="Z421" s="166"/>
    </row>
    <row r="422" spans="1:26">
      <c r="A422" s="163"/>
      <c r="B422" s="166"/>
      <c r="C422" s="166"/>
      <c r="D422" s="166"/>
      <c r="E422" s="166"/>
      <c r="F422" s="166"/>
      <c r="G422" s="166"/>
      <c r="H422" s="166"/>
      <c r="I422" s="166"/>
      <c r="J422" s="166"/>
      <c r="K422" s="166"/>
      <c r="L422" s="166"/>
      <c r="M422" s="166"/>
      <c r="N422" s="166"/>
      <c r="O422" s="166"/>
      <c r="P422" s="166"/>
      <c r="Q422" s="166"/>
      <c r="R422" s="166"/>
      <c r="S422" s="166"/>
      <c r="T422" s="166"/>
      <c r="U422" s="166"/>
      <c r="V422" s="166"/>
      <c r="W422" s="166"/>
      <c r="X422" s="166"/>
      <c r="Y422" s="166"/>
      <c r="Z422" s="166"/>
    </row>
    <row r="423" spans="1:26">
      <c r="A423" s="163"/>
      <c r="B423" s="166"/>
      <c r="C423" s="166"/>
      <c r="D423" s="166"/>
      <c r="E423" s="166"/>
      <c r="F423" s="166"/>
      <c r="G423" s="166"/>
      <c r="H423" s="166"/>
      <c r="I423" s="166"/>
      <c r="J423" s="166"/>
      <c r="K423" s="166"/>
      <c r="L423" s="166"/>
      <c r="M423" s="166"/>
      <c r="N423" s="166"/>
      <c r="O423" s="166"/>
      <c r="P423" s="166"/>
      <c r="Q423" s="166"/>
      <c r="R423" s="166"/>
      <c r="S423" s="166"/>
      <c r="T423" s="166"/>
      <c r="U423" s="166"/>
      <c r="V423" s="166"/>
      <c r="W423" s="166"/>
      <c r="X423" s="166"/>
      <c r="Y423" s="166"/>
      <c r="Z423" s="166"/>
    </row>
    <row r="424" spans="1:26">
      <c r="A424" s="163"/>
      <c r="B424" s="166"/>
      <c r="C424" s="166"/>
      <c r="D424" s="166"/>
      <c r="E424" s="166"/>
      <c r="F424" s="166"/>
      <c r="G424" s="166"/>
      <c r="H424" s="166"/>
      <c r="I424" s="166"/>
      <c r="J424" s="166"/>
      <c r="K424" s="166"/>
      <c r="L424" s="166"/>
      <c r="M424" s="166"/>
      <c r="N424" s="166"/>
      <c r="O424" s="166"/>
      <c r="P424" s="166"/>
      <c r="Q424" s="166"/>
      <c r="R424" s="166"/>
      <c r="S424" s="166"/>
      <c r="T424" s="166"/>
      <c r="U424" s="166"/>
      <c r="V424" s="166"/>
      <c r="W424" s="166"/>
      <c r="X424" s="166"/>
      <c r="Y424" s="166"/>
      <c r="Z424" s="166"/>
    </row>
    <row r="425" spans="1:26">
      <c r="A425" s="163"/>
      <c r="B425" s="166"/>
      <c r="C425" s="166"/>
      <c r="D425" s="166"/>
      <c r="E425" s="166"/>
      <c r="F425" s="166"/>
      <c r="G425" s="166"/>
      <c r="H425" s="166"/>
      <c r="I425" s="166"/>
      <c r="J425" s="166"/>
      <c r="K425" s="166"/>
      <c r="L425" s="166"/>
      <c r="M425" s="166"/>
      <c r="N425" s="166"/>
      <c r="O425" s="166"/>
      <c r="P425" s="166"/>
      <c r="Q425" s="166"/>
      <c r="R425" s="166"/>
      <c r="S425" s="166"/>
      <c r="T425" s="166"/>
      <c r="U425" s="166"/>
      <c r="V425" s="166"/>
      <c r="W425" s="166"/>
      <c r="X425" s="166"/>
      <c r="Y425" s="166"/>
      <c r="Z425" s="166"/>
    </row>
    <row r="426" spans="1:26">
      <c r="A426" s="163"/>
      <c r="B426" s="166"/>
      <c r="C426" s="166"/>
      <c r="D426" s="166"/>
      <c r="E426" s="166"/>
      <c r="F426" s="166"/>
      <c r="G426" s="166"/>
      <c r="H426" s="166"/>
      <c r="I426" s="166"/>
      <c r="J426" s="166"/>
      <c r="K426" s="166"/>
      <c r="L426" s="166"/>
      <c r="M426" s="166"/>
      <c r="N426" s="166"/>
      <c r="O426" s="166"/>
      <c r="P426" s="166"/>
      <c r="Q426" s="166"/>
      <c r="R426" s="166"/>
      <c r="S426" s="166"/>
      <c r="T426" s="166"/>
      <c r="U426" s="166"/>
      <c r="V426" s="166"/>
      <c r="W426" s="166"/>
      <c r="X426" s="166"/>
      <c r="Y426" s="166"/>
      <c r="Z426" s="166"/>
    </row>
    <row r="427" spans="1:26">
      <c r="A427" s="163"/>
      <c r="B427" s="166"/>
      <c r="C427" s="166"/>
      <c r="D427" s="166"/>
      <c r="E427" s="166"/>
      <c r="F427" s="166"/>
      <c r="G427" s="166"/>
      <c r="H427" s="166"/>
      <c r="I427" s="166"/>
      <c r="J427" s="166"/>
      <c r="K427" s="166"/>
      <c r="L427" s="166"/>
      <c r="M427" s="166"/>
      <c r="N427" s="166"/>
      <c r="O427" s="166"/>
      <c r="P427" s="166"/>
      <c r="Q427" s="166"/>
      <c r="R427" s="166"/>
      <c r="S427" s="166"/>
      <c r="T427" s="166"/>
      <c r="U427" s="166"/>
      <c r="V427" s="166"/>
      <c r="W427" s="166"/>
      <c r="X427" s="166"/>
      <c r="Y427" s="166"/>
      <c r="Z427" s="166"/>
    </row>
    <row r="428" spans="1:26">
      <c r="A428" s="163"/>
      <c r="B428" s="166"/>
      <c r="C428" s="166"/>
      <c r="D428" s="166"/>
      <c r="E428" s="166"/>
      <c r="F428" s="166"/>
      <c r="G428" s="166"/>
      <c r="H428" s="166"/>
      <c r="I428" s="166"/>
      <c r="J428" s="166"/>
      <c r="K428" s="166"/>
      <c r="L428" s="166"/>
      <c r="M428" s="166"/>
      <c r="N428" s="166"/>
      <c r="O428" s="166"/>
      <c r="P428" s="166"/>
      <c r="Q428" s="166"/>
      <c r="R428" s="166"/>
      <c r="S428" s="166"/>
      <c r="T428" s="166"/>
      <c r="U428" s="166"/>
      <c r="V428" s="166"/>
      <c r="W428" s="166"/>
      <c r="X428" s="166"/>
      <c r="Y428" s="166"/>
      <c r="Z428" s="166"/>
    </row>
    <row r="429" spans="1:26">
      <c r="A429" s="163"/>
      <c r="B429" s="166"/>
      <c r="C429" s="166"/>
      <c r="D429" s="166"/>
      <c r="E429" s="166"/>
      <c r="F429" s="166"/>
      <c r="G429" s="166"/>
      <c r="H429" s="166"/>
      <c r="I429" s="166"/>
      <c r="J429" s="166"/>
      <c r="K429" s="166"/>
      <c r="L429" s="166"/>
      <c r="M429" s="166"/>
      <c r="N429" s="166"/>
      <c r="O429" s="166"/>
      <c r="P429" s="166"/>
      <c r="Q429" s="166"/>
      <c r="R429" s="166"/>
      <c r="S429" s="166"/>
      <c r="T429" s="166"/>
      <c r="U429" s="166"/>
      <c r="V429" s="166"/>
      <c r="W429" s="166"/>
      <c r="X429" s="166"/>
      <c r="Y429" s="166"/>
      <c r="Z429" s="166"/>
    </row>
    <row r="430" spans="1:26">
      <c r="A430" s="163"/>
      <c r="B430" s="166"/>
      <c r="C430" s="166"/>
      <c r="D430" s="166"/>
      <c r="E430" s="166"/>
      <c r="F430" s="166"/>
      <c r="G430" s="166"/>
      <c r="H430" s="166"/>
      <c r="I430" s="166"/>
      <c r="J430" s="166"/>
      <c r="K430" s="166"/>
      <c r="L430" s="166"/>
      <c r="M430" s="166"/>
      <c r="N430" s="166"/>
      <c r="O430" s="166"/>
      <c r="P430" s="166"/>
      <c r="Q430" s="166"/>
      <c r="R430" s="166"/>
      <c r="S430" s="166"/>
      <c r="T430" s="166"/>
      <c r="U430" s="166"/>
      <c r="V430" s="166"/>
      <c r="W430" s="166"/>
      <c r="X430" s="166"/>
      <c r="Y430" s="166"/>
      <c r="Z430" s="166"/>
    </row>
    <row r="431" spans="1:26">
      <c r="A431" s="163"/>
      <c r="B431" s="166"/>
      <c r="C431" s="166"/>
      <c r="D431" s="166"/>
      <c r="E431" s="166"/>
      <c r="F431" s="166"/>
      <c r="G431" s="166"/>
      <c r="H431" s="166"/>
      <c r="I431" s="166"/>
      <c r="J431" s="166"/>
      <c r="K431" s="166"/>
      <c r="L431" s="166"/>
      <c r="M431" s="166"/>
      <c r="N431" s="166"/>
      <c r="O431" s="166"/>
      <c r="P431" s="166"/>
      <c r="Q431" s="166"/>
      <c r="R431" s="166"/>
      <c r="S431" s="166"/>
      <c r="T431" s="166"/>
      <c r="U431" s="166"/>
      <c r="V431" s="166"/>
      <c r="W431" s="166"/>
      <c r="X431" s="166"/>
      <c r="Y431" s="166"/>
      <c r="Z431" s="166"/>
    </row>
    <row r="432" spans="1:26">
      <c r="A432" s="163"/>
      <c r="B432" s="166"/>
      <c r="C432" s="166"/>
      <c r="D432" s="166"/>
      <c r="E432" s="166"/>
      <c r="F432" s="166"/>
      <c r="G432" s="166"/>
      <c r="H432" s="166"/>
      <c r="I432" s="166"/>
      <c r="J432" s="166"/>
      <c r="K432" s="166"/>
      <c r="L432" s="166"/>
      <c r="M432" s="166"/>
      <c r="N432" s="166"/>
      <c r="O432" s="166"/>
      <c r="P432" s="166"/>
      <c r="Q432" s="166"/>
      <c r="R432" s="166"/>
      <c r="S432" s="166"/>
      <c r="T432" s="166"/>
      <c r="U432" s="166"/>
      <c r="V432" s="166"/>
      <c r="W432" s="166"/>
      <c r="X432" s="166"/>
      <c r="Y432" s="166"/>
      <c r="Z432" s="166"/>
    </row>
    <row r="433" spans="1:26">
      <c r="A433" s="163"/>
      <c r="B433" s="166"/>
      <c r="C433" s="166"/>
      <c r="D433" s="166"/>
      <c r="E433" s="166"/>
      <c r="F433" s="166"/>
      <c r="G433" s="166"/>
      <c r="H433" s="166"/>
      <c r="I433" s="166"/>
      <c r="J433" s="166"/>
      <c r="K433" s="166"/>
      <c r="L433" s="166"/>
      <c r="M433" s="166"/>
      <c r="N433" s="166"/>
      <c r="O433" s="166"/>
      <c r="P433" s="166"/>
      <c r="Q433" s="166"/>
      <c r="R433" s="166"/>
      <c r="S433" s="166"/>
      <c r="T433" s="166"/>
      <c r="U433" s="166"/>
      <c r="V433" s="166"/>
      <c r="W433" s="166"/>
      <c r="X433" s="166"/>
      <c r="Y433" s="166"/>
      <c r="Z433" s="166"/>
    </row>
    <row r="434" spans="1:26">
      <c r="A434" s="163"/>
      <c r="B434" s="166"/>
      <c r="C434" s="166"/>
      <c r="D434" s="166"/>
      <c r="E434" s="166"/>
      <c r="F434" s="166"/>
      <c r="G434" s="166"/>
      <c r="H434" s="166"/>
      <c r="I434" s="166"/>
      <c r="J434" s="166"/>
      <c r="K434" s="166"/>
      <c r="L434" s="166"/>
      <c r="M434" s="166"/>
      <c r="N434" s="166"/>
      <c r="O434" s="166"/>
      <c r="P434" s="166"/>
      <c r="Q434" s="166"/>
      <c r="R434" s="166"/>
      <c r="S434" s="166"/>
      <c r="T434" s="166"/>
      <c r="U434" s="166"/>
      <c r="V434" s="166"/>
      <c r="W434" s="166"/>
      <c r="X434" s="166"/>
      <c r="Y434" s="166"/>
      <c r="Z434" s="166"/>
    </row>
    <row r="435" spans="1:26">
      <c r="A435" s="163"/>
      <c r="B435" s="166"/>
      <c r="C435" s="166"/>
      <c r="D435" s="166"/>
      <c r="E435" s="166"/>
      <c r="F435" s="166"/>
      <c r="G435" s="166"/>
      <c r="H435" s="166"/>
      <c r="I435" s="166"/>
      <c r="J435" s="166"/>
      <c r="K435" s="166"/>
      <c r="L435" s="166"/>
      <c r="M435" s="166"/>
      <c r="N435" s="166"/>
      <c r="O435" s="166"/>
      <c r="P435" s="166"/>
      <c r="Q435" s="166"/>
      <c r="R435" s="166"/>
      <c r="S435" s="166"/>
      <c r="T435" s="166"/>
      <c r="U435" s="166"/>
      <c r="V435" s="166"/>
      <c r="W435" s="166"/>
      <c r="X435" s="166"/>
      <c r="Y435" s="166"/>
      <c r="Z435" s="166"/>
    </row>
    <row r="436" spans="1:26">
      <c r="A436" s="163"/>
      <c r="B436" s="166"/>
      <c r="C436" s="166"/>
      <c r="D436" s="166"/>
      <c r="E436" s="166"/>
      <c r="F436" s="166"/>
      <c r="G436" s="166"/>
      <c r="H436" s="166"/>
      <c r="I436" s="166"/>
      <c r="J436" s="166"/>
      <c r="K436" s="166"/>
      <c r="L436" s="166"/>
      <c r="M436" s="166"/>
      <c r="N436" s="166"/>
      <c r="O436" s="166"/>
      <c r="P436" s="166"/>
      <c r="Q436" s="166"/>
      <c r="R436" s="166"/>
      <c r="S436" s="166"/>
      <c r="T436" s="166"/>
      <c r="U436" s="166"/>
      <c r="V436" s="166"/>
      <c r="W436" s="166"/>
      <c r="X436" s="166"/>
      <c r="Y436" s="166"/>
      <c r="Z436" s="166"/>
    </row>
    <row r="437" spans="1:26">
      <c r="A437" s="163"/>
      <c r="B437" s="166"/>
      <c r="C437" s="166"/>
      <c r="D437" s="166"/>
      <c r="E437" s="166"/>
      <c r="F437" s="166"/>
      <c r="G437" s="166"/>
      <c r="H437" s="166"/>
      <c r="I437" s="166"/>
      <c r="J437" s="166"/>
      <c r="K437" s="166"/>
      <c r="L437" s="166"/>
      <c r="M437" s="166"/>
      <c r="N437" s="166"/>
      <c r="O437" s="166"/>
      <c r="P437" s="166"/>
      <c r="Q437" s="166"/>
      <c r="R437" s="166"/>
      <c r="S437" s="166"/>
      <c r="T437" s="166"/>
      <c r="U437" s="166"/>
      <c r="V437" s="166"/>
      <c r="W437" s="166"/>
      <c r="X437" s="166"/>
      <c r="Y437" s="166"/>
      <c r="Z437" s="166"/>
    </row>
    <row r="438" spans="1:26">
      <c r="A438" s="163"/>
      <c r="B438" s="166"/>
      <c r="C438" s="166"/>
      <c r="D438" s="166"/>
      <c r="E438" s="166"/>
      <c r="F438" s="166"/>
      <c r="G438" s="166"/>
      <c r="H438" s="166"/>
      <c r="I438" s="166"/>
      <c r="J438" s="166"/>
      <c r="K438" s="166"/>
      <c r="L438" s="166"/>
      <c r="M438" s="166"/>
      <c r="N438" s="166"/>
      <c r="O438" s="166"/>
      <c r="P438" s="166"/>
      <c r="Q438" s="166"/>
      <c r="R438" s="166"/>
      <c r="S438" s="166"/>
      <c r="T438" s="166"/>
      <c r="U438" s="166"/>
      <c r="V438" s="166"/>
      <c r="W438" s="166"/>
      <c r="X438" s="166"/>
      <c r="Y438" s="166"/>
      <c r="Z438" s="166"/>
    </row>
    <row r="439" spans="1:26">
      <c r="A439" s="163"/>
      <c r="B439" s="166"/>
      <c r="C439" s="166"/>
      <c r="D439" s="166"/>
      <c r="E439" s="166"/>
      <c r="F439" s="166"/>
      <c r="G439" s="166"/>
      <c r="H439" s="166"/>
      <c r="I439" s="166"/>
      <c r="J439" s="166"/>
      <c r="K439" s="166"/>
      <c r="L439" s="166"/>
      <c r="M439" s="166"/>
      <c r="N439" s="166"/>
      <c r="O439" s="166"/>
      <c r="P439" s="166"/>
      <c r="Q439" s="166"/>
      <c r="R439" s="166"/>
      <c r="S439" s="166"/>
      <c r="T439" s="166"/>
      <c r="U439" s="166"/>
      <c r="V439" s="166"/>
      <c r="W439" s="166"/>
      <c r="X439" s="166"/>
      <c r="Y439" s="166"/>
      <c r="Z439" s="166"/>
    </row>
    <row r="440" spans="1:26">
      <c r="A440" s="163"/>
      <c r="B440" s="166"/>
      <c r="C440" s="166"/>
      <c r="D440" s="166"/>
      <c r="E440" s="166"/>
      <c r="F440" s="166"/>
      <c r="G440" s="166"/>
      <c r="H440" s="166"/>
      <c r="I440" s="166"/>
      <c r="J440" s="166"/>
      <c r="K440" s="166"/>
      <c r="L440" s="166"/>
      <c r="M440" s="166"/>
      <c r="N440" s="166"/>
      <c r="O440" s="166"/>
      <c r="P440" s="166"/>
      <c r="Q440" s="166"/>
      <c r="R440" s="166"/>
      <c r="S440" s="166"/>
      <c r="T440" s="166"/>
      <c r="U440" s="166"/>
      <c r="V440" s="166"/>
      <c r="W440" s="166"/>
      <c r="X440" s="166"/>
      <c r="Y440" s="166"/>
      <c r="Z440" s="166"/>
    </row>
    <row r="441" spans="1:26">
      <c r="A441" s="163"/>
      <c r="B441" s="166"/>
      <c r="C441" s="166"/>
      <c r="D441" s="166"/>
      <c r="E441" s="166"/>
      <c r="F441" s="166"/>
      <c r="G441" s="166"/>
      <c r="H441" s="166"/>
      <c r="I441" s="166"/>
      <c r="J441" s="166"/>
      <c r="K441" s="166"/>
      <c r="L441" s="166"/>
      <c r="M441" s="166"/>
      <c r="N441" s="166"/>
      <c r="O441" s="166"/>
      <c r="P441" s="166"/>
      <c r="Q441" s="166"/>
      <c r="R441" s="166"/>
      <c r="S441" s="166"/>
      <c r="T441" s="166"/>
      <c r="U441" s="166"/>
      <c r="V441" s="166"/>
      <c r="W441" s="166"/>
      <c r="X441" s="166"/>
      <c r="Y441" s="166"/>
      <c r="Z441" s="166"/>
    </row>
    <row r="442" spans="1:26">
      <c r="A442" s="163"/>
      <c r="B442" s="166"/>
      <c r="C442" s="166"/>
      <c r="D442" s="166"/>
      <c r="E442" s="166"/>
      <c r="F442" s="166"/>
      <c r="G442" s="166"/>
      <c r="H442" s="166"/>
      <c r="I442" s="166"/>
      <c r="J442" s="166"/>
      <c r="K442" s="166"/>
      <c r="L442" s="166"/>
      <c r="M442" s="166"/>
      <c r="N442" s="166"/>
      <c r="O442" s="166"/>
      <c r="P442" s="166"/>
      <c r="Q442" s="166"/>
      <c r="R442" s="166"/>
      <c r="S442" s="166"/>
      <c r="T442" s="166"/>
      <c r="U442" s="166"/>
      <c r="V442" s="166"/>
      <c r="W442" s="166"/>
      <c r="X442" s="166"/>
      <c r="Y442" s="166"/>
      <c r="Z442" s="166"/>
    </row>
    <row r="443" spans="1:26">
      <c r="A443" s="163"/>
      <c r="B443" s="166"/>
      <c r="C443" s="166"/>
      <c r="D443" s="166"/>
      <c r="E443" s="166"/>
      <c r="F443" s="166"/>
      <c r="G443" s="166"/>
      <c r="H443" s="166"/>
      <c r="I443" s="166"/>
      <c r="J443" s="166"/>
      <c r="K443" s="166"/>
      <c r="L443" s="166"/>
      <c r="M443" s="166"/>
      <c r="N443" s="166"/>
      <c r="O443" s="166"/>
      <c r="P443" s="166"/>
      <c r="Q443" s="166"/>
      <c r="R443" s="166"/>
      <c r="S443" s="166"/>
      <c r="T443" s="166"/>
      <c r="U443" s="166"/>
      <c r="V443" s="166"/>
      <c r="W443" s="166"/>
      <c r="X443" s="166"/>
      <c r="Y443" s="166"/>
      <c r="Z443" s="166"/>
    </row>
    <row r="444" spans="1:26">
      <c r="A444" s="163"/>
      <c r="B444" s="166"/>
      <c r="C444" s="166"/>
      <c r="D444" s="166"/>
      <c r="E444" s="166"/>
      <c r="F444" s="166"/>
      <c r="G444" s="166"/>
      <c r="H444" s="166"/>
      <c r="I444" s="166"/>
      <c r="J444" s="166"/>
      <c r="K444" s="166"/>
      <c r="L444" s="166"/>
      <c r="M444" s="166"/>
      <c r="N444" s="166"/>
      <c r="O444" s="166"/>
      <c r="P444" s="166"/>
      <c r="Q444" s="166"/>
      <c r="R444" s="166"/>
      <c r="S444" s="166"/>
      <c r="T444" s="166"/>
      <c r="U444" s="166"/>
      <c r="V444" s="166"/>
      <c r="W444" s="166"/>
      <c r="X444" s="166"/>
      <c r="Y444" s="166"/>
      <c r="Z444" s="166"/>
    </row>
    <row r="445" spans="1:26">
      <c r="A445" s="163"/>
      <c r="B445" s="166"/>
      <c r="C445" s="166"/>
      <c r="D445" s="166"/>
      <c r="E445" s="166"/>
      <c r="F445" s="166"/>
      <c r="G445" s="166"/>
      <c r="H445" s="166"/>
      <c r="I445" s="166"/>
      <c r="J445" s="166"/>
      <c r="K445" s="166"/>
      <c r="L445" s="166"/>
      <c r="M445" s="166"/>
      <c r="N445" s="166"/>
      <c r="O445" s="166"/>
      <c r="P445" s="166"/>
      <c r="Q445" s="166"/>
      <c r="R445" s="166"/>
      <c r="S445" s="166"/>
      <c r="T445" s="166"/>
      <c r="U445" s="166"/>
      <c r="V445" s="166"/>
      <c r="W445" s="166"/>
      <c r="X445" s="166"/>
      <c r="Y445" s="166"/>
      <c r="Z445" s="166"/>
    </row>
    <row r="446" spans="1:26">
      <c r="A446" s="163"/>
      <c r="B446" s="166"/>
      <c r="C446" s="166"/>
      <c r="D446" s="166"/>
      <c r="E446" s="166"/>
      <c r="F446" s="166"/>
      <c r="G446" s="166"/>
      <c r="H446" s="166"/>
      <c r="I446" s="166"/>
      <c r="J446" s="166"/>
      <c r="K446" s="166"/>
      <c r="L446" s="166"/>
      <c r="M446" s="166"/>
      <c r="N446" s="166"/>
      <c r="O446" s="166"/>
      <c r="P446" s="166"/>
      <c r="Q446" s="166"/>
      <c r="R446" s="166"/>
      <c r="S446" s="166"/>
      <c r="T446" s="166"/>
      <c r="U446" s="166"/>
      <c r="V446" s="166"/>
      <c r="W446" s="166"/>
      <c r="X446" s="166"/>
      <c r="Y446" s="166"/>
      <c r="Z446" s="166"/>
    </row>
    <row r="447" spans="1:26">
      <c r="A447" s="163"/>
      <c r="B447" s="166"/>
      <c r="C447" s="166"/>
      <c r="D447" s="166"/>
      <c r="E447" s="166"/>
      <c r="F447" s="166"/>
      <c r="G447" s="166"/>
      <c r="H447" s="166"/>
      <c r="I447" s="166"/>
      <c r="J447" s="166"/>
      <c r="K447" s="166"/>
      <c r="L447" s="166"/>
      <c r="M447" s="166"/>
      <c r="N447" s="166"/>
      <c r="O447" s="166"/>
      <c r="P447" s="166"/>
      <c r="Q447" s="166"/>
      <c r="R447" s="166"/>
      <c r="S447" s="166"/>
      <c r="T447" s="166"/>
      <c r="U447" s="166"/>
      <c r="V447" s="166"/>
      <c r="W447" s="166"/>
      <c r="X447" s="166"/>
      <c r="Y447" s="166"/>
      <c r="Z447" s="166"/>
    </row>
    <row r="448" spans="1:26">
      <c r="A448" s="163"/>
      <c r="B448" s="166"/>
      <c r="C448" s="166"/>
      <c r="D448" s="166"/>
      <c r="E448" s="166"/>
      <c r="F448" s="166"/>
      <c r="G448" s="166"/>
      <c r="H448" s="166"/>
      <c r="I448" s="166"/>
      <c r="J448" s="166"/>
      <c r="K448" s="166"/>
      <c r="L448" s="166"/>
      <c r="M448" s="166"/>
      <c r="N448" s="166"/>
      <c r="O448" s="166"/>
      <c r="P448" s="166"/>
      <c r="Q448" s="166"/>
      <c r="R448" s="166"/>
      <c r="S448" s="166"/>
      <c r="T448" s="166"/>
      <c r="U448" s="166"/>
      <c r="V448" s="166"/>
      <c r="W448" s="166"/>
      <c r="X448" s="166"/>
      <c r="Y448" s="166"/>
      <c r="Z448" s="166"/>
    </row>
    <row r="449" spans="1:26">
      <c r="A449" s="163"/>
      <c r="B449" s="166"/>
      <c r="C449" s="166"/>
      <c r="D449" s="166"/>
      <c r="E449" s="166"/>
      <c r="F449" s="166"/>
      <c r="G449" s="166"/>
      <c r="H449" s="166"/>
      <c r="I449" s="166"/>
      <c r="J449" s="166"/>
      <c r="K449" s="166"/>
      <c r="L449" s="166"/>
      <c r="M449" s="166"/>
      <c r="N449" s="166"/>
      <c r="O449" s="166"/>
      <c r="P449" s="166"/>
      <c r="Q449" s="166"/>
      <c r="R449" s="166"/>
      <c r="S449" s="166"/>
      <c r="T449" s="166"/>
      <c r="U449" s="166"/>
      <c r="V449" s="166"/>
      <c r="W449" s="166"/>
      <c r="X449" s="166"/>
      <c r="Y449" s="166"/>
      <c r="Z449" s="166"/>
    </row>
    <row r="450" spans="1:26">
      <c r="A450" s="163"/>
      <c r="B450" s="166"/>
      <c r="C450" s="166"/>
      <c r="D450" s="166"/>
      <c r="E450" s="166"/>
      <c r="F450" s="166"/>
      <c r="G450" s="166"/>
      <c r="H450" s="166"/>
      <c r="I450" s="166"/>
      <c r="J450" s="166"/>
      <c r="K450" s="166"/>
      <c r="L450" s="166"/>
      <c r="M450" s="166"/>
      <c r="N450" s="166"/>
      <c r="O450" s="166"/>
      <c r="P450" s="166"/>
      <c r="Q450" s="166"/>
      <c r="R450" s="166"/>
      <c r="S450" s="166"/>
      <c r="T450" s="166"/>
      <c r="U450" s="166"/>
      <c r="V450" s="166"/>
      <c r="W450" s="166"/>
      <c r="X450" s="166"/>
      <c r="Y450" s="166"/>
      <c r="Z450" s="166"/>
    </row>
    <row r="451" spans="1:26">
      <c r="A451" s="163"/>
      <c r="B451" s="166"/>
      <c r="C451" s="166"/>
      <c r="D451" s="166"/>
      <c r="E451" s="166"/>
      <c r="F451" s="166"/>
      <c r="G451" s="166"/>
      <c r="H451" s="166"/>
      <c r="I451" s="166"/>
      <c r="J451" s="166"/>
      <c r="K451" s="166"/>
      <c r="L451" s="166"/>
      <c r="M451" s="166"/>
      <c r="N451" s="166"/>
      <c r="O451" s="166"/>
      <c r="P451" s="166"/>
      <c r="Q451" s="166"/>
      <c r="R451" s="166"/>
      <c r="S451" s="166"/>
      <c r="T451" s="166"/>
      <c r="U451" s="166"/>
      <c r="V451" s="166"/>
      <c r="W451" s="166"/>
      <c r="X451" s="166"/>
      <c r="Y451" s="166"/>
      <c r="Z451" s="166"/>
    </row>
    <row r="452" spans="1:26">
      <c r="A452" s="163"/>
      <c r="B452" s="166"/>
      <c r="C452" s="166"/>
      <c r="D452" s="166"/>
      <c r="E452" s="166"/>
      <c r="F452" s="166"/>
      <c r="G452" s="166"/>
      <c r="H452" s="166"/>
      <c r="I452" s="166"/>
      <c r="J452" s="166"/>
      <c r="K452" s="166"/>
      <c r="L452" s="166"/>
      <c r="M452" s="166"/>
      <c r="N452" s="166"/>
      <c r="O452" s="166"/>
      <c r="P452" s="166"/>
      <c r="Q452" s="166"/>
      <c r="R452" s="166"/>
      <c r="S452" s="166"/>
      <c r="T452" s="166"/>
      <c r="U452" s="166"/>
      <c r="V452" s="166"/>
      <c r="W452" s="166"/>
      <c r="X452" s="166"/>
      <c r="Y452" s="166"/>
      <c r="Z452" s="166"/>
    </row>
    <row r="453" spans="1:26">
      <c r="A453" s="163"/>
      <c r="B453" s="166"/>
      <c r="C453" s="166"/>
      <c r="D453" s="166"/>
      <c r="E453" s="166"/>
      <c r="F453" s="166"/>
      <c r="G453" s="166"/>
      <c r="H453" s="166"/>
      <c r="I453" s="166"/>
      <c r="J453" s="166"/>
      <c r="K453" s="166"/>
      <c r="L453" s="166"/>
      <c r="M453" s="166"/>
      <c r="N453" s="166"/>
      <c r="O453" s="166"/>
      <c r="P453" s="166"/>
      <c r="Q453" s="166"/>
      <c r="R453" s="166"/>
      <c r="S453" s="166"/>
      <c r="T453" s="166"/>
      <c r="U453" s="166"/>
      <c r="V453" s="166"/>
      <c r="W453" s="166"/>
      <c r="X453" s="166"/>
      <c r="Y453" s="166"/>
      <c r="Z453" s="166"/>
    </row>
    <row r="454" spans="1:26">
      <c r="A454" s="163"/>
      <c r="B454" s="166"/>
      <c r="C454" s="166"/>
      <c r="D454" s="166"/>
      <c r="E454" s="166"/>
      <c r="F454" s="166"/>
      <c r="G454" s="166"/>
      <c r="H454" s="166"/>
      <c r="I454" s="166"/>
      <c r="J454" s="166"/>
      <c r="K454" s="166"/>
      <c r="L454" s="166"/>
      <c r="M454" s="166"/>
      <c r="N454" s="166"/>
      <c r="O454" s="166"/>
      <c r="P454" s="166"/>
      <c r="Q454" s="166"/>
      <c r="R454" s="166"/>
      <c r="S454" s="166"/>
      <c r="T454" s="166"/>
      <c r="U454" s="166"/>
      <c r="V454" s="166"/>
      <c r="W454" s="166"/>
      <c r="X454" s="166"/>
      <c r="Y454" s="166"/>
      <c r="Z454" s="166"/>
    </row>
    <row r="455" spans="1:26">
      <c r="A455" s="163"/>
      <c r="B455" s="166"/>
      <c r="C455" s="166"/>
      <c r="D455" s="166"/>
      <c r="E455" s="166"/>
      <c r="F455" s="166"/>
      <c r="G455" s="166"/>
      <c r="H455" s="166"/>
      <c r="I455" s="166"/>
      <c r="J455" s="166"/>
      <c r="K455" s="166"/>
      <c r="L455" s="166"/>
      <c r="M455" s="166"/>
      <c r="N455" s="166"/>
      <c r="O455" s="166"/>
      <c r="P455" s="166"/>
      <c r="Q455" s="166"/>
      <c r="R455" s="166"/>
      <c r="S455" s="166"/>
      <c r="T455" s="166"/>
      <c r="U455" s="166"/>
      <c r="V455" s="166"/>
      <c r="W455" s="166"/>
      <c r="X455" s="166"/>
      <c r="Y455" s="166"/>
      <c r="Z455" s="166"/>
    </row>
    <row r="456" spans="1:26">
      <c r="A456" s="163"/>
      <c r="B456" s="166"/>
      <c r="C456" s="166"/>
      <c r="D456" s="166"/>
      <c r="E456" s="166"/>
      <c r="F456" s="166"/>
      <c r="G456" s="166"/>
      <c r="H456" s="166"/>
      <c r="I456" s="166"/>
      <c r="J456" s="166"/>
      <c r="K456" s="166"/>
      <c r="L456" s="166"/>
      <c r="M456" s="166"/>
      <c r="N456" s="166"/>
      <c r="O456" s="166"/>
      <c r="P456" s="166"/>
      <c r="Q456" s="166"/>
      <c r="R456" s="166"/>
      <c r="S456" s="166"/>
      <c r="T456" s="166"/>
      <c r="U456" s="166"/>
      <c r="V456" s="166"/>
      <c r="W456" s="166"/>
      <c r="X456" s="166"/>
      <c r="Y456" s="166"/>
      <c r="Z456" s="166"/>
    </row>
    <row r="457" spans="1:26">
      <c r="A457" s="163"/>
      <c r="B457" s="166"/>
      <c r="C457" s="166"/>
      <c r="D457" s="166"/>
      <c r="E457" s="166"/>
      <c r="F457" s="166"/>
      <c r="G457" s="166"/>
      <c r="H457" s="166"/>
      <c r="I457" s="166"/>
      <c r="J457" s="166"/>
      <c r="K457" s="166"/>
      <c r="L457" s="166"/>
      <c r="M457" s="166"/>
      <c r="N457" s="166"/>
      <c r="O457" s="166"/>
      <c r="P457" s="166"/>
      <c r="Q457" s="166"/>
      <c r="R457" s="166"/>
      <c r="S457" s="166"/>
      <c r="T457" s="166"/>
      <c r="U457" s="166"/>
      <c r="V457" s="166"/>
      <c r="W457" s="166"/>
      <c r="X457" s="166"/>
      <c r="Y457" s="166"/>
      <c r="Z457" s="166"/>
    </row>
    <row r="458" spans="1:26">
      <c r="A458" s="163"/>
      <c r="B458" s="166"/>
      <c r="C458" s="166"/>
      <c r="D458" s="166"/>
      <c r="E458" s="166"/>
      <c r="F458" s="166"/>
      <c r="G458" s="166"/>
      <c r="H458" s="166"/>
      <c r="I458" s="166"/>
      <c r="J458" s="166"/>
      <c r="K458" s="166"/>
      <c r="L458" s="166"/>
      <c r="M458" s="166"/>
      <c r="N458" s="166"/>
      <c r="O458" s="166"/>
      <c r="P458" s="166"/>
      <c r="Q458" s="166"/>
      <c r="R458" s="166"/>
      <c r="S458" s="166"/>
      <c r="T458" s="166"/>
      <c r="U458" s="166"/>
      <c r="V458" s="166"/>
      <c r="W458" s="166"/>
      <c r="X458" s="166"/>
      <c r="Y458" s="166"/>
      <c r="Z458" s="166"/>
    </row>
    <row r="459" spans="1:26">
      <c r="A459" s="163"/>
      <c r="B459" s="166"/>
      <c r="C459" s="166"/>
      <c r="D459" s="166"/>
      <c r="E459" s="166"/>
      <c r="F459" s="166"/>
      <c r="G459" s="166"/>
      <c r="H459" s="166"/>
      <c r="I459" s="166"/>
      <c r="J459" s="166"/>
      <c r="K459" s="166"/>
      <c r="L459" s="166"/>
      <c r="M459" s="166"/>
      <c r="N459" s="166"/>
      <c r="O459" s="166"/>
      <c r="P459" s="166"/>
      <c r="Q459" s="166"/>
      <c r="R459" s="166"/>
      <c r="S459" s="166"/>
      <c r="T459" s="166"/>
      <c r="U459" s="166"/>
      <c r="V459" s="166"/>
      <c r="W459" s="166"/>
      <c r="X459" s="166"/>
      <c r="Y459" s="166"/>
      <c r="Z459" s="166"/>
    </row>
    <row r="460" spans="1:26">
      <c r="A460" s="163"/>
      <c r="B460" s="166"/>
      <c r="C460" s="166"/>
      <c r="D460" s="166"/>
      <c r="E460" s="166"/>
      <c r="F460" s="166"/>
      <c r="G460" s="166"/>
      <c r="H460" s="166"/>
      <c r="I460" s="166"/>
      <c r="J460" s="166"/>
      <c r="K460" s="166"/>
      <c r="L460" s="166"/>
      <c r="M460" s="166"/>
      <c r="N460" s="166"/>
      <c r="O460" s="166"/>
      <c r="P460" s="166"/>
      <c r="Q460" s="166"/>
      <c r="R460" s="166"/>
      <c r="S460" s="166"/>
      <c r="T460" s="166"/>
      <c r="U460" s="166"/>
      <c r="V460" s="166"/>
      <c r="W460" s="166"/>
      <c r="X460" s="166"/>
      <c r="Y460" s="166"/>
      <c r="Z460" s="166"/>
    </row>
    <row r="461" spans="1:26">
      <c r="A461" s="163"/>
      <c r="B461" s="166"/>
      <c r="C461" s="166"/>
      <c r="D461" s="166"/>
      <c r="E461" s="166"/>
      <c r="F461" s="166"/>
      <c r="G461" s="166"/>
      <c r="H461" s="166"/>
      <c r="I461" s="166"/>
      <c r="J461" s="166"/>
      <c r="K461" s="166"/>
      <c r="L461" s="166"/>
      <c r="M461" s="166"/>
      <c r="N461" s="166"/>
      <c r="O461" s="166"/>
      <c r="P461" s="166"/>
      <c r="Q461" s="166"/>
      <c r="R461" s="166"/>
      <c r="S461" s="166"/>
      <c r="T461" s="166"/>
      <c r="U461" s="166"/>
      <c r="V461" s="166"/>
      <c r="W461" s="166"/>
      <c r="X461" s="166"/>
      <c r="Y461" s="166"/>
      <c r="Z461" s="166"/>
    </row>
    <row r="462" spans="1:26">
      <c r="A462" s="163"/>
      <c r="B462" s="166"/>
      <c r="C462" s="166"/>
      <c r="D462" s="166"/>
      <c r="E462" s="166"/>
      <c r="F462" s="166"/>
      <c r="G462" s="166"/>
      <c r="H462" s="166"/>
      <c r="I462" s="166"/>
      <c r="J462" s="166"/>
      <c r="K462" s="166"/>
      <c r="L462" s="166"/>
      <c r="M462" s="166"/>
      <c r="N462" s="166"/>
      <c r="O462" s="166"/>
      <c r="P462" s="166"/>
      <c r="Q462" s="166"/>
      <c r="R462" s="166"/>
      <c r="S462" s="166"/>
      <c r="T462" s="166"/>
      <c r="U462" s="166"/>
      <c r="V462" s="166"/>
      <c r="W462" s="166"/>
      <c r="X462" s="166"/>
      <c r="Y462" s="166"/>
      <c r="Z462" s="166"/>
    </row>
    <row r="463" spans="1:26">
      <c r="A463" s="163"/>
      <c r="B463" s="166"/>
      <c r="C463" s="166"/>
      <c r="D463" s="166"/>
      <c r="E463" s="166"/>
      <c r="F463" s="166"/>
      <c r="G463" s="166"/>
      <c r="H463" s="166"/>
      <c r="I463" s="166"/>
      <c r="J463" s="166"/>
      <c r="K463" s="166"/>
      <c r="L463" s="166"/>
      <c r="M463" s="166"/>
      <c r="N463" s="166"/>
      <c r="O463" s="166"/>
      <c r="P463" s="166"/>
      <c r="Q463" s="166"/>
      <c r="R463" s="166"/>
      <c r="S463" s="166"/>
      <c r="T463" s="166"/>
      <c r="U463" s="166"/>
      <c r="V463" s="166"/>
      <c r="W463" s="166"/>
      <c r="X463" s="166"/>
      <c r="Y463" s="166"/>
      <c r="Z463" s="166"/>
    </row>
    <row r="464" spans="1:26">
      <c r="A464" s="163"/>
      <c r="B464" s="166"/>
      <c r="C464" s="166"/>
      <c r="D464" s="166"/>
      <c r="E464" s="166"/>
      <c r="F464" s="166"/>
      <c r="G464" s="166"/>
      <c r="H464" s="166"/>
      <c r="I464" s="166"/>
      <c r="J464" s="166"/>
      <c r="K464" s="166"/>
      <c r="L464" s="166"/>
      <c r="M464" s="166"/>
      <c r="N464" s="166"/>
      <c r="O464" s="166"/>
      <c r="P464" s="166"/>
      <c r="Q464" s="166"/>
      <c r="R464" s="166"/>
      <c r="S464" s="166"/>
      <c r="T464" s="166"/>
      <c r="U464" s="166"/>
      <c r="V464" s="166"/>
      <c r="W464" s="166"/>
      <c r="X464" s="166"/>
      <c r="Y464" s="166"/>
      <c r="Z464" s="166"/>
    </row>
    <row r="465" spans="1:26">
      <c r="A465" s="163"/>
      <c r="B465" s="166"/>
      <c r="C465" s="166"/>
      <c r="D465" s="166"/>
      <c r="E465" s="166"/>
      <c r="F465" s="166"/>
      <c r="G465" s="166"/>
      <c r="H465" s="166"/>
      <c r="I465" s="166"/>
      <c r="J465" s="166"/>
      <c r="K465" s="166"/>
      <c r="L465" s="166"/>
      <c r="M465" s="166"/>
      <c r="N465" s="166"/>
      <c r="O465" s="166"/>
      <c r="P465" s="166"/>
      <c r="Q465" s="166"/>
      <c r="R465" s="166"/>
      <c r="S465" s="166"/>
      <c r="T465" s="166"/>
      <c r="U465" s="166"/>
      <c r="V465" s="166"/>
      <c r="W465" s="166"/>
      <c r="X465" s="166"/>
      <c r="Y465" s="166"/>
      <c r="Z465" s="166"/>
    </row>
    <row r="466" spans="1:26">
      <c r="A466" s="163"/>
      <c r="B466" s="166"/>
      <c r="C466" s="166"/>
      <c r="D466" s="166"/>
      <c r="E466" s="166"/>
      <c r="F466" s="166"/>
      <c r="G466" s="166"/>
      <c r="H466" s="166"/>
      <c r="I466" s="166"/>
      <c r="J466" s="166"/>
      <c r="K466" s="166"/>
      <c r="L466" s="166"/>
      <c r="M466" s="166"/>
      <c r="N466" s="166"/>
      <c r="O466" s="166"/>
      <c r="P466" s="166"/>
      <c r="Q466" s="166"/>
      <c r="R466" s="166"/>
      <c r="S466" s="166"/>
      <c r="T466" s="166"/>
      <c r="U466" s="166"/>
      <c r="V466" s="166"/>
      <c r="W466" s="166"/>
      <c r="X466" s="166"/>
      <c r="Y466" s="166"/>
      <c r="Z466" s="166"/>
    </row>
    <row r="467" spans="1:26">
      <c r="A467" s="163"/>
      <c r="B467" s="166"/>
      <c r="C467" s="166"/>
      <c r="D467" s="166"/>
      <c r="E467" s="166"/>
      <c r="F467" s="166"/>
      <c r="G467" s="166"/>
      <c r="H467" s="166"/>
      <c r="I467" s="166"/>
      <c r="J467" s="166"/>
      <c r="K467" s="166"/>
      <c r="L467" s="166"/>
      <c r="M467" s="166"/>
      <c r="N467" s="166"/>
      <c r="O467" s="166"/>
      <c r="P467" s="166"/>
      <c r="Q467" s="166"/>
      <c r="R467" s="166"/>
      <c r="S467" s="166"/>
      <c r="T467" s="166"/>
      <c r="U467" s="166"/>
      <c r="V467" s="166"/>
      <c r="W467" s="166"/>
      <c r="X467" s="166"/>
      <c r="Y467" s="166"/>
      <c r="Z467" s="166"/>
    </row>
    <row r="468" spans="1:26">
      <c r="A468" s="163"/>
      <c r="B468" s="166"/>
      <c r="C468" s="166"/>
      <c r="D468" s="166"/>
      <c r="E468" s="166"/>
      <c r="F468" s="166"/>
      <c r="G468" s="166"/>
      <c r="H468" s="166"/>
      <c r="I468" s="166"/>
      <c r="J468" s="166"/>
      <c r="K468" s="166"/>
      <c r="L468" s="166"/>
      <c r="M468" s="166"/>
      <c r="N468" s="166"/>
      <c r="O468" s="166"/>
      <c r="P468" s="166"/>
      <c r="Q468" s="166"/>
      <c r="R468" s="166"/>
      <c r="S468" s="166"/>
      <c r="T468" s="166"/>
      <c r="U468" s="166"/>
      <c r="V468" s="166"/>
      <c r="W468" s="166"/>
      <c r="X468" s="166"/>
      <c r="Y468" s="166"/>
      <c r="Z468" s="166"/>
    </row>
    <row r="469" spans="1:26">
      <c r="A469" s="163"/>
      <c r="B469" s="166"/>
      <c r="C469" s="166"/>
      <c r="D469" s="166"/>
      <c r="E469" s="166"/>
      <c r="F469" s="166"/>
      <c r="G469" s="166"/>
      <c r="H469" s="166"/>
      <c r="I469" s="166"/>
      <c r="J469" s="166"/>
      <c r="K469" s="166"/>
      <c r="L469" s="166"/>
      <c r="M469" s="166"/>
      <c r="N469" s="166"/>
      <c r="O469" s="166"/>
      <c r="P469" s="166"/>
      <c r="Q469" s="166"/>
      <c r="R469" s="166"/>
      <c r="S469" s="166"/>
      <c r="T469" s="166"/>
      <c r="U469" s="166"/>
      <c r="V469" s="166"/>
      <c r="W469" s="166"/>
      <c r="X469" s="166"/>
      <c r="Y469" s="166"/>
      <c r="Z469" s="166"/>
    </row>
    <row r="470" spans="1:26">
      <c r="A470" s="163"/>
      <c r="B470" s="166"/>
      <c r="C470" s="166"/>
      <c r="D470" s="166"/>
      <c r="E470" s="166"/>
      <c r="F470" s="166"/>
      <c r="G470" s="166"/>
      <c r="H470" s="166"/>
      <c r="I470" s="166"/>
      <c r="J470" s="166"/>
      <c r="K470" s="166"/>
      <c r="L470" s="166"/>
      <c r="M470" s="166"/>
      <c r="N470" s="166"/>
      <c r="O470" s="166"/>
      <c r="P470" s="166"/>
      <c r="Q470" s="166"/>
      <c r="R470" s="166"/>
      <c r="S470" s="166"/>
      <c r="T470" s="166"/>
      <c r="U470" s="166"/>
      <c r="V470" s="166"/>
      <c r="W470" s="166"/>
      <c r="X470" s="166"/>
      <c r="Y470" s="166"/>
      <c r="Z470" s="166"/>
    </row>
    <row r="471" spans="1:26">
      <c r="A471" s="163"/>
      <c r="B471" s="166"/>
      <c r="C471" s="166"/>
      <c r="D471" s="166"/>
      <c r="E471" s="166"/>
      <c r="F471" s="166"/>
      <c r="G471" s="166"/>
      <c r="H471" s="166"/>
      <c r="I471" s="166"/>
      <c r="J471" s="166"/>
      <c r="K471" s="166"/>
      <c r="L471" s="166"/>
      <c r="M471" s="166"/>
      <c r="N471" s="166"/>
      <c r="O471" s="166"/>
      <c r="P471" s="166"/>
      <c r="Q471" s="166"/>
      <c r="R471" s="166"/>
      <c r="S471" s="166"/>
      <c r="T471" s="166"/>
      <c r="U471" s="166"/>
      <c r="V471" s="166"/>
      <c r="W471" s="166"/>
      <c r="X471" s="166"/>
      <c r="Y471" s="166"/>
      <c r="Z471" s="166"/>
    </row>
    <row r="472" spans="1:26">
      <c r="A472" s="163"/>
      <c r="B472" s="166"/>
      <c r="C472" s="166"/>
      <c r="D472" s="166"/>
      <c r="E472" s="166"/>
      <c r="F472" s="166"/>
      <c r="G472" s="166"/>
      <c r="H472" s="166"/>
      <c r="I472" s="166"/>
      <c r="J472" s="166"/>
      <c r="K472" s="166"/>
      <c r="L472" s="166"/>
      <c r="M472" s="166"/>
      <c r="N472" s="166"/>
      <c r="O472" s="166"/>
      <c r="P472" s="166"/>
      <c r="Q472" s="166"/>
      <c r="R472" s="166"/>
      <c r="S472" s="166"/>
      <c r="T472" s="166"/>
      <c r="U472" s="166"/>
      <c r="V472" s="166"/>
      <c r="W472" s="166"/>
      <c r="X472" s="166"/>
      <c r="Y472" s="166"/>
      <c r="Z472" s="166"/>
    </row>
    <row r="473" spans="1:26">
      <c r="A473" s="163"/>
      <c r="B473" s="166"/>
      <c r="C473" s="166"/>
      <c r="D473" s="166"/>
      <c r="E473" s="166"/>
      <c r="F473" s="166"/>
      <c r="G473" s="166"/>
      <c r="H473" s="166"/>
      <c r="I473" s="166"/>
      <c r="J473" s="166"/>
      <c r="K473" s="166"/>
      <c r="L473" s="166"/>
      <c r="M473" s="166"/>
      <c r="N473" s="166"/>
      <c r="O473" s="166"/>
      <c r="P473" s="166"/>
      <c r="Q473" s="166"/>
      <c r="R473" s="166"/>
      <c r="S473" s="166"/>
      <c r="T473" s="166"/>
      <c r="U473" s="166"/>
      <c r="V473" s="166"/>
      <c r="W473" s="166"/>
      <c r="X473" s="166"/>
      <c r="Y473" s="166"/>
      <c r="Z473" s="166"/>
    </row>
    <row r="474" spans="1:26">
      <c r="A474" s="163"/>
      <c r="B474" s="166"/>
      <c r="C474" s="166"/>
      <c r="D474" s="166"/>
      <c r="E474" s="166"/>
      <c r="F474" s="166"/>
      <c r="G474" s="166"/>
      <c r="H474" s="166"/>
      <c r="I474" s="166"/>
      <c r="J474" s="166"/>
      <c r="K474" s="166"/>
      <c r="L474" s="166"/>
      <c r="M474" s="166"/>
      <c r="N474" s="166"/>
      <c r="O474" s="166"/>
      <c r="P474" s="166"/>
      <c r="Q474" s="166"/>
      <c r="R474" s="166"/>
      <c r="S474" s="166"/>
      <c r="T474" s="166"/>
      <c r="U474" s="166"/>
      <c r="V474" s="166"/>
      <c r="W474" s="166"/>
      <c r="X474" s="166"/>
      <c r="Y474" s="166"/>
      <c r="Z474" s="166"/>
    </row>
    <row r="475" spans="1:26">
      <c r="A475" s="163"/>
      <c r="B475" s="166"/>
      <c r="C475" s="166"/>
      <c r="D475" s="166"/>
      <c r="E475" s="166"/>
      <c r="F475" s="166"/>
      <c r="G475" s="166"/>
      <c r="H475" s="166"/>
      <c r="I475" s="166"/>
      <c r="J475" s="166"/>
      <c r="K475" s="166"/>
      <c r="L475" s="166"/>
      <c r="M475" s="166"/>
      <c r="N475" s="166"/>
      <c r="O475" s="166"/>
      <c r="P475" s="166"/>
      <c r="Q475" s="166"/>
      <c r="R475" s="166"/>
      <c r="S475" s="166"/>
      <c r="T475" s="166"/>
      <c r="U475" s="166"/>
      <c r="V475" s="166"/>
      <c r="W475" s="166"/>
      <c r="X475" s="166"/>
      <c r="Y475" s="166"/>
      <c r="Z475" s="166"/>
    </row>
    <row r="476" spans="1:26">
      <c r="A476" s="163"/>
      <c r="B476" s="166"/>
      <c r="C476" s="166"/>
      <c r="D476" s="166"/>
      <c r="E476" s="166"/>
      <c r="F476" s="166"/>
      <c r="G476" s="166"/>
      <c r="H476" s="166"/>
      <c r="I476" s="166"/>
      <c r="J476" s="166"/>
      <c r="K476" s="166"/>
      <c r="L476" s="166"/>
      <c r="M476" s="166"/>
      <c r="N476" s="166"/>
      <c r="O476" s="166"/>
      <c r="P476" s="166"/>
      <c r="Q476" s="166"/>
      <c r="R476" s="166"/>
      <c r="S476" s="166"/>
      <c r="T476" s="166"/>
      <c r="U476" s="166"/>
      <c r="V476" s="166"/>
      <c r="W476" s="166"/>
      <c r="X476" s="166"/>
      <c r="Y476" s="166"/>
      <c r="Z476" s="166"/>
    </row>
    <row r="477" spans="1:26">
      <c r="A477" s="163"/>
      <c r="B477" s="166"/>
      <c r="C477" s="166"/>
      <c r="D477" s="166"/>
      <c r="E477" s="166"/>
      <c r="F477" s="166"/>
      <c r="G477" s="166"/>
      <c r="H477" s="166"/>
      <c r="I477" s="166"/>
      <c r="J477" s="166"/>
      <c r="K477" s="166"/>
      <c r="L477" s="166"/>
      <c r="M477" s="166"/>
      <c r="N477" s="166"/>
      <c r="O477" s="166"/>
      <c r="P477" s="166"/>
      <c r="Q477" s="166"/>
      <c r="R477" s="166"/>
      <c r="S477" s="166"/>
      <c r="T477" s="166"/>
      <c r="U477" s="166"/>
      <c r="V477" s="166"/>
      <c r="W477" s="166"/>
      <c r="X477" s="166"/>
      <c r="Y477" s="166"/>
      <c r="Z477" s="166"/>
    </row>
    <row r="478" spans="1:26">
      <c r="A478" s="163"/>
      <c r="B478" s="166"/>
      <c r="C478" s="166"/>
      <c r="D478" s="166"/>
      <c r="E478" s="166"/>
      <c r="F478" s="166"/>
      <c r="G478" s="166"/>
      <c r="H478" s="166"/>
      <c r="I478" s="166"/>
      <c r="J478" s="166"/>
      <c r="K478" s="166"/>
      <c r="L478" s="166"/>
      <c r="M478" s="166"/>
      <c r="N478" s="166"/>
      <c r="O478" s="166"/>
      <c r="P478" s="166"/>
      <c r="Q478" s="166"/>
      <c r="R478" s="166"/>
      <c r="S478" s="166"/>
      <c r="T478" s="166"/>
      <c r="U478" s="166"/>
      <c r="V478" s="166"/>
      <c r="W478" s="166"/>
      <c r="X478" s="166"/>
      <c r="Y478" s="166"/>
      <c r="Z478" s="166"/>
    </row>
    <row r="479" spans="1:26">
      <c r="A479" s="163"/>
      <c r="B479" s="166"/>
      <c r="C479" s="166"/>
      <c r="D479" s="166"/>
      <c r="E479" s="166"/>
      <c r="F479" s="166"/>
      <c r="G479" s="166"/>
      <c r="H479" s="166"/>
      <c r="I479" s="166"/>
      <c r="J479" s="166"/>
      <c r="K479" s="166"/>
      <c r="L479" s="166"/>
      <c r="M479" s="166"/>
      <c r="N479" s="166"/>
      <c r="O479" s="166"/>
      <c r="P479" s="166"/>
      <c r="Q479" s="166"/>
      <c r="R479" s="166"/>
      <c r="S479" s="166"/>
      <c r="T479" s="166"/>
      <c r="U479" s="166"/>
      <c r="V479" s="166"/>
      <c r="W479" s="166"/>
      <c r="X479" s="166"/>
      <c r="Y479" s="166"/>
      <c r="Z479" s="166"/>
    </row>
    <row r="480" spans="1:26">
      <c r="A480" s="163"/>
      <c r="B480" s="166"/>
      <c r="C480" s="166"/>
      <c r="D480" s="166"/>
      <c r="E480" s="166"/>
      <c r="F480" s="166"/>
      <c r="G480" s="166"/>
      <c r="H480" s="166"/>
      <c r="I480" s="166"/>
      <c r="J480" s="166"/>
      <c r="K480" s="166"/>
      <c r="L480" s="166"/>
      <c r="M480" s="166"/>
      <c r="N480" s="166"/>
      <c r="O480" s="166"/>
      <c r="P480" s="166"/>
      <c r="Q480" s="166"/>
      <c r="R480" s="166"/>
      <c r="S480" s="166"/>
      <c r="T480" s="166"/>
      <c r="U480" s="166"/>
      <c r="V480" s="166"/>
      <c r="W480" s="166"/>
      <c r="X480" s="166"/>
      <c r="Y480" s="166"/>
      <c r="Z480" s="166"/>
    </row>
    <row r="481" spans="1:26">
      <c r="A481" s="163"/>
      <c r="B481" s="166"/>
      <c r="C481" s="166"/>
      <c r="D481" s="166"/>
      <c r="E481" s="166"/>
      <c r="F481" s="166"/>
      <c r="G481" s="166"/>
      <c r="H481" s="166"/>
      <c r="I481" s="166"/>
      <c r="J481" s="166"/>
      <c r="K481" s="166"/>
      <c r="L481" s="166"/>
      <c r="M481" s="166"/>
      <c r="N481" s="166"/>
      <c r="O481" s="166"/>
      <c r="P481" s="166"/>
      <c r="Q481" s="166"/>
      <c r="R481" s="166"/>
      <c r="S481" s="166"/>
      <c r="T481" s="166"/>
      <c r="U481" s="166"/>
      <c r="V481" s="166"/>
      <c r="W481" s="166"/>
      <c r="X481" s="166"/>
      <c r="Y481" s="166"/>
      <c r="Z481" s="166"/>
    </row>
    <row r="482" spans="1:26">
      <c r="A482" s="163"/>
      <c r="B482" s="166"/>
      <c r="C482" s="166"/>
      <c r="D482" s="166"/>
      <c r="E482" s="166"/>
      <c r="F482" s="166"/>
      <c r="G482" s="166"/>
      <c r="H482" s="166"/>
      <c r="I482" s="166"/>
      <c r="J482" s="166"/>
      <c r="K482" s="166"/>
      <c r="L482" s="166"/>
      <c r="M482" s="166"/>
      <c r="N482" s="166"/>
      <c r="O482" s="166"/>
      <c r="P482" s="166"/>
      <c r="Q482" s="166"/>
      <c r="R482" s="166"/>
      <c r="S482" s="166"/>
      <c r="T482" s="166"/>
      <c r="U482" s="166"/>
      <c r="V482" s="166"/>
      <c r="W482" s="166"/>
      <c r="X482" s="166"/>
      <c r="Y482" s="166"/>
      <c r="Z482" s="166"/>
    </row>
    <row r="483" spans="1:26">
      <c r="A483" s="163"/>
      <c r="B483" s="166"/>
      <c r="C483" s="166"/>
      <c r="D483" s="166"/>
      <c r="E483" s="166"/>
      <c r="F483" s="166"/>
      <c r="G483" s="166"/>
      <c r="H483" s="166"/>
      <c r="I483" s="166"/>
      <c r="J483" s="166"/>
      <c r="K483" s="166"/>
      <c r="L483" s="166"/>
      <c r="M483" s="166"/>
      <c r="N483" s="166"/>
      <c r="O483" s="166"/>
      <c r="P483" s="166"/>
      <c r="Q483" s="166"/>
      <c r="R483" s="166"/>
      <c r="S483" s="166"/>
      <c r="T483" s="166"/>
      <c r="U483" s="166"/>
      <c r="V483" s="166"/>
      <c r="W483" s="166"/>
      <c r="X483" s="166"/>
      <c r="Y483" s="166"/>
      <c r="Z483" s="166"/>
    </row>
    <row r="484" spans="1:26">
      <c r="A484" s="163"/>
      <c r="B484" s="166"/>
      <c r="C484" s="166"/>
      <c r="D484" s="166"/>
      <c r="E484" s="166"/>
      <c r="F484" s="166"/>
      <c r="G484" s="166"/>
      <c r="H484" s="166"/>
      <c r="I484" s="166"/>
      <c r="J484" s="166"/>
      <c r="K484" s="166"/>
      <c r="L484" s="166"/>
      <c r="M484" s="166"/>
      <c r="N484" s="166"/>
      <c r="O484" s="166"/>
      <c r="P484" s="166"/>
      <c r="Q484" s="166"/>
      <c r="R484" s="166"/>
      <c r="S484" s="166"/>
      <c r="T484" s="166"/>
      <c r="U484" s="166"/>
      <c r="V484" s="166"/>
      <c r="W484" s="166"/>
      <c r="X484" s="166"/>
      <c r="Y484" s="166"/>
      <c r="Z484" s="166"/>
    </row>
    <row r="485" spans="1:26">
      <c r="A485" s="163"/>
      <c r="B485" s="166"/>
      <c r="C485" s="166"/>
      <c r="D485" s="166"/>
      <c r="E485" s="166"/>
      <c r="F485" s="166"/>
      <c r="G485" s="166"/>
      <c r="H485" s="166"/>
      <c r="I485" s="166"/>
      <c r="J485" s="166"/>
      <c r="K485" s="166"/>
      <c r="L485" s="166"/>
      <c r="M485" s="166"/>
      <c r="N485" s="166"/>
      <c r="O485" s="166"/>
      <c r="P485" s="166"/>
      <c r="Q485" s="166"/>
      <c r="R485" s="166"/>
      <c r="S485" s="166"/>
      <c r="T485" s="166"/>
      <c r="U485" s="166"/>
      <c r="V485" s="166"/>
      <c r="W485" s="166"/>
      <c r="X485" s="166"/>
      <c r="Y485" s="166"/>
      <c r="Z485" s="166"/>
    </row>
    <row r="486" spans="1:26">
      <c r="A486" s="163"/>
      <c r="B486" s="166"/>
      <c r="C486" s="166"/>
      <c r="D486" s="166"/>
      <c r="E486" s="166"/>
      <c r="F486" s="166"/>
      <c r="G486" s="166"/>
      <c r="H486" s="166"/>
      <c r="I486" s="166"/>
      <c r="J486" s="166"/>
      <c r="K486" s="166"/>
      <c r="L486" s="166"/>
      <c r="M486" s="166"/>
      <c r="N486" s="166"/>
      <c r="O486" s="166"/>
      <c r="P486" s="166"/>
      <c r="Q486" s="166"/>
      <c r="R486" s="166"/>
      <c r="S486" s="166"/>
      <c r="T486" s="166"/>
      <c r="U486" s="166"/>
      <c r="V486" s="166"/>
      <c r="W486" s="166"/>
      <c r="X486" s="166"/>
      <c r="Y486" s="166"/>
      <c r="Z486" s="166"/>
    </row>
    <row r="487" spans="1:26">
      <c r="A487" s="163"/>
      <c r="B487" s="166"/>
      <c r="C487" s="166"/>
      <c r="D487" s="166"/>
      <c r="E487" s="166"/>
      <c r="F487" s="166"/>
      <c r="G487" s="166"/>
      <c r="H487" s="166"/>
      <c r="I487" s="166"/>
      <c r="J487" s="166"/>
      <c r="K487" s="166"/>
      <c r="L487" s="166"/>
      <c r="M487" s="166"/>
      <c r="N487" s="166"/>
      <c r="O487" s="166"/>
      <c r="P487" s="166"/>
      <c r="Q487" s="166"/>
      <c r="R487" s="166"/>
      <c r="S487" s="166"/>
      <c r="T487" s="166"/>
      <c r="U487" s="166"/>
      <c r="V487" s="166"/>
      <c r="W487" s="166"/>
      <c r="X487" s="166"/>
      <c r="Y487" s="166"/>
      <c r="Z487" s="166"/>
    </row>
    <row r="488" spans="1:26">
      <c r="A488" s="163"/>
      <c r="B488" s="166"/>
      <c r="C488" s="166"/>
      <c r="D488" s="166"/>
      <c r="E488" s="166"/>
      <c r="F488" s="166"/>
      <c r="G488" s="166"/>
      <c r="H488" s="166"/>
      <c r="I488" s="166"/>
      <c r="J488" s="166"/>
      <c r="K488" s="166"/>
      <c r="L488" s="166"/>
      <c r="M488" s="166"/>
      <c r="N488" s="166"/>
      <c r="O488" s="166"/>
      <c r="P488" s="166"/>
      <c r="Q488" s="166"/>
      <c r="R488" s="166"/>
      <c r="S488" s="166"/>
      <c r="T488" s="166"/>
      <c r="U488" s="166"/>
      <c r="V488" s="166"/>
      <c r="W488" s="166"/>
      <c r="X488" s="166"/>
      <c r="Y488" s="166"/>
      <c r="Z488" s="166"/>
    </row>
    <row r="489" spans="1:26">
      <c r="A489" s="163"/>
      <c r="B489" s="166"/>
      <c r="C489" s="166"/>
      <c r="D489" s="166"/>
      <c r="E489" s="166"/>
      <c r="F489" s="166"/>
      <c r="G489" s="166"/>
      <c r="H489" s="166"/>
      <c r="I489" s="166"/>
      <c r="J489" s="166"/>
      <c r="K489" s="166"/>
      <c r="L489" s="166"/>
      <c r="M489" s="166"/>
      <c r="N489" s="166"/>
      <c r="O489" s="166"/>
      <c r="P489" s="166"/>
      <c r="Q489" s="166"/>
      <c r="R489" s="166"/>
      <c r="S489" s="166"/>
      <c r="T489" s="166"/>
      <c r="U489" s="166"/>
      <c r="V489" s="166"/>
      <c r="W489" s="166"/>
      <c r="X489" s="166"/>
      <c r="Y489" s="166"/>
      <c r="Z489" s="166"/>
    </row>
    <row r="490" spans="1:26">
      <c r="A490" s="163"/>
      <c r="B490" s="166"/>
      <c r="C490" s="166"/>
      <c r="D490" s="166"/>
      <c r="E490" s="166"/>
      <c r="F490" s="166"/>
      <c r="G490" s="166"/>
      <c r="H490" s="166"/>
      <c r="I490" s="166"/>
      <c r="J490" s="166"/>
      <c r="K490" s="166"/>
      <c r="L490" s="166"/>
      <c r="M490" s="166"/>
      <c r="N490" s="166"/>
      <c r="O490" s="166"/>
      <c r="P490" s="166"/>
      <c r="Q490" s="166"/>
      <c r="R490" s="166"/>
      <c r="S490" s="166"/>
      <c r="T490" s="166"/>
      <c r="U490" s="166"/>
      <c r="V490" s="166"/>
      <c r="W490" s="166"/>
      <c r="X490" s="166"/>
      <c r="Y490" s="166"/>
      <c r="Z490" s="166"/>
    </row>
    <row r="491" spans="1:26">
      <c r="A491" s="163"/>
      <c r="B491" s="166"/>
      <c r="C491" s="166"/>
      <c r="D491" s="166"/>
      <c r="E491" s="166"/>
      <c r="F491" s="166"/>
      <c r="G491" s="166"/>
      <c r="H491" s="166"/>
      <c r="I491" s="166"/>
      <c r="J491" s="166"/>
      <c r="K491" s="166"/>
      <c r="L491" s="166"/>
      <c r="M491" s="166"/>
      <c r="N491" s="166"/>
      <c r="O491" s="166"/>
      <c r="P491" s="166"/>
      <c r="Q491" s="166"/>
      <c r="R491" s="166"/>
      <c r="S491" s="166"/>
      <c r="T491" s="166"/>
      <c r="U491" s="166"/>
      <c r="V491" s="166"/>
      <c r="W491" s="166"/>
      <c r="X491" s="166"/>
      <c r="Y491" s="166"/>
      <c r="Z491" s="166"/>
    </row>
    <row r="492" spans="1:26">
      <c r="A492" s="163"/>
      <c r="B492" s="166"/>
      <c r="C492" s="166"/>
      <c r="D492" s="166"/>
      <c r="E492" s="166"/>
      <c r="F492" s="166"/>
      <c r="G492" s="166"/>
      <c r="H492" s="166"/>
      <c r="I492" s="166"/>
      <c r="J492" s="166"/>
      <c r="K492" s="166"/>
      <c r="L492" s="166"/>
      <c r="M492" s="166"/>
      <c r="N492" s="166"/>
      <c r="O492" s="166"/>
      <c r="P492" s="166"/>
      <c r="Q492" s="166"/>
      <c r="R492" s="166"/>
      <c r="S492" s="166"/>
      <c r="T492" s="166"/>
      <c r="U492" s="166"/>
      <c r="V492" s="166"/>
      <c r="W492" s="166"/>
      <c r="X492" s="166"/>
      <c r="Y492" s="166"/>
      <c r="Z492" s="166"/>
    </row>
    <row r="493" spans="1:26">
      <c r="A493" s="163"/>
      <c r="B493" s="166"/>
      <c r="C493" s="166"/>
      <c r="D493" s="166"/>
      <c r="E493" s="166"/>
      <c r="F493" s="166"/>
      <c r="G493" s="166"/>
      <c r="H493" s="166"/>
      <c r="I493" s="166"/>
      <c r="J493" s="166"/>
      <c r="K493" s="166"/>
      <c r="L493" s="166"/>
      <c r="M493" s="166"/>
      <c r="N493" s="166"/>
      <c r="O493" s="166"/>
      <c r="P493" s="166"/>
      <c r="Q493" s="166"/>
      <c r="R493" s="166"/>
      <c r="S493" s="166"/>
      <c r="T493" s="166"/>
      <c r="U493" s="166"/>
      <c r="V493" s="166"/>
      <c r="W493" s="166"/>
      <c r="X493" s="166"/>
      <c r="Y493" s="166"/>
      <c r="Z493" s="166"/>
    </row>
    <row r="494" spans="1:26">
      <c r="A494" s="163"/>
      <c r="B494" s="166"/>
      <c r="C494" s="166"/>
      <c r="D494" s="166"/>
      <c r="E494" s="166"/>
      <c r="F494" s="166"/>
      <c r="G494" s="166"/>
      <c r="H494" s="166"/>
      <c r="I494" s="166"/>
      <c r="J494" s="166"/>
      <c r="K494" s="166"/>
      <c r="L494" s="166"/>
      <c r="M494" s="166"/>
      <c r="N494" s="166"/>
      <c r="O494" s="166"/>
      <c r="P494" s="166"/>
      <c r="Q494" s="166"/>
      <c r="R494" s="166"/>
      <c r="S494" s="166"/>
      <c r="T494" s="166"/>
      <c r="U494" s="166"/>
      <c r="V494" s="166"/>
      <c r="W494" s="166"/>
      <c r="X494" s="166"/>
      <c r="Y494" s="166"/>
      <c r="Z494" s="166"/>
    </row>
    <row r="495" spans="1:26">
      <c r="A495" s="163"/>
      <c r="B495" s="166"/>
      <c r="C495" s="166"/>
      <c r="D495" s="166"/>
      <c r="E495" s="166"/>
      <c r="F495" s="166"/>
      <c r="G495" s="166"/>
      <c r="H495" s="166"/>
      <c r="I495" s="166"/>
      <c r="J495" s="166"/>
      <c r="K495" s="166"/>
      <c r="L495" s="166"/>
      <c r="M495" s="166"/>
      <c r="N495" s="166"/>
      <c r="O495" s="166"/>
      <c r="P495" s="166"/>
      <c r="Q495" s="166"/>
      <c r="R495" s="166"/>
      <c r="S495" s="166"/>
      <c r="T495" s="166"/>
      <c r="U495" s="166"/>
      <c r="V495" s="166"/>
      <c r="W495" s="166"/>
      <c r="X495" s="166"/>
      <c r="Y495" s="166"/>
      <c r="Z495" s="166"/>
    </row>
    <row r="496" spans="1:26">
      <c r="A496" s="163"/>
      <c r="B496" s="166"/>
      <c r="C496" s="166"/>
      <c r="D496" s="166"/>
      <c r="E496" s="166"/>
      <c r="F496" s="166"/>
      <c r="G496" s="166"/>
      <c r="H496" s="166"/>
      <c r="I496" s="166"/>
      <c r="J496" s="166"/>
      <c r="K496" s="166"/>
      <c r="L496" s="166"/>
      <c r="M496" s="166"/>
      <c r="N496" s="166"/>
      <c r="O496" s="166"/>
      <c r="P496" s="166"/>
      <c r="Q496" s="166"/>
      <c r="R496" s="166"/>
      <c r="S496" s="166"/>
      <c r="T496" s="166"/>
      <c r="U496" s="166"/>
      <c r="V496" s="166"/>
      <c r="W496" s="166"/>
      <c r="X496" s="166"/>
      <c r="Y496" s="166"/>
      <c r="Z496" s="166"/>
    </row>
    <row r="497" spans="1:26">
      <c r="A497" s="163"/>
      <c r="B497" s="166"/>
      <c r="C497" s="166"/>
      <c r="D497" s="166"/>
      <c r="E497" s="166"/>
      <c r="F497" s="166"/>
      <c r="G497" s="166"/>
      <c r="H497" s="166"/>
      <c r="I497" s="166"/>
      <c r="J497" s="166"/>
      <c r="K497" s="166"/>
      <c r="L497" s="166"/>
      <c r="M497" s="166"/>
      <c r="N497" s="166"/>
      <c r="O497" s="166"/>
      <c r="P497" s="166"/>
      <c r="Q497" s="166"/>
      <c r="R497" s="166"/>
      <c r="S497" s="166"/>
      <c r="T497" s="166"/>
      <c r="U497" s="166"/>
      <c r="V497" s="166"/>
      <c r="W497" s="166"/>
      <c r="X497" s="166"/>
      <c r="Y497" s="166"/>
      <c r="Z497" s="166"/>
    </row>
    <row r="498" spans="1:26">
      <c r="A498" s="163"/>
      <c r="B498" s="166"/>
      <c r="C498" s="166"/>
      <c r="D498" s="166"/>
      <c r="E498" s="166"/>
      <c r="F498" s="166"/>
      <c r="G498" s="166"/>
      <c r="H498" s="166"/>
      <c r="I498" s="166"/>
      <c r="J498" s="166"/>
      <c r="K498" s="166"/>
      <c r="L498" s="166"/>
      <c r="M498" s="166"/>
      <c r="N498" s="166"/>
      <c r="O498" s="166"/>
      <c r="P498" s="166"/>
      <c r="Q498" s="166"/>
      <c r="R498" s="166"/>
      <c r="S498" s="166"/>
      <c r="T498" s="166"/>
      <c r="U498" s="166"/>
      <c r="V498" s="166"/>
      <c r="W498" s="166"/>
      <c r="X498" s="166"/>
      <c r="Y498" s="166"/>
      <c r="Z498" s="166"/>
    </row>
    <row r="499" spans="1:26">
      <c r="A499" s="163"/>
      <c r="B499" s="166"/>
      <c r="C499" s="166"/>
      <c r="D499" s="166"/>
      <c r="E499" s="166"/>
      <c r="F499" s="166"/>
      <c r="G499" s="166"/>
      <c r="H499" s="166"/>
      <c r="I499" s="166"/>
      <c r="J499" s="166"/>
      <c r="K499" s="166"/>
      <c r="L499" s="166"/>
      <c r="M499" s="166"/>
      <c r="N499" s="166"/>
      <c r="O499" s="166"/>
      <c r="P499" s="166"/>
      <c r="Q499" s="166"/>
      <c r="R499" s="166"/>
      <c r="S499" s="166"/>
      <c r="T499" s="166"/>
      <c r="U499" s="166"/>
      <c r="V499" s="166"/>
      <c r="W499" s="166"/>
      <c r="X499" s="166"/>
      <c r="Y499" s="166"/>
      <c r="Z499" s="166"/>
    </row>
    <row r="500" spans="1:26">
      <c r="A500" s="163"/>
      <c r="B500" s="166"/>
      <c r="C500" s="166"/>
      <c r="D500" s="166"/>
      <c r="E500" s="166"/>
      <c r="F500" s="166"/>
      <c r="G500" s="166"/>
      <c r="H500" s="166"/>
      <c r="I500" s="166"/>
      <c r="J500" s="166"/>
      <c r="K500" s="166"/>
      <c r="L500" s="166"/>
      <c r="M500" s="166"/>
      <c r="N500" s="166"/>
      <c r="O500" s="166"/>
      <c r="P500" s="166"/>
      <c r="Q500" s="166"/>
      <c r="R500" s="166"/>
      <c r="S500" s="166"/>
      <c r="T500" s="166"/>
      <c r="U500" s="166"/>
      <c r="V500" s="166"/>
      <c r="W500" s="166"/>
      <c r="X500" s="166"/>
      <c r="Y500" s="166"/>
      <c r="Z500" s="166"/>
    </row>
    <row r="501" spans="1:26">
      <c r="A501" s="163"/>
      <c r="B501" s="166"/>
      <c r="C501" s="166"/>
      <c r="D501" s="166"/>
      <c r="E501" s="166"/>
      <c r="F501" s="166"/>
      <c r="G501" s="166"/>
      <c r="H501" s="166"/>
      <c r="I501" s="166"/>
      <c r="J501" s="166"/>
      <c r="K501" s="166"/>
      <c r="L501" s="166"/>
      <c r="M501" s="166"/>
      <c r="N501" s="166"/>
      <c r="O501" s="166"/>
      <c r="P501" s="166"/>
      <c r="Q501" s="166"/>
      <c r="R501" s="166"/>
      <c r="S501" s="166"/>
      <c r="T501" s="166"/>
      <c r="U501" s="166"/>
      <c r="V501" s="166"/>
      <c r="W501" s="166"/>
      <c r="X501" s="166"/>
      <c r="Y501" s="166"/>
      <c r="Z501" s="166"/>
    </row>
    <row r="502" spans="1:26">
      <c r="A502" s="163"/>
      <c r="B502" s="166"/>
      <c r="C502" s="166"/>
      <c r="D502" s="166"/>
      <c r="E502" s="166"/>
      <c r="F502" s="166"/>
      <c r="G502" s="166"/>
      <c r="H502" s="166"/>
      <c r="I502" s="166"/>
      <c r="J502" s="166"/>
      <c r="K502" s="166"/>
      <c r="L502" s="166"/>
      <c r="M502" s="166"/>
      <c r="N502" s="166"/>
      <c r="O502" s="166"/>
      <c r="P502" s="166"/>
      <c r="Q502" s="166"/>
      <c r="R502" s="166"/>
      <c r="S502" s="166"/>
      <c r="T502" s="166"/>
      <c r="U502" s="166"/>
      <c r="V502" s="166"/>
      <c r="W502" s="166"/>
      <c r="X502" s="166"/>
      <c r="Y502" s="166"/>
      <c r="Z502" s="166"/>
    </row>
    <row r="503" spans="1:26">
      <c r="A503" s="163"/>
      <c r="B503" s="166"/>
      <c r="C503" s="166"/>
      <c r="D503" s="166"/>
      <c r="E503" s="166"/>
      <c r="F503" s="166"/>
      <c r="G503" s="166"/>
      <c r="H503" s="166"/>
      <c r="I503" s="166"/>
      <c r="J503" s="166"/>
      <c r="K503" s="166"/>
      <c r="L503" s="166"/>
      <c r="M503" s="166"/>
      <c r="N503" s="166"/>
      <c r="O503" s="166"/>
      <c r="P503" s="166"/>
      <c r="Q503" s="166"/>
      <c r="R503" s="166"/>
      <c r="S503" s="166"/>
      <c r="T503" s="166"/>
      <c r="U503" s="166"/>
      <c r="V503" s="166"/>
      <c r="W503" s="166"/>
      <c r="X503" s="166"/>
      <c r="Y503" s="166"/>
      <c r="Z503" s="166"/>
    </row>
    <row r="504" spans="1:26">
      <c r="A504" s="163"/>
      <c r="B504" s="166"/>
      <c r="C504" s="166"/>
      <c r="D504" s="166"/>
      <c r="E504" s="166"/>
      <c r="F504" s="166"/>
      <c r="G504" s="166"/>
      <c r="H504" s="166"/>
      <c r="I504" s="166"/>
      <c r="J504" s="166"/>
      <c r="K504" s="166"/>
      <c r="L504" s="166"/>
      <c r="M504" s="166"/>
      <c r="N504" s="166"/>
      <c r="O504" s="166"/>
      <c r="P504" s="166"/>
      <c r="Q504" s="166"/>
      <c r="R504" s="166"/>
      <c r="S504" s="166"/>
      <c r="T504" s="166"/>
      <c r="U504" s="166"/>
      <c r="V504" s="166"/>
      <c r="W504" s="166"/>
      <c r="X504" s="166"/>
      <c r="Y504" s="166"/>
      <c r="Z504" s="166"/>
    </row>
    <row r="505" spans="1:26">
      <c r="A505" s="163"/>
      <c r="B505" s="166"/>
      <c r="C505" s="166"/>
      <c r="D505" s="166"/>
      <c r="E505" s="166"/>
      <c r="F505" s="166"/>
      <c r="G505" s="166"/>
      <c r="H505" s="166"/>
      <c r="I505" s="166"/>
      <c r="J505" s="166"/>
      <c r="K505" s="166"/>
      <c r="L505" s="166"/>
      <c r="M505" s="166"/>
      <c r="N505" s="166"/>
      <c r="O505" s="166"/>
      <c r="P505" s="166"/>
      <c r="Q505" s="166"/>
      <c r="R505" s="166"/>
      <c r="S505" s="166"/>
      <c r="T505" s="166"/>
      <c r="U505" s="166"/>
      <c r="V505" s="166"/>
      <c r="W505" s="166"/>
      <c r="X505" s="166"/>
      <c r="Y505" s="166"/>
      <c r="Z505" s="166"/>
    </row>
    <row r="506" spans="1:26">
      <c r="A506" s="163"/>
      <c r="B506" s="166"/>
      <c r="C506" s="166"/>
      <c r="D506" s="166"/>
      <c r="E506" s="166"/>
      <c r="F506" s="166"/>
      <c r="G506" s="166"/>
      <c r="H506" s="166"/>
      <c r="I506" s="166"/>
      <c r="J506" s="166"/>
      <c r="K506" s="166"/>
      <c r="L506" s="166"/>
      <c r="M506" s="166"/>
      <c r="N506" s="166"/>
      <c r="O506" s="166"/>
      <c r="P506" s="166"/>
      <c r="Q506" s="166"/>
      <c r="R506" s="166"/>
      <c r="S506" s="166"/>
      <c r="T506" s="166"/>
      <c r="U506" s="166"/>
      <c r="V506" s="166"/>
      <c r="W506" s="166"/>
      <c r="X506" s="166"/>
      <c r="Y506" s="166"/>
      <c r="Z506" s="166"/>
    </row>
    <row r="507" spans="1:26">
      <c r="A507" s="163"/>
      <c r="B507" s="166"/>
      <c r="C507" s="166"/>
      <c r="D507" s="166"/>
      <c r="E507" s="166"/>
      <c r="F507" s="166"/>
      <c r="G507" s="166"/>
      <c r="H507" s="166"/>
      <c r="I507" s="166"/>
      <c r="J507" s="166"/>
      <c r="K507" s="166"/>
      <c r="L507" s="166"/>
      <c r="M507" s="166"/>
      <c r="N507" s="166"/>
      <c r="O507" s="166"/>
      <c r="P507" s="166"/>
      <c r="Q507" s="166"/>
      <c r="R507" s="166"/>
      <c r="S507" s="166"/>
      <c r="T507" s="166"/>
      <c r="U507" s="166"/>
      <c r="V507" s="166"/>
      <c r="W507" s="166"/>
      <c r="X507" s="166"/>
      <c r="Y507" s="166"/>
      <c r="Z507" s="166"/>
    </row>
    <row r="508" spans="1:26">
      <c r="A508" s="163"/>
      <c r="B508" s="166"/>
      <c r="C508" s="166"/>
      <c r="D508" s="166"/>
      <c r="E508" s="166"/>
      <c r="F508" s="166"/>
      <c r="G508" s="166"/>
      <c r="H508" s="166"/>
      <c r="I508" s="166"/>
      <c r="J508" s="166"/>
      <c r="K508" s="166"/>
      <c r="L508" s="166"/>
      <c r="M508" s="166"/>
      <c r="N508" s="166"/>
      <c r="O508" s="166"/>
      <c r="P508" s="166"/>
      <c r="Q508" s="166"/>
      <c r="R508" s="166"/>
      <c r="S508" s="166"/>
      <c r="T508" s="166"/>
      <c r="U508" s="166"/>
      <c r="V508" s="166"/>
      <c r="W508" s="166"/>
      <c r="X508" s="166"/>
      <c r="Y508" s="166"/>
      <c r="Z508" s="166"/>
    </row>
    <row r="509" spans="1:26">
      <c r="A509" s="163"/>
      <c r="B509" s="166"/>
      <c r="C509" s="166"/>
      <c r="D509" s="166"/>
      <c r="E509" s="166"/>
      <c r="F509" s="166"/>
      <c r="G509" s="166"/>
      <c r="H509" s="166"/>
      <c r="I509" s="166"/>
      <c r="J509" s="166"/>
      <c r="K509" s="166"/>
      <c r="L509" s="166"/>
      <c r="M509" s="166"/>
      <c r="N509" s="166"/>
      <c r="O509" s="166"/>
      <c r="P509" s="166"/>
      <c r="Q509" s="166"/>
      <c r="R509" s="166"/>
      <c r="S509" s="166"/>
      <c r="T509" s="166"/>
      <c r="U509" s="166"/>
      <c r="V509" s="166"/>
      <c r="W509" s="166"/>
      <c r="X509" s="166"/>
      <c r="Y509" s="166"/>
      <c r="Z509" s="166"/>
    </row>
    <row r="510" spans="1:26">
      <c r="A510" s="163"/>
      <c r="B510" s="166"/>
      <c r="C510" s="166"/>
      <c r="D510" s="166"/>
      <c r="E510" s="166"/>
      <c r="F510" s="166"/>
      <c r="G510" s="166"/>
      <c r="H510" s="166"/>
      <c r="I510" s="166"/>
      <c r="J510" s="166"/>
      <c r="K510" s="166"/>
      <c r="L510" s="166"/>
      <c r="M510" s="166"/>
      <c r="N510" s="166"/>
      <c r="O510" s="166"/>
      <c r="P510" s="166"/>
      <c r="Q510" s="166"/>
      <c r="R510" s="166"/>
      <c r="S510" s="166"/>
      <c r="T510" s="166"/>
      <c r="U510" s="166"/>
      <c r="V510" s="166"/>
      <c r="W510" s="166"/>
      <c r="X510" s="166"/>
      <c r="Y510" s="166"/>
      <c r="Z510" s="166"/>
    </row>
    <row r="511" spans="1:26">
      <c r="A511" s="163"/>
      <c r="B511" s="166"/>
      <c r="C511" s="166"/>
      <c r="D511" s="166"/>
      <c r="E511" s="166"/>
      <c r="F511" s="166"/>
      <c r="G511" s="166"/>
      <c r="H511" s="166"/>
      <c r="I511" s="166"/>
      <c r="J511" s="166"/>
      <c r="K511" s="166"/>
      <c r="L511" s="166"/>
      <c r="M511" s="166"/>
      <c r="N511" s="166"/>
      <c r="O511" s="166"/>
      <c r="P511" s="166"/>
      <c r="Q511" s="166"/>
      <c r="R511" s="166"/>
      <c r="S511" s="166"/>
      <c r="T511" s="166"/>
      <c r="U511" s="166"/>
      <c r="V511" s="166"/>
      <c r="W511" s="166"/>
      <c r="X511" s="166"/>
      <c r="Y511" s="166"/>
      <c r="Z511" s="166"/>
    </row>
    <row r="512" spans="1:26">
      <c r="A512" s="163"/>
      <c r="B512" s="166"/>
      <c r="C512" s="166"/>
      <c r="D512" s="166"/>
      <c r="E512" s="166"/>
      <c r="F512" s="166"/>
      <c r="G512" s="166"/>
      <c r="H512" s="166"/>
      <c r="I512" s="166"/>
      <c r="J512" s="166"/>
      <c r="K512" s="166"/>
      <c r="L512" s="166"/>
      <c r="M512" s="166"/>
      <c r="N512" s="166"/>
      <c r="O512" s="166"/>
      <c r="P512" s="166"/>
      <c r="Q512" s="166"/>
      <c r="R512" s="166"/>
      <c r="S512" s="166"/>
      <c r="T512" s="166"/>
      <c r="U512" s="166"/>
      <c r="V512" s="166"/>
      <c r="W512" s="166"/>
      <c r="X512" s="166"/>
      <c r="Y512" s="166"/>
      <c r="Z512" s="166"/>
    </row>
    <row r="513" spans="1:26">
      <c r="A513" s="163"/>
      <c r="B513" s="166"/>
      <c r="C513" s="166"/>
      <c r="D513" s="166"/>
      <c r="E513" s="166"/>
      <c r="F513" s="166"/>
      <c r="G513" s="166"/>
      <c r="H513" s="166"/>
      <c r="I513" s="166"/>
      <c r="J513" s="166"/>
      <c r="K513" s="166"/>
      <c r="L513" s="166"/>
      <c r="M513" s="166"/>
      <c r="N513" s="166"/>
      <c r="O513" s="166"/>
      <c r="P513" s="166"/>
      <c r="Q513" s="166"/>
      <c r="R513" s="166"/>
      <c r="S513" s="166"/>
      <c r="T513" s="166"/>
      <c r="U513" s="166"/>
      <c r="V513" s="166"/>
      <c r="W513" s="166"/>
      <c r="X513" s="166"/>
      <c r="Y513" s="166"/>
      <c r="Z513" s="166"/>
    </row>
    <row r="514" spans="1:26">
      <c r="A514" s="163"/>
      <c r="B514" s="166"/>
      <c r="C514" s="166"/>
      <c r="D514" s="166"/>
      <c r="E514" s="166"/>
      <c r="F514" s="166"/>
      <c r="G514" s="166"/>
      <c r="H514" s="166"/>
      <c r="I514" s="166"/>
      <c r="J514" s="166"/>
      <c r="K514" s="166"/>
      <c r="L514" s="166"/>
      <c r="M514" s="166"/>
      <c r="N514" s="166"/>
      <c r="O514" s="166"/>
      <c r="P514" s="166"/>
      <c r="Q514" s="166"/>
      <c r="R514" s="166"/>
      <c r="S514" s="166"/>
      <c r="T514" s="166"/>
      <c r="U514" s="166"/>
      <c r="V514" s="166"/>
      <c r="W514" s="166"/>
      <c r="X514" s="166"/>
      <c r="Y514" s="166"/>
      <c r="Z514" s="166"/>
    </row>
    <row r="515" spans="1:26">
      <c r="A515" s="163"/>
      <c r="B515" s="166"/>
      <c r="C515" s="166"/>
      <c r="D515" s="166"/>
      <c r="E515" s="166"/>
      <c r="F515" s="166"/>
      <c r="G515" s="166"/>
      <c r="H515" s="166"/>
      <c r="I515" s="166"/>
      <c r="J515" s="166"/>
      <c r="K515" s="166"/>
      <c r="L515" s="166"/>
      <c r="M515" s="166"/>
      <c r="N515" s="166"/>
      <c r="O515" s="166"/>
      <c r="P515" s="166"/>
      <c r="Q515" s="166"/>
      <c r="R515" s="166"/>
      <c r="S515" s="166"/>
      <c r="T515" s="166"/>
      <c r="U515" s="166"/>
      <c r="V515" s="166"/>
      <c r="W515" s="166"/>
      <c r="X515" s="166"/>
      <c r="Y515" s="166"/>
      <c r="Z515" s="166"/>
    </row>
    <row r="516" spans="1:26">
      <c r="A516" s="163"/>
      <c r="B516" s="166"/>
      <c r="C516" s="166"/>
      <c r="D516" s="166"/>
      <c r="E516" s="166"/>
      <c r="F516" s="166"/>
      <c r="G516" s="166"/>
      <c r="H516" s="166"/>
      <c r="I516" s="166"/>
      <c r="J516" s="166"/>
      <c r="K516" s="166"/>
      <c r="L516" s="166"/>
      <c r="M516" s="166"/>
      <c r="N516" s="166"/>
      <c r="O516" s="166"/>
      <c r="P516" s="166"/>
      <c r="Q516" s="166"/>
      <c r="R516" s="166"/>
      <c r="S516" s="166"/>
      <c r="T516" s="166"/>
      <c r="U516" s="166"/>
      <c r="V516" s="166"/>
      <c r="W516" s="166"/>
      <c r="X516" s="166"/>
      <c r="Y516" s="166"/>
      <c r="Z516" s="166"/>
    </row>
    <row r="517" spans="1:26">
      <c r="A517" s="163"/>
      <c r="B517" s="166"/>
      <c r="C517" s="166"/>
      <c r="D517" s="166"/>
      <c r="E517" s="166"/>
      <c r="F517" s="166"/>
      <c r="G517" s="166"/>
      <c r="H517" s="166"/>
      <c r="I517" s="166"/>
      <c r="J517" s="166"/>
      <c r="K517" s="166"/>
      <c r="L517" s="166"/>
      <c r="M517" s="166"/>
      <c r="N517" s="166"/>
      <c r="O517" s="166"/>
      <c r="P517" s="166"/>
      <c r="Q517" s="166"/>
      <c r="R517" s="166"/>
      <c r="S517" s="166"/>
      <c r="T517" s="166"/>
      <c r="U517" s="166"/>
      <c r="V517" s="166"/>
      <c r="W517" s="166"/>
      <c r="X517" s="166"/>
      <c r="Y517" s="166"/>
      <c r="Z517" s="166"/>
    </row>
    <row r="518" spans="1:26">
      <c r="A518" s="163"/>
      <c r="B518" s="166"/>
      <c r="C518" s="166"/>
      <c r="D518" s="166"/>
      <c r="E518" s="166"/>
      <c r="F518" s="166"/>
      <c r="G518" s="166"/>
      <c r="H518" s="166"/>
      <c r="I518" s="166"/>
      <c r="J518" s="166"/>
      <c r="K518" s="166"/>
      <c r="L518" s="166"/>
      <c r="M518" s="166"/>
      <c r="N518" s="166"/>
      <c r="O518" s="166"/>
      <c r="P518" s="166"/>
      <c r="Q518" s="166"/>
      <c r="R518" s="166"/>
      <c r="S518" s="166"/>
      <c r="T518" s="166"/>
      <c r="U518" s="166"/>
      <c r="V518" s="166"/>
      <c r="W518" s="166"/>
      <c r="X518" s="166"/>
      <c r="Y518" s="166"/>
      <c r="Z518" s="166"/>
    </row>
    <row r="519" spans="1:26">
      <c r="A519" s="163"/>
      <c r="B519" s="166"/>
      <c r="C519" s="166"/>
      <c r="D519" s="166"/>
      <c r="E519" s="166"/>
      <c r="F519" s="166"/>
      <c r="G519" s="166"/>
      <c r="H519" s="166"/>
      <c r="I519" s="166"/>
      <c r="J519" s="166"/>
      <c r="K519" s="166"/>
      <c r="L519" s="166"/>
      <c r="M519" s="166"/>
      <c r="N519" s="166"/>
      <c r="O519" s="166"/>
      <c r="P519" s="166"/>
      <c r="Q519" s="166"/>
      <c r="R519" s="166"/>
      <c r="S519" s="166"/>
      <c r="T519" s="166"/>
      <c r="U519" s="166"/>
      <c r="V519" s="166"/>
      <c r="W519" s="166"/>
      <c r="X519" s="166"/>
      <c r="Y519" s="166"/>
      <c r="Z519" s="166"/>
    </row>
    <row r="520" spans="1:26">
      <c r="A520" s="163"/>
      <c r="B520" s="166"/>
      <c r="C520" s="166"/>
      <c r="D520" s="166"/>
      <c r="E520" s="166"/>
      <c r="F520" s="166"/>
      <c r="G520" s="166"/>
      <c r="H520" s="166"/>
      <c r="I520" s="166"/>
      <c r="J520" s="166"/>
      <c r="K520" s="166"/>
      <c r="L520" s="166"/>
      <c r="M520" s="166"/>
      <c r="N520" s="166"/>
      <c r="O520" s="166"/>
      <c r="P520" s="166"/>
      <c r="Q520" s="166"/>
      <c r="R520" s="166"/>
      <c r="S520" s="166"/>
      <c r="T520" s="166"/>
      <c r="U520" s="166"/>
      <c r="V520" s="166"/>
      <c r="W520" s="166"/>
      <c r="X520" s="166"/>
      <c r="Y520" s="166"/>
      <c r="Z520" s="166"/>
    </row>
    <row r="521" spans="1:26">
      <c r="A521" s="163"/>
      <c r="B521" s="166"/>
      <c r="C521" s="166"/>
      <c r="D521" s="166"/>
      <c r="E521" s="166"/>
      <c r="F521" s="166"/>
      <c r="G521" s="166"/>
      <c r="H521" s="166"/>
      <c r="I521" s="166"/>
      <c r="J521" s="166"/>
      <c r="K521" s="166"/>
      <c r="L521" s="166"/>
      <c r="M521" s="166"/>
      <c r="N521" s="166"/>
      <c r="O521" s="166"/>
      <c r="P521" s="166"/>
      <c r="Q521" s="166"/>
      <c r="R521" s="166"/>
      <c r="S521" s="166"/>
      <c r="T521" s="166"/>
      <c r="U521" s="166"/>
      <c r="V521" s="166"/>
      <c r="W521" s="166"/>
      <c r="X521" s="166"/>
      <c r="Y521" s="166"/>
      <c r="Z521" s="166"/>
    </row>
    <row r="522" spans="1:26">
      <c r="A522" s="163"/>
      <c r="B522" s="166"/>
      <c r="C522" s="166"/>
      <c r="D522" s="166"/>
      <c r="E522" s="166"/>
      <c r="F522" s="166"/>
      <c r="G522" s="166"/>
      <c r="H522" s="166"/>
      <c r="I522" s="166"/>
      <c r="J522" s="166"/>
      <c r="K522" s="166"/>
      <c r="L522" s="166"/>
      <c r="M522" s="166"/>
      <c r="N522" s="166"/>
      <c r="O522" s="166"/>
      <c r="P522" s="166"/>
      <c r="Q522" s="166"/>
      <c r="R522" s="166"/>
      <c r="S522" s="166"/>
      <c r="T522" s="166"/>
      <c r="U522" s="166"/>
      <c r="V522" s="166"/>
      <c r="W522" s="166"/>
      <c r="X522" s="166"/>
      <c r="Y522" s="166"/>
      <c r="Z522" s="166"/>
    </row>
    <row r="523" spans="1:26">
      <c r="A523" s="163"/>
      <c r="B523" s="166"/>
      <c r="C523" s="166"/>
      <c r="D523" s="166"/>
      <c r="E523" s="166"/>
      <c r="F523" s="166"/>
      <c r="G523" s="166"/>
      <c r="H523" s="166"/>
      <c r="I523" s="166"/>
      <c r="J523" s="166"/>
      <c r="K523" s="166"/>
      <c r="L523" s="166"/>
      <c r="M523" s="166"/>
      <c r="N523" s="166"/>
      <c r="O523" s="166"/>
      <c r="P523" s="166"/>
      <c r="Q523" s="166"/>
      <c r="R523" s="166"/>
      <c r="S523" s="166"/>
      <c r="T523" s="166"/>
      <c r="U523" s="166"/>
      <c r="V523" s="166"/>
      <c r="W523" s="166"/>
      <c r="X523" s="166"/>
      <c r="Y523" s="166"/>
      <c r="Z523" s="166"/>
    </row>
    <row r="524" spans="1:26">
      <c r="A524" s="163"/>
      <c r="B524" s="166"/>
      <c r="C524" s="166"/>
      <c r="D524" s="166"/>
      <c r="E524" s="166"/>
      <c r="F524" s="166"/>
      <c r="G524" s="166"/>
      <c r="H524" s="166"/>
      <c r="I524" s="166"/>
      <c r="J524" s="166"/>
      <c r="K524" s="166"/>
      <c r="L524" s="166"/>
      <c r="M524" s="166"/>
      <c r="N524" s="166"/>
      <c r="O524" s="166"/>
      <c r="P524" s="166"/>
      <c r="Q524" s="166"/>
      <c r="R524" s="166"/>
      <c r="S524" s="166"/>
      <c r="T524" s="166"/>
      <c r="U524" s="166"/>
      <c r="V524" s="166"/>
      <c r="W524" s="166"/>
      <c r="X524" s="166"/>
      <c r="Y524" s="166"/>
      <c r="Z524" s="166"/>
    </row>
    <row r="525" spans="1:26">
      <c r="A525" s="163"/>
      <c r="B525" s="166"/>
      <c r="C525" s="166"/>
      <c r="D525" s="166"/>
      <c r="E525" s="166"/>
      <c r="F525" s="166"/>
      <c r="G525" s="166"/>
      <c r="H525" s="166"/>
      <c r="I525" s="166"/>
      <c r="J525" s="166"/>
      <c r="K525" s="166"/>
      <c r="L525" s="166"/>
      <c r="M525" s="166"/>
      <c r="N525" s="166"/>
      <c r="O525" s="166"/>
      <c r="P525" s="166"/>
      <c r="Q525" s="166"/>
      <c r="R525" s="166"/>
      <c r="S525" s="166"/>
      <c r="T525" s="166"/>
      <c r="U525" s="166"/>
      <c r="V525" s="166"/>
      <c r="W525" s="166"/>
      <c r="X525" s="166"/>
      <c r="Y525" s="166"/>
      <c r="Z525" s="166"/>
    </row>
    <row r="526" spans="1:26">
      <c r="A526" s="163"/>
      <c r="B526" s="166"/>
      <c r="C526" s="166"/>
      <c r="D526" s="166"/>
      <c r="E526" s="166"/>
      <c r="F526" s="166"/>
      <c r="G526" s="166"/>
      <c r="H526" s="166"/>
      <c r="I526" s="166"/>
      <c r="J526" s="166"/>
      <c r="K526" s="166"/>
      <c r="L526" s="166"/>
      <c r="M526" s="166"/>
      <c r="N526" s="166"/>
      <c r="O526" s="166"/>
      <c r="P526" s="166"/>
      <c r="Q526" s="166"/>
      <c r="R526" s="166"/>
      <c r="S526" s="166"/>
      <c r="T526" s="166"/>
      <c r="U526" s="166"/>
      <c r="V526" s="166"/>
      <c r="W526" s="166"/>
      <c r="X526" s="166"/>
      <c r="Y526" s="166"/>
      <c r="Z526" s="166"/>
    </row>
    <row r="527" spans="1:26">
      <c r="A527" s="163"/>
      <c r="B527" s="166"/>
      <c r="C527" s="166"/>
      <c r="D527" s="166"/>
      <c r="E527" s="166"/>
      <c r="F527" s="166"/>
      <c r="G527" s="166"/>
      <c r="H527" s="166"/>
      <c r="I527" s="166"/>
      <c r="J527" s="166"/>
      <c r="K527" s="166"/>
      <c r="L527" s="166"/>
      <c r="M527" s="166"/>
      <c r="N527" s="166"/>
      <c r="O527" s="166"/>
      <c r="P527" s="166"/>
      <c r="Q527" s="166"/>
      <c r="R527" s="166"/>
      <c r="S527" s="166"/>
      <c r="T527" s="166"/>
      <c r="U527" s="166"/>
      <c r="V527" s="166"/>
      <c r="W527" s="166"/>
      <c r="X527" s="166"/>
      <c r="Y527" s="166"/>
      <c r="Z527" s="166"/>
    </row>
    <row r="528" spans="1:26">
      <c r="A528" s="163"/>
      <c r="B528" s="166"/>
      <c r="C528" s="166"/>
      <c r="D528" s="166"/>
      <c r="E528" s="166"/>
      <c r="F528" s="166"/>
      <c r="G528" s="166"/>
      <c r="H528" s="166"/>
      <c r="I528" s="166"/>
      <c r="J528" s="166"/>
      <c r="K528" s="166"/>
      <c r="L528" s="166"/>
      <c r="M528" s="166"/>
      <c r="N528" s="166"/>
      <c r="O528" s="166"/>
      <c r="P528" s="166"/>
      <c r="Q528" s="166"/>
      <c r="R528" s="166"/>
      <c r="S528" s="166"/>
      <c r="T528" s="166"/>
      <c r="U528" s="166"/>
      <c r="V528" s="166"/>
      <c r="W528" s="166"/>
      <c r="X528" s="166"/>
      <c r="Y528" s="166"/>
      <c r="Z528" s="166"/>
    </row>
    <row r="529" spans="1:26">
      <c r="A529" s="163"/>
      <c r="B529" s="166"/>
      <c r="C529" s="166"/>
      <c r="D529" s="166"/>
      <c r="E529" s="166"/>
      <c r="F529" s="166"/>
      <c r="G529" s="166"/>
      <c r="H529" s="166"/>
      <c r="I529" s="166"/>
      <c r="J529" s="166"/>
      <c r="K529" s="166"/>
      <c r="L529" s="166"/>
      <c r="M529" s="166"/>
      <c r="N529" s="166"/>
      <c r="O529" s="166"/>
      <c r="P529" s="166"/>
      <c r="Q529" s="166"/>
      <c r="R529" s="166"/>
      <c r="S529" s="166"/>
      <c r="T529" s="166"/>
      <c r="U529" s="166"/>
      <c r="V529" s="166"/>
      <c r="W529" s="166"/>
      <c r="X529" s="166"/>
      <c r="Y529" s="166"/>
      <c r="Z529" s="166"/>
    </row>
    <row r="530" spans="1:26">
      <c r="A530" s="163"/>
      <c r="B530" s="166"/>
      <c r="C530" s="166"/>
      <c r="D530" s="166"/>
      <c r="E530" s="166"/>
      <c r="F530" s="166"/>
      <c r="G530" s="166"/>
      <c r="H530" s="166"/>
      <c r="I530" s="166"/>
      <c r="J530" s="166"/>
      <c r="K530" s="166"/>
      <c r="L530" s="166"/>
      <c r="M530" s="166"/>
      <c r="N530" s="166"/>
      <c r="O530" s="166"/>
      <c r="P530" s="166"/>
      <c r="Q530" s="166"/>
      <c r="R530" s="166"/>
      <c r="S530" s="166"/>
      <c r="T530" s="166"/>
      <c r="U530" s="166"/>
      <c r="V530" s="166"/>
      <c r="W530" s="166"/>
      <c r="X530" s="166"/>
      <c r="Y530" s="166"/>
      <c r="Z530" s="166"/>
    </row>
    <row r="531" spans="1:26">
      <c r="A531" s="163"/>
      <c r="B531" s="166"/>
      <c r="C531" s="166"/>
      <c r="D531" s="166"/>
      <c r="E531" s="166"/>
      <c r="F531" s="166"/>
      <c r="G531" s="166"/>
      <c r="H531" s="166"/>
      <c r="I531" s="166"/>
      <c r="J531" s="166"/>
      <c r="K531" s="166"/>
      <c r="L531" s="166"/>
      <c r="M531" s="166"/>
      <c r="N531" s="166"/>
      <c r="O531" s="166"/>
      <c r="P531" s="166"/>
      <c r="Q531" s="166"/>
      <c r="R531" s="166"/>
      <c r="S531" s="166"/>
      <c r="T531" s="166"/>
      <c r="U531" s="166"/>
      <c r="V531" s="166"/>
      <c r="W531" s="166"/>
      <c r="X531" s="166"/>
      <c r="Y531" s="166"/>
      <c r="Z531" s="166"/>
    </row>
    <row r="532" spans="1:26">
      <c r="A532" s="163"/>
      <c r="B532" s="166"/>
      <c r="C532" s="166"/>
      <c r="D532" s="166"/>
      <c r="E532" s="166"/>
      <c r="F532" s="166"/>
      <c r="G532" s="166"/>
      <c r="H532" s="166"/>
      <c r="I532" s="166"/>
      <c r="J532" s="166"/>
      <c r="K532" s="166"/>
      <c r="L532" s="166"/>
      <c r="M532" s="166"/>
      <c r="N532" s="166"/>
      <c r="O532" s="166"/>
      <c r="P532" s="166"/>
      <c r="Q532" s="166"/>
      <c r="R532" s="166"/>
      <c r="S532" s="166"/>
      <c r="T532" s="166"/>
      <c r="U532" s="166"/>
      <c r="V532" s="166"/>
      <c r="W532" s="166"/>
      <c r="X532" s="166"/>
      <c r="Y532" s="166"/>
      <c r="Z532" s="166"/>
    </row>
    <row r="533" spans="1:26">
      <c r="A533" s="163"/>
      <c r="B533" s="166"/>
      <c r="C533" s="166"/>
      <c r="D533" s="166"/>
      <c r="E533" s="166"/>
      <c r="F533" s="166"/>
      <c r="G533" s="166"/>
      <c r="H533" s="166"/>
      <c r="I533" s="166"/>
      <c r="J533" s="166"/>
      <c r="K533" s="166"/>
      <c r="L533" s="166"/>
      <c r="M533" s="166"/>
      <c r="N533" s="166"/>
      <c r="O533" s="166"/>
      <c r="P533" s="166"/>
      <c r="Q533" s="166"/>
      <c r="R533" s="166"/>
      <c r="S533" s="166"/>
      <c r="T533" s="166"/>
      <c r="U533" s="166"/>
      <c r="V533" s="166"/>
      <c r="W533" s="166"/>
      <c r="X533" s="166"/>
      <c r="Y533" s="166"/>
      <c r="Z533" s="166"/>
    </row>
    <row r="534" spans="1:26">
      <c r="A534" s="163"/>
      <c r="B534" s="166"/>
      <c r="C534" s="166"/>
      <c r="D534" s="166"/>
      <c r="E534" s="166"/>
      <c r="F534" s="166"/>
      <c r="G534" s="166"/>
      <c r="H534" s="166"/>
      <c r="I534" s="166"/>
      <c r="J534" s="166"/>
      <c r="K534" s="166"/>
      <c r="L534" s="166"/>
      <c r="M534" s="166"/>
      <c r="N534" s="166"/>
      <c r="O534" s="166"/>
      <c r="P534" s="166"/>
      <c r="Q534" s="166"/>
      <c r="R534" s="166"/>
      <c r="S534" s="166"/>
      <c r="T534" s="166"/>
      <c r="U534" s="166"/>
      <c r="V534" s="166"/>
      <c r="W534" s="166"/>
      <c r="X534" s="166"/>
      <c r="Y534" s="166"/>
      <c r="Z534" s="166"/>
    </row>
    <row r="535" spans="1:26">
      <c r="A535" s="163"/>
      <c r="B535" s="166"/>
      <c r="C535" s="166"/>
      <c r="D535" s="166"/>
      <c r="E535" s="166"/>
      <c r="F535" s="166"/>
      <c r="G535" s="166"/>
      <c r="H535" s="166"/>
      <c r="I535" s="166"/>
      <c r="J535" s="166"/>
      <c r="K535" s="166"/>
      <c r="L535" s="166"/>
      <c r="M535" s="166"/>
      <c r="N535" s="166"/>
      <c r="O535" s="166"/>
      <c r="P535" s="166"/>
      <c r="Q535" s="166"/>
      <c r="R535" s="166"/>
      <c r="S535" s="166"/>
      <c r="T535" s="166"/>
      <c r="U535" s="166"/>
      <c r="V535" s="166"/>
      <c r="W535" s="166"/>
      <c r="X535" s="166"/>
      <c r="Y535" s="166"/>
      <c r="Z535" s="166"/>
    </row>
    <row r="536" spans="1:26">
      <c r="A536" s="163"/>
      <c r="B536" s="166"/>
      <c r="C536" s="166"/>
      <c r="D536" s="166"/>
      <c r="E536" s="166"/>
      <c r="F536" s="166"/>
      <c r="G536" s="166"/>
      <c r="H536" s="166"/>
      <c r="I536" s="166"/>
      <c r="J536" s="166"/>
      <c r="K536" s="166"/>
      <c r="L536" s="166"/>
      <c r="M536" s="166"/>
      <c r="N536" s="166"/>
      <c r="O536" s="166"/>
      <c r="P536" s="166"/>
      <c r="Q536" s="166"/>
      <c r="R536" s="166"/>
      <c r="S536" s="166"/>
      <c r="T536" s="166"/>
      <c r="U536" s="166"/>
      <c r="V536" s="166"/>
      <c r="W536" s="166"/>
      <c r="X536" s="166"/>
      <c r="Y536" s="166"/>
      <c r="Z536" s="166"/>
    </row>
    <row r="537" spans="1:26">
      <c r="A537" s="163"/>
      <c r="B537" s="166"/>
      <c r="C537" s="166"/>
      <c r="D537" s="166"/>
      <c r="E537" s="166"/>
      <c r="F537" s="166"/>
      <c r="G537" s="166"/>
      <c r="H537" s="166"/>
      <c r="I537" s="166"/>
      <c r="J537" s="166"/>
      <c r="K537" s="166"/>
      <c r="L537" s="166"/>
      <c r="M537" s="166"/>
      <c r="N537" s="166"/>
      <c r="O537" s="166"/>
      <c r="P537" s="166"/>
      <c r="Q537" s="166"/>
      <c r="R537" s="166"/>
      <c r="S537" s="166"/>
      <c r="T537" s="166"/>
      <c r="U537" s="166"/>
      <c r="V537" s="166"/>
      <c r="W537" s="166"/>
      <c r="X537" s="166"/>
      <c r="Y537" s="166"/>
      <c r="Z537" s="166"/>
    </row>
    <row r="538" spans="1:26">
      <c r="A538" s="163"/>
      <c r="B538" s="166"/>
      <c r="C538" s="166"/>
      <c r="D538" s="166"/>
      <c r="E538" s="166"/>
      <c r="F538" s="166"/>
      <c r="G538" s="166"/>
      <c r="H538" s="166"/>
      <c r="I538" s="166"/>
      <c r="J538" s="166"/>
      <c r="K538" s="166"/>
      <c r="L538" s="166"/>
      <c r="M538" s="166"/>
      <c r="N538" s="166"/>
      <c r="O538" s="166"/>
      <c r="P538" s="166"/>
      <c r="Q538" s="166"/>
      <c r="R538" s="166"/>
      <c r="S538" s="166"/>
      <c r="T538" s="166"/>
      <c r="U538" s="166"/>
      <c r="V538" s="166"/>
      <c r="W538" s="166"/>
      <c r="X538" s="166"/>
      <c r="Y538" s="166"/>
      <c r="Z538" s="166"/>
    </row>
    <row r="539" spans="1:26">
      <c r="A539" s="163"/>
      <c r="B539" s="166"/>
      <c r="C539" s="166"/>
      <c r="D539" s="166"/>
      <c r="E539" s="166"/>
      <c r="F539" s="166"/>
      <c r="G539" s="166"/>
      <c r="H539" s="166"/>
      <c r="I539" s="166"/>
      <c r="J539" s="166"/>
      <c r="K539" s="166"/>
      <c r="L539" s="166"/>
      <c r="M539" s="166"/>
      <c r="N539" s="166"/>
      <c r="O539" s="166"/>
      <c r="P539" s="166"/>
      <c r="Q539" s="166"/>
      <c r="R539" s="166"/>
      <c r="S539" s="166"/>
      <c r="T539" s="166"/>
      <c r="U539" s="166"/>
      <c r="V539" s="166"/>
      <c r="W539" s="166"/>
      <c r="X539" s="166"/>
      <c r="Y539" s="166"/>
      <c r="Z539" s="166"/>
    </row>
    <row r="540" spans="1:26">
      <c r="A540" s="163"/>
      <c r="B540" s="166"/>
      <c r="C540" s="166"/>
      <c r="D540" s="166"/>
      <c r="E540" s="166"/>
      <c r="F540" s="166"/>
      <c r="G540" s="166"/>
      <c r="H540" s="166"/>
      <c r="I540" s="166"/>
      <c r="J540" s="166"/>
      <c r="K540" s="166"/>
      <c r="L540" s="166"/>
      <c r="M540" s="166"/>
      <c r="N540" s="166"/>
      <c r="O540" s="166"/>
      <c r="P540" s="166"/>
      <c r="Q540" s="166"/>
      <c r="R540" s="166"/>
      <c r="S540" s="166"/>
      <c r="T540" s="166"/>
      <c r="U540" s="166"/>
      <c r="V540" s="166"/>
      <c r="W540" s="166"/>
      <c r="X540" s="166"/>
      <c r="Y540" s="166"/>
      <c r="Z540" s="166"/>
    </row>
    <row r="541" spans="1:26">
      <c r="A541" s="163"/>
      <c r="B541" s="166"/>
      <c r="C541" s="166"/>
      <c r="D541" s="166"/>
      <c r="E541" s="166"/>
      <c r="F541" s="166"/>
      <c r="G541" s="166"/>
      <c r="H541" s="166"/>
      <c r="I541" s="166"/>
      <c r="J541" s="166"/>
      <c r="K541" s="166"/>
      <c r="L541" s="166"/>
      <c r="M541" s="166"/>
      <c r="N541" s="166"/>
      <c r="O541" s="166"/>
      <c r="P541" s="166"/>
      <c r="Q541" s="166"/>
      <c r="R541" s="166"/>
      <c r="S541" s="166"/>
      <c r="T541" s="166"/>
      <c r="U541" s="166"/>
      <c r="V541" s="166"/>
      <c r="W541" s="166"/>
      <c r="X541" s="166"/>
      <c r="Y541" s="166"/>
      <c r="Z541" s="166"/>
    </row>
    <row r="542" spans="1:26">
      <c r="A542" s="163"/>
      <c r="B542" s="166"/>
      <c r="C542" s="166"/>
      <c r="D542" s="166"/>
      <c r="E542" s="166"/>
      <c r="F542" s="166"/>
      <c r="G542" s="166"/>
      <c r="H542" s="166"/>
      <c r="I542" s="166"/>
      <c r="J542" s="166"/>
      <c r="K542" s="166"/>
      <c r="L542" s="166"/>
      <c r="M542" s="166"/>
      <c r="N542" s="166"/>
      <c r="O542" s="166"/>
      <c r="P542" s="166"/>
      <c r="Q542" s="166"/>
      <c r="R542" s="166"/>
      <c r="S542" s="166"/>
      <c r="T542" s="166"/>
      <c r="U542" s="166"/>
      <c r="V542" s="166"/>
      <c r="W542" s="166"/>
      <c r="X542" s="166"/>
      <c r="Y542" s="166"/>
      <c r="Z542" s="166"/>
    </row>
    <row r="543" spans="1:26">
      <c r="A543" s="163"/>
      <c r="B543" s="166"/>
      <c r="C543" s="166"/>
      <c r="D543" s="166"/>
      <c r="E543" s="166"/>
      <c r="F543" s="166"/>
      <c r="G543" s="166"/>
      <c r="H543" s="166"/>
      <c r="I543" s="166"/>
      <c r="J543" s="166"/>
      <c r="K543" s="166"/>
      <c r="L543" s="166"/>
      <c r="M543" s="166"/>
      <c r="N543" s="166"/>
      <c r="O543" s="166"/>
      <c r="P543" s="166"/>
      <c r="Q543" s="166"/>
      <c r="R543" s="166"/>
      <c r="S543" s="166"/>
      <c r="T543" s="166"/>
      <c r="U543" s="166"/>
      <c r="V543" s="166"/>
      <c r="W543" s="166"/>
      <c r="X543" s="166"/>
      <c r="Y543" s="166"/>
      <c r="Z543" s="166"/>
    </row>
    <row r="544" spans="1:26">
      <c r="A544" s="163"/>
      <c r="B544" s="166"/>
      <c r="C544" s="166"/>
      <c r="D544" s="166"/>
      <c r="E544" s="166"/>
      <c r="F544" s="166"/>
      <c r="G544" s="166"/>
      <c r="H544" s="166"/>
      <c r="I544" s="166"/>
      <c r="J544" s="166"/>
      <c r="K544" s="166"/>
      <c r="L544" s="166"/>
      <c r="M544" s="166"/>
      <c r="N544" s="166"/>
      <c r="O544" s="166"/>
      <c r="P544" s="166"/>
      <c r="Q544" s="166"/>
      <c r="R544" s="166"/>
      <c r="S544" s="166"/>
      <c r="T544" s="166"/>
      <c r="U544" s="166"/>
      <c r="V544" s="166"/>
      <c r="W544" s="166"/>
      <c r="X544" s="166"/>
      <c r="Y544" s="166"/>
      <c r="Z544" s="166"/>
    </row>
    <row r="545" spans="1:26">
      <c r="A545" s="163"/>
      <c r="B545" s="166"/>
      <c r="C545" s="166"/>
      <c r="D545" s="166"/>
      <c r="E545" s="166"/>
      <c r="F545" s="166"/>
      <c r="G545" s="166"/>
      <c r="H545" s="166"/>
      <c r="I545" s="166"/>
      <c r="J545" s="166"/>
      <c r="K545" s="166"/>
      <c r="L545" s="166"/>
      <c r="M545" s="166"/>
      <c r="N545" s="166"/>
      <c r="O545" s="166"/>
      <c r="P545" s="166"/>
      <c r="Q545" s="166"/>
      <c r="R545" s="166"/>
      <c r="S545" s="166"/>
      <c r="T545" s="166"/>
      <c r="U545" s="166"/>
      <c r="V545" s="166"/>
      <c r="W545" s="166"/>
      <c r="X545" s="166"/>
      <c r="Y545" s="166"/>
      <c r="Z545" s="166"/>
    </row>
    <row r="546" spans="1:26">
      <c r="A546" s="163"/>
      <c r="B546" s="166"/>
      <c r="C546" s="166"/>
      <c r="D546" s="166"/>
      <c r="E546" s="166"/>
      <c r="F546" s="166"/>
      <c r="G546" s="166"/>
      <c r="H546" s="166"/>
      <c r="I546" s="166"/>
      <c r="J546" s="166"/>
      <c r="K546" s="166"/>
      <c r="L546" s="166"/>
      <c r="M546" s="166"/>
      <c r="N546" s="166"/>
      <c r="O546" s="166"/>
      <c r="P546" s="166"/>
      <c r="Q546" s="166"/>
      <c r="R546" s="166"/>
      <c r="S546" s="166"/>
      <c r="T546" s="166"/>
      <c r="U546" s="166"/>
      <c r="V546" s="166"/>
      <c r="W546" s="166"/>
      <c r="X546" s="166"/>
      <c r="Y546" s="166"/>
      <c r="Z546" s="166"/>
    </row>
    <row r="547" spans="1:26">
      <c r="A547" s="163"/>
      <c r="B547" s="166"/>
      <c r="C547" s="166"/>
      <c r="D547" s="166"/>
      <c r="E547" s="166"/>
      <c r="F547" s="166"/>
      <c r="G547" s="166"/>
      <c r="H547" s="166"/>
      <c r="I547" s="166"/>
      <c r="J547" s="166"/>
      <c r="K547" s="166"/>
      <c r="L547" s="166"/>
      <c r="M547" s="166"/>
      <c r="N547" s="166"/>
      <c r="O547" s="166"/>
      <c r="P547" s="166"/>
      <c r="Q547" s="166"/>
      <c r="R547" s="166"/>
      <c r="S547" s="166"/>
      <c r="T547" s="166"/>
      <c r="U547" s="166"/>
      <c r="V547" s="166"/>
      <c r="W547" s="166"/>
      <c r="X547" s="166"/>
      <c r="Y547" s="166"/>
      <c r="Z547" s="166"/>
    </row>
    <row r="548" spans="1:26">
      <c r="A548" s="163"/>
      <c r="B548" s="166"/>
      <c r="C548" s="166"/>
      <c r="D548" s="166"/>
      <c r="E548" s="166"/>
      <c r="F548" s="166"/>
      <c r="G548" s="166"/>
      <c r="H548" s="166"/>
      <c r="I548" s="166"/>
      <c r="J548" s="166"/>
      <c r="K548" s="166"/>
      <c r="L548" s="166"/>
      <c r="M548" s="166"/>
      <c r="N548" s="166"/>
      <c r="O548" s="166"/>
      <c r="P548" s="166"/>
      <c r="Q548" s="166"/>
      <c r="R548" s="166"/>
      <c r="S548" s="166"/>
      <c r="T548" s="166"/>
      <c r="U548" s="166"/>
      <c r="V548" s="166"/>
      <c r="W548" s="166"/>
      <c r="X548" s="166"/>
      <c r="Y548" s="166"/>
      <c r="Z548" s="166"/>
    </row>
    <row r="549" spans="1:26">
      <c r="A549" s="163"/>
      <c r="B549" s="166"/>
      <c r="C549" s="166"/>
      <c r="D549" s="166"/>
      <c r="E549" s="166"/>
      <c r="F549" s="166"/>
      <c r="G549" s="166"/>
      <c r="H549" s="166"/>
      <c r="I549" s="166"/>
      <c r="J549" s="166"/>
      <c r="K549" s="166"/>
      <c r="L549" s="166"/>
      <c r="M549" s="166"/>
      <c r="N549" s="166"/>
      <c r="O549" s="166"/>
      <c r="P549" s="166"/>
      <c r="Q549" s="166"/>
      <c r="R549" s="166"/>
      <c r="S549" s="166"/>
      <c r="T549" s="166"/>
      <c r="U549" s="166"/>
      <c r="V549" s="166"/>
      <c r="W549" s="166"/>
      <c r="X549" s="166"/>
      <c r="Y549" s="166"/>
      <c r="Z549" s="166"/>
    </row>
    <row r="550" spans="1:26">
      <c r="A550" s="163"/>
      <c r="B550" s="166"/>
      <c r="C550" s="166"/>
      <c r="D550" s="166"/>
      <c r="E550" s="166"/>
      <c r="F550" s="166"/>
      <c r="G550" s="166"/>
      <c r="H550" s="166"/>
      <c r="I550" s="166"/>
      <c r="J550" s="166"/>
      <c r="K550" s="166"/>
      <c r="L550" s="166"/>
      <c r="M550" s="166"/>
      <c r="N550" s="166"/>
      <c r="O550" s="166"/>
      <c r="P550" s="166"/>
      <c r="Q550" s="166"/>
      <c r="R550" s="166"/>
      <c r="S550" s="166"/>
      <c r="T550" s="166"/>
      <c r="U550" s="166"/>
      <c r="V550" s="166"/>
      <c r="W550" s="166"/>
      <c r="X550" s="166"/>
      <c r="Y550" s="166"/>
      <c r="Z550" s="166"/>
    </row>
    <row r="551" spans="1:26">
      <c r="A551" s="163"/>
      <c r="B551" s="166"/>
      <c r="C551" s="166"/>
      <c r="D551" s="166"/>
      <c r="E551" s="166"/>
      <c r="F551" s="166"/>
      <c r="G551" s="166"/>
      <c r="H551" s="166"/>
      <c r="I551" s="166"/>
      <c r="J551" s="166"/>
      <c r="K551" s="166"/>
      <c r="L551" s="166"/>
      <c r="M551" s="166"/>
      <c r="N551" s="166"/>
      <c r="O551" s="166"/>
      <c r="P551" s="166"/>
      <c r="Q551" s="166"/>
      <c r="R551" s="166"/>
      <c r="S551" s="166"/>
      <c r="T551" s="166"/>
      <c r="U551" s="166"/>
      <c r="V551" s="166"/>
      <c r="W551" s="166"/>
      <c r="X551" s="166"/>
      <c r="Y551" s="166"/>
      <c r="Z551" s="166"/>
    </row>
    <row r="552" spans="1:26">
      <c r="A552" s="163"/>
      <c r="B552" s="166"/>
      <c r="C552" s="166"/>
      <c r="D552" s="166"/>
      <c r="E552" s="166"/>
      <c r="F552" s="166"/>
      <c r="G552" s="166"/>
      <c r="H552" s="166"/>
      <c r="I552" s="166"/>
      <c r="J552" s="166"/>
      <c r="K552" s="166"/>
      <c r="L552" s="166"/>
      <c r="M552" s="166"/>
      <c r="N552" s="166"/>
      <c r="O552" s="166"/>
      <c r="P552" s="166"/>
      <c r="Q552" s="166"/>
      <c r="R552" s="166"/>
      <c r="S552" s="166"/>
      <c r="T552" s="166"/>
      <c r="U552" s="166"/>
      <c r="V552" s="166"/>
      <c r="W552" s="166"/>
      <c r="X552" s="166"/>
      <c r="Y552" s="166"/>
      <c r="Z552" s="166"/>
    </row>
    <row r="553" spans="1:26">
      <c r="A553" s="163"/>
      <c r="B553" s="166"/>
      <c r="C553" s="166"/>
      <c r="D553" s="166"/>
      <c r="E553" s="166"/>
      <c r="F553" s="166"/>
      <c r="G553" s="166"/>
      <c r="H553" s="166"/>
      <c r="I553" s="166"/>
      <c r="J553" s="166"/>
      <c r="K553" s="166"/>
      <c r="L553" s="166"/>
      <c r="M553" s="166"/>
      <c r="N553" s="166"/>
      <c r="O553" s="166"/>
      <c r="P553" s="166"/>
      <c r="Q553" s="166"/>
      <c r="R553" s="166"/>
      <c r="S553" s="166"/>
      <c r="T553" s="166"/>
      <c r="U553" s="166"/>
      <c r="V553" s="166"/>
      <c r="W553" s="166"/>
      <c r="X553" s="166"/>
      <c r="Y553" s="166"/>
      <c r="Z553" s="166"/>
    </row>
    <row r="554" spans="1:26">
      <c r="A554" s="163"/>
      <c r="B554" s="166"/>
      <c r="C554" s="166"/>
      <c r="D554" s="166"/>
      <c r="E554" s="166"/>
      <c r="F554" s="166"/>
      <c r="G554" s="166"/>
      <c r="H554" s="166"/>
      <c r="I554" s="166"/>
      <c r="J554" s="166"/>
      <c r="K554" s="166"/>
      <c r="L554" s="166"/>
      <c r="M554" s="166"/>
      <c r="N554" s="166"/>
      <c r="O554" s="166"/>
      <c r="P554" s="166"/>
      <c r="Q554" s="166"/>
      <c r="R554" s="166"/>
      <c r="S554" s="166"/>
      <c r="T554" s="166"/>
      <c r="U554" s="166"/>
      <c r="V554" s="166"/>
      <c r="W554" s="166"/>
      <c r="X554" s="166"/>
      <c r="Y554" s="166"/>
      <c r="Z554" s="166"/>
    </row>
    <row r="555" spans="1:26">
      <c r="A555" s="163"/>
      <c r="B555" s="166"/>
      <c r="C555" s="166"/>
      <c r="D555" s="166"/>
      <c r="E555" s="166"/>
      <c r="F555" s="166"/>
      <c r="G555" s="166"/>
      <c r="H555" s="166"/>
      <c r="I555" s="166"/>
      <c r="J555" s="166"/>
      <c r="K555" s="166"/>
      <c r="L555" s="166"/>
      <c r="M555" s="166"/>
      <c r="N555" s="166"/>
      <c r="O555" s="166"/>
      <c r="P555" s="166"/>
      <c r="Q555" s="166"/>
      <c r="R555" s="166"/>
      <c r="S555" s="166"/>
      <c r="T555" s="166"/>
      <c r="U555" s="166"/>
      <c r="V555" s="166"/>
      <c r="W555" s="166"/>
      <c r="X555" s="166"/>
      <c r="Y555" s="166"/>
      <c r="Z555" s="166"/>
    </row>
    <row r="556" spans="1:26">
      <c r="A556" s="163"/>
      <c r="B556" s="166"/>
      <c r="C556" s="166"/>
      <c r="D556" s="166"/>
      <c r="E556" s="166"/>
      <c r="F556" s="166"/>
      <c r="G556" s="166"/>
      <c r="H556" s="166"/>
      <c r="I556" s="166"/>
      <c r="J556" s="166"/>
      <c r="K556" s="166"/>
      <c r="L556" s="166"/>
      <c r="M556" s="166"/>
      <c r="N556" s="166"/>
      <c r="O556" s="166"/>
      <c r="P556" s="166"/>
      <c r="Q556" s="166"/>
      <c r="R556" s="166"/>
      <c r="S556" s="166"/>
      <c r="T556" s="166"/>
      <c r="U556" s="166"/>
      <c r="V556" s="166"/>
      <c r="W556" s="166"/>
      <c r="X556" s="166"/>
      <c r="Y556" s="166"/>
      <c r="Z556" s="166"/>
    </row>
    <row r="557" spans="1:26">
      <c r="A557" s="163"/>
      <c r="B557" s="166"/>
      <c r="C557" s="166"/>
      <c r="D557" s="166"/>
      <c r="E557" s="166"/>
      <c r="F557" s="166"/>
      <c r="G557" s="166"/>
      <c r="H557" s="166"/>
      <c r="I557" s="166"/>
      <c r="J557" s="166"/>
      <c r="K557" s="166"/>
      <c r="L557" s="166"/>
      <c r="M557" s="166"/>
      <c r="N557" s="166"/>
      <c r="O557" s="166"/>
      <c r="P557" s="166"/>
      <c r="Q557" s="166"/>
      <c r="R557" s="166"/>
      <c r="S557" s="166"/>
      <c r="T557" s="166"/>
      <c r="U557" s="166"/>
      <c r="V557" s="166"/>
      <c r="W557" s="166"/>
      <c r="X557" s="166"/>
      <c r="Y557" s="166"/>
      <c r="Z557" s="166"/>
    </row>
    <row r="558" spans="1:26">
      <c r="A558" s="163"/>
      <c r="B558" s="166"/>
      <c r="C558" s="166"/>
      <c r="D558" s="166"/>
      <c r="E558" s="166"/>
      <c r="F558" s="166"/>
      <c r="G558" s="166"/>
      <c r="H558" s="166"/>
      <c r="I558" s="166"/>
      <c r="J558" s="166"/>
      <c r="K558" s="166"/>
      <c r="L558" s="166"/>
      <c r="M558" s="166"/>
      <c r="N558" s="166"/>
      <c r="O558" s="166"/>
      <c r="P558" s="166"/>
      <c r="Q558" s="166"/>
      <c r="R558" s="166"/>
      <c r="S558" s="166"/>
      <c r="T558" s="166"/>
      <c r="U558" s="166"/>
      <c r="V558" s="166"/>
      <c r="W558" s="166"/>
      <c r="X558" s="166"/>
      <c r="Y558" s="166"/>
      <c r="Z558" s="166"/>
    </row>
    <row r="559" spans="1:26">
      <c r="A559" s="163"/>
      <c r="B559" s="166"/>
      <c r="C559" s="166"/>
      <c r="D559" s="166"/>
      <c r="E559" s="166"/>
      <c r="F559" s="166"/>
      <c r="G559" s="166"/>
      <c r="H559" s="166"/>
      <c r="I559" s="166"/>
      <c r="J559" s="166"/>
      <c r="K559" s="166"/>
      <c r="L559" s="166"/>
      <c r="M559" s="166"/>
      <c r="N559" s="166"/>
      <c r="O559" s="166"/>
      <c r="P559" s="166"/>
      <c r="Q559" s="166"/>
      <c r="R559" s="166"/>
      <c r="S559" s="166"/>
      <c r="T559" s="166"/>
      <c r="U559" s="166"/>
      <c r="V559" s="166"/>
      <c r="W559" s="166"/>
      <c r="X559" s="166"/>
      <c r="Y559" s="166"/>
      <c r="Z559" s="166"/>
    </row>
    <row r="560" spans="1:26">
      <c r="A560" s="163"/>
      <c r="B560" s="166"/>
      <c r="C560" s="166"/>
      <c r="D560" s="166"/>
      <c r="E560" s="166"/>
      <c r="F560" s="166"/>
      <c r="G560" s="166"/>
      <c r="H560" s="166"/>
      <c r="I560" s="166"/>
      <c r="J560" s="166"/>
      <c r="K560" s="166"/>
      <c r="L560" s="166"/>
      <c r="M560" s="166"/>
      <c r="N560" s="166"/>
      <c r="O560" s="166"/>
      <c r="P560" s="166"/>
      <c r="Q560" s="166"/>
      <c r="R560" s="166"/>
      <c r="S560" s="166"/>
      <c r="T560" s="166"/>
      <c r="U560" s="166"/>
      <c r="V560" s="166"/>
      <c r="W560" s="166"/>
      <c r="X560" s="166"/>
      <c r="Y560" s="166"/>
      <c r="Z560" s="166"/>
    </row>
    <row r="561" spans="1:26">
      <c r="A561" s="163"/>
      <c r="B561" s="166"/>
      <c r="C561" s="166"/>
      <c r="D561" s="166"/>
      <c r="E561" s="166"/>
      <c r="F561" s="166"/>
      <c r="G561" s="166"/>
      <c r="H561" s="166"/>
      <c r="I561" s="166"/>
      <c r="J561" s="166"/>
      <c r="K561" s="166"/>
      <c r="L561" s="166"/>
      <c r="M561" s="166"/>
      <c r="N561" s="166"/>
      <c r="O561" s="166"/>
      <c r="P561" s="166"/>
      <c r="Q561" s="166"/>
      <c r="R561" s="166"/>
      <c r="S561" s="166"/>
      <c r="T561" s="166"/>
      <c r="U561" s="166"/>
      <c r="V561" s="166"/>
      <c r="W561" s="166"/>
      <c r="X561" s="166"/>
      <c r="Y561" s="166"/>
      <c r="Z561" s="166"/>
    </row>
    <row r="562" spans="1:26">
      <c r="A562" s="163"/>
      <c r="B562" s="166"/>
      <c r="C562" s="166"/>
      <c r="D562" s="166"/>
      <c r="E562" s="166"/>
      <c r="F562" s="166"/>
      <c r="G562" s="166"/>
      <c r="H562" s="166"/>
      <c r="I562" s="166"/>
      <c r="J562" s="166"/>
      <c r="K562" s="166"/>
      <c r="L562" s="166"/>
      <c r="M562" s="166"/>
      <c r="N562" s="166"/>
      <c r="O562" s="166"/>
      <c r="P562" s="166"/>
      <c r="Q562" s="166"/>
      <c r="R562" s="166"/>
      <c r="S562" s="166"/>
      <c r="T562" s="166"/>
      <c r="U562" s="166"/>
      <c r="V562" s="166"/>
      <c r="W562" s="166"/>
      <c r="X562" s="166"/>
      <c r="Y562" s="166"/>
      <c r="Z562" s="166"/>
    </row>
    <row r="563" spans="1:26">
      <c r="A563" s="163"/>
      <c r="B563" s="166"/>
      <c r="C563" s="166"/>
      <c r="D563" s="166"/>
      <c r="E563" s="166"/>
      <c r="F563" s="166"/>
      <c r="G563" s="166"/>
      <c r="H563" s="166"/>
      <c r="I563" s="166"/>
      <c r="J563" s="166"/>
      <c r="K563" s="166"/>
      <c r="L563" s="166"/>
      <c r="M563" s="166"/>
      <c r="N563" s="166"/>
      <c r="O563" s="166"/>
      <c r="P563" s="166"/>
      <c r="Q563" s="166"/>
      <c r="R563" s="166"/>
      <c r="S563" s="166"/>
      <c r="T563" s="166"/>
      <c r="U563" s="166"/>
      <c r="V563" s="166"/>
      <c r="W563" s="166"/>
      <c r="X563" s="166"/>
      <c r="Y563" s="166"/>
      <c r="Z563" s="166"/>
    </row>
    <row r="564" spans="1:26">
      <c r="A564" s="163"/>
      <c r="B564" s="166"/>
      <c r="C564" s="166"/>
      <c r="D564" s="166"/>
      <c r="E564" s="166"/>
      <c r="F564" s="166"/>
      <c r="G564" s="166"/>
      <c r="H564" s="166"/>
      <c r="I564" s="166"/>
      <c r="J564" s="166"/>
      <c r="K564" s="166"/>
      <c r="L564" s="166"/>
      <c r="M564" s="166"/>
      <c r="N564" s="166"/>
      <c r="O564" s="166"/>
      <c r="P564" s="166"/>
      <c r="Q564" s="166"/>
      <c r="R564" s="166"/>
      <c r="S564" s="166"/>
      <c r="T564" s="166"/>
      <c r="U564" s="166"/>
      <c r="V564" s="166"/>
      <c r="W564" s="166"/>
      <c r="X564" s="166"/>
      <c r="Y564" s="166"/>
      <c r="Z564" s="166"/>
    </row>
    <row r="565" spans="1:26">
      <c r="A565" s="163"/>
      <c r="B565" s="166"/>
      <c r="C565" s="166"/>
      <c r="D565" s="166"/>
      <c r="E565" s="166"/>
      <c r="F565" s="166"/>
      <c r="G565" s="166"/>
      <c r="H565" s="166"/>
      <c r="I565" s="166"/>
      <c r="J565" s="166"/>
      <c r="K565" s="166"/>
      <c r="L565" s="166"/>
      <c r="M565" s="166"/>
      <c r="N565" s="166"/>
      <c r="O565" s="166"/>
      <c r="P565" s="166"/>
      <c r="Q565" s="166"/>
      <c r="R565" s="166"/>
      <c r="S565" s="166"/>
      <c r="T565" s="166"/>
      <c r="U565" s="166"/>
      <c r="V565" s="166"/>
      <c r="W565" s="166"/>
      <c r="X565" s="166"/>
      <c r="Y565" s="166"/>
      <c r="Z565" s="166"/>
    </row>
    <row r="566" spans="1:26">
      <c r="A566" s="163"/>
      <c r="B566" s="166"/>
      <c r="C566" s="166"/>
      <c r="D566" s="166"/>
      <c r="E566" s="166"/>
      <c r="F566" s="166"/>
      <c r="G566" s="166"/>
      <c r="H566" s="166"/>
      <c r="I566" s="166"/>
      <c r="J566" s="166"/>
      <c r="K566" s="166"/>
      <c r="L566" s="166"/>
      <c r="M566" s="166"/>
      <c r="N566" s="166"/>
      <c r="O566" s="166"/>
      <c r="P566" s="166"/>
      <c r="Q566" s="166"/>
      <c r="R566" s="166"/>
      <c r="S566" s="166"/>
      <c r="T566" s="166"/>
      <c r="U566" s="166"/>
      <c r="V566" s="166"/>
      <c r="W566" s="166"/>
      <c r="X566" s="166"/>
      <c r="Y566" s="166"/>
      <c r="Z566" s="166"/>
    </row>
    <row r="567" spans="1:26">
      <c r="A567" s="163"/>
      <c r="B567" s="166"/>
      <c r="C567" s="166"/>
      <c r="D567" s="166"/>
      <c r="E567" s="166"/>
      <c r="F567" s="166"/>
      <c r="G567" s="166"/>
      <c r="H567" s="166"/>
      <c r="I567" s="166"/>
      <c r="J567" s="166"/>
      <c r="K567" s="166"/>
      <c r="L567" s="166"/>
      <c r="M567" s="166"/>
      <c r="N567" s="166"/>
      <c r="O567" s="166"/>
      <c r="P567" s="166"/>
      <c r="Q567" s="166"/>
      <c r="R567" s="166"/>
      <c r="S567" s="166"/>
      <c r="T567" s="166"/>
      <c r="U567" s="166"/>
      <c r="V567" s="166"/>
      <c r="W567" s="166"/>
      <c r="X567" s="166"/>
      <c r="Y567" s="166"/>
      <c r="Z567" s="166"/>
    </row>
    <row r="568" spans="1:26">
      <c r="A568" s="163"/>
      <c r="B568" s="166"/>
      <c r="C568" s="166"/>
      <c r="D568" s="166"/>
      <c r="E568" s="166"/>
      <c r="F568" s="166"/>
      <c r="G568" s="166"/>
      <c r="H568" s="166"/>
      <c r="I568" s="166"/>
      <c r="J568" s="166"/>
      <c r="K568" s="166"/>
      <c r="L568" s="166"/>
      <c r="M568" s="166"/>
      <c r="N568" s="166"/>
      <c r="O568" s="166"/>
      <c r="P568" s="166"/>
      <c r="Q568" s="166"/>
      <c r="R568" s="166"/>
      <c r="S568" s="166"/>
      <c r="T568" s="166"/>
      <c r="U568" s="166"/>
      <c r="V568" s="166"/>
      <c r="W568" s="166"/>
      <c r="X568" s="166"/>
      <c r="Y568" s="166"/>
      <c r="Z568" s="166"/>
    </row>
    <row r="569" spans="1:26">
      <c r="A569" s="163"/>
      <c r="B569" s="166"/>
      <c r="C569" s="166"/>
      <c r="D569" s="166"/>
      <c r="E569" s="166"/>
      <c r="F569" s="166"/>
      <c r="G569" s="166"/>
      <c r="H569" s="166"/>
      <c r="I569" s="166"/>
      <c r="J569" s="166"/>
      <c r="K569" s="166"/>
      <c r="L569" s="166"/>
      <c r="M569" s="166"/>
      <c r="N569" s="166"/>
      <c r="O569" s="166"/>
      <c r="P569" s="166"/>
      <c r="Q569" s="166"/>
      <c r="R569" s="166"/>
      <c r="S569" s="166"/>
      <c r="T569" s="166"/>
      <c r="U569" s="166"/>
      <c r="V569" s="166"/>
      <c r="W569" s="166"/>
      <c r="X569" s="166"/>
      <c r="Y569" s="166"/>
      <c r="Z569" s="166"/>
    </row>
    <row r="570" spans="1:26">
      <c r="A570" s="163"/>
      <c r="B570" s="166"/>
      <c r="C570" s="166"/>
      <c r="D570" s="166"/>
      <c r="E570" s="166"/>
      <c r="F570" s="166"/>
      <c r="G570" s="166"/>
      <c r="H570" s="166"/>
      <c r="I570" s="166"/>
      <c r="J570" s="166"/>
      <c r="K570" s="166"/>
      <c r="L570" s="166"/>
      <c r="M570" s="166"/>
      <c r="N570" s="166"/>
      <c r="O570" s="166"/>
      <c r="P570" s="166"/>
      <c r="Q570" s="166"/>
      <c r="R570" s="166"/>
      <c r="S570" s="166"/>
      <c r="T570" s="166"/>
      <c r="U570" s="166"/>
      <c r="V570" s="166"/>
      <c r="W570" s="166"/>
      <c r="X570" s="166"/>
      <c r="Y570" s="166"/>
      <c r="Z570" s="166"/>
    </row>
    <row r="571" spans="1:26">
      <c r="A571" s="163"/>
      <c r="B571" s="166"/>
      <c r="C571" s="166"/>
      <c r="D571" s="166"/>
      <c r="E571" s="166"/>
      <c r="F571" s="166"/>
      <c r="G571" s="166"/>
      <c r="H571" s="166"/>
      <c r="I571" s="166"/>
      <c r="J571" s="166"/>
      <c r="K571" s="166"/>
      <c r="L571" s="166"/>
      <c r="M571" s="166"/>
      <c r="N571" s="166"/>
      <c r="O571" s="166"/>
      <c r="P571" s="166"/>
      <c r="Q571" s="166"/>
      <c r="R571" s="166"/>
      <c r="S571" s="166"/>
      <c r="T571" s="166"/>
      <c r="U571" s="166"/>
      <c r="V571" s="166"/>
      <c r="W571" s="166"/>
      <c r="X571" s="166"/>
      <c r="Y571" s="166"/>
      <c r="Z571" s="166"/>
    </row>
    <row r="572" spans="1:26">
      <c r="A572" s="163"/>
      <c r="B572" s="166"/>
      <c r="C572" s="166"/>
      <c r="D572" s="166"/>
      <c r="E572" s="166"/>
      <c r="F572" s="166"/>
      <c r="G572" s="166"/>
      <c r="H572" s="166"/>
      <c r="I572" s="166"/>
      <c r="J572" s="166"/>
      <c r="K572" s="166"/>
      <c r="L572" s="166"/>
      <c r="M572" s="166"/>
      <c r="N572" s="166"/>
      <c r="O572" s="166"/>
      <c r="P572" s="166"/>
      <c r="Q572" s="166"/>
      <c r="R572" s="166"/>
      <c r="S572" s="166"/>
      <c r="T572" s="166"/>
      <c r="U572" s="166"/>
      <c r="V572" s="166"/>
      <c r="W572" s="166"/>
      <c r="X572" s="166"/>
      <c r="Y572" s="166"/>
      <c r="Z572" s="166"/>
    </row>
    <row r="573" spans="1:26">
      <c r="A573" s="163"/>
      <c r="B573" s="166"/>
      <c r="C573" s="166"/>
      <c r="D573" s="166"/>
      <c r="E573" s="166"/>
      <c r="F573" s="166"/>
      <c r="G573" s="166"/>
      <c r="H573" s="166"/>
      <c r="I573" s="166"/>
      <c r="J573" s="166"/>
      <c r="K573" s="166"/>
      <c r="L573" s="166"/>
      <c r="M573" s="166"/>
      <c r="N573" s="166"/>
      <c r="O573" s="166"/>
      <c r="P573" s="166"/>
      <c r="Q573" s="166"/>
      <c r="R573" s="166"/>
      <c r="S573" s="166"/>
      <c r="T573" s="166"/>
      <c r="U573" s="166"/>
      <c r="V573" s="166"/>
      <c r="W573" s="166"/>
      <c r="X573" s="166"/>
      <c r="Y573" s="166"/>
      <c r="Z573" s="166"/>
    </row>
    <row r="574" spans="1:26">
      <c r="A574" s="163"/>
      <c r="B574" s="166"/>
      <c r="C574" s="166"/>
      <c r="D574" s="166"/>
      <c r="E574" s="166"/>
      <c r="F574" s="166"/>
      <c r="G574" s="166"/>
      <c r="H574" s="166"/>
      <c r="I574" s="166"/>
      <c r="J574" s="166"/>
      <c r="K574" s="166"/>
      <c r="L574" s="166"/>
      <c r="M574" s="166"/>
      <c r="N574" s="166"/>
      <c r="O574" s="166"/>
      <c r="P574" s="166"/>
      <c r="Q574" s="166"/>
      <c r="R574" s="166"/>
      <c r="S574" s="166"/>
      <c r="T574" s="166"/>
      <c r="U574" s="166"/>
      <c r="V574" s="166"/>
      <c r="W574" s="166"/>
      <c r="X574" s="166"/>
      <c r="Y574" s="166"/>
      <c r="Z574" s="166"/>
    </row>
    <row r="575" spans="1:26">
      <c r="A575" s="163"/>
      <c r="B575" s="166"/>
      <c r="C575" s="166"/>
      <c r="D575" s="166"/>
      <c r="E575" s="166"/>
      <c r="F575" s="166"/>
      <c r="G575" s="166"/>
      <c r="H575" s="166"/>
      <c r="I575" s="166"/>
      <c r="J575" s="166"/>
      <c r="K575" s="166"/>
      <c r="L575" s="166"/>
      <c r="M575" s="166"/>
      <c r="N575" s="166"/>
      <c r="O575" s="166"/>
      <c r="P575" s="166"/>
      <c r="Q575" s="166"/>
      <c r="R575" s="166"/>
      <c r="S575" s="166"/>
      <c r="T575" s="166"/>
      <c r="U575" s="166"/>
      <c r="V575" s="166"/>
      <c r="W575" s="166"/>
      <c r="X575" s="166"/>
      <c r="Y575" s="166"/>
      <c r="Z575" s="166"/>
    </row>
    <row r="576" spans="1:26">
      <c r="A576" s="163"/>
      <c r="B576" s="166"/>
      <c r="C576" s="166"/>
      <c r="D576" s="166"/>
      <c r="E576" s="166"/>
      <c r="F576" s="166"/>
      <c r="G576" s="166"/>
      <c r="H576" s="166"/>
      <c r="I576" s="166"/>
      <c r="J576" s="166"/>
      <c r="K576" s="166"/>
      <c r="L576" s="166"/>
      <c r="M576" s="166"/>
      <c r="N576" s="166"/>
      <c r="O576" s="166"/>
      <c r="P576" s="166"/>
      <c r="Q576" s="166"/>
      <c r="R576" s="166"/>
      <c r="S576" s="166"/>
      <c r="T576" s="166"/>
      <c r="U576" s="166"/>
      <c r="V576" s="166"/>
      <c r="W576" s="166"/>
      <c r="X576" s="166"/>
      <c r="Y576" s="166"/>
      <c r="Z576" s="166"/>
    </row>
    <row r="577" spans="1:26">
      <c r="A577" s="163"/>
      <c r="B577" s="166"/>
      <c r="C577" s="166"/>
      <c r="D577" s="166"/>
      <c r="E577" s="166"/>
      <c r="F577" s="166"/>
      <c r="G577" s="166"/>
      <c r="H577" s="166"/>
      <c r="I577" s="166"/>
      <c r="J577" s="166"/>
      <c r="K577" s="166"/>
      <c r="L577" s="166"/>
      <c r="M577" s="166"/>
      <c r="N577" s="166"/>
      <c r="O577" s="166"/>
      <c r="P577" s="166"/>
      <c r="Q577" s="166"/>
      <c r="R577" s="166"/>
      <c r="S577" s="166"/>
      <c r="T577" s="166"/>
      <c r="U577" s="166"/>
      <c r="V577" s="166"/>
      <c r="W577" s="166"/>
      <c r="X577" s="166"/>
      <c r="Y577" s="166"/>
      <c r="Z577" s="166"/>
    </row>
    <row r="578" spans="1:26">
      <c r="A578" s="163"/>
      <c r="B578" s="166"/>
      <c r="C578" s="166"/>
      <c r="D578" s="166"/>
      <c r="E578" s="166"/>
      <c r="F578" s="166"/>
      <c r="G578" s="166"/>
      <c r="H578" s="166"/>
      <c r="I578" s="166"/>
      <c r="J578" s="166"/>
      <c r="K578" s="166"/>
      <c r="L578" s="166"/>
      <c r="M578" s="166"/>
      <c r="N578" s="166"/>
      <c r="O578" s="166"/>
      <c r="P578" s="166"/>
      <c r="Q578" s="166"/>
      <c r="R578" s="166"/>
      <c r="S578" s="166"/>
      <c r="T578" s="166"/>
      <c r="U578" s="166"/>
      <c r="V578" s="166"/>
      <c r="W578" s="166"/>
      <c r="X578" s="166"/>
      <c r="Y578" s="166"/>
      <c r="Z578" s="166"/>
    </row>
    <row r="579" spans="1:26">
      <c r="A579" s="163"/>
      <c r="B579" s="166"/>
      <c r="C579" s="166"/>
      <c r="D579" s="166"/>
      <c r="E579" s="166"/>
      <c r="F579" s="166"/>
      <c r="G579" s="166"/>
      <c r="H579" s="166"/>
      <c r="I579" s="166"/>
      <c r="J579" s="166"/>
      <c r="K579" s="166"/>
      <c r="L579" s="166"/>
      <c r="M579" s="166"/>
      <c r="N579" s="166"/>
      <c r="O579" s="166"/>
      <c r="P579" s="166"/>
      <c r="Q579" s="166"/>
      <c r="R579" s="166"/>
      <c r="S579" s="166"/>
      <c r="T579" s="166"/>
      <c r="U579" s="166"/>
      <c r="V579" s="166"/>
      <c r="W579" s="166"/>
      <c r="X579" s="166"/>
      <c r="Y579" s="166"/>
      <c r="Z579" s="166"/>
    </row>
    <row r="580" spans="1:26">
      <c r="A580" s="163"/>
      <c r="B580" s="166"/>
      <c r="C580" s="166"/>
      <c r="D580" s="166"/>
      <c r="E580" s="166"/>
      <c r="F580" s="166"/>
      <c r="G580" s="166"/>
      <c r="H580" s="166"/>
      <c r="I580" s="166"/>
      <c r="J580" s="166"/>
      <c r="K580" s="166"/>
      <c r="L580" s="166"/>
      <c r="M580" s="166"/>
      <c r="N580" s="166"/>
      <c r="O580" s="166"/>
      <c r="P580" s="166"/>
      <c r="Q580" s="166"/>
      <c r="R580" s="166"/>
      <c r="S580" s="166"/>
      <c r="T580" s="166"/>
      <c r="U580" s="166"/>
      <c r="V580" s="166"/>
      <c r="W580" s="166"/>
      <c r="X580" s="166"/>
      <c r="Y580" s="166"/>
      <c r="Z580" s="166"/>
    </row>
    <row r="581" spans="1:26">
      <c r="A581" s="163"/>
      <c r="B581" s="166"/>
      <c r="C581" s="166"/>
      <c r="D581" s="166"/>
      <c r="E581" s="166"/>
      <c r="F581" s="166"/>
      <c r="G581" s="166"/>
      <c r="H581" s="166"/>
      <c r="I581" s="166"/>
      <c r="J581" s="166"/>
      <c r="K581" s="166"/>
      <c r="L581" s="166"/>
      <c r="M581" s="166"/>
      <c r="N581" s="166"/>
      <c r="O581" s="166"/>
      <c r="P581" s="166"/>
      <c r="Q581" s="166"/>
      <c r="R581" s="166"/>
      <c r="S581" s="166"/>
      <c r="T581" s="166"/>
      <c r="U581" s="166"/>
      <c r="V581" s="166"/>
      <c r="W581" s="166"/>
      <c r="X581" s="166"/>
      <c r="Y581" s="166"/>
      <c r="Z581" s="166"/>
    </row>
    <row r="582" spans="1:26">
      <c r="A582" s="163"/>
      <c r="B582" s="166"/>
      <c r="C582" s="166"/>
      <c r="D582" s="166"/>
      <c r="E582" s="166"/>
      <c r="F582" s="166"/>
      <c r="G582" s="166"/>
      <c r="H582" s="166"/>
      <c r="I582" s="166"/>
      <c r="J582" s="166"/>
      <c r="K582" s="166"/>
      <c r="L582" s="166"/>
      <c r="M582" s="166"/>
      <c r="N582" s="166"/>
      <c r="O582" s="166"/>
      <c r="P582" s="166"/>
      <c r="Q582" s="166"/>
      <c r="R582" s="166"/>
      <c r="S582" s="166"/>
      <c r="T582" s="166"/>
      <c r="U582" s="166"/>
      <c r="V582" s="166"/>
      <c r="W582" s="166"/>
      <c r="X582" s="166"/>
      <c r="Y582" s="166"/>
      <c r="Z582" s="166"/>
    </row>
    <row r="583" spans="1:26">
      <c r="A583" s="163"/>
      <c r="B583" s="166"/>
      <c r="C583" s="166"/>
      <c r="D583" s="166"/>
      <c r="E583" s="166"/>
      <c r="F583" s="166"/>
      <c r="G583" s="166"/>
      <c r="H583" s="166"/>
      <c r="I583" s="166"/>
      <c r="J583" s="166"/>
      <c r="K583" s="166"/>
      <c r="L583" s="166"/>
      <c r="M583" s="166"/>
      <c r="N583" s="166"/>
      <c r="O583" s="166"/>
      <c r="P583" s="166"/>
      <c r="Q583" s="166"/>
      <c r="R583" s="166"/>
      <c r="S583" s="166"/>
      <c r="T583" s="166"/>
      <c r="U583" s="166"/>
      <c r="V583" s="166"/>
      <c r="W583" s="166"/>
      <c r="X583" s="166"/>
      <c r="Y583" s="166"/>
      <c r="Z583" s="166"/>
    </row>
    <row r="584" spans="1:26">
      <c r="A584" s="163"/>
      <c r="B584" s="166"/>
      <c r="C584" s="166"/>
      <c r="D584" s="166"/>
      <c r="E584" s="166"/>
      <c r="F584" s="166"/>
      <c r="G584" s="166"/>
      <c r="H584" s="166"/>
      <c r="I584" s="166"/>
      <c r="J584" s="166"/>
      <c r="K584" s="166"/>
      <c r="L584" s="166"/>
      <c r="M584" s="166"/>
      <c r="N584" s="166"/>
      <c r="O584" s="166"/>
      <c r="P584" s="166"/>
      <c r="Q584" s="166"/>
      <c r="R584" s="166"/>
      <c r="S584" s="166"/>
      <c r="T584" s="166"/>
      <c r="U584" s="166"/>
      <c r="V584" s="166"/>
      <c r="W584" s="166"/>
      <c r="X584" s="166"/>
      <c r="Y584" s="166"/>
      <c r="Z584" s="166"/>
    </row>
    <row r="585" spans="1:26">
      <c r="A585" s="163"/>
      <c r="B585" s="166"/>
      <c r="C585" s="166"/>
      <c r="D585" s="166"/>
      <c r="E585" s="166"/>
      <c r="F585" s="166"/>
      <c r="G585" s="166"/>
      <c r="H585" s="166"/>
      <c r="I585" s="166"/>
      <c r="J585" s="166"/>
      <c r="K585" s="166"/>
      <c r="L585" s="166"/>
      <c r="M585" s="166"/>
      <c r="N585" s="166"/>
      <c r="O585" s="166"/>
      <c r="P585" s="166"/>
      <c r="Q585" s="166"/>
      <c r="R585" s="166"/>
      <c r="S585" s="166"/>
      <c r="T585" s="166"/>
      <c r="U585" s="166"/>
      <c r="V585" s="166"/>
      <c r="W585" s="166"/>
      <c r="X585" s="166"/>
      <c r="Y585" s="166"/>
      <c r="Z585" s="166"/>
    </row>
    <row r="586" spans="1:26">
      <c r="A586" s="163"/>
      <c r="B586" s="166"/>
      <c r="C586" s="166"/>
      <c r="D586" s="166"/>
      <c r="E586" s="166"/>
      <c r="F586" s="166"/>
      <c r="G586" s="166"/>
      <c r="H586" s="166"/>
      <c r="I586" s="166"/>
      <c r="J586" s="166"/>
      <c r="K586" s="166"/>
      <c r="L586" s="166"/>
      <c r="M586" s="166"/>
      <c r="N586" s="166"/>
      <c r="O586" s="166"/>
      <c r="P586" s="166"/>
      <c r="Q586" s="166"/>
      <c r="R586" s="166"/>
      <c r="S586" s="166"/>
      <c r="T586" s="166"/>
      <c r="U586" s="166"/>
      <c r="V586" s="166"/>
      <c r="W586" s="166"/>
      <c r="X586" s="166"/>
      <c r="Y586" s="166"/>
      <c r="Z586" s="166"/>
    </row>
    <row r="587" spans="1:26">
      <c r="A587" s="163"/>
      <c r="B587" s="166"/>
      <c r="C587" s="166"/>
      <c r="D587" s="166"/>
      <c r="E587" s="166"/>
      <c r="F587" s="166"/>
      <c r="G587" s="166"/>
      <c r="H587" s="166"/>
      <c r="I587" s="166"/>
      <c r="J587" s="166"/>
      <c r="K587" s="166"/>
      <c r="L587" s="166"/>
      <c r="M587" s="166"/>
      <c r="N587" s="166"/>
      <c r="O587" s="166"/>
      <c r="P587" s="166"/>
      <c r="Q587" s="166"/>
      <c r="R587" s="166"/>
      <c r="S587" s="166"/>
      <c r="T587" s="166"/>
      <c r="U587" s="166"/>
      <c r="V587" s="166"/>
      <c r="W587" s="166"/>
      <c r="X587" s="166"/>
      <c r="Y587" s="166"/>
      <c r="Z587" s="166"/>
    </row>
    <row r="588" spans="1:26">
      <c r="A588" s="163"/>
      <c r="B588" s="166"/>
      <c r="C588" s="166"/>
      <c r="D588" s="166"/>
      <c r="E588" s="166"/>
      <c r="F588" s="166"/>
      <c r="G588" s="166"/>
      <c r="H588" s="166"/>
      <c r="I588" s="166"/>
      <c r="J588" s="166"/>
      <c r="K588" s="166"/>
      <c r="L588" s="166"/>
      <c r="M588" s="166"/>
      <c r="N588" s="166"/>
      <c r="O588" s="166"/>
      <c r="P588" s="166"/>
      <c r="Q588" s="166"/>
      <c r="R588" s="166"/>
      <c r="S588" s="166"/>
      <c r="T588" s="166"/>
      <c r="U588" s="166"/>
      <c r="V588" s="166"/>
      <c r="W588" s="166"/>
      <c r="X588" s="166"/>
      <c r="Y588" s="166"/>
      <c r="Z588" s="166"/>
    </row>
    <row r="589" spans="1:26">
      <c r="A589" s="163"/>
      <c r="B589" s="166"/>
      <c r="C589" s="166"/>
      <c r="D589" s="166"/>
      <c r="E589" s="166"/>
      <c r="F589" s="166"/>
      <c r="G589" s="166"/>
      <c r="H589" s="166"/>
      <c r="I589" s="166"/>
      <c r="J589" s="166"/>
      <c r="K589" s="166"/>
      <c r="L589" s="166"/>
      <c r="M589" s="166"/>
      <c r="N589" s="166"/>
      <c r="O589" s="166"/>
      <c r="P589" s="166"/>
      <c r="Q589" s="166"/>
      <c r="R589" s="166"/>
      <c r="S589" s="166"/>
      <c r="T589" s="166"/>
      <c r="U589" s="166"/>
      <c r="V589" s="166"/>
      <c r="W589" s="166"/>
      <c r="X589" s="166"/>
      <c r="Y589" s="166"/>
      <c r="Z589" s="166"/>
    </row>
    <row r="590" spans="1:26">
      <c r="A590" s="163"/>
      <c r="B590" s="166"/>
      <c r="C590" s="166"/>
      <c r="D590" s="166"/>
      <c r="E590" s="166"/>
      <c r="F590" s="166"/>
      <c r="G590" s="166"/>
      <c r="H590" s="166"/>
      <c r="I590" s="166"/>
      <c r="J590" s="166"/>
      <c r="K590" s="166"/>
      <c r="L590" s="166"/>
      <c r="M590" s="166"/>
      <c r="N590" s="166"/>
      <c r="O590" s="166"/>
      <c r="P590" s="166"/>
      <c r="Q590" s="166"/>
      <c r="R590" s="166"/>
      <c r="S590" s="166"/>
      <c r="T590" s="166"/>
      <c r="U590" s="166"/>
      <c r="V590" s="166"/>
      <c r="W590" s="166"/>
      <c r="X590" s="166"/>
      <c r="Y590" s="166"/>
      <c r="Z590" s="166"/>
    </row>
    <row r="591" spans="1:26">
      <c r="A591" s="163"/>
      <c r="B591" s="166"/>
      <c r="C591" s="166"/>
      <c r="D591" s="166"/>
      <c r="E591" s="166"/>
      <c r="F591" s="166"/>
      <c r="G591" s="166"/>
      <c r="H591" s="166"/>
      <c r="I591" s="166"/>
      <c r="J591" s="166"/>
      <c r="K591" s="166"/>
      <c r="L591" s="166"/>
      <c r="M591" s="166"/>
      <c r="N591" s="166"/>
      <c r="O591" s="166"/>
      <c r="P591" s="166"/>
      <c r="Q591" s="166"/>
      <c r="R591" s="166"/>
      <c r="S591" s="166"/>
      <c r="T591" s="166"/>
      <c r="U591" s="166"/>
      <c r="V591" s="166"/>
      <c r="W591" s="166"/>
      <c r="X591" s="166"/>
      <c r="Y591" s="166"/>
      <c r="Z591" s="166"/>
    </row>
    <row r="592" spans="1:26">
      <c r="A592" s="163"/>
      <c r="B592" s="166"/>
      <c r="C592" s="166"/>
      <c r="D592" s="166"/>
      <c r="E592" s="166"/>
      <c r="F592" s="166"/>
      <c r="G592" s="166"/>
      <c r="H592" s="166"/>
      <c r="I592" s="166"/>
      <c r="J592" s="166"/>
      <c r="K592" s="166"/>
      <c r="L592" s="166"/>
      <c r="M592" s="166"/>
      <c r="N592" s="166"/>
      <c r="O592" s="166"/>
      <c r="P592" s="166"/>
      <c r="Q592" s="166"/>
      <c r="R592" s="166"/>
      <c r="S592" s="166"/>
      <c r="T592" s="166"/>
      <c r="U592" s="166"/>
      <c r="V592" s="166"/>
      <c r="W592" s="166"/>
      <c r="X592" s="166"/>
      <c r="Y592" s="166"/>
      <c r="Z592" s="166"/>
    </row>
    <row r="593" spans="1:26">
      <c r="A593" s="163"/>
      <c r="B593" s="166"/>
      <c r="C593" s="166"/>
      <c r="D593" s="166"/>
      <c r="E593" s="166"/>
      <c r="F593" s="166"/>
      <c r="G593" s="166"/>
      <c r="H593" s="166"/>
      <c r="I593" s="166"/>
      <c r="J593" s="166"/>
      <c r="K593" s="166"/>
      <c r="L593" s="166"/>
      <c r="M593" s="166"/>
      <c r="N593" s="166"/>
      <c r="O593" s="166"/>
      <c r="P593" s="166"/>
      <c r="Q593" s="166"/>
      <c r="R593" s="166"/>
      <c r="S593" s="166"/>
      <c r="T593" s="166"/>
      <c r="U593" s="166"/>
      <c r="V593" s="166"/>
      <c r="W593" s="166"/>
      <c r="X593" s="166"/>
      <c r="Y593" s="166"/>
      <c r="Z593" s="166"/>
    </row>
    <row r="594" spans="1:26">
      <c r="A594" s="163"/>
      <c r="B594" s="166"/>
      <c r="C594" s="166"/>
      <c r="D594" s="166"/>
      <c r="E594" s="166"/>
      <c r="F594" s="166"/>
      <c r="G594" s="166"/>
      <c r="H594" s="166"/>
      <c r="I594" s="166"/>
      <c r="J594" s="166"/>
      <c r="K594" s="166"/>
      <c r="L594" s="166"/>
      <c r="M594" s="166"/>
      <c r="N594" s="166"/>
      <c r="O594" s="166"/>
      <c r="P594" s="166"/>
      <c r="Q594" s="166"/>
      <c r="R594" s="166"/>
      <c r="S594" s="166"/>
      <c r="T594" s="166"/>
      <c r="U594" s="166"/>
      <c r="V594" s="166"/>
      <c r="W594" s="166"/>
      <c r="X594" s="166"/>
      <c r="Y594" s="166"/>
      <c r="Z594" s="166"/>
    </row>
    <row r="595" spans="1:26">
      <c r="A595" s="163"/>
      <c r="B595" s="166"/>
      <c r="C595" s="166"/>
      <c r="D595" s="166"/>
      <c r="E595" s="166"/>
      <c r="F595" s="166"/>
      <c r="G595" s="166"/>
      <c r="H595" s="166"/>
      <c r="I595" s="166"/>
      <c r="J595" s="166"/>
      <c r="K595" s="166"/>
      <c r="L595" s="166"/>
      <c r="M595" s="166"/>
      <c r="N595" s="166"/>
      <c r="O595" s="166"/>
      <c r="P595" s="166"/>
      <c r="Q595" s="166"/>
      <c r="R595" s="166"/>
      <c r="S595" s="166"/>
      <c r="T595" s="166"/>
      <c r="U595" s="166"/>
      <c r="V595" s="166"/>
      <c r="W595" s="166"/>
      <c r="X595" s="166"/>
      <c r="Y595" s="166"/>
      <c r="Z595" s="166"/>
    </row>
    <row r="596" spans="1:26">
      <c r="A596" s="163"/>
      <c r="B596" s="166"/>
      <c r="C596" s="166"/>
      <c r="D596" s="166"/>
      <c r="E596" s="166"/>
      <c r="F596" s="166"/>
      <c r="G596" s="166"/>
      <c r="H596" s="166"/>
      <c r="I596" s="166"/>
      <c r="J596" s="166"/>
      <c r="K596" s="166"/>
      <c r="L596" s="166"/>
      <c r="M596" s="166"/>
      <c r="N596" s="166"/>
      <c r="O596" s="166"/>
      <c r="P596" s="166"/>
      <c r="Q596" s="166"/>
      <c r="R596" s="166"/>
      <c r="S596" s="166"/>
      <c r="T596" s="166"/>
      <c r="U596" s="166"/>
      <c r="V596" s="166"/>
      <c r="W596" s="166"/>
      <c r="X596" s="166"/>
      <c r="Y596" s="166"/>
      <c r="Z596" s="166"/>
    </row>
    <row r="597" spans="1:26">
      <c r="A597" s="163"/>
      <c r="B597" s="166"/>
      <c r="C597" s="166"/>
      <c r="D597" s="166"/>
      <c r="E597" s="166"/>
      <c r="F597" s="166"/>
      <c r="G597" s="166"/>
      <c r="H597" s="166"/>
      <c r="I597" s="166"/>
      <c r="J597" s="166"/>
      <c r="K597" s="166"/>
      <c r="L597" s="166"/>
      <c r="M597" s="166"/>
      <c r="N597" s="166"/>
      <c r="O597" s="166"/>
      <c r="P597" s="166"/>
      <c r="Q597" s="166"/>
      <c r="R597" s="166"/>
      <c r="S597" s="166"/>
      <c r="T597" s="166"/>
      <c r="U597" s="166"/>
      <c r="V597" s="166"/>
      <c r="W597" s="166"/>
      <c r="X597" s="166"/>
      <c r="Y597" s="166"/>
      <c r="Z597" s="166"/>
    </row>
    <row r="598" spans="1:26">
      <c r="A598" s="163"/>
      <c r="B598" s="166"/>
      <c r="C598" s="166"/>
      <c r="D598" s="166"/>
      <c r="E598" s="166"/>
      <c r="F598" s="166"/>
      <c r="G598" s="166"/>
      <c r="H598" s="166"/>
      <c r="I598" s="166"/>
      <c r="J598" s="166"/>
      <c r="K598" s="166"/>
      <c r="L598" s="166"/>
      <c r="M598" s="166"/>
      <c r="N598" s="166"/>
      <c r="O598" s="166"/>
      <c r="P598" s="166"/>
      <c r="Q598" s="166"/>
      <c r="R598" s="166"/>
      <c r="S598" s="166"/>
      <c r="T598" s="166"/>
      <c r="U598" s="166"/>
      <c r="V598" s="166"/>
      <c r="W598" s="166"/>
      <c r="X598" s="166"/>
      <c r="Y598" s="166"/>
      <c r="Z598" s="166"/>
    </row>
    <row r="599" spans="1:26">
      <c r="A599" s="163"/>
      <c r="B599" s="166"/>
      <c r="C599" s="166"/>
      <c r="D599" s="166"/>
      <c r="E599" s="166"/>
      <c r="F599" s="166"/>
      <c r="G599" s="166"/>
      <c r="H599" s="166"/>
      <c r="I599" s="166"/>
      <c r="J599" s="166"/>
      <c r="K599" s="166"/>
      <c r="L599" s="166"/>
      <c r="M599" s="166"/>
      <c r="N599" s="166"/>
      <c r="O599" s="166"/>
      <c r="P599" s="166"/>
      <c r="Q599" s="166"/>
      <c r="R599" s="166"/>
      <c r="S599" s="166"/>
      <c r="T599" s="166"/>
      <c r="U599" s="166"/>
      <c r="V599" s="166"/>
      <c r="W599" s="166"/>
      <c r="X599" s="166"/>
      <c r="Y599" s="166"/>
      <c r="Z599" s="166"/>
    </row>
    <row r="600" spans="1:26">
      <c r="A600" s="163"/>
      <c r="B600" s="166"/>
      <c r="C600" s="166"/>
      <c r="D600" s="166"/>
      <c r="E600" s="166"/>
      <c r="F600" s="166"/>
      <c r="G600" s="166"/>
      <c r="H600" s="166"/>
      <c r="I600" s="166"/>
      <c r="J600" s="166"/>
      <c r="K600" s="166"/>
      <c r="L600" s="166"/>
      <c r="M600" s="166"/>
      <c r="N600" s="166"/>
      <c r="O600" s="166"/>
      <c r="P600" s="166"/>
      <c r="Q600" s="166"/>
      <c r="R600" s="166"/>
      <c r="S600" s="166"/>
      <c r="T600" s="166"/>
      <c r="U600" s="166"/>
      <c r="V600" s="166"/>
      <c r="W600" s="166"/>
      <c r="X600" s="166"/>
      <c r="Y600" s="166"/>
      <c r="Z600" s="166"/>
    </row>
    <row r="601" spans="1:26">
      <c r="A601" s="163"/>
      <c r="B601" s="166"/>
      <c r="C601" s="166"/>
      <c r="D601" s="166"/>
      <c r="E601" s="166"/>
      <c r="F601" s="166"/>
      <c r="G601" s="166"/>
      <c r="H601" s="166"/>
      <c r="I601" s="166"/>
      <c r="J601" s="166"/>
      <c r="K601" s="166"/>
      <c r="L601" s="166"/>
      <c r="M601" s="166"/>
      <c r="N601" s="166"/>
      <c r="O601" s="166"/>
      <c r="P601" s="166"/>
      <c r="Q601" s="166"/>
      <c r="R601" s="166"/>
      <c r="S601" s="166"/>
      <c r="T601" s="166"/>
      <c r="U601" s="166"/>
      <c r="V601" s="166"/>
      <c r="W601" s="166"/>
      <c r="X601" s="166"/>
      <c r="Y601" s="166"/>
      <c r="Z601" s="166"/>
    </row>
    <row r="602" spans="1:26">
      <c r="A602" s="163"/>
      <c r="B602" s="166"/>
      <c r="C602" s="166"/>
      <c r="D602" s="166"/>
      <c r="E602" s="166"/>
      <c r="F602" s="166"/>
      <c r="G602" s="166"/>
      <c r="H602" s="166"/>
      <c r="I602" s="166"/>
      <c r="J602" s="166"/>
      <c r="K602" s="166"/>
      <c r="L602" s="166"/>
      <c r="M602" s="166"/>
      <c r="N602" s="166"/>
      <c r="O602" s="166"/>
      <c r="P602" s="166"/>
      <c r="Q602" s="166"/>
      <c r="R602" s="166"/>
      <c r="S602" s="166"/>
      <c r="T602" s="166"/>
      <c r="U602" s="166"/>
      <c r="V602" s="166"/>
      <c r="W602" s="166"/>
      <c r="X602" s="166"/>
      <c r="Y602" s="166"/>
      <c r="Z602" s="166"/>
    </row>
    <row r="603" spans="1:26">
      <c r="A603" s="163"/>
      <c r="B603" s="166"/>
      <c r="C603" s="166"/>
      <c r="D603" s="166"/>
      <c r="E603" s="166"/>
      <c r="F603" s="166"/>
      <c r="G603" s="166"/>
      <c r="H603" s="166"/>
      <c r="I603" s="166"/>
      <c r="J603" s="166"/>
      <c r="K603" s="166"/>
      <c r="L603" s="166"/>
      <c r="M603" s="166"/>
      <c r="N603" s="166"/>
      <c r="O603" s="166"/>
      <c r="P603" s="166"/>
      <c r="Q603" s="166"/>
      <c r="R603" s="166"/>
      <c r="S603" s="166"/>
      <c r="T603" s="166"/>
      <c r="U603" s="166"/>
      <c r="V603" s="166"/>
      <c r="W603" s="166"/>
      <c r="X603" s="166"/>
      <c r="Y603" s="166"/>
      <c r="Z603" s="166"/>
    </row>
    <row r="604" spans="1:26">
      <c r="A604" s="163"/>
      <c r="B604" s="166"/>
      <c r="C604" s="166"/>
      <c r="D604" s="166"/>
      <c r="E604" s="166"/>
      <c r="F604" s="166"/>
      <c r="G604" s="166"/>
      <c r="H604" s="166"/>
      <c r="I604" s="166"/>
      <c r="J604" s="166"/>
      <c r="K604" s="166"/>
      <c r="L604" s="166"/>
      <c r="M604" s="166"/>
      <c r="N604" s="166"/>
      <c r="O604" s="166"/>
      <c r="P604" s="166"/>
      <c r="Q604" s="166"/>
      <c r="R604" s="166"/>
      <c r="S604" s="166"/>
      <c r="T604" s="166"/>
      <c r="U604" s="166"/>
      <c r="V604" s="166"/>
      <c r="W604" s="166"/>
      <c r="X604" s="166"/>
      <c r="Y604" s="166"/>
      <c r="Z604" s="166"/>
    </row>
    <row r="605" spans="1:26">
      <c r="A605" s="163"/>
      <c r="B605" s="166"/>
      <c r="C605" s="166"/>
      <c r="D605" s="166"/>
      <c r="E605" s="166"/>
      <c r="F605" s="166"/>
      <c r="G605" s="166"/>
      <c r="H605" s="166"/>
      <c r="I605" s="166"/>
      <c r="J605" s="166"/>
      <c r="K605" s="166"/>
      <c r="L605" s="166"/>
      <c r="M605" s="166"/>
      <c r="N605" s="166"/>
      <c r="O605" s="166"/>
      <c r="P605" s="166"/>
      <c r="Q605" s="166"/>
      <c r="R605" s="166"/>
      <c r="S605" s="166"/>
      <c r="T605" s="166"/>
      <c r="U605" s="166"/>
      <c r="V605" s="166"/>
      <c r="W605" s="166"/>
      <c r="X605" s="166"/>
      <c r="Y605" s="166"/>
      <c r="Z605" s="166"/>
    </row>
    <row r="606" spans="1:26">
      <c r="A606" s="163"/>
      <c r="B606" s="166"/>
      <c r="C606" s="166"/>
      <c r="D606" s="166"/>
      <c r="E606" s="166"/>
      <c r="F606" s="166"/>
      <c r="G606" s="166"/>
      <c r="H606" s="166"/>
      <c r="I606" s="166"/>
      <c r="J606" s="166"/>
      <c r="K606" s="166"/>
      <c r="L606" s="166"/>
      <c r="M606" s="166"/>
      <c r="N606" s="166"/>
      <c r="O606" s="166"/>
      <c r="P606" s="166"/>
      <c r="Q606" s="166"/>
      <c r="R606" s="166"/>
      <c r="S606" s="166"/>
      <c r="T606" s="166"/>
      <c r="U606" s="166"/>
      <c r="V606" s="166"/>
      <c r="W606" s="166"/>
      <c r="X606" s="166"/>
      <c r="Y606" s="166"/>
      <c r="Z606" s="166"/>
    </row>
    <row r="607" spans="1:26">
      <c r="A607" s="163"/>
      <c r="B607" s="166"/>
      <c r="C607" s="166"/>
      <c r="D607" s="166"/>
      <c r="E607" s="166"/>
      <c r="F607" s="166"/>
      <c r="G607" s="166"/>
      <c r="H607" s="166"/>
      <c r="I607" s="166"/>
      <c r="J607" s="166"/>
      <c r="K607" s="166"/>
      <c r="L607" s="166"/>
      <c r="M607" s="166"/>
      <c r="N607" s="166"/>
      <c r="O607" s="166"/>
      <c r="P607" s="166"/>
      <c r="Q607" s="166"/>
      <c r="R607" s="166"/>
      <c r="S607" s="166"/>
      <c r="T607" s="166"/>
      <c r="U607" s="166"/>
      <c r="V607" s="166"/>
      <c r="W607" s="166"/>
      <c r="X607" s="166"/>
      <c r="Y607" s="166"/>
      <c r="Z607" s="166"/>
    </row>
    <row r="608" spans="1:26">
      <c r="A608" s="163"/>
      <c r="B608" s="166"/>
      <c r="C608" s="166"/>
      <c r="D608" s="166"/>
      <c r="E608" s="166"/>
      <c r="F608" s="166"/>
      <c r="G608" s="166"/>
      <c r="H608" s="166"/>
      <c r="I608" s="166"/>
      <c r="J608" s="166"/>
      <c r="K608" s="166"/>
      <c r="L608" s="166"/>
      <c r="M608" s="166"/>
      <c r="N608" s="166"/>
      <c r="O608" s="166"/>
      <c r="P608" s="166"/>
      <c r="Q608" s="166"/>
      <c r="R608" s="166"/>
      <c r="S608" s="166"/>
      <c r="T608" s="166"/>
      <c r="U608" s="166"/>
      <c r="V608" s="166"/>
      <c r="W608" s="166"/>
      <c r="X608" s="166"/>
      <c r="Y608" s="166"/>
      <c r="Z608" s="166"/>
    </row>
    <row r="609" spans="1:26">
      <c r="A609" s="163"/>
      <c r="B609" s="166"/>
      <c r="C609" s="166"/>
      <c r="D609" s="166"/>
      <c r="E609" s="166"/>
      <c r="F609" s="166"/>
      <c r="G609" s="166"/>
      <c r="H609" s="166"/>
      <c r="I609" s="166"/>
      <c r="J609" s="166"/>
      <c r="K609" s="166"/>
      <c r="L609" s="166"/>
      <c r="M609" s="166"/>
      <c r="N609" s="166"/>
      <c r="O609" s="166"/>
      <c r="P609" s="166"/>
      <c r="Q609" s="166"/>
      <c r="R609" s="166"/>
      <c r="S609" s="166"/>
      <c r="T609" s="166"/>
      <c r="U609" s="166"/>
      <c r="V609" s="166"/>
      <c r="W609" s="166"/>
      <c r="X609" s="166"/>
      <c r="Y609" s="166"/>
      <c r="Z609" s="166"/>
    </row>
    <row r="610" spans="1:26">
      <c r="A610" s="163"/>
      <c r="B610" s="166"/>
      <c r="C610" s="166"/>
      <c r="D610" s="166"/>
      <c r="E610" s="166"/>
      <c r="F610" s="166"/>
      <c r="G610" s="166"/>
      <c r="H610" s="166"/>
      <c r="I610" s="166"/>
      <c r="J610" s="166"/>
      <c r="K610" s="166"/>
      <c r="L610" s="166"/>
      <c r="M610" s="166"/>
      <c r="N610" s="166"/>
      <c r="O610" s="166"/>
      <c r="P610" s="166"/>
      <c r="Q610" s="166"/>
      <c r="R610" s="166"/>
      <c r="S610" s="166"/>
      <c r="T610" s="166"/>
      <c r="U610" s="166"/>
      <c r="V610" s="166"/>
      <c r="W610" s="166"/>
      <c r="X610" s="166"/>
      <c r="Y610" s="166"/>
      <c r="Z610" s="166"/>
    </row>
    <row r="611" spans="1:26">
      <c r="A611" s="163"/>
      <c r="B611" s="166"/>
      <c r="C611" s="166"/>
      <c r="D611" s="166"/>
      <c r="E611" s="166"/>
      <c r="F611" s="166"/>
      <c r="G611" s="166"/>
      <c r="H611" s="166"/>
      <c r="I611" s="166"/>
      <c r="J611" s="166"/>
      <c r="K611" s="166"/>
      <c r="L611" s="166"/>
      <c r="M611" s="166"/>
      <c r="N611" s="166"/>
      <c r="O611" s="166"/>
      <c r="P611" s="166"/>
      <c r="Q611" s="166"/>
      <c r="R611" s="166"/>
      <c r="S611" s="166"/>
      <c r="T611" s="166"/>
      <c r="U611" s="166"/>
      <c r="V611" s="166"/>
      <c r="W611" s="166"/>
      <c r="X611" s="166"/>
      <c r="Y611" s="166"/>
      <c r="Z611" s="166"/>
    </row>
    <row r="612" spans="1:26">
      <c r="A612" s="163"/>
      <c r="B612" s="166"/>
      <c r="C612" s="166"/>
      <c r="D612" s="166"/>
      <c r="E612" s="166"/>
      <c r="F612" s="166"/>
      <c r="G612" s="166"/>
      <c r="H612" s="166"/>
      <c r="I612" s="166"/>
      <c r="J612" s="166"/>
      <c r="K612" s="166"/>
      <c r="L612" s="166"/>
      <c r="M612" s="166"/>
      <c r="N612" s="166"/>
      <c r="O612" s="166"/>
      <c r="P612" s="166"/>
      <c r="Q612" s="166"/>
      <c r="R612" s="166"/>
      <c r="S612" s="166"/>
      <c r="T612" s="166"/>
      <c r="U612" s="166"/>
      <c r="V612" s="166"/>
      <c r="W612" s="166"/>
      <c r="X612" s="166"/>
      <c r="Y612" s="166"/>
      <c r="Z612" s="166"/>
    </row>
    <row r="613" spans="1:26">
      <c r="A613" s="163"/>
      <c r="B613" s="166"/>
      <c r="C613" s="166"/>
      <c r="D613" s="166"/>
      <c r="E613" s="166"/>
      <c r="F613" s="166"/>
      <c r="G613" s="166"/>
      <c r="H613" s="166"/>
      <c r="I613" s="166"/>
      <c r="J613" s="166"/>
      <c r="K613" s="166"/>
      <c r="L613" s="166"/>
      <c r="M613" s="166"/>
      <c r="N613" s="166"/>
      <c r="O613" s="166"/>
      <c r="P613" s="166"/>
      <c r="Q613" s="166"/>
      <c r="R613" s="166"/>
      <c r="S613" s="166"/>
      <c r="T613" s="166"/>
      <c r="U613" s="166"/>
      <c r="V613" s="166"/>
      <c r="W613" s="166"/>
      <c r="X613" s="166"/>
      <c r="Y613" s="166"/>
      <c r="Z613" s="166"/>
    </row>
    <row r="614" spans="1:26">
      <c r="A614" s="163"/>
      <c r="B614" s="166"/>
      <c r="C614" s="166"/>
      <c r="D614" s="166"/>
      <c r="E614" s="166"/>
      <c r="F614" s="166"/>
      <c r="G614" s="166"/>
      <c r="H614" s="166"/>
      <c r="I614" s="166"/>
      <c r="J614" s="166"/>
      <c r="K614" s="166"/>
      <c r="L614" s="166"/>
      <c r="M614" s="166"/>
      <c r="N614" s="166"/>
      <c r="O614" s="166"/>
      <c r="P614" s="166"/>
      <c r="Q614" s="166"/>
      <c r="R614" s="166"/>
      <c r="S614" s="166"/>
      <c r="T614" s="166"/>
      <c r="U614" s="166"/>
      <c r="V614" s="166"/>
      <c r="W614" s="166"/>
      <c r="X614" s="166"/>
      <c r="Y614" s="166"/>
      <c r="Z614" s="166"/>
    </row>
    <row r="615" spans="1:26">
      <c r="A615" s="163"/>
      <c r="B615" s="166"/>
      <c r="C615" s="166"/>
      <c r="D615" s="166"/>
      <c r="E615" s="166"/>
      <c r="F615" s="166"/>
      <c r="G615" s="166"/>
      <c r="H615" s="166"/>
      <c r="I615" s="166"/>
      <c r="J615" s="166"/>
      <c r="K615" s="166"/>
      <c r="L615" s="166"/>
      <c r="M615" s="166"/>
      <c r="N615" s="166"/>
      <c r="O615" s="166"/>
      <c r="P615" s="166"/>
      <c r="Q615" s="166"/>
      <c r="R615" s="166"/>
      <c r="S615" s="166"/>
      <c r="T615" s="166"/>
      <c r="U615" s="166"/>
      <c r="V615" s="166"/>
      <c r="W615" s="166"/>
      <c r="X615" s="166"/>
      <c r="Y615" s="166"/>
      <c r="Z615" s="166"/>
    </row>
    <row r="616" spans="1:26">
      <c r="A616" s="163"/>
      <c r="B616" s="166"/>
      <c r="C616" s="166"/>
      <c r="D616" s="166"/>
      <c r="E616" s="166"/>
      <c r="F616" s="166"/>
      <c r="G616" s="166"/>
      <c r="H616" s="166"/>
      <c r="I616" s="166"/>
      <c r="J616" s="166"/>
      <c r="K616" s="166"/>
      <c r="L616" s="166"/>
      <c r="M616" s="166"/>
      <c r="N616" s="166"/>
      <c r="O616" s="166"/>
      <c r="P616" s="166"/>
      <c r="Q616" s="166"/>
      <c r="R616" s="166"/>
      <c r="S616" s="166"/>
      <c r="T616" s="166"/>
      <c r="U616" s="166"/>
      <c r="V616" s="166"/>
      <c r="W616" s="166"/>
      <c r="X616" s="166"/>
      <c r="Y616" s="166"/>
      <c r="Z616" s="166"/>
    </row>
    <row r="617" spans="1:26">
      <c r="A617" s="163"/>
      <c r="B617" s="166"/>
      <c r="C617" s="166"/>
      <c r="D617" s="166"/>
      <c r="E617" s="166"/>
      <c r="F617" s="166"/>
      <c r="G617" s="166"/>
      <c r="H617" s="166"/>
      <c r="I617" s="166"/>
      <c r="J617" s="166"/>
      <c r="K617" s="166"/>
      <c r="L617" s="166"/>
      <c r="M617" s="166"/>
      <c r="N617" s="166"/>
      <c r="O617" s="166"/>
      <c r="P617" s="166"/>
      <c r="Q617" s="166"/>
      <c r="R617" s="166"/>
      <c r="S617" s="166"/>
      <c r="T617" s="166"/>
      <c r="U617" s="166"/>
      <c r="V617" s="166"/>
      <c r="W617" s="166"/>
      <c r="X617" s="166"/>
      <c r="Y617" s="166"/>
      <c r="Z617" s="166"/>
    </row>
    <row r="618" spans="1:26">
      <c r="A618" s="163"/>
      <c r="B618" s="166"/>
      <c r="C618" s="166"/>
      <c r="D618" s="166"/>
      <c r="E618" s="166"/>
      <c r="F618" s="166"/>
      <c r="G618" s="166"/>
      <c r="H618" s="166"/>
      <c r="I618" s="166"/>
      <c r="J618" s="166"/>
      <c r="K618" s="166"/>
      <c r="L618" s="166"/>
      <c r="M618" s="166"/>
      <c r="N618" s="166"/>
      <c r="O618" s="166"/>
      <c r="P618" s="166"/>
      <c r="Q618" s="166"/>
      <c r="R618" s="166"/>
      <c r="S618" s="166"/>
      <c r="T618" s="166"/>
      <c r="U618" s="166"/>
      <c r="V618" s="166"/>
      <c r="W618" s="166"/>
      <c r="X618" s="166"/>
      <c r="Y618" s="166"/>
      <c r="Z618" s="166"/>
    </row>
    <row r="619" spans="1:26">
      <c r="A619" s="163"/>
      <c r="B619" s="166"/>
      <c r="C619" s="166"/>
      <c r="D619" s="166"/>
      <c r="E619" s="166"/>
      <c r="F619" s="166"/>
      <c r="G619" s="166"/>
      <c r="H619" s="166"/>
      <c r="I619" s="166"/>
      <c r="J619" s="166"/>
      <c r="K619" s="166"/>
      <c r="L619" s="166"/>
      <c r="M619" s="166"/>
      <c r="N619" s="166"/>
      <c r="O619" s="166"/>
      <c r="P619" s="166"/>
      <c r="Q619" s="166"/>
      <c r="R619" s="166"/>
      <c r="S619" s="166"/>
      <c r="T619" s="166"/>
      <c r="U619" s="166"/>
      <c r="V619" s="166"/>
      <c r="W619" s="166"/>
      <c r="X619" s="166"/>
      <c r="Y619" s="166"/>
      <c r="Z619" s="166"/>
    </row>
    <row r="620" spans="1:26">
      <c r="A620" s="163"/>
      <c r="B620" s="166"/>
      <c r="C620" s="166"/>
      <c r="D620" s="166"/>
      <c r="E620" s="166"/>
      <c r="F620" s="166"/>
      <c r="G620" s="166"/>
      <c r="H620" s="166"/>
      <c r="I620" s="166"/>
      <c r="J620" s="166"/>
      <c r="K620" s="166"/>
      <c r="L620" s="166"/>
      <c r="M620" s="166"/>
      <c r="N620" s="166"/>
      <c r="O620" s="166"/>
      <c r="P620" s="166"/>
      <c r="Q620" s="166"/>
      <c r="R620" s="166"/>
      <c r="S620" s="166"/>
      <c r="T620" s="166"/>
      <c r="U620" s="166"/>
      <c r="V620" s="166"/>
      <c r="W620" s="166"/>
      <c r="X620" s="166"/>
      <c r="Y620" s="166"/>
      <c r="Z620" s="166"/>
    </row>
    <row r="621" spans="1:26">
      <c r="A621" s="163"/>
      <c r="B621" s="166"/>
      <c r="C621" s="166"/>
      <c r="D621" s="166"/>
      <c r="E621" s="166"/>
      <c r="F621" s="166"/>
      <c r="G621" s="166"/>
      <c r="H621" s="166"/>
      <c r="I621" s="166"/>
      <c r="J621" s="166"/>
      <c r="K621" s="166"/>
      <c r="L621" s="166"/>
      <c r="M621" s="166"/>
      <c r="N621" s="166"/>
      <c r="O621" s="166"/>
      <c r="P621" s="166"/>
      <c r="Q621" s="166"/>
      <c r="R621" s="166"/>
      <c r="S621" s="166"/>
      <c r="T621" s="166"/>
      <c r="U621" s="166"/>
      <c r="V621" s="166"/>
      <c r="W621" s="166"/>
      <c r="X621" s="166"/>
      <c r="Y621" s="166"/>
      <c r="Z621" s="166"/>
    </row>
    <row r="622" spans="1:26">
      <c r="A622" s="163"/>
      <c r="B622" s="166"/>
      <c r="C622" s="166"/>
      <c r="D622" s="166"/>
      <c r="E622" s="166"/>
      <c r="F622" s="166"/>
      <c r="G622" s="166"/>
      <c r="H622" s="166"/>
      <c r="I622" s="166"/>
      <c r="J622" s="166"/>
      <c r="K622" s="166"/>
      <c r="L622" s="166"/>
      <c r="M622" s="166"/>
      <c r="N622" s="166"/>
      <c r="O622" s="166"/>
      <c r="P622" s="166"/>
      <c r="Q622" s="166"/>
      <c r="R622" s="166"/>
      <c r="S622" s="166"/>
      <c r="T622" s="166"/>
      <c r="U622" s="166"/>
      <c r="V622" s="166"/>
      <c r="W622" s="166"/>
      <c r="X622" s="166"/>
      <c r="Y622" s="166"/>
      <c r="Z622" s="166"/>
    </row>
    <row r="623" spans="1:26">
      <c r="A623" s="163"/>
      <c r="B623" s="166"/>
      <c r="C623" s="166"/>
      <c r="D623" s="166"/>
      <c r="E623" s="166"/>
      <c r="F623" s="166"/>
      <c r="G623" s="166"/>
      <c r="H623" s="166"/>
      <c r="I623" s="166"/>
      <c r="J623" s="166"/>
      <c r="K623" s="166"/>
      <c r="L623" s="166"/>
      <c r="M623" s="166"/>
      <c r="N623" s="166"/>
      <c r="O623" s="166"/>
      <c r="P623" s="166"/>
      <c r="Q623" s="166"/>
      <c r="R623" s="166"/>
      <c r="S623" s="166"/>
      <c r="T623" s="166"/>
      <c r="U623" s="166"/>
      <c r="V623" s="166"/>
      <c r="W623" s="166"/>
      <c r="X623" s="166"/>
      <c r="Y623" s="166"/>
      <c r="Z623" s="166"/>
    </row>
    <row r="624" spans="1:26">
      <c r="A624" s="163"/>
      <c r="B624" s="166"/>
      <c r="C624" s="166"/>
      <c r="D624" s="166"/>
      <c r="E624" s="166"/>
      <c r="F624" s="166"/>
      <c r="G624" s="166"/>
      <c r="H624" s="166"/>
      <c r="I624" s="166"/>
      <c r="J624" s="166"/>
      <c r="K624" s="166"/>
      <c r="L624" s="166"/>
      <c r="M624" s="166"/>
      <c r="N624" s="166"/>
      <c r="O624" s="166"/>
      <c r="P624" s="166"/>
      <c r="Q624" s="166"/>
      <c r="R624" s="166"/>
      <c r="S624" s="166"/>
      <c r="T624" s="166"/>
      <c r="U624" s="166"/>
      <c r="V624" s="166"/>
      <c r="W624" s="166"/>
      <c r="X624" s="166"/>
      <c r="Y624" s="166"/>
      <c r="Z624" s="166"/>
    </row>
    <row r="625" spans="1:26">
      <c r="A625" s="163"/>
      <c r="B625" s="166"/>
      <c r="C625" s="166"/>
      <c r="D625" s="166"/>
      <c r="E625" s="166"/>
      <c r="F625" s="166"/>
      <c r="G625" s="166"/>
      <c r="H625" s="166"/>
      <c r="I625" s="166"/>
      <c r="J625" s="166"/>
      <c r="K625" s="166"/>
      <c r="L625" s="166"/>
      <c r="M625" s="166"/>
      <c r="N625" s="166"/>
      <c r="O625" s="166"/>
      <c r="P625" s="166"/>
      <c r="Q625" s="166"/>
      <c r="R625" s="166"/>
      <c r="S625" s="166"/>
      <c r="T625" s="166"/>
      <c r="U625" s="166"/>
      <c r="V625" s="166"/>
      <c r="W625" s="166"/>
      <c r="X625" s="166"/>
      <c r="Y625" s="166"/>
      <c r="Z625" s="166"/>
    </row>
    <row r="626" spans="1:26">
      <c r="A626" s="163"/>
      <c r="B626" s="166"/>
      <c r="C626" s="166"/>
      <c r="D626" s="166"/>
      <c r="E626" s="166"/>
      <c r="F626" s="166"/>
      <c r="G626" s="166"/>
      <c r="H626" s="166"/>
      <c r="I626" s="166"/>
      <c r="J626" s="166"/>
      <c r="K626" s="166"/>
      <c r="L626" s="166"/>
      <c r="M626" s="166"/>
      <c r="N626" s="166"/>
      <c r="O626" s="166"/>
      <c r="P626" s="166"/>
      <c r="Q626" s="166"/>
      <c r="R626" s="166"/>
      <c r="S626" s="166"/>
      <c r="T626" s="166"/>
      <c r="U626" s="166"/>
      <c r="V626" s="166"/>
      <c r="W626" s="166"/>
      <c r="X626" s="166"/>
      <c r="Y626" s="166"/>
      <c r="Z626" s="166"/>
    </row>
    <row r="627" spans="1:26">
      <c r="A627" s="163"/>
      <c r="B627" s="166"/>
      <c r="C627" s="166"/>
      <c r="D627" s="166"/>
      <c r="E627" s="166"/>
      <c r="F627" s="166"/>
      <c r="G627" s="166"/>
      <c r="H627" s="166"/>
      <c r="I627" s="166"/>
      <c r="J627" s="166"/>
      <c r="K627" s="166"/>
      <c r="L627" s="166"/>
      <c r="M627" s="166"/>
      <c r="N627" s="166"/>
      <c r="O627" s="166"/>
      <c r="P627" s="166"/>
      <c r="Q627" s="166"/>
      <c r="R627" s="166"/>
      <c r="S627" s="166"/>
      <c r="T627" s="166"/>
      <c r="U627" s="166"/>
      <c r="V627" s="166"/>
      <c r="W627" s="166"/>
      <c r="X627" s="166"/>
      <c r="Y627" s="166"/>
      <c r="Z627" s="166"/>
    </row>
    <row r="628" spans="1:26">
      <c r="A628" s="163"/>
      <c r="B628" s="166"/>
      <c r="C628" s="166"/>
      <c r="D628" s="166"/>
      <c r="E628" s="166"/>
      <c r="F628" s="166"/>
      <c r="G628" s="166"/>
      <c r="H628" s="166"/>
      <c r="I628" s="166"/>
      <c r="J628" s="166"/>
      <c r="K628" s="166"/>
      <c r="L628" s="166"/>
      <c r="M628" s="166"/>
      <c r="N628" s="166"/>
      <c r="O628" s="166"/>
      <c r="P628" s="166"/>
      <c r="Q628" s="166"/>
      <c r="R628" s="166"/>
      <c r="S628" s="166"/>
      <c r="T628" s="166"/>
      <c r="U628" s="166"/>
      <c r="V628" s="166"/>
      <c r="W628" s="166"/>
      <c r="X628" s="166"/>
      <c r="Y628" s="166"/>
      <c r="Z628" s="166"/>
    </row>
    <row r="629" spans="1:26">
      <c r="A629" s="163"/>
      <c r="B629" s="166"/>
      <c r="C629" s="166"/>
      <c r="D629" s="166"/>
      <c r="E629" s="166"/>
      <c r="F629" s="166"/>
      <c r="G629" s="166"/>
      <c r="H629" s="166"/>
      <c r="I629" s="166"/>
      <c r="J629" s="166"/>
      <c r="K629" s="166"/>
      <c r="L629" s="166"/>
      <c r="M629" s="166"/>
      <c r="N629" s="166"/>
      <c r="O629" s="166"/>
      <c r="P629" s="166"/>
      <c r="Q629" s="166"/>
      <c r="R629" s="166"/>
      <c r="S629" s="166"/>
      <c r="T629" s="166"/>
      <c r="U629" s="166"/>
      <c r="V629" s="166"/>
      <c r="W629" s="166"/>
      <c r="X629" s="166"/>
      <c r="Y629" s="166"/>
      <c r="Z629" s="166"/>
    </row>
    <row r="630" spans="1:26">
      <c r="A630" s="163"/>
      <c r="B630" s="166"/>
      <c r="C630" s="166"/>
      <c r="D630" s="166"/>
      <c r="E630" s="166"/>
      <c r="F630" s="166"/>
      <c r="G630" s="166"/>
      <c r="H630" s="166"/>
      <c r="I630" s="166"/>
      <c r="J630" s="166"/>
      <c r="K630" s="166"/>
      <c r="L630" s="166"/>
      <c r="M630" s="166"/>
      <c r="N630" s="166"/>
      <c r="O630" s="166"/>
      <c r="P630" s="166"/>
      <c r="Q630" s="166"/>
      <c r="R630" s="166"/>
      <c r="S630" s="166"/>
      <c r="T630" s="166"/>
      <c r="U630" s="166"/>
      <c r="V630" s="166"/>
      <c r="W630" s="166"/>
      <c r="X630" s="166"/>
      <c r="Y630" s="166"/>
      <c r="Z630" s="166"/>
    </row>
    <row r="631" spans="1:26">
      <c r="A631" s="163"/>
      <c r="B631" s="166"/>
      <c r="C631" s="166"/>
      <c r="D631" s="166"/>
      <c r="E631" s="166"/>
      <c r="F631" s="166"/>
      <c r="G631" s="166"/>
      <c r="H631" s="166"/>
      <c r="I631" s="166"/>
      <c r="J631" s="166"/>
      <c r="K631" s="166"/>
      <c r="L631" s="166"/>
      <c r="M631" s="166"/>
      <c r="N631" s="166"/>
      <c r="O631" s="166"/>
      <c r="P631" s="166"/>
      <c r="Q631" s="166"/>
      <c r="R631" s="166"/>
      <c r="S631" s="166"/>
      <c r="T631" s="166"/>
      <c r="U631" s="166"/>
      <c r="V631" s="166"/>
      <c r="W631" s="166"/>
      <c r="X631" s="166"/>
      <c r="Y631" s="166"/>
      <c r="Z631" s="166"/>
    </row>
    <row r="632" spans="1:26">
      <c r="A632" s="163"/>
      <c r="B632" s="166"/>
      <c r="C632" s="166"/>
      <c r="D632" s="166"/>
      <c r="E632" s="166"/>
      <c r="F632" s="166"/>
      <c r="G632" s="166"/>
      <c r="H632" s="166"/>
      <c r="I632" s="166"/>
      <c r="J632" s="166"/>
      <c r="K632" s="166"/>
      <c r="L632" s="166"/>
      <c r="M632" s="166"/>
      <c r="N632" s="166"/>
      <c r="O632" s="166"/>
      <c r="P632" s="166"/>
      <c r="Q632" s="166"/>
      <c r="R632" s="166"/>
      <c r="S632" s="166"/>
      <c r="T632" s="166"/>
      <c r="U632" s="166"/>
      <c r="V632" s="166"/>
      <c r="W632" s="166"/>
      <c r="X632" s="166"/>
      <c r="Y632" s="166"/>
      <c r="Z632" s="166"/>
    </row>
    <row r="633" spans="1:26">
      <c r="A633" s="163"/>
      <c r="B633" s="166"/>
      <c r="C633" s="166"/>
      <c r="D633" s="166"/>
      <c r="E633" s="166"/>
      <c r="F633" s="166"/>
      <c r="G633" s="166"/>
      <c r="H633" s="166"/>
      <c r="I633" s="166"/>
      <c r="J633" s="166"/>
      <c r="K633" s="166"/>
      <c r="L633" s="166"/>
      <c r="M633" s="166"/>
      <c r="N633" s="166"/>
      <c r="O633" s="166"/>
      <c r="P633" s="166"/>
      <c r="Q633" s="166"/>
      <c r="R633" s="166"/>
      <c r="S633" s="166"/>
      <c r="T633" s="166"/>
      <c r="U633" s="166"/>
      <c r="V633" s="166"/>
      <c r="W633" s="166"/>
      <c r="X633" s="166"/>
      <c r="Y633" s="166"/>
      <c r="Z633" s="166"/>
    </row>
    <row r="634" spans="1:26">
      <c r="A634" s="163"/>
      <c r="B634" s="166"/>
      <c r="C634" s="166"/>
      <c r="D634" s="166"/>
      <c r="E634" s="166"/>
      <c r="F634" s="166"/>
      <c r="G634" s="166"/>
      <c r="H634" s="166"/>
      <c r="I634" s="166"/>
      <c r="J634" s="166"/>
      <c r="K634" s="166"/>
      <c r="L634" s="166"/>
      <c r="M634" s="166"/>
      <c r="N634" s="166"/>
      <c r="O634" s="166"/>
      <c r="P634" s="166"/>
      <c r="Q634" s="166"/>
      <c r="R634" s="166"/>
      <c r="S634" s="166"/>
      <c r="T634" s="166"/>
      <c r="U634" s="166"/>
      <c r="V634" s="166"/>
      <c r="W634" s="166"/>
      <c r="X634" s="166"/>
      <c r="Y634" s="166"/>
      <c r="Z634" s="166"/>
    </row>
    <row r="635" spans="1:26">
      <c r="A635" s="163"/>
      <c r="B635" s="166"/>
      <c r="C635" s="166"/>
      <c r="D635" s="166"/>
      <c r="E635" s="166"/>
      <c r="F635" s="166"/>
      <c r="G635" s="166"/>
      <c r="H635" s="166"/>
      <c r="I635" s="166"/>
      <c r="J635" s="166"/>
      <c r="K635" s="166"/>
      <c r="L635" s="166"/>
      <c r="M635" s="166"/>
      <c r="N635" s="166"/>
      <c r="O635" s="166"/>
      <c r="P635" s="166"/>
      <c r="Q635" s="166"/>
      <c r="R635" s="166"/>
      <c r="S635" s="166"/>
      <c r="T635" s="166"/>
      <c r="U635" s="166"/>
      <c r="V635" s="166"/>
      <c r="W635" s="166"/>
      <c r="X635" s="166"/>
      <c r="Y635" s="166"/>
      <c r="Z635" s="166"/>
    </row>
    <row r="636" spans="1:26">
      <c r="A636" s="163"/>
      <c r="B636" s="166"/>
      <c r="C636" s="166"/>
      <c r="D636" s="166"/>
      <c r="E636" s="166"/>
      <c r="F636" s="166"/>
      <c r="G636" s="166"/>
      <c r="H636" s="166"/>
      <c r="I636" s="166"/>
      <c r="J636" s="166"/>
      <c r="K636" s="166"/>
      <c r="L636" s="166"/>
      <c r="M636" s="166"/>
      <c r="N636" s="166"/>
      <c r="O636" s="166"/>
      <c r="P636" s="166"/>
      <c r="Q636" s="166"/>
      <c r="R636" s="166"/>
      <c r="S636" s="166"/>
      <c r="T636" s="166"/>
      <c r="U636" s="166"/>
      <c r="V636" s="166"/>
      <c r="W636" s="166"/>
      <c r="X636" s="166"/>
      <c r="Y636" s="166"/>
      <c r="Z636" s="166"/>
    </row>
    <row r="637" spans="1:26">
      <c r="A637" s="163"/>
      <c r="B637" s="166"/>
      <c r="C637" s="166"/>
      <c r="D637" s="166"/>
      <c r="E637" s="166"/>
      <c r="F637" s="166"/>
      <c r="G637" s="166"/>
      <c r="H637" s="166"/>
      <c r="I637" s="166"/>
      <c r="J637" s="166"/>
      <c r="K637" s="166"/>
      <c r="L637" s="166"/>
      <c r="M637" s="166"/>
      <c r="N637" s="166"/>
      <c r="O637" s="166"/>
      <c r="P637" s="166"/>
      <c r="Q637" s="166"/>
      <c r="R637" s="166"/>
      <c r="S637" s="166"/>
      <c r="T637" s="166"/>
      <c r="U637" s="166"/>
      <c r="V637" s="166"/>
      <c r="W637" s="166"/>
      <c r="X637" s="166"/>
      <c r="Y637" s="166"/>
      <c r="Z637" s="166"/>
    </row>
    <row r="638" spans="1:26">
      <c r="A638" s="163"/>
      <c r="B638" s="166"/>
      <c r="C638" s="166"/>
      <c r="D638" s="166"/>
      <c r="E638" s="166"/>
      <c r="F638" s="166"/>
      <c r="G638" s="166"/>
      <c r="H638" s="166"/>
      <c r="I638" s="166"/>
      <c r="J638" s="166"/>
      <c r="K638" s="166"/>
      <c r="L638" s="166"/>
      <c r="M638" s="166"/>
      <c r="N638" s="166"/>
      <c r="O638" s="166"/>
      <c r="P638" s="166"/>
      <c r="Q638" s="166"/>
      <c r="R638" s="166"/>
      <c r="S638" s="166"/>
      <c r="T638" s="166"/>
      <c r="U638" s="166"/>
      <c r="V638" s="166"/>
      <c r="W638" s="166"/>
      <c r="X638" s="166"/>
      <c r="Y638" s="166"/>
      <c r="Z638" s="166"/>
    </row>
    <row r="639" spans="1:26">
      <c r="A639" s="163"/>
      <c r="B639" s="166"/>
      <c r="C639" s="166"/>
      <c r="D639" s="166"/>
      <c r="E639" s="166"/>
      <c r="F639" s="166"/>
      <c r="G639" s="166"/>
      <c r="H639" s="166"/>
      <c r="I639" s="166"/>
      <c r="J639" s="166"/>
      <c r="K639" s="166"/>
      <c r="L639" s="166"/>
      <c r="M639" s="166"/>
      <c r="N639" s="166"/>
      <c r="O639" s="166"/>
      <c r="P639" s="166"/>
      <c r="Q639" s="166"/>
      <c r="R639" s="166"/>
      <c r="S639" s="166"/>
      <c r="T639" s="166"/>
      <c r="U639" s="166"/>
      <c r="V639" s="166"/>
      <c r="W639" s="166"/>
      <c r="X639" s="166"/>
      <c r="Y639" s="166"/>
      <c r="Z639" s="166"/>
    </row>
    <row r="640" spans="1:26">
      <c r="A640" s="163"/>
      <c r="B640" s="166"/>
      <c r="C640" s="166"/>
      <c r="D640" s="166"/>
      <c r="E640" s="166"/>
      <c r="F640" s="166"/>
      <c r="G640" s="166"/>
      <c r="H640" s="166"/>
      <c r="I640" s="166"/>
      <c r="J640" s="166"/>
      <c r="K640" s="166"/>
      <c r="L640" s="166"/>
      <c r="M640" s="166"/>
      <c r="N640" s="166"/>
      <c r="O640" s="166"/>
      <c r="P640" s="166"/>
      <c r="Q640" s="166"/>
      <c r="R640" s="166"/>
      <c r="S640" s="166"/>
      <c r="T640" s="166"/>
      <c r="U640" s="166"/>
      <c r="V640" s="166"/>
      <c r="W640" s="166"/>
      <c r="X640" s="166"/>
      <c r="Y640" s="166"/>
      <c r="Z640" s="166"/>
    </row>
    <row r="641" spans="1:26">
      <c r="A641" s="163"/>
      <c r="B641" s="166"/>
      <c r="C641" s="166"/>
      <c r="D641" s="166"/>
      <c r="E641" s="166"/>
      <c r="F641" s="166"/>
      <c r="G641" s="166"/>
      <c r="H641" s="166"/>
      <c r="I641" s="166"/>
      <c r="J641" s="166"/>
      <c r="K641" s="166"/>
      <c r="L641" s="166"/>
      <c r="M641" s="166"/>
      <c r="N641" s="166"/>
      <c r="O641" s="166"/>
      <c r="P641" s="166"/>
      <c r="Q641" s="166"/>
      <c r="R641" s="166"/>
      <c r="S641" s="166"/>
      <c r="T641" s="166"/>
      <c r="U641" s="166"/>
      <c r="V641" s="166"/>
      <c r="W641" s="166"/>
      <c r="X641" s="166"/>
      <c r="Y641" s="166"/>
      <c r="Z641" s="166"/>
    </row>
    <row r="642" spans="1:26">
      <c r="A642" s="163"/>
      <c r="B642" s="166"/>
      <c r="C642" s="166"/>
      <c r="D642" s="166"/>
      <c r="E642" s="166"/>
      <c r="F642" s="166"/>
      <c r="G642" s="166"/>
      <c r="H642" s="166"/>
      <c r="I642" s="166"/>
      <c r="J642" s="166"/>
      <c r="K642" s="166"/>
      <c r="L642" s="166"/>
      <c r="M642" s="166"/>
      <c r="N642" s="166"/>
      <c r="O642" s="166"/>
      <c r="P642" s="166"/>
      <c r="Q642" s="166"/>
      <c r="R642" s="166"/>
      <c r="S642" s="166"/>
      <c r="T642" s="166"/>
      <c r="U642" s="166"/>
      <c r="V642" s="166"/>
      <c r="W642" s="166"/>
      <c r="X642" s="166"/>
      <c r="Y642" s="166"/>
      <c r="Z642" s="166"/>
    </row>
    <row r="643" spans="1:26">
      <c r="A643" s="163"/>
      <c r="B643" s="166"/>
      <c r="C643" s="166"/>
      <c r="D643" s="166"/>
      <c r="E643" s="166"/>
      <c r="F643" s="166"/>
      <c r="G643" s="166"/>
      <c r="H643" s="166"/>
      <c r="I643" s="166"/>
      <c r="J643" s="166"/>
      <c r="K643" s="166"/>
      <c r="L643" s="166"/>
      <c r="M643" s="166"/>
      <c r="N643" s="166"/>
      <c r="O643" s="166"/>
      <c r="P643" s="166"/>
      <c r="Q643" s="166"/>
      <c r="R643" s="166"/>
      <c r="S643" s="166"/>
      <c r="T643" s="166"/>
      <c r="U643" s="166"/>
      <c r="V643" s="166"/>
      <c r="W643" s="166"/>
      <c r="X643" s="166"/>
      <c r="Y643" s="166"/>
      <c r="Z643" s="166"/>
    </row>
    <row r="644" spans="1:26">
      <c r="A644" s="163"/>
      <c r="B644" s="166"/>
      <c r="C644" s="166"/>
      <c r="D644" s="166"/>
      <c r="E644" s="166"/>
      <c r="F644" s="166"/>
      <c r="G644" s="166"/>
      <c r="H644" s="166"/>
      <c r="I644" s="166"/>
      <c r="J644" s="166"/>
      <c r="K644" s="166"/>
      <c r="L644" s="166"/>
      <c r="M644" s="166"/>
      <c r="N644" s="166"/>
      <c r="O644" s="166"/>
      <c r="P644" s="166"/>
      <c r="Q644" s="166"/>
      <c r="R644" s="166"/>
      <c r="S644" s="166"/>
      <c r="T644" s="166"/>
      <c r="U644" s="166"/>
      <c r="V644" s="166"/>
      <c r="W644" s="166"/>
      <c r="X644" s="166"/>
      <c r="Y644" s="166"/>
      <c r="Z644" s="166"/>
    </row>
    <row r="645" spans="1:26">
      <c r="A645" s="163"/>
      <c r="B645" s="166"/>
      <c r="C645" s="166"/>
      <c r="D645" s="166"/>
      <c r="E645" s="166"/>
      <c r="F645" s="166"/>
      <c r="G645" s="166"/>
      <c r="H645" s="166"/>
      <c r="I645" s="166"/>
      <c r="J645" s="166"/>
      <c r="K645" s="166"/>
      <c r="L645" s="166"/>
      <c r="M645" s="166"/>
      <c r="N645" s="166"/>
      <c r="O645" s="166"/>
      <c r="P645" s="166"/>
      <c r="Q645" s="166"/>
      <c r="R645" s="166"/>
      <c r="S645" s="166"/>
      <c r="T645" s="166"/>
      <c r="U645" s="166"/>
      <c r="V645" s="166"/>
      <c r="W645" s="166"/>
      <c r="X645" s="166"/>
      <c r="Y645" s="166"/>
      <c r="Z645" s="166"/>
    </row>
    <row r="646" spans="1:26">
      <c r="A646" s="163"/>
      <c r="B646" s="166"/>
      <c r="C646" s="166"/>
      <c r="D646" s="166"/>
      <c r="E646" s="166"/>
      <c r="F646" s="166"/>
      <c r="G646" s="166"/>
      <c r="H646" s="166"/>
      <c r="I646" s="166"/>
      <c r="J646" s="166"/>
      <c r="K646" s="166"/>
      <c r="L646" s="166"/>
      <c r="M646" s="166"/>
      <c r="N646" s="166"/>
      <c r="O646" s="166"/>
      <c r="P646" s="166"/>
      <c r="Q646" s="166"/>
      <c r="R646" s="166"/>
      <c r="S646" s="166"/>
      <c r="T646" s="166"/>
      <c r="U646" s="166"/>
      <c r="V646" s="166"/>
      <c r="W646" s="166"/>
      <c r="X646" s="166"/>
      <c r="Y646" s="166"/>
      <c r="Z646" s="166"/>
    </row>
    <row r="647" spans="1:26">
      <c r="A647" s="163"/>
      <c r="B647" s="166"/>
      <c r="C647" s="166"/>
      <c r="D647" s="166"/>
      <c r="E647" s="166"/>
      <c r="F647" s="166"/>
      <c r="G647" s="166"/>
      <c r="H647" s="166"/>
      <c r="I647" s="166"/>
      <c r="J647" s="166"/>
      <c r="K647" s="166"/>
      <c r="L647" s="166"/>
      <c r="M647" s="166"/>
      <c r="N647" s="166"/>
      <c r="O647" s="166"/>
      <c r="P647" s="166"/>
      <c r="Q647" s="166"/>
      <c r="R647" s="166"/>
      <c r="S647" s="166"/>
      <c r="T647" s="166"/>
      <c r="U647" s="166"/>
      <c r="V647" s="166"/>
      <c r="W647" s="166"/>
      <c r="X647" s="166"/>
      <c r="Y647" s="166"/>
      <c r="Z647" s="166"/>
    </row>
    <row r="648" spans="1:26">
      <c r="A648" s="163"/>
      <c r="B648" s="166"/>
      <c r="C648" s="166"/>
      <c r="D648" s="166"/>
      <c r="E648" s="166"/>
      <c r="F648" s="166"/>
      <c r="G648" s="166"/>
      <c r="H648" s="166"/>
      <c r="I648" s="166"/>
      <c r="J648" s="166"/>
      <c r="K648" s="166"/>
      <c r="L648" s="166"/>
      <c r="M648" s="166"/>
      <c r="N648" s="166"/>
      <c r="O648" s="166"/>
      <c r="P648" s="166"/>
      <c r="Q648" s="166"/>
      <c r="R648" s="166"/>
      <c r="S648" s="166"/>
      <c r="T648" s="166"/>
      <c r="U648" s="166"/>
      <c r="V648" s="166"/>
      <c r="W648" s="166"/>
      <c r="X648" s="166"/>
      <c r="Y648" s="166"/>
      <c r="Z648" s="166"/>
    </row>
    <row r="649" spans="1:26">
      <c r="A649" s="163"/>
      <c r="B649" s="166"/>
      <c r="C649" s="166"/>
      <c r="D649" s="166"/>
      <c r="E649" s="166"/>
      <c r="F649" s="166"/>
      <c r="G649" s="166"/>
      <c r="H649" s="166"/>
      <c r="I649" s="166"/>
      <c r="J649" s="166"/>
      <c r="K649" s="166"/>
      <c r="L649" s="166"/>
      <c r="M649" s="166"/>
      <c r="N649" s="166"/>
      <c r="O649" s="166"/>
      <c r="P649" s="166"/>
      <c r="Q649" s="166"/>
      <c r="R649" s="166"/>
      <c r="S649" s="166"/>
      <c r="T649" s="166"/>
      <c r="U649" s="166"/>
      <c r="V649" s="166"/>
      <c r="W649" s="166"/>
      <c r="X649" s="166"/>
      <c r="Y649" s="166"/>
      <c r="Z649" s="166"/>
    </row>
    <row r="650" spans="1:26">
      <c r="A650" s="163"/>
      <c r="B650" s="166"/>
      <c r="C650" s="166"/>
      <c r="D650" s="166"/>
      <c r="E650" s="166"/>
      <c r="F650" s="166"/>
      <c r="G650" s="166"/>
      <c r="H650" s="166"/>
      <c r="I650" s="166"/>
      <c r="J650" s="166"/>
      <c r="K650" s="166"/>
      <c r="L650" s="166"/>
      <c r="M650" s="166"/>
      <c r="N650" s="166"/>
      <c r="O650" s="166"/>
      <c r="P650" s="166"/>
      <c r="Q650" s="166"/>
      <c r="R650" s="166"/>
      <c r="S650" s="166"/>
      <c r="T650" s="166"/>
      <c r="U650" s="166"/>
      <c r="V650" s="166"/>
      <c r="W650" s="166"/>
      <c r="X650" s="166"/>
      <c r="Y650" s="166"/>
      <c r="Z650" s="166"/>
    </row>
    <row r="651" spans="1:26">
      <c r="A651" s="163"/>
      <c r="B651" s="166"/>
      <c r="C651" s="166"/>
      <c r="D651" s="166"/>
      <c r="E651" s="166"/>
      <c r="F651" s="166"/>
      <c r="G651" s="166"/>
      <c r="H651" s="166"/>
      <c r="I651" s="166"/>
      <c r="J651" s="166"/>
      <c r="K651" s="166"/>
      <c r="L651" s="166"/>
      <c r="M651" s="166"/>
      <c r="N651" s="166"/>
      <c r="O651" s="166"/>
      <c r="P651" s="166"/>
      <c r="Q651" s="166"/>
      <c r="R651" s="166"/>
      <c r="S651" s="166"/>
      <c r="T651" s="166"/>
      <c r="U651" s="166"/>
      <c r="V651" s="166"/>
      <c r="W651" s="166"/>
      <c r="X651" s="166"/>
      <c r="Y651" s="166"/>
      <c r="Z651" s="166"/>
    </row>
    <row r="652" spans="1:26">
      <c r="A652" s="163"/>
      <c r="B652" s="166"/>
      <c r="C652" s="166"/>
      <c r="D652" s="166"/>
      <c r="E652" s="166"/>
      <c r="F652" s="166"/>
      <c r="G652" s="166"/>
      <c r="H652" s="166"/>
      <c r="I652" s="166"/>
      <c r="J652" s="166"/>
      <c r="K652" s="166"/>
      <c r="L652" s="166"/>
      <c r="M652" s="166"/>
      <c r="N652" s="166"/>
      <c r="O652" s="166"/>
      <c r="P652" s="166"/>
      <c r="Q652" s="166"/>
      <c r="R652" s="166"/>
      <c r="S652" s="166"/>
      <c r="T652" s="166"/>
      <c r="U652" s="166"/>
      <c r="V652" s="166"/>
      <c r="W652" s="166"/>
      <c r="X652" s="166"/>
      <c r="Y652" s="166"/>
      <c r="Z652" s="166"/>
    </row>
    <row r="653" spans="1:26">
      <c r="A653" s="163"/>
      <c r="B653" s="166"/>
      <c r="C653" s="166"/>
      <c r="D653" s="166"/>
      <c r="E653" s="166"/>
      <c r="F653" s="166"/>
      <c r="G653" s="166"/>
      <c r="H653" s="166"/>
      <c r="I653" s="166"/>
      <c r="J653" s="166"/>
      <c r="K653" s="166"/>
      <c r="L653" s="166"/>
      <c r="M653" s="166"/>
      <c r="N653" s="166"/>
      <c r="O653" s="166"/>
      <c r="P653" s="166"/>
      <c r="Q653" s="166"/>
      <c r="R653" s="166"/>
      <c r="S653" s="166"/>
      <c r="T653" s="166"/>
      <c r="U653" s="166"/>
      <c r="V653" s="166"/>
      <c r="W653" s="166"/>
      <c r="X653" s="166"/>
      <c r="Y653" s="166"/>
      <c r="Z653" s="166"/>
    </row>
    <row r="654" spans="1:26">
      <c r="A654" s="163"/>
      <c r="B654" s="166"/>
      <c r="C654" s="166"/>
      <c r="D654" s="166"/>
      <c r="E654" s="166"/>
      <c r="F654" s="166"/>
      <c r="G654" s="166"/>
      <c r="H654" s="166"/>
      <c r="I654" s="166"/>
      <c r="J654" s="166"/>
      <c r="K654" s="166"/>
      <c r="L654" s="166"/>
      <c r="M654" s="166"/>
      <c r="N654" s="166"/>
      <c r="O654" s="166"/>
      <c r="P654" s="166"/>
      <c r="Q654" s="166"/>
      <c r="R654" s="166"/>
      <c r="S654" s="166"/>
      <c r="T654" s="166"/>
      <c r="U654" s="166"/>
      <c r="V654" s="166"/>
      <c r="W654" s="166"/>
      <c r="X654" s="166"/>
      <c r="Y654" s="166"/>
      <c r="Z654" s="166"/>
    </row>
    <row r="655" spans="1:26">
      <c r="A655" s="163"/>
      <c r="B655" s="166"/>
      <c r="C655" s="166"/>
      <c r="D655" s="166"/>
      <c r="E655" s="166"/>
      <c r="F655" s="166"/>
      <c r="G655" s="166"/>
      <c r="H655" s="166"/>
      <c r="I655" s="166"/>
      <c r="J655" s="166"/>
      <c r="K655" s="166"/>
      <c r="L655" s="166"/>
      <c r="M655" s="166"/>
      <c r="N655" s="166"/>
      <c r="O655" s="166"/>
      <c r="P655" s="166"/>
      <c r="Q655" s="166"/>
      <c r="R655" s="166"/>
      <c r="S655" s="166"/>
      <c r="T655" s="166"/>
      <c r="U655" s="166"/>
      <c r="V655" s="166"/>
      <c r="W655" s="166"/>
      <c r="X655" s="166"/>
      <c r="Y655" s="166"/>
      <c r="Z655" s="166"/>
    </row>
    <row r="656" spans="1:26">
      <c r="A656" s="163"/>
      <c r="B656" s="166"/>
      <c r="C656" s="166"/>
      <c r="D656" s="166"/>
      <c r="E656" s="166"/>
      <c r="F656" s="166"/>
      <c r="G656" s="166"/>
      <c r="H656" s="166"/>
      <c r="I656" s="166"/>
      <c r="J656" s="166"/>
      <c r="K656" s="166"/>
      <c r="L656" s="166"/>
      <c r="M656" s="166"/>
      <c r="N656" s="166"/>
      <c r="O656" s="166"/>
      <c r="P656" s="166"/>
      <c r="Q656" s="166"/>
      <c r="R656" s="166"/>
      <c r="S656" s="166"/>
      <c r="T656" s="166"/>
      <c r="U656" s="166"/>
      <c r="V656" s="166"/>
      <c r="W656" s="166"/>
      <c r="X656" s="166"/>
      <c r="Y656" s="166"/>
      <c r="Z656" s="166"/>
    </row>
    <row r="657" spans="1:26">
      <c r="A657" s="163"/>
      <c r="B657" s="166"/>
      <c r="C657" s="166"/>
      <c r="D657" s="166"/>
      <c r="E657" s="166"/>
      <c r="F657" s="166"/>
      <c r="G657" s="166"/>
      <c r="H657" s="166"/>
      <c r="I657" s="166"/>
      <c r="J657" s="166"/>
      <c r="K657" s="166"/>
      <c r="L657" s="166"/>
      <c r="M657" s="166"/>
      <c r="N657" s="166"/>
      <c r="O657" s="166"/>
      <c r="P657" s="166"/>
      <c r="Q657" s="166"/>
      <c r="R657" s="166"/>
      <c r="S657" s="166"/>
      <c r="T657" s="166"/>
      <c r="U657" s="166"/>
      <c r="V657" s="166"/>
      <c r="W657" s="166"/>
      <c r="X657" s="166"/>
      <c r="Y657" s="166"/>
      <c r="Z657" s="166"/>
    </row>
    <row r="658" spans="1:26">
      <c r="A658" s="163"/>
      <c r="B658" s="166"/>
      <c r="C658" s="166"/>
      <c r="D658" s="166"/>
      <c r="E658" s="166"/>
      <c r="F658" s="166"/>
      <c r="G658" s="166"/>
      <c r="H658" s="166"/>
      <c r="I658" s="166"/>
      <c r="J658" s="166"/>
      <c r="K658" s="166"/>
      <c r="L658" s="166"/>
      <c r="M658" s="166"/>
      <c r="N658" s="166"/>
      <c r="O658" s="166"/>
      <c r="P658" s="166"/>
      <c r="Q658" s="166"/>
      <c r="R658" s="166"/>
      <c r="S658" s="166"/>
      <c r="T658" s="166"/>
      <c r="U658" s="166"/>
      <c r="V658" s="166"/>
      <c r="W658" s="166"/>
      <c r="X658" s="166"/>
      <c r="Y658" s="166"/>
      <c r="Z658" s="166"/>
    </row>
    <row r="659" spans="1:26">
      <c r="A659" s="163"/>
      <c r="B659" s="166"/>
      <c r="C659" s="166"/>
      <c r="D659" s="166"/>
      <c r="E659" s="166"/>
      <c r="F659" s="166"/>
      <c r="G659" s="166"/>
      <c r="H659" s="166"/>
      <c r="I659" s="166"/>
      <c r="J659" s="166"/>
      <c r="K659" s="166"/>
      <c r="L659" s="166"/>
      <c r="M659" s="166"/>
      <c r="N659" s="166"/>
      <c r="O659" s="166"/>
      <c r="P659" s="166"/>
      <c r="Q659" s="166"/>
      <c r="R659" s="166"/>
      <c r="S659" s="166"/>
      <c r="T659" s="166"/>
      <c r="U659" s="166"/>
      <c r="V659" s="166"/>
      <c r="W659" s="166"/>
      <c r="X659" s="166"/>
      <c r="Y659" s="166"/>
      <c r="Z659" s="166"/>
    </row>
    <row r="660" spans="1:26">
      <c r="A660" s="163"/>
      <c r="B660" s="166"/>
      <c r="C660" s="166"/>
      <c r="D660" s="166"/>
      <c r="E660" s="166"/>
      <c r="F660" s="166"/>
      <c r="G660" s="166"/>
      <c r="H660" s="166"/>
      <c r="I660" s="166"/>
      <c r="J660" s="166"/>
      <c r="K660" s="166"/>
      <c r="L660" s="166"/>
      <c r="M660" s="166"/>
      <c r="N660" s="166"/>
      <c r="O660" s="166"/>
      <c r="P660" s="166"/>
      <c r="Q660" s="166"/>
      <c r="R660" s="166"/>
      <c r="S660" s="166"/>
      <c r="T660" s="166"/>
      <c r="U660" s="166"/>
      <c r="V660" s="166"/>
      <c r="W660" s="166"/>
      <c r="X660" s="166"/>
      <c r="Y660" s="166"/>
      <c r="Z660" s="166"/>
    </row>
    <row r="661" spans="1:26">
      <c r="A661" s="163"/>
      <c r="B661" s="166"/>
      <c r="C661" s="166"/>
      <c r="D661" s="166"/>
      <c r="E661" s="166"/>
      <c r="F661" s="166"/>
      <c r="G661" s="166"/>
      <c r="H661" s="166"/>
      <c r="I661" s="166"/>
      <c r="J661" s="166"/>
      <c r="K661" s="166"/>
      <c r="L661" s="166"/>
      <c r="M661" s="166"/>
      <c r="N661" s="166"/>
      <c r="O661" s="166"/>
      <c r="P661" s="166"/>
      <c r="Q661" s="166"/>
      <c r="R661" s="166"/>
      <c r="S661" s="166"/>
      <c r="T661" s="166"/>
      <c r="U661" s="166"/>
      <c r="V661" s="166"/>
      <c r="W661" s="166"/>
      <c r="X661" s="166"/>
      <c r="Y661" s="166"/>
      <c r="Z661" s="166"/>
    </row>
    <row r="662" spans="1:26">
      <c r="A662" s="163"/>
      <c r="B662" s="166"/>
      <c r="C662" s="166"/>
      <c r="D662" s="166"/>
      <c r="E662" s="166"/>
      <c r="F662" s="166"/>
      <c r="G662" s="166"/>
      <c r="H662" s="166"/>
      <c r="I662" s="166"/>
      <c r="J662" s="166"/>
      <c r="K662" s="166"/>
      <c r="L662" s="166"/>
      <c r="M662" s="166"/>
      <c r="N662" s="166"/>
      <c r="O662" s="166"/>
      <c r="P662" s="166"/>
      <c r="Q662" s="166"/>
      <c r="R662" s="166"/>
      <c r="S662" s="166"/>
      <c r="T662" s="166"/>
      <c r="U662" s="166"/>
      <c r="V662" s="166"/>
      <c r="W662" s="166"/>
      <c r="X662" s="166"/>
      <c r="Y662" s="166"/>
      <c r="Z662" s="166"/>
    </row>
    <row r="663" spans="1:26">
      <c r="A663" s="163"/>
      <c r="B663" s="166"/>
      <c r="C663" s="166"/>
      <c r="D663" s="166"/>
      <c r="E663" s="166"/>
      <c r="F663" s="166"/>
      <c r="G663" s="166"/>
      <c r="H663" s="166"/>
      <c r="I663" s="166"/>
      <c r="J663" s="166"/>
      <c r="K663" s="166"/>
      <c r="L663" s="166"/>
      <c r="M663" s="166"/>
      <c r="N663" s="166"/>
      <c r="O663" s="166"/>
      <c r="P663" s="166"/>
      <c r="Q663" s="166"/>
      <c r="R663" s="166"/>
      <c r="S663" s="166"/>
      <c r="T663" s="166"/>
      <c r="U663" s="166"/>
      <c r="V663" s="166"/>
      <c r="W663" s="166"/>
      <c r="X663" s="166"/>
      <c r="Y663" s="166"/>
      <c r="Z663" s="166"/>
    </row>
    <row r="664" spans="1:26">
      <c r="A664" s="163"/>
      <c r="B664" s="166"/>
      <c r="C664" s="166"/>
      <c r="D664" s="166"/>
      <c r="E664" s="166"/>
      <c r="F664" s="166"/>
      <c r="G664" s="166"/>
      <c r="H664" s="166"/>
      <c r="I664" s="166"/>
      <c r="J664" s="166"/>
      <c r="K664" s="166"/>
      <c r="L664" s="166"/>
      <c r="M664" s="166"/>
      <c r="N664" s="166"/>
      <c r="O664" s="166"/>
      <c r="P664" s="166"/>
      <c r="Q664" s="166"/>
      <c r="R664" s="166"/>
      <c r="S664" s="166"/>
      <c r="T664" s="166"/>
      <c r="U664" s="166"/>
      <c r="V664" s="166"/>
      <c r="W664" s="166"/>
      <c r="X664" s="166"/>
      <c r="Y664" s="166"/>
      <c r="Z664" s="166"/>
    </row>
    <row r="665" spans="1:26">
      <c r="A665" s="163"/>
      <c r="B665" s="166"/>
      <c r="C665" s="166"/>
      <c r="D665" s="166"/>
      <c r="E665" s="166"/>
      <c r="F665" s="166"/>
      <c r="G665" s="166"/>
      <c r="H665" s="166"/>
      <c r="I665" s="166"/>
      <c r="J665" s="166"/>
      <c r="K665" s="166"/>
      <c r="L665" s="166"/>
      <c r="M665" s="166"/>
      <c r="N665" s="166"/>
      <c r="O665" s="166"/>
      <c r="P665" s="166"/>
      <c r="Q665" s="166"/>
      <c r="R665" s="166"/>
      <c r="S665" s="166"/>
      <c r="T665" s="166"/>
      <c r="U665" s="166"/>
      <c r="V665" s="166"/>
      <c r="W665" s="166"/>
      <c r="X665" s="166"/>
      <c r="Y665" s="166"/>
      <c r="Z665" s="166"/>
    </row>
    <row r="666" spans="1:26">
      <c r="A666" s="163"/>
      <c r="B666" s="166"/>
      <c r="C666" s="166"/>
      <c r="D666" s="166"/>
      <c r="E666" s="166"/>
      <c r="F666" s="166"/>
      <c r="G666" s="166"/>
      <c r="H666" s="166"/>
      <c r="I666" s="166"/>
      <c r="J666" s="166"/>
      <c r="K666" s="166"/>
      <c r="L666" s="166"/>
      <c r="M666" s="166"/>
      <c r="N666" s="166"/>
      <c r="O666" s="166"/>
      <c r="P666" s="166"/>
      <c r="Q666" s="166"/>
      <c r="R666" s="166"/>
      <c r="S666" s="166"/>
      <c r="T666" s="166"/>
      <c r="U666" s="166"/>
      <c r="V666" s="166"/>
      <c r="W666" s="166"/>
      <c r="X666" s="166"/>
      <c r="Y666" s="166"/>
      <c r="Z666" s="166"/>
    </row>
    <row r="667" spans="1:26">
      <c r="A667" s="163"/>
      <c r="B667" s="166"/>
      <c r="C667" s="166"/>
      <c r="D667" s="166"/>
      <c r="E667" s="166"/>
      <c r="F667" s="166"/>
      <c r="G667" s="166"/>
      <c r="H667" s="166"/>
      <c r="I667" s="166"/>
      <c r="J667" s="166"/>
      <c r="K667" s="166"/>
      <c r="L667" s="166"/>
      <c r="M667" s="166"/>
      <c r="N667" s="166"/>
      <c r="O667" s="166"/>
      <c r="P667" s="166"/>
      <c r="Q667" s="166"/>
      <c r="R667" s="166"/>
      <c r="S667" s="166"/>
      <c r="T667" s="166"/>
      <c r="U667" s="166"/>
      <c r="V667" s="166"/>
      <c r="W667" s="166"/>
      <c r="X667" s="166"/>
      <c r="Y667" s="166"/>
      <c r="Z667" s="166"/>
    </row>
    <row r="668" spans="1:26">
      <c r="A668" s="163"/>
      <c r="B668" s="166"/>
      <c r="C668" s="166"/>
      <c r="D668" s="166"/>
      <c r="E668" s="166"/>
      <c r="F668" s="166"/>
      <c r="G668" s="166"/>
      <c r="H668" s="166"/>
      <c r="I668" s="166"/>
      <c r="J668" s="166"/>
      <c r="K668" s="166"/>
      <c r="L668" s="166"/>
      <c r="M668" s="166"/>
      <c r="N668" s="166"/>
      <c r="O668" s="166"/>
      <c r="P668" s="166"/>
      <c r="Q668" s="166"/>
      <c r="R668" s="166"/>
      <c r="S668" s="166"/>
      <c r="T668" s="166"/>
      <c r="U668" s="166"/>
      <c r="V668" s="166"/>
      <c r="W668" s="166"/>
      <c r="X668" s="166"/>
      <c r="Y668" s="166"/>
      <c r="Z668" s="166"/>
    </row>
    <row r="669" spans="1:26">
      <c r="A669" s="163"/>
      <c r="B669" s="166"/>
      <c r="C669" s="166"/>
      <c r="D669" s="166"/>
      <c r="E669" s="166"/>
      <c r="F669" s="166"/>
      <c r="G669" s="166"/>
      <c r="H669" s="166"/>
      <c r="I669" s="166"/>
      <c r="J669" s="166"/>
      <c r="K669" s="166"/>
      <c r="L669" s="166"/>
      <c r="M669" s="166"/>
      <c r="N669" s="166"/>
      <c r="O669" s="166"/>
      <c r="P669" s="166"/>
      <c r="Q669" s="166"/>
      <c r="R669" s="166"/>
      <c r="S669" s="166"/>
      <c r="T669" s="166"/>
      <c r="U669" s="166"/>
      <c r="V669" s="166"/>
      <c r="W669" s="166"/>
      <c r="X669" s="166"/>
      <c r="Y669" s="166"/>
      <c r="Z669" s="166"/>
    </row>
    <row r="670" spans="1:26">
      <c r="A670" s="163"/>
      <c r="B670" s="166"/>
      <c r="C670" s="166"/>
      <c r="D670" s="166"/>
      <c r="E670" s="166"/>
      <c r="F670" s="166"/>
      <c r="G670" s="166"/>
      <c r="H670" s="166"/>
      <c r="I670" s="166"/>
      <c r="J670" s="166"/>
      <c r="K670" s="166"/>
      <c r="L670" s="166"/>
      <c r="M670" s="166"/>
      <c r="N670" s="166"/>
      <c r="O670" s="166"/>
      <c r="P670" s="166"/>
      <c r="Q670" s="166"/>
      <c r="R670" s="166"/>
      <c r="S670" s="166"/>
      <c r="T670" s="166"/>
      <c r="U670" s="166"/>
      <c r="V670" s="166"/>
      <c r="W670" s="166"/>
      <c r="X670" s="166"/>
      <c r="Y670" s="166"/>
      <c r="Z670" s="166"/>
    </row>
    <row r="671" spans="1:26">
      <c r="A671" s="163"/>
      <c r="B671" s="166"/>
      <c r="C671" s="166"/>
      <c r="D671" s="166"/>
      <c r="E671" s="166"/>
      <c r="F671" s="166"/>
      <c r="G671" s="166"/>
      <c r="H671" s="166"/>
      <c r="I671" s="166"/>
      <c r="J671" s="166"/>
      <c r="K671" s="166"/>
      <c r="L671" s="166"/>
      <c r="M671" s="166"/>
      <c r="N671" s="166"/>
      <c r="O671" s="166"/>
      <c r="P671" s="166"/>
      <c r="Q671" s="166"/>
      <c r="R671" s="166"/>
      <c r="S671" s="166"/>
      <c r="T671" s="166"/>
      <c r="U671" s="166"/>
      <c r="V671" s="166"/>
      <c r="W671" s="166"/>
      <c r="X671" s="166"/>
      <c r="Y671" s="166"/>
      <c r="Z671" s="166"/>
    </row>
    <row r="672" spans="1:26">
      <c r="A672" s="163"/>
      <c r="B672" s="166"/>
      <c r="C672" s="166"/>
      <c r="D672" s="166"/>
      <c r="E672" s="166"/>
      <c r="F672" s="166"/>
      <c r="G672" s="166"/>
      <c r="H672" s="166"/>
      <c r="I672" s="166"/>
      <c r="J672" s="166"/>
      <c r="K672" s="166"/>
      <c r="L672" s="166"/>
      <c r="M672" s="166"/>
      <c r="N672" s="166"/>
      <c r="O672" s="166"/>
      <c r="P672" s="166"/>
      <c r="Q672" s="166"/>
      <c r="R672" s="166"/>
      <c r="S672" s="166"/>
      <c r="T672" s="166"/>
      <c r="U672" s="166"/>
      <c r="V672" s="166"/>
      <c r="W672" s="166"/>
      <c r="X672" s="166"/>
      <c r="Y672" s="166"/>
      <c r="Z672" s="166"/>
    </row>
    <row r="673" spans="1:26">
      <c r="A673" s="163"/>
      <c r="B673" s="166"/>
      <c r="C673" s="166"/>
      <c r="D673" s="166"/>
      <c r="E673" s="166"/>
      <c r="F673" s="166"/>
      <c r="G673" s="166"/>
      <c r="H673" s="166"/>
      <c r="I673" s="166"/>
      <c r="J673" s="166"/>
      <c r="K673" s="166"/>
      <c r="L673" s="166"/>
      <c r="M673" s="166"/>
      <c r="N673" s="166"/>
      <c r="O673" s="166"/>
      <c r="P673" s="166"/>
      <c r="Q673" s="166"/>
      <c r="R673" s="166"/>
      <c r="S673" s="166"/>
      <c r="T673" s="166"/>
      <c r="U673" s="166"/>
      <c r="V673" s="166"/>
      <c r="W673" s="166"/>
      <c r="X673" s="166"/>
      <c r="Y673" s="166"/>
      <c r="Z673" s="166"/>
    </row>
    <row r="674" spans="1:26">
      <c r="A674" s="163"/>
      <c r="B674" s="166"/>
      <c r="C674" s="166"/>
      <c r="D674" s="166"/>
      <c r="E674" s="166"/>
      <c r="F674" s="166"/>
      <c r="G674" s="166"/>
      <c r="H674" s="166"/>
      <c r="I674" s="166"/>
      <c r="J674" s="166"/>
      <c r="K674" s="166"/>
      <c r="L674" s="166"/>
      <c r="M674" s="166"/>
      <c r="N674" s="166"/>
      <c r="O674" s="166"/>
      <c r="P674" s="166"/>
      <c r="Q674" s="166"/>
      <c r="R674" s="166"/>
      <c r="S674" s="166"/>
      <c r="T674" s="166"/>
      <c r="U674" s="166"/>
      <c r="V674" s="166"/>
      <c r="W674" s="166"/>
      <c r="X674" s="166"/>
      <c r="Y674" s="166"/>
      <c r="Z674" s="166"/>
    </row>
    <row r="675" spans="1:26">
      <c r="A675" s="163"/>
      <c r="B675" s="166"/>
      <c r="C675" s="166"/>
      <c r="D675" s="166"/>
      <c r="E675" s="166"/>
      <c r="F675" s="166"/>
      <c r="G675" s="166"/>
      <c r="H675" s="166"/>
      <c r="I675" s="166"/>
      <c r="J675" s="166"/>
      <c r="K675" s="166"/>
      <c r="L675" s="166"/>
      <c r="M675" s="166"/>
      <c r="N675" s="166"/>
      <c r="O675" s="166"/>
      <c r="P675" s="166"/>
      <c r="Q675" s="166"/>
      <c r="R675" s="166"/>
      <c r="S675" s="166"/>
      <c r="T675" s="166"/>
      <c r="U675" s="166"/>
      <c r="V675" s="166"/>
      <c r="W675" s="166"/>
      <c r="X675" s="166"/>
      <c r="Y675" s="166"/>
      <c r="Z675" s="166"/>
    </row>
    <row r="676" spans="1:26">
      <c r="A676" s="163"/>
      <c r="B676" s="166"/>
      <c r="C676" s="166"/>
      <c r="D676" s="166"/>
      <c r="E676" s="166"/>
      <c r="F676" s="166"/>
      <c r="G676" s="166"/>
      <c r="H676" s="166"/>
      <c r="I676" s="166"/>
      <c r="J676" s="166"/>
      <c r="K676" s="166"/>
      <c r="L676" s="166"/>
      <c r="M676" s="166"/>
      <c r="N676" s="166"/>
      <c r="O676" s="166"/>
      <c r="P676" s="166"/>
      <c r="Q676" s="166"/>
      <c r="R676" s="166"/>
      <c r="S676" s="166"/>
      <c r="T676" s="166"/>
      <c r="U676" s="166"/>
      <c r="V676" s="166"/>
      <c r="W676" s="166"/>
      <c r="X676" s="166"/>
      <c r="Y676" s="166"/>
      <c r="Z676" s="166"/>
    </row>
    <row r="677" spans="1:26">
      <c r="A677" s="163"/>
      <c r="B677" s="166"/>
      <c r="C677" s="166"/>
      <c r="D677" s="166"/>
      <c r="E677" s="166"/>
      <c r="F677" s="166"/>
      <c r="G677" s="166"/>
      <c r="H677" s="166"/>
      <c r="I677" s="166"/>
      <c r="J677" s="166"/>
      <c r="K677" s="166"/>
      <c r="L677" s="166"/>
      <c r="M677" s="166"/>
      <c r="N677" s="166"/>
      <c r="O677" s="166"/>
      <c r="P677" s="166"/>
      <c r="Q677" s="166"/>
      <c r="R677" s="166"/>
      <c r="S677" s="166"/>
      <c r="T677" s="166"/>
      <c r="U677" s="166"/>
      <c r="V677" s="166"/>
      <c r="W677" s="166"/>
      <c r="X677" s="166"/>
      <c r="Y677" s="166"/>
      <c r="Z677" s="166"/>
    </row>
    <row r="678" spans="1:26">
      <c r="A678" s="163"/>
      <c r="B678" s="166"/>
      <c r="C678" s="166"/>
      <c r="D678" s="166"/>
      <c r="E678" s="166"/>
      <c r="F678" s="166"/>
      <c r="G678" s="166"/>
      <c r="H678" s="166"/>
      <c r="I678" s="166"/>
      <c r="J678" s="166"/>
      <c r="K678" s="166"/>
      <c r="L678" s="166"/>
      <c r="M678" s="166"/>
      <c r="N678" s="166"/>
      <c r="O678" s="166"/>
      <c r="P678" s="166"/>
      <c r="Q678" s="166"/>
      <c r="R678" s="166"/>
      <c r="S678" s="166"/>
      <c r="T678" s="166"/>
      <c r="U678" s="166"/>
      <c r="V678" s="166"/>
      <c r="W678" s="166"/>
      <c r="X678" s="166"/>
      <c r="Y678" s="166"/>
      <c r="Z678" s="166"/>
    </row>
    <row r="679" spans="1:26">
      <c r="A679" s="163"/>
      <c r="B679" s="166"/>
      <c r="C679" s="166"/>
      <c r="D679" s="166"/>
      <c r="E679" s="166"/>
      <c r="F679" s="166"/>
      <c r="G679" s="166"/>
      <c r="H679" s="166"/>
      <c r="I679" s="166"/>
      <c r="J679" s="166"/>
      <c r="K679" s="166"/>
      <c r="L679" s="166"/>
      <c r="M679" s="166"/>
      <c r="N679" s="166"/>
      <c r="O679" s="166"/>
      <c r="P679" s="166"/>
      <c r="Q679" s="166"/>
      <c r="R679" s="166"/>
      <c r="S679" s="166"/>
      <c r="T679" s="166"/>
      <c r="U679" s="166"/>
      <c r="V679" s="166"/>
      <c r="W679" s="166"/>
      <c r="X679" s="166"/>
      <c r="Y679" s="166"/>
      <c r="Z679" s="166"/>
    </row>
    <row r="680" spans="1:26">
      <c r="A680" s="163"/>
      <c r="B680" s="166"/>
      <c r="C680" s="166"/>
      <c r="D680" s="166"/>
      <c r="E680" s="166"/>
      <c r="F680" s="166"/>
      <c r="G680" s="166"/>
      <c r="H680" s="166"/>
      <c r="I680" s="166"/>
      <c r="J680" s="166"/>
      <c r="K680" s="166"/>
      <c r="L680" s="166"/>
      <c r="M680" s="166"/>
      <c r="N680" s="166"/>
      <c r="O680" s="166"/>
      <c r="P680" s="166"/>
      <c r="Q680" s="166"/>
      <c r="R680" s="166"/>
      <c r="S680" s="166"/>
      <c r="T680" s="166"/>
      <c r="U680" s="166"/>
      <c r="V680" s="166"/>
      <c r="W680" s="166"/>
      <c r="X680" s="166"/>
      <c r="Y680" s="166"/>
      <c r="Z680" s="166"/>
    </row>
    <row r="681" spans="1:26">
      <c r="A681" s="163"/>
      <c r="B681" s="166"/>
      <c r="C681" s="166"/>
      <c r="D681" s="166"/>
      <c r="E681" s="166"/>
      <c r="F681" s="166"/>
      <c r="G681" s="166"/>
      <c r="H681" s="166"/>
      <c r="I681" s="166"/>
      <c r="J681" s="166"/>
      <c r="K681" s="166"/>
      <c r="L681" s="166"/>
      <c r="M681" s="166"/>
      <c r="N681" s="166"/>
      <c r="O681" s="166"/>
      <c r="P681" s="166"/>
      <c r="Q681" s="166"/>
      <c r="R681" s="166"/>
      <c r="S681" s="166"/>
      <c r="T681" s="166"/>
      <c r="U681" s="166"/>
      <c r="V681" s="166"/>
      <c r="W681" s="166"/>
      <c r="X681" s="166"/>
      <c r="Y681" s="166"/>
      <c r="Z681" s="166"/>
    </row>
    <row r="682" spans="1:26">
      <c r="A682" s="163"/>
      <c r="B682" s="166"/>
      <c r="C682" s="166"/>
      <c r="D682" s="166"/>
      <c r="E682" s="166"/>
      <c r="F682" s="166"/>
      <c r="G682" s="166"/>
      <c r="H682" s="166"/>
      <c r="I682" s="166"/>
      <c r="J682" s="166"/>
      <c r="K682" s="166"/>
      <c r="L682" s="166"/>
      <c r="M682" s="166"/>
      <c r="N682" s="166"/>
      <c r="O682" s="166"/>
      <c r="P682" s="166"/>
      <c r="Q682" s="166"/>
      <c r="R682" s="166"/>
      <c r="S682" s="166"/>
      <c r="T682" s="166"/>
      <c r="U682" s="166"/>
      <c r="V682" s="166"/>
      <c r="W682" s="166"/>
      <c r="X682" s="166"/>
      <c r="Y682" s="166"/>
      <c r="Z682" s="166"/>
    </row>
    <row r="683" spans="1:26">
      <c r="A683" s="163"/>
      <c r="B683" s="166"/>
      <c r="C683" s="166"/>
      <c r="D683" s="166"/>
      <c r="E683" s="166"/>
      <c r="F683" s="166"/>
      <c r="G683" s="166"/>
      <c r="H683" s="166"/>
      <c r="I683" s="166"/>
      <c r="J683" s="166"/>
      <c r="K683" s="166"/>
      <c r="L683" s="166"/>
      <c r="M683" s="166"/>
      <c r="N683" s="166"/>
      <c r="O683" s="166"/>
      <c r="P683" s="166"/>
      <c r="Q683" s="166"/>
      <c r="R683" s="166"/>
      <c r="S683" s="166"/>
      <c r="T683" s="166"/>
      <c r="U683" s="166"/>
      <c r="V683" s="166"/>
      <c r="W683" s="166"/>
      <c r="X683" s="166"/>
      <c r="Y683" s="166"/>
      <c r="Z683" s="166"/>
    </row>
    <row r="684" spans="1:26">
      <c r="A684" s="163"/>
      <c r="B684" s="166"/>
      <c r="C684" s="166"/>
      <c r="D684" s="166"/>
      <c r="E684" s="166"/>
      <c r="F684" s="166"/>
      <c r="G684" s="166"/>
      <c r="H684" s="166"/>
      <c r="I684" s="166"/>
      <c r="J684" s="166"/>
      <c r="K684" s="166"/>
      <c r="L684" s="166"/>
      <c r="M684" s="166"/>
      <c r="N684" s="166"/>
      <c r="O684" s="166"/>
      <c r="P684" s="166"/>
      <c r="Q684" s="166"/>
      <c r="R684" s="166"/>
      <c r="S684" s="166"/>
      <c r="T684" s="166"/>
      <c r="U684" s="166"/>
      <c r="V684" s="166"/>
      <c r="W684" s="166"/>
      <c r="X684" s="166"/>
      <c r="Y684" s="166"/>
      <c r="Z684" s="166"/>
    </row>
    <row r="685" spans="1:26">
      <c r="A685" s="163"/>
      <c r="B685" s="166"/>
      <c r="C685" s="166"/>
      <c r="D685" s="166"/>
      <c r="E685" s="166"/>
      <c r="F685" s="166"/>
      <c r="G685" s="166"/>
      <c r="H685" s="166"/>
      <c r="I685" s="166"/>
      <c r="J685" s="166"/>
      <c r="K685" s="166"/>
      <c r="L685" s="166"/>
      <c r="M685" s="166"/>
      <c r="N685" s="166"/>
      <c r="O685" s="166"/>
      <c r="P685" s="166"/>
      <c r="Q685" s="166"/>
      <c r="R685" s="166"/>
      <c r="S685" s="166"/>
      <c r="T685" s="166"/>
      <c r="U685" s="166"/>
      <c r="V685" s="166"/>
      <c r="W685" s="166"/>
      <c r="X685" s="166"/>
      <c r="Y685" s="166"/>
      <c r="Z685" s="166"/>
    </row>
    <row r="686" spans="1:26">
      <c r="A686" s="163"/>
      <c r="B686" s="166"/>
      <c r="C686" s="166"/>
      <c r="D686" s="166"/>
      <c r="E686" s="166"/>
      <c r="F686" s="166"/>
      <c r="G686" s="166"/>
      <c r="H686" s="166"/>
      <c r="I686" s="166"/>
      <c r="J686" s="166"/>
      <c r="K686" s="166"/>
      <c r="L686" s="166"/>
      <c r="M686" s="166"/>
      <c r="N686" s="166"/>
      <c r="O686" s="166"/>
      <c r="P686" s="166"/>
      <c r="Q686" s="166"/>
      <c r="R686" s="166"/>
      <c r="S686" s="166"/>
      <c r="T686" s="166"/>
      <c r="U686" s="166"/>
      <c r="V686" s="166"/>
      <c r="W686" s="166"/>
      <c r="X686" s="166"/>
      <c r="Y686" s="166"/>
      <c r="Z686" s="166"/>
    </row>
    <row r="687" spans="1:26">
      <c r="A687" s="163"/>
      <c r="B687" s="166"/>
      <c r="C687" s="166"/>
      <c r="D687" s="166"/>
      <c r="E687" s="166"/>
      <c r="F687" s="166"/>
      <c r="G687" s="166"/>
      <c r="H687" s="166"/>
      <c r="I687" s="166"/>
      <c r="J687" s="166"/>
      <c r="K687" s="166"/>
      <c r="L687" s="166"/>
      <c r="M687" s="166"/>
      <c r="N687" s="166"/>
      <c r="O687" s="166"/>
      <c r="P687" s="166"/>
      <c r="Q687" s="166"/>
      <c r="R687" s="166"/>
      <c r="S687" s="166"/>
      <c r="T687" s="166"/>
      <c r="U687" s="166"/>
      <c r="V687" s="166"/>
      <c r="W687" s="166"/>
      <c r="X687" s="166"/>
      <c r="Y687" s="166"/>
      <c r="Z687" s="166"/>
    </row>
    <row r="688" spans="1:26">
      <c r="A688" s="163"/>
      <c r="B688" s="166"/>
      <c r="C688" s="166"/>
      <c r="D688" s="166"/>
      <c r="E688" s="166"/>
      <c r="F688" s="166"/>
      <c r="G688" s="166"/>
      <c r="H688" s="166"/>
      <c r="I688" s="166"/>
      <c r="J688" s="166"/>
      <c r="K688" s="166"/>
      <c r="L688" s="166"/>
      <c r="M688" s="166"/>
      <c r="N688" s="166"/>
      <c r="O688" s="166"/>
      <c r="P688" s="166"/>
      <c r="Q688" s="166"/>
      <c r="R688" s="166"/>
      <c r="S688" s="166"/>
      <c r="T688" s="166"/>
      <c r="U688" s="166"/>
      <c r="V688" s="166"/>
      <c r="W688" s="166"/>
      <c r="X688" s="166"/>
      <c r="Y688" s="166"/>
      <c r="Z688" s="166"/>
    </row>
    <row r="689" spans="1:26">
      <c r="A689" s="163"/>
      <c r="B689" s="166"/>
      <c r="C689" s="166"/>
      <c r="D689" s="166"/>
      <c r="E689" s="166"/>
      <c r="F689" s="166"/>
      <c r="G689" s="166"/>
      <c r="H689" s="166"/>
      <c r="I689" s="166"/>
      <c r="J689" s="166"/>
      <c r="K689" s="166"/>
      <c r="L689" s="166"/>
      <c r="M689" s="166"/>
      <c r="N689" s="166"/>
      <c r="O689" s="166"/>
      <c r="P689" s="166"/>
      <c r="Q689" s="166"/>
      <c r="R689" s="166"/>
      <c r="S689" s="166"/>
      <c r="T689" s="166"/>
      <c r="U689" s="166"/>
      <c r="V689" s="166"/>
      <c r="W689" s="166"/>
      <c r="X689" s="166"/>
      <c r="Y689" s="166"/>
      <c r="Z689" s="166"/>
    </row>
    <row r="690" spans="1:26">
      <c r="A690" s="163"/>
      <c r="B690" s="166"/>
      <c r="C690" s="166"/>
      <c r="D690" s="166"/>
      <c r="E690" s="166"/>
      <c r="F690" s="166"/>
      <c r="G690" s="166"/>
      <c r="H690" s="166"/>
      <c r="I690" s="166"/>
      <c r="J690" s="166"/>
      <c r="K690" s="166"/>
      <c r="L690" s="166"/>
      <c r="M690" s="166"/>
      <c r="N690" s="166"/>
      <c r="O690" s="166"/>
      <c r="P690" s="166"/>
      <c r="Q690" s="166"/>
      <c r="R690" s="166"/>
      <c r="S690" s="166"/>
      <c r="T690" s="166"/>
      <c r="U690" s="166"/>
      <c r="V690" s="166"/>
      <c r="W690" s="166"/>
      <c r="X690" s="166"/>
      <c r="Y690" s="166"/>
      <c r="Z690" s="166"/>
    </row>
    <row r="691" spans="1:26">
      <c r="A691" s="163"/>
      <c r="B691" s="166"/>
      <c r="C691" s="166"/>
      <c r="D691" s="166"/>
      <c r="E691" s="166"/>
      <c r="F691" s="166"/>
      <c r="G691" s="166"/>
      <c r="H691" s="166"/>
      <c r="I691" s="166"/>
      <c r="J691" s="166"/>
      <c r="K691" s="166"/>
      <c r="L691" s="166"/>
      <c r="M691" s="166"/>
      <c r="N691" s="166"/>
      <c r="O691" s="166"/>
      <c r="P691" s="166"/>
      <c r="Q691" s="166"/>
      <c r="R691" s="166"/>
      <c r="S691" s="166"/>
      <c r="T691" s="166"/>
      <c r="U691" s="166"/>
      <c r="V691" s="166"/>
      <c r="W691" s="166"/>
      <c r="X691" s="166"/>
      <c r="Y691" s="166"/>
      <c r="Z691" s="166"/>
    </row>
    <row r="692" spans="1:26">
      <c r="A692" s="163"/>
      <c r="B692" s="166"/>
      <c r="C692" s="166"/>
      <c r="D692" s="166"/>
      <c r="E692" s="166"/>
      <c r="F692" s="166"/>
      <c r="G692" s="166"/>
      <c r="H692" s="166"/>
      <c r="I692" s="166"/>
      <c r="J692" s="166"/>
      <c r="K692" s="166"/>
      <c r="L692" s="166"/>
      <c r="M692" s="166"/>
      <c r="N692" s="166"/>
      <c r="O692" s="166"/>
      <c r="P692" s="166"/>
      <c r="Q692" s="166"/>
      <c r="R692" s="166"/>
      <c r="S692" s="166"/>
      <c r="T692" s="166"/>
      <c r="U692" s="166"/>
      <c r="V692" s="166"/>
      <c r="W692" s="166"/>
      <c r="X692" s="166"/>
      <c r="Y692" s="166"/>
      <c r="Z692" s="166"/>
    </row>
    <row r="693" spans="1:26">
      <c r="A693" s="163"/>
      <c r="B693" s="166"/>
      <c r="C693" s="166"/>
      <c r="D693" s="166"/>
      <c r="E693" s="166"/>
      <c r="F693" s="166"/>
      <c r="G693" s="166"/>
      <c r="H693" s="166"/>
      <c r="I693" s="166"/>
      <c r="J693" s="166"/>
      <c r="K693" s="166"/>
      <c r="L693" s="166"/>
      <c r="M693" s="166"/>
      <c r="N693" s="166"/>
      <c r="O693" s="166"/>
      <c r="P693" s="166"/>
      <c r="Q693" s="166"/>
      <c r="R693" s="166"/>
      <c r="S693" s="166"/>
      <c r="T693" s="166"/>
      <c r="U693" s="166"/>
      <c r="V693" s="166"/>
      <c r="W693" s="166"/>
      <c r="X693" s="166"/>
      <c r="Y693" s="166"/>
      <c r="Z693" s="166"/>
    </row>
    <row r="694" spans="1:26">
      <c r="A694" s="163"/>
      <c r="B694" s="166"/>
      <c r="C694" s="166"/>
      <c r="D694" s="166"/>
      <c r="E694" s="166"/>
      <c r="F694" s="166"/>
      <c r="G694" s="166"/>
      <c r="H694" s="166"/>
      <c r="I694" s="166"/>
      <c r="J694" s="166"/>
      <c r="K694" s="166"/>
      <c r="L694" s="166"/>
      <c r="M694" s="166"/>
      <c r="N694" s="166"/>
      <c r="O694" s="166"/>
      <c r="P694" s="166"/>
      <c r="Q694" s="166"/>
      <c r="R694" s="166"/>
      <c r="S694" s="166"/>
      <c r="T694" s="166"/>
      <c r="U694" s="166"/>
      <c r="V694" s="166"/>
      <c r="W694" s="166"/>
      <c r="X694" s="166"/>
      <c r="Y694" s="166"/>
      <c r="Z694" s="166"/>
    </row>
    <row r="695" spans="1:26">
      <c r="A695" s="163"/>
      <c r="B695" s="166"/>
      <c r="C695" s="166"/>
      <c r="D695" s="166"/>
      <c r="E695" s="166"/>
      <c r="F695" s="166"/>
      <c r="G695" s="166"/>
      <c r="H695" s="166"/>
      <c r="I695" s="166"/>
      <c r="J695" s="166"/>
      <c r="K695" s="166"/>
      <c r="L695" s="166"/>
      <c r="M695" s="166"/>
      <c r="N695" s="166"/>
      <c r="O695" s="166"/>
      <c r="P695" s="166"/>
      <c r="Q695" s="166"/>
      <c r="R695" s="166"/>
      <c r="S695" s="166"/>
      <c r="T695" s="166"/>
      <c r="U695" s="166"/>
      <c r="V695" s="166"/>
      <c r="W695" s="166"/>
      <c r="X695" s="166"/>
      <c r="Y695" s="166"/>
      <c r="Z695" s="166"/>
    </row>
    <row r="696" spans="1:26">
      <c r="A696" s="163"/>
      <c r="B696" s="166"/>
      <c r="C696" s="166"/>
      <c r="D696" s="166"/>
      <c r="E696" s="166"/>
      <c r="F696" s="166"/>
      <c r="G696" s="166"/>
      <c r="H696" s="166"/>
      <c r="I696" s="166"/>
      <c r="J696" s="166"/>
      <c r="K696" s="166"/>
      <c r="L696" s="166"/>
      <c r="M696" s="166"/>
      <c r="N696" s="166"/>
      <c r="O696" s="166"/>
      <c r="P696" s="166"/>
      <c r="Q696" s="166"/>
      <c r="R696" s="166"/>
      <c r="S696" s="166"/>
      <c r="T696" s="166"/>
      <c r="U696" s="166"/>
      <c r="V696" s="166"/>
      <c r="W696" s="166"/>
      <c r="X696" s="166"/>
      <c r="Y696" s="166"/>
      <c r="Z696" s="166"/>
    </row>
    <row r="697" spans="1:26">
      <c r="A697" s="163"/>
      <c r="B697" s="166"/>
      <c r="C697" s="166"/>
      <c r="D697" s="166"/>
      <c r="E697" s="166"/>
      <c r="F697" s="166"/>
      <c r="G697" s="166"/>
      <c r="H697" s="166"/>
      <c r="I697" s="166"/>
      <c r="J697" s="166"/>
      <c r="K697" s="166"/>
      <c r="L697" s="166"/>
      <c r="M697" s="166"/>
      <c r="N697" s="166"/>
      <c r="O697" s="166"/>
      <c r="P697" s="166"/>
      <c r="Q697" s="166"/>
      <c r="R697" s="166"/>
      <c r="S697" s="166"/>
      <c r="T697" s="166"/>
      <c r="U697" s="166"/>
      <c r="V697" s="166"/>
      <c r="W697" s="166"/>
      <c r="X697" s="166"/>
      <c r="Y697" s="166"/>
      <c r="Z697" s="166"/>
    </row>
    <row r="698" spans="1:26">
      <c r="A698" s="163"/>
      <c r="B698" s="166"/>
      <c r="C698" s="166"/>
      <c r="D698" s="166"/>
      <c r="E698" s="166"/>
      <c r="F698" s="166"/>
      <c r="G698" s="166"/>
      <c r="H698" s="166"/>
      <c r="I698" s="166"/>
      <c r="J698" s="166"/>
      <c r="K698" s="166"/>
      <c r="L698" s="166"/>
      <c r="M698" s="166"/>
      <c r="N698" s="166"/>
      <c r="O698" s="166"/>
      <c r="P698" s="166"/>
      <c r="Q698" s="166"/>
      <c r="R698" s="166"/>
      <c r="S698" s="166"/>
      <c r="T698" s="166"/>
      <c r="U698" s="166"/>
      <c r="V698" s="166"/>
      <c r="W698" s="166"/>
      <c r="X698" s="166"/>
      <c r="Y698" s="166"/>
      <c r="Z698" s="166"/>
    </row>
    <row r="699" spans="1:26">
      <c r="A699" s="163"/>
      <c r="B699" s="166"/>
      <c r="C699" s="166"/>
      <c r="D699" s="166"/>
      <c r="E699" s="166"/>
      <c r="F699" s="166"/>
      <c r="G699" s="166"/>
      <c r="H699" s="166"/>
      <c r="I699" s="166"/>
      <c r="J699" s="166"/>
      <c r="K699" s="166"/>
      <c r="L699" s="166"/>
      <c r="M699" s="166"/>
      <c r="N699" s="166"/>
      <c r="O699" s="166"/>
      <c r="P699" s="166"/>
      <c r="Q699" s="166"/>
      <c r="R699" s="166"/>
      <c r="S699" s="166"/>
      <c r="T699" s="166"/>
      <c r="U699" s="166"/>
      <c r="V699" s="166"/>
      <c r="W699" s="166"/>
      <c r="X699" s="166"/>
      <c r="Y699" s="166"/>
      <c r="Z699" s="166"/>
    </row>
    <row r="700" spans="1:26">
      <c r="A700" s="163"/>
      <c r="B700" s="166"/>
      <c r="C700" s="166"/>
      <c r="D700" s="166"/>
      <c r="E700" s="166"/>
      <c r="F700" s="166"/>
      <c r="G700" s="166"/>
      <c r="H700" s="166"/>
      <c r="I700" s="166"/>
      <c r="J700" s="166"/>
      <c r="K700" s="166"/>
      <c r="L700" s="166"/>
      <c r="M700" s="166"/>
      <c r="N700" s="166"/>
      <c r="O700" s="166"/>
      <c r="P700" s="166"/>
      <c r="Q700" s="166"/>
      <c r="R700" s="166"/>
      <c r="S700" s="166"/>
      <c r="T700" s="166"/>
      <c r="U700" s="166"/>
      <c r="V700" s="166"/>
      <c r="W700" s="166"/>
      <c r="X700" s="166"/>
      <c r="Y700" s="166"/>
      <c r="Z700" s="166"/>
    </row>
    <row r="701" spans="1:26">
      <c r="A701" s="163"/>
      <c r="B701" s="166"/>
      <c r="C701" s="166"/>
      <c r="D701" s="166"/>
      <c r="E701" s="166"/>
      <c r="F701" s="166"/>
      <c r="G701" s="166"/>
      <c r="H701" s="166"/>
      <c r="I701" s="166"/>
      <c r="J701" s="166"/>
      <c r="K701" s="166"/>
      <c r="L701" s="166"/>
      <c r="M701" s="166"/>
      <c r="N701" s="166"/>
      <c r="O701" s="166"/>
      <c r="P701" s="166"/>
      <c r="Q701" s="166"/>
      <c r="R701" s="166"/>
      <c r="S701" s="166"/>
      <c r="T701" s="166"/>
      <c r="U701" s="166"/>
      <c r="V701" s="166"/>
      <c r="W701" s="166"/>
      <c r="X701" s="166"/>
      <c r="Y701" s="166"/>
      <c r="Z701" s="166"/>
    </row>
    <row r="702" spans="1:26">
      <c r="A702" s="163"/>
      <c r="B702" s="166"/>
      <c r="C702" s="166"/>
      <c r="D702" s="166"/>
      <c r="E702" s="166"/>
      <c r="F702" s="166"/>
      <c r="G702" s="166"/>
      <c r="H702" s="166"/>
      <c r="I702" s="166"/>
      <c r="J702" s="166"/>
      <c r="K702" s="166"/>
      <c r="L702" s="166"/>
      <c r="M702" s="166"/>
      <c r="N702" s="166"/>
      <c r="O702" s="166"/>
      <c r="P702" s="166"/>
      <c r="Q702" s="166"/>
      <c r="R702" s="166"/>
      <c r="S702" s="166"/>
      <c r="T702" s="166"/>
      <c r="U702" s="166"/>
      <c r="V702" s="166"/>
      <c r="W702" s="166"/>
      <c r="X702" s="166"/>
      <c r="Y702" s="166"/>
      <c r="Z702" s="166"/>
    </row>
    <row r="703" spans="1:26">
      <c r="A703" s="163"/>
      <c r="B703" s="166"/>
      <c r="C703" s="166"/>
      <c r="D703" s="166"/>
      <c r="E703" s="166"/>
      <c r="F703" s="166"/>
      <c r="G703" s="166"/>
      <c r="H703" s="166"/>
      <c r="I703" s="166"/>
      <c r="J703" s="166"/>
      <c r="K703" s="166"/>
      <c r="L703" s="166"/>
      <c r="M703" s="166"/>
      <c r="N703" s="166"/>
      <c r="O703" s="166"/>
      <c r="P703" s="166"/>
      <c r="Q703" s="166"/>
      <c r="R703" s="166"/>
      <c r="S703" s="166"/>
      <c r="T703" s="166"/>
      <c r="U703" s="166"/>
      <c r="V703" s="166"/>
      <c r="W703" s="166"/>
      <c r="X703" s="166"/>
      <c r="Y703" s="166"/>
      <c r="Z703" s="166"/>
    </row>
    <row r="704" spans="1:26">
      <c r="A704" s="163"/>
      <c r="B704" s="166"/>
      <c r="C704" s="166"/>
      <c r="D704" s="166"/>
      <c r="E704" s="166"/>
      <c r="F704" s="166"/>
      <c r="G704" s="166"/>
      <c r="H704" s="166"/>
      <c r="I704" s="166"/>
      <c r="J704" s="166"/>
      <c r="K704" s="166"/>
      <c r="L704" s="166"/>
      <c r="M704" s="166"/>
      <c r="N704" s="166"/>
      <c r="O704" s="166"/>
      <c r="P704" s="166"/>
      <c r="Q704" s="166"/>
      <c r="R704" s="166"/>
      <c r="S704" s="166"/>
      <c r="T704" s="166"/>
      <c r="U704" s="166"/>
      <c r="V704" s="166"/>
      <c r="W704" s="166"/>
      <c r="X704" s="166"/>
      <c r="Y704" s="166"/>
      <c r="Z704" s="166"/>
    </row>
    <row r="705" spans="1:26">
      <c r="A705" s="163"/>
      <c r="B705" s="166"/>
      <c r="C705" s="166"/>
      <c r="D705" s="166"/>
      <c r="E705" s="166"/>
      <c r="F705" s="166"/>
      <c r="G705" s="166"/>
      <c r="H705" s="166"/>
      <c r="I705" s="166"/>
      <c r="J705" s="166"/>
      <c r="K705" s="166"/>
      <c r="L705" s="166"/>
      <c r="M705" s="166"/>
      <c r="N705" s="166"/>
      <c r="O705" s="166"/>
      <c r="P705" s="166"/>
      <c r="Q705" s="166"/>
      <c r="R705" s="166"/>
      <c r="S705" s="166"/>
      <c r="T705" s="166"/>
      <c r="U705" s="166"/>
      <c r="V705" s="166"/>
      <c r="W705" s="166"/>
      <c r="X705" s="166"/>
      <c r="Y705" s="166"/>
      <c r="Z705" s="166"/>
    </row>
    <row r="706" spans="1:26">
      <c r="A706" s="163"/>
      <c r="B706" s="166"/>
      <c r="C706" s="166"/>
      <c r="D706" s="166"/>
      <c r="E706" s="166"/>
      <c r="F706" s="166"/>
      <c r="G706" s="166"/>
      <c r="H706" s="166"/>
      <c r="I706" s="166"/>
      <c r="J706" s="166"/>
      <c r="K706" s="166"/>
      <c r="L706" s="166"/>
      <c r="M706" s="166"/>
      <c r="N706" s="166"/>
      <c r="O706" s="166"/>
      <c r="P706" s="166"/>
      <c r="Q706" s="166"/>
      <c r="R706" s="166"/>
      <c r="S706" s="166"/>
      <c r="T706" s="166"/>
      <c r="U706" s="166"/>
      <c r="V706" s="166"/>
      <c r="W706" s="166"/>
      <c r="X706" s="166"/>
      <c r="Y706" s="166"/>
      <c r="Z706" s="166"/>
    </row>
    <row r="707" spans="1:26">
      <c r="A707" s="163"/>
      <c r="B707" s="166"/>
      <c r="C707" s="166"/>
      <c r="D707" s="166"/>
      <c r="E707" s="166"/>
      <c r="F707" s="166"/>
      <c r="G707" s="166"/>
      <c r="H707" s="166"/>
      <c r="I707" s="166"/>
      <c r="J707" s="166"/>
      <c r="K707" s="166"/>
      <c r="L707" s="166"/>
      <c r="M707" s="166"/>
      <c r="N707" s="166"/>
      <c r="O707" s="166"/>
      <c r="P707" s="166"/>
      <c r="Q707" s="166"/>
      <c r="R707" s="166"/>
      <c r="S707" s="166"/>
      <c r="T707" s="166"/>
      <c r="U707" s="166"/>
      <c r="V707" s="166"/>
      <c r="W707" s="166"/>
      <c r="X707" s="166"/>
      <c r="Y707" s="166"/>
      <c r="Z707" s="166"/>
    </row>
    <row r="708" spans="1:26">
      <c r="A708" s="163"/>
      <c r="B708" s="166"/>
      <c r="C708" s="166"/>
      <c r="D708" s="166"/>
      <c r="E708" s="166"/>
      <c r="F708" s="166"/>
      <c r="G708" s="166"/>
      <c r="H708" s="166"/>
      <c r="I708" s="166"/>
      <c r="J708" s="166"/>
      <c r="K708" s="166"/>
      <c r="L708" s="166"/>
      <c r="M708" s="166"/>
      <c r="N708" s="166"/>
      <c r="O708" s="166"/>
      <c r="P708" s="166"/>
      <c r="Q708" s="166"/>
      <c r="R708" s="166"/>
      <c r="S708" s="166"/>
      <c r="T708" s="166"/>
      <c r="U708" s="166"/>
      <c r="V708" s="166"/>
      <c r="W708" s="166"/>
      <c r="X708" s="166"/>
      <c r="Y708" s="166"/>
      <c r="Z708" s="166"/>
    </row>
    <row r="709" spans="1:26">
      <c r="A709" s="163"/>
      <c r="B709" s="166"/>
      <c r="C709" s="166"/>
      <c r="D709" s="166"/>
      <c r="E709" s="166"/>
      <c r="F709" s="166"/>
      <c r="G709" s="166"/>
      <c r="H709" s="166"/>
      <c r="I709" s="166"/>
      <c r="J709" s="166"/>
      <c r="K709" s="166"/>
      <c r="L709" s="166"/>
      <c r="M709" s="166"/>
      <c r="N709" s="166"/>
      <c r="O709" s="166"/>
      <c r="P709" s="166"/>
      <c r="Q709" s="166"/>
      <c r="R709" s="166"/>
      <c r="S709" s="166"/>
      <c r="T709" s="166"/>
      <c r="U709" s="166"/>
      <c r="V709" s="166"/>
      <c r="W709" s="166"/>
      <c r="X709" s="166"/>
      <c r="Y709" s="166"/>
      <c r="Z709" s="166"/>
    </row>
    <row r="710" spans="1:26">
      <c r="A710" s="163"/>
      <c r="B710" s="166"/>
      <c r="C710" s="166"/>
      <c r="D710" s="166"/>
      <c r="E710" s="166"/>
      <c r="F710" s="166"/>
      <c r="G710" s="166"/>
      <c r="H710" s="166"/>
      <c r="I710" s="166"/>
      <c r="J710" s="166"/>
      <c r="K710" s="166"/>
      <c r="L710" s="166"/>
      <c r="M710" s="166"/>
      <c r="N710" s="166"/>
      <c r="O710" s="166"/>
      <c r="P710" s="166"/>
      <c r="Q710" s="166"/>
      <c r="R710" s="166"/>
      <c r="S710" s="166"/>
      <c r="T710" s="166"/>
      <c r="U710" s="166"/>
      <c r="V710" s="166"/>
      <c r="W710" s="166"/>
      <c r="X710" s="166"/>
      <c r="Y710" s="166"/>
      <c r="Z710" s="166"/>
    </row>
    <row r="711" spans="1:26">
      <c r="A711" s="163"/>
      <c r="B711" s="166"/>
      <c r="C711" s="166"/>
      <c r="D711" s="166"/>
      <c r="E711" s="166"/>
      <c r="F711" s="166"/>
      <c r="G711" s="166"/>
      <c r="H711" s="166"/>
      <c r="I711" s="166"/>
      <c r="J711" s="166"/>
      <c r="K711" s="166"/>
      <c r="L711" s="166"/>
      <c r="M711" s="166"/>
      <c r="N711" s="166"/>
      <c r="O711" s="166"/>
      <c r="P711" s="166"/>
      <c r="Q711" s="166"/>
      <c r="R711" s="166"/>
      <c r="S711" s="166"/>
      <c r="T711" s="166"/>
      <c r="U711" s="166"/>
      <c r="V711" s="166"/>
      <c r="W711" s="166"/>
      <c r="X711" s="166"/>
      <c r="Y711" s="166"/>
      <c r="Z711" s="166"/>
    </row>
    <row r="712" spans="1:26">
      <c r="A712" s="163"/>
      <c r="B712" s="166"/>
      <c r="C712" s="166"/>
      <c r="D712" s="166"/>
      <c r="E712" s="166"/>
      <c r="F712" s="166"/>
      <c r="G712" s="166"/>
      <c r="H712" s="166"/>
      <c r="I712" s="166"/>
      <c r="J712" s="166"/>
      <c r="K712" s="166"/>
      <c r="L712" s="166"/>
      <c r="M712" s="166"/>
      <c r="N712" s="166"/>
      <c r="O712" s="166"/>
      <c r="P712" s="166"/>
      <c r="Q712" s="166"/>
      <c r="R712" s="166"/>
      <c r="S712" s="166"/>
      <c r="T712" s="166"/>
      <c r="U712" s="166"/>
      <c r="V712" s="166"/>
      <c r="W712" s="166"/>
      <c r="X712" s="166"/>
      <c r="Y712" s="166"/>
      <c r="Z712" s="166"/>
    </row>
    <row r="713" spans="1:26">
      <c r="A713" s="163"/>
      <c r="B713" s="166"/>
      <c r="C713" s="166"/>
      <c r="D713" s="166"/>
      <c r="E713" s="166"/>
      <c r="F713" s="166"/>
      <c r="G713" s="166"/>
      <c r="H713" s="166"/>
      <c r="I713" s="166"/>
      <c r="J713" s="166"/>
      <c r="K713" s="166"/>
      <c r="L713" s="166"/>
      <c r="M713" s="166"/>
      <c r="N713" s="166"/>
      <c r="O713" s="166"/>
      <c r="P713" s="166"/>
      <c r="Q713" s="166"/>
      <c r="R713" s="166"/>
      <c r="S713" s="166"/>
      <c r="T713" s="166"/>
      <c r="U713" s="166"/>
      <c r="V713" s="166"/>
      <c r="W713" s="166"/>
      <c r="X713" s="166"/>
      <c r="Y713" s="166"/>
      <c r="Z713" s="166"/>
    </row>
    <row r="714" spans="1:26">
      <c r="A714" s="163"/>
      <c r="B714" s="166"/>
      <c r="C714" s="166"/>
      <c r="D714" s="166"/>
      <c r="E714" s="166"/>
      <c r="F714" s="166"/>
      <c r="G714" s="166"/>
      <c r="H714" s="166"/>
      <c r="I714" s="166"/>
      <c r="J714" s="166"/>
      <c r="K714" s="166"/>
      <c r="L714" s="166"/>
      <c r="M714" s="166"/>
      <c r="N714" s="166"/>
      <c r="O714" s="166"/>
      <c r="P714" s="166"/>
      <c r="Q714" s="166"/>
      <c r="R714" s="166"/>
      <c r="S714" s="166"/>
      <c r="T714" s="166"/>
      <c r="U714" s="166"/>
      <c r="V714" s="166"/>
      <c r="W714" s="166"/>
      <c r="X714" s="166"/>
      <c r="Y714" s="166"/>
      <c r="Z714" s="166"/>
    </row>
    <row r="715" spans="1:26">
      <c r="A715" s="163"/>
      <c r="B715" s="166"/>
      <c r="C715" s="166"/>
      <c r="D715" s="166"/>
      <c r="E715" s="166"/>
      <c r="F715" s="166"/>
      <c r="G715" s="166"/>
      <c r="H715" s="166"/>
      <c r="I715" s="166"/>
      <c r="J715" s="166"/>
      <c r="K715" s="166"/>
      <c r="L715" s="166"/>
      <c r="M715" s="166"/>
      <c r="N715" s="166"/>
      <c r="O715" s="166"/>
      <c r="P715" s="166"/>
      <c r="Q715" s="166"/>
      <c r="R715" s="166"/>
      <c r="S715" s="166"/>
      <c r="T715" s="166"/>
      <c r="U715" s="166"/>
      <c r="V715" s="166"/>
      <c r="W715" s="166"/>
      <c r="X715" s="166"/>
      <c r="Y715" s="166"/>
      <c r="Z715" s="166"/>
    </row>
    <row r="716" spans="1:26">
      <c r="A716" s="163"/>
      <c r="B716" s="166"/>
      <c r="C716" s="166"/>
      <c r="D716" s="166"/>
      <c r="E716" s="166"/>
      <c r="F716" s="166"/>
      <c r="G716" s="166"/>
      <c r="H716" s="166"/>
      <c r="I716" s="166"/>
      <c r="J716" s="166"/>
      <c r="K716" s="166"/>
      <c r="L716" s="166"/>
      <c r="M716" s="166"/>
      <c r="N716" s="166"/>
      <c r="O716" s="166"/>
      <c r="P716" s="166"/>
      <c r="Q716" s="166"/>
      <c r="R716" s="166"/>
      <c r="S716" s="166"/>
      <c r="T716" s="166"/>
      <c r="U716" s="166"/>
      <c r="V716" s="166"/>
      <c r="W716" s="166"/>
      <c r="X716" s="166"/>
      <c r="Y716" s="166"/>
      <c r="Z716" s="166"/>
    </row>
    <row r="717" spans="1:26">
      <c r="A717" s="163"/>
      <c r="B717" s="166"/>
      <c r="C717" s="166"/>
      <c r="D717" s="166"/>
      <c r="E717" s="166"/>
      <c r="F717" s="166"/>
      <c r="G717" s="166"/>
      <c r="H717" s="166"/>
      <c r="I717" s="166"/>
      <c r="J717" s="166"/>
      <c r="K717" s="166"/>
      <c r="L717" s="166"/>
      <c r="M717" s="166"/>
      <c r="N717" s="166"/>
      <c r="O717" s="166"/>
      <c r="P717" s="166"/>
      <c r="Q717" s="166"/>
      <c r="R717" s="166"/>
      <c r="S717" s="166"/>
      <c r="T717" s="166"/>
      <c r="U717" s="166"/>
      <c r="V717" s="166"/>
      <c r="W717" s="166"/>
      <c r="X717" s="166"/>
      <c r="Y717" s="166"/>
      <c r="Z717" s="166"/>
    </row>
    <row r="718" spans="1:26">
      <c r="A718" s="163"/>
      <c r="B718" s="166"/>
      <c r="C718" s="166"/>
      <c r="D718" s="166"/>
      <c r="E718" s="166"/>
      <c r="F718" s="166"/>
      <c r="G718" s="166"/>
      <c r="H718" s="166"/>
      <c r="I718" s="166"/>
      <c r="J718" s="166"/>
      <c r="K718" s="166"/>
      <c r="L718" s="166"/>
      <c r="M718" s="166"/>
      <c r="N718" s="166"/>
      <c r="O718" s="166"/>
      <c r="P718" s="166"/>
      <c r="Q718" s="166"/>
      <c r="R718" s="166"/>
      <c r="S718" s="166"/>
      <c r="T718" s="166"/>
      <c r="U718" s="166"/>
      <c r="V718" s="166"/>
      <c r="W718" s="166"/>
      <c r="X718" s="166"/>
      <c r="Y718" s="166"/>
      <c r="Z718" s="166"/>
    </row>
    <row r="719" spans="1:26">
      <c r="A719" s="163"/>
      <c r="B719" s="166"/>
      <c r="C719" s="166"/>
      <c r="D719" s="166"/>
      <c r="E719" s="166"/>
      <c r="F719" s="166"/>
      <c r="G719" s="166"/>
      <c r="H719" s="166"/>
      <c r="I719" s="166"/>
      <c r="J719" s="166"/>
      <c r="K719" s="166"/>
      <c r="L719" s="166"/>
      <c r="M719" s="166"/>
      <c r="N719" s="166"/>
      <c r="O719" s="166"/>
      <c r="P719" s="166"/>
      <c r="Q719" s="166"/>
      <c r="R719" s="166"/>
      <c r="S719" s="166"/>
      <c r="T719" s="166"/>
      <c r="U719" s="166"/>
      <c r="V719" s="166"/>
      <c r="W719" s="166"/>
      <c r="X719" s="166"/>
      <c r="Y719" s="166"/>
      <c r="Z719" s="166"/>
    </row>
    <row r="720" spans="1:26">
      <c r="A720" s="163"/>
      <c r="B720" s="166"/>
      <c r="C720" s="166"/>
      <c r="D720" s="166"/>
      <c r="E720" s="166"/>
      <c r="F720" s="166"/>
      <c r="G720" s="166"/>
      <c r="H720" s="166"/>
      <c r="I720" s="166"/>
      <c r="J720" s="166"/>
      <c r="K720" s="166"/>
      <c r="L720" s="166"/>
      <c r="M720" s="166"/>
      <c r="N720" s="166"/>
      <c r="O720" s="166"/>
      <c r="P720" s="166"/>
      <c r="Q720" s="166"/>
      <c r="R720" s="166"/>
      <c r="S720" s="166"/>
      <c r="T720" s="166"/>
      <c r="U720" s="166"/>
      <c r="V720" s="166"/>
      <c r="W720" s="166"/>
      <c r="X720" s="166"/>
      <c r="Y720" s="166"/>
      <c r="Z720" s="166"/>
    </row>
    <row r="721" spans="1:26">
      <c r="A721" s="163"/>
      <c r="B721" s="166"/>
      <c r="C721" s="166"/>
      <c r="D721" s="166"/>
      <c r="E721" s="166"/>
      <c r="F721" s="166"/>
      <c r="G721" s="166"/>
      <c r="H721" s="166"/>
      <c r="I721" s="166"/>
      <c r="J721" s="166"/>
      <c r="K721" s="166"/>
      <c r="L721" s="166"/>
      <c r="M721" s="166"/>
      <c r="N721" s="166"/>
      <c r="O721" s="166"/>
      <c r="P721" s="166"/>
      <c r="Q721" s="166"/>
      <c r="R721" s="166"/>
      <c r="S721" s="166"/>
      <c r="T721" s="166"/>
      <c r="U721" s="166"/>
      <c r="V721" s="166"/>
      <c r="W721" s="166"/>
      <c r="X721" s="166"/>
      <c r="Y721" s="166"/>
      <c r="Z721" s="166"/>
    </row>
    <row r="722" spans="1:26">
      <c r="A722" s="163"/>
      <c r="B722" s="166"/>
      <c r="C722" s="166"/>
      <c r="D722" s="166"/>
      <c r="E722" s="166"/>
      <c r="F722" s="166"/>
      <c r="G722" s="166"/>
      <c r="H722" s="166"/>
      <c r="I722" s="166"/>
      <c r="J722" s="166"/>
      <c r="K722" s="166"/>
      <c r="L722" s="166"/>
      <c r="M722" s="166"/>
      <c r="N722" s="166"/>
      <c r="O722" s="166"/>
      <c r="P722" s="166"/>
      <c r="Q722" s="166"/>
      <c r="R722" s="166"/>
      <c r="S722" s="166"/>
      <c r="T722" s="166"/>
      <c r="U722" s="166"/>
      <c r="V722" s="166"/>
      <c r="W722" s="166"/>
      <c r="X722" s="166"/>
      <c r="Y722" s="166"/>
      <c r="Z722" s="166"/>
    </row>
    <row r="723" spans="1:26">
      <c r="A723" s="163"/>
      <c r="B723" s="166"/>
      <c r="C723" s="166"/>
      <c r="D723" s="166"/>
      <c r="E723" s="166"/>
      <c r="F723" s="166"/>
      <c r="G723" s="166"/>
      <c r="H723" s="166"/>
      <c r="I723" s="166"/>
      <c r="J723" s="166"/>
      <c r="K723" s="166"/>
      <c r="L723" s="166"/>
      <c r="M723" s="166"/>
      <c r="N723" s="166"/>
      <c r="O723" s="166"/>
      <c r="P723" s="166"/>
      <c r="Q723" s="166"/>
      <c r="R723" s="166"/>
      <c r="S723" s="166"/>
      <c r="T723" s="166"/>
      <c r="U723" s="166"/>
      <c r="V723" s="166"/>
      <c r="W723" s="166"/>
      <c r="X723" s="166"/>
      <c r="Y723" s="166"/>
      <c r="Z723" s="166"/>
    </row>
    <row r="724" spans="1:26">
      <c r="A724" s="163"/>
      <c r="B724" s="166"/>
      <c r="C724" s="166"/>
      <c r="D724" s="166"/>
      <c r="E724" s="166"/>
      <c r="F724" s="166"/>
      <c r="G724" s="166"/>
      <c r="H724" s="166"/>
      <c r="I724" s="166"/>
      <c r="J724" s="166"/>
      <c r="K724" s="166"/>
      <c r="L724" s="166"/>
      <c r="M724" s="166"/>
      <c r="N724" s="166"/>
      <c r="O724" s="166"/>
      <c r="P724" s="166"/>
      <c r="Q724" s="166"/>
      <c r="R724" s="166"/>
      <c r="S724" s="166"/>
      <c r="T724" s="166"/>
      <c r="U724" s="166"/>
      <c r="V724" s="166"/>
      <c r="W724" s="166"/>
      <c r="X724" s="166"/>
      <c r="Y724" s="166"/>
      <c r="Z724" s="166"/>
    </row>
    <row r="725" spans="1:26">
      <c r="A725" s="163"/>
      <c r="B725" s="166"/>
      <c r="C725" s="166"/>
      <c r="D725" s="166"/>
      <c r="E725" s="166"/>
      <c r="F725" s="166"/>
      <c r="G725" s="166"/>
      <c r="H725" s="166"/>
      <c r="I725" s="166"/>
      <c r="J725" s="166"/>
      <c r="K725" s="166"/>
      <c r="L725" s="166"/>
      <c r="M725" s="166"/>
      <c r="N725" s="166"/>
      <c r="O725" s="166"/>
      <c r="P725" s="166"/>
      <c r="Q725" s="166"/>
      <c r="R725" s="166"/>
      <c r="S725" s="166"/>
      <c r="T725" s="166"/>
      <c r="U725" s="166"/>
      <c r="V725" s="166"/>
      <c r="W725" s="166"/>
      <c r="X725" s="166"/>
      <c r="Y725" s="166"/>
      <c r="Z725" s="166"/>
    </row>
    <row r="726" spans="1:26">
      <c r="A726" s="163"/>
      <c r="B726" s="166"/>
      <c r="C726" s="166"/>
      <c r="D726" s="166"/>
      <c r="E726" s="166"/>
      <c r="F726" s="166"/>
      <c r="G726" s="166"/>
      <c r="H726" s="166"/>
      <c r="I726" s="166"/>
      <c r="J726" s="166"/>
      <c r="K726" s="166"/>
      <c r="L726" s="166"/>
      <c r="M726" s="166"/>
      <c r="N726" s="166"/>
      <c r="O726" s="166"/>
      <c r="P726" s="166"/>
      <c r="Q726" s="166"/>
      <c r="R726" s="166"/>
      <c r="S726" s="166"/>
      <c r="T726" s="166"/>
      <c r="U726" s="166"/>
      <c r="V726" s="166"/>
      <c r="W726" s="166"/>
      <c r="X726" s="166"/>
      <c r="Y726" s="166"/>
      <c r="Z726" s="166"/>
    </row>
    <row r="727" spans="1:26">
      <c r="A727" s="163"/>
      <c r="B727" s="166"/>
      <c r="C727" s="166"/>
      <c r="D727" s="166"/>
      <c r="E727" s="166"/>
      <c r="F727" s="166"/>
      <c r="G727" s="166"/>
      <c r="H727" s="166"/>
      <c r="I727" s="166"/>
      <c r="J727" s="166"/>
      <c r="K727" s="166"/>
      <c r="L727" s="166"/>
      <c r="M727" s="166"/>
      <c r="N727" s="166"/>
      <c r="O727" s="166"/>
      <c r="P727" s="166"/>
      <c r="Q727" s="166"/>
      <c r="R727" s="166"/>
      <c r="S727" s="166"/>
      <c r="T727" s="166"/>
      <c r="U727" s="166"/>
      <c r="V727" s="166"/>
      <c r="W727" s="166"/>
      <c r="X727" s="166"/>
      <c r="Y727" s="166"/>
      <c r="Z727" s="166"/>
    </row>
    <row r="728" spans="1:26">
      <c r="A728" s="163"/>
      <c r="B728" s="166"/>
      <c r="C728" s="166"/>
      <c r="D728" s="166"/>
      <c r="E728" s="166"/>
      <c r="F728" s="166"/>
      <c r="G728" s="166"/>
      <c r="H728" s="166"/>
      <c r="I728" s="166"/>
      <c r="J728" s="166"/>
      <c r="K728" s="166"/>
      <c r="L728" s="166"/>
      <c r="M728" s="166"/>
      <c r="N728" s="166"/>
      <c r="O728" s="166"/>
      <c r="P728" s="166"/>
      <c r="Q728" s="166"/>
      <c r="R728" s="166"/>
      <c r="S728" s="166"/>
      <c r="T728" s="166"/>
      <c r="U728" s="166"/>
      <c r="V728" s="166"/>
      <c r="W728" s="166"/>
      <c r="X728" s="166"/>
      <c r="Y728" s="166"/>
      <c r="Z728" s="166"/>
    </row>
    <row r="729" spans="1:26">
      <c r="A729" s="163"/>
      <c r="B729" s="166"/>
      <c r="C729" s="166"/>
      <c r="D729" s="166"/>
      <c r="E729" s="166"/>
      <c r="F729" s="166"/>
      <c r="G729" s="166"/>
      <c r="H729" s="166"/>
      <c r="I729" s="166"/>
      <c r="J729" s="166"/>
      <c r="K729" s="166"/>
      <c r="L729" s="166"/>
      <c r="M729" s="166"/>
      <c r="N729" s="166"/>
      <c r="O729" s="166"/>
      <c r="P729" s="166"/>
      <c r="Q729" s="166"/>
      <c r="R729" s="166"/>
      <c r="S729" s="166"/>
      <c r="T729" s="166"/>
      <c r="U729" s="166"/>
      <c r="V729" s="166"/>
      <c r="W729" s="166"/>
      <c r="X729" s="166"/>
      <c r="Y729" s="166"/>
      <c r="Z729" s="166"/>
    </row>
    <row r="730" spans="1:26">
      <c r="A730" s="163"/>
      <c r="B730" s="166"/>
      <c r="C730" s="166"/>
      <c r="D730" s="166"/>
      <c r="E730" s="166"/>
      <c r="F730" s="166"/>
      <c r="G730" s="166"/>
      <c r="H730" s="166"/>
      <c r="I730" s="166"/>
      <c r="J730" s="166"/>
      <c r="K730" s="166"/>
      <c r="L730" s="166"/>
      <c r="M730" s="166"/>
      <c r="N730" s="166"/>
      <c r="O730" s="166"/>
      <c r="P730" s="166"/>
      <c r="Q730" s="166"/>
      <c r="R730" s="166"/>
      <c r="S730" s="166"/>
      <c r="T730" s="166"/>
      <c r="U730" s="166"/>
      <c r="V730" s="166"/>
      <c r="W730" s="166"/>
      <c r="X730" s="166"/>
      <c r="Y730" s="166"/>
      <c r="Z730" s="166"/>
    </row>
    <row r="731" spans="1:26">
      <c r="A731" s="163"/>
      <c r="B731" s="166"/>
      <c r="C731" s="166"/>
      <c r="D731" s="166"/>
      <c r="E731" s="166"/>
      <c r="F731" s="166"/>
      <c r="G731" s="166"/>
      <c r="H731" s="166"/>
      <c r="I731" s="166"/>
      <c r="J731" s="166"/>
      <c r="K731" s="166"/>
      <c r="L731" s="166"/>
      <c r="M731" s="166"/>
      <c r="N731" s="166"/>
      <c r="O731" s="166"/>
      <c r="P731" s="166"/>
      <c r="Q731" s="166"/>
      <c r="R731" s="166"/>
      <c r="S731" s="166"/>
      <c r="T731" s="166"/>
      <c r="U731" s="166"/>
      <c r="V731" s="166"/>
      <c r="W731" s="166"/>
      <c r="X731" s="166"/>
      <c r="Y731" s="166"/>
      <c r="Z731" s="166"/>
    </row>
    <row r="732" spans="1:26">
      <c r="A732" s="163"/>
      <c r="B732" s="166"/>
      <c r="C732" s="166"/>
      <c r="D732" s="166"/>
      <c r="E732" s="166"/>
      <c r="F732" s="166"/>
      <c r="G732" s="166"/>
      <c r="H732" s="166"/>
      <c r="I732" s="166"/>
      <c r="J732" s="166"/>
      <c r="K732" s="166"/>
      <c r="L732" s="166"/>
      <c r="M732" s="166"/>
      <c r="N732" s="166"/>
      <c r="O732" s="166"/>
      <c r="P732" s="166"/>
      <c r="Q732" s="166"/>
      <c r="R732" s="166"/>
      <c r="S732" s="166"/>
      <c r="T732" s="166"/>
      <c r="U732" s="166"/>
      <c r="V732" s="166"/>
      <c r="W732" s="166"/>
      <c r="X732" s="166"/>
      <c r="Y732" s="166"/>
      <c r="Z732" s="166"/>
    </row>
    <row r="733" spans="1:26">
      <c r="A733" s="163"/>
      <c r="B733" s="166"/>
      <c r="C733" s="166"/>
      <c r="D733" s="166"/>
      <c r="E733" s="166"/>
      <c r="F733" s="166"/>
      <c r="G733" s="166"/>
      <c r="H733" s="166"/>
      <c r="I733" s="166"/>
      <c r="J733" s="166"/>
      <c r="K733" s="166"/>
      <c r="L733" s="166"/>
      <c r="M733" s="166"/>
      <c r="N733" s="166"/>
      <c r="O733" s="166"/>
      <c r="P733" s="166"/>
      <c r="Q733" s="166"/>
      <c r="R733" s="166"/>
      <c r="S733" s="166"/>
      <c r="T733" s="166"/>
      <c r="U733" s="166"/>
      <c r="V733" s="166"/>
      <c r="W733" s="166"/>
      <c r="X733" s="166"/>
      <c r="Y733" s="166"/>
      <c r="Z733" s="166"/>
    </row>
    <row r="734" spans="1:26">
      <c r="A734" s="163"/>
      <c r="B734" s="166"/>
      <c r="C734" s="166"/>
      <c r="D734" s="166"/>
      <c r="E734" s="166"/>
      <c r="F734" s="166"/>
      <c r="G734" s="166"/>
      <c r="H734" s="166"/>
      <c r="I734" s="166"/>
      <c r="J734" s="166"/>
      <c r="K734" s="166"/>
      <c r="L734" s="166"/>
      <c r="M734" s="166"/>
      <c r="N734" s="166"/>
      <c r="O734" s="166"/>
      <c r="P734" s="166"/>
      <c r="Q734" s="166"/>
      <c r="R734" s="166"/>
      <c r="S734" s="166"/>
      <c r="T734" s="166"/>
      <c r="U734" s="166"/>
      <c r="V734" s="166"/>
      <c r="W734" s="166"/>
      <c r="X734" s="166"/>
      <c r="Y734" s="166"/>
      <c r="Z734" s="166"/>
    </row>
    <row r="735" spans="1:26">
      <c r="A735" s="163"/>
      <c r="B735" s="166"/>
      <c r="C735" s="166"/>
      <c r="D735" s="166"/>
      <c r="E735" s="166"/>
      <c r="F735" s="166"/>
      <c r="G735" s="166"/>
      <c r="H735" s="166"/>
      <c r="I735" s="166"/>
      <c r="J735" s="166"/>
      <c r="K735" s="166"/>
      <c r="L735" s="166"/>
      <c r="M735" s="166"/>
      <c r="N735" s="166"/>
      <c r="O735" s="166"/>
      <c r="P735" s="166"/>
      <c r="Q735" s="166"/>
      <c r="R735" s="166"/>
      <c r="S735" s="166"/>
      <c r="T735" s="166"/>
      <c r="U735" s="166"/>
      <c r="V735" s="166"/>
      <c r="W735" s="166"/>
      <c r="X735" s="166"/>
      <c r="Y735" s="166"/>
      <c r="Z735" s="166"/>
    </row>
    <row r="736" spans="1:26">
      <c r="A736" s="163"/>
      <c r="B736" s="166"/>
      <c r="C736" s="166"/>
      <c r="D736" s="166"/>
      <c r="E736" s="166"/>
      <c r="F736" s="166"/>
      <c r="G736" s="166"/>
      <c r="H736" s="166"/>
      <c r="I736" s="166"/>
      <c r="J736" s="166"/>
      <c r="K736" s="166"/>
      <c r="L736" s="166"/>
      <c r="M736" s="166"/>
      <c r="N736" s="166"/>
      <c r="O736" s="166"/>
      <c r="P736" s="166"/>
      <c r="Q736" s="166"/>
      <c r="R736" s="166"/>
      <c r="S736" s="166"/>
      <c r="T736" s="166"/>
      <c r="U736" s="166"/>
      <c r="V736" s="166"/>
      <c r="W736" s="166"/>
      <c r="X736" s="166"/>
      <c r="Y736" s="166"/>
      <c r="Z736" s="166"/>
    </row>
    <row r="737" spans="1:26">
      <c r="A737" s="163"/>
      <c r="B737" s="166"/>
      <c r="C737" s="166"/>
      <c r="D737" s="166"/>
      <c r="E737" s="166"/>
      <c r="F737" s="166"/>
      <c r="G737" s="166"/>
      <c r="H737" s="166"/>
      <c r="I737" s="166"/>
      <c r="J737" s="166"/>
      <c r="K737" s="166"/>
      <c r="L737" s="166"/>
      <c r="M737" s="166"/>
      <c r="N737" s="166"/>
      <c r="O737" s="166"/>
      <c r="P737" s="166"/>
      <c r="Q737" s="166"/>
      <c r="R737" s="166"/>
      <c r="S737" s="166"/>
      <c r="T737" s="166"/>
      <c r="U737" s="166"/>
      <c r="V737" s="166"/>
      <c r="W737" s="166"/>
      <c r="X737" s="166"/>
      <c r="Y737" s="166"/>
      <c r="Z737" s="166"/>
    </row>
    <row r="738" spans="1:26">
      <c r="A738" s="163"/>
      <c r="B738" s="166"/>
      <c r="C738" s="166"/>
      <c r="D738" s="166"/>
      <c r="E738" s="166"/>
      <c r="F738" s="166"/>
      <c r="G738" s="166"/>
      <c r="H738" s="166"/>
      <c r="I738" s="166"/>
      <c r="J738" s="166"/>
      <c r="K738" s="166"/>
      <c r="L738" s="166"/>
      <c r="M738" s="166"/>
      <c r="N738" s="166"/>
      <c r="O738" s="166"/>
      <c r="P738" s="166"/>
      <c r="Q738" s="166"/>
      <c r="R738" s="166"/>
      <c r="S738" s="166"/>
      <c r="T738" s="166"/>
      <c r="U738" s="166"/>
      <c r="V738" s="166"/>
      <c r="W738" s="166"/>
      <c r="X738" s="166"/>
      <c r="Y738" s="166"/>
      <c r="Z738" s="166"/>
    </row>
    <row r="739" spans="1:26">
      <c r="A739" s="163"/>
      <c r="B739" s="166"/>
      <c r="C739" s="166"/>
      <c r="D739" s="166"/>
      <c r="E739" s="166"/>
      <c r="F739" s="166"/>
      <c r="G739" s="166"/>
      <c r="H739" s="166"/>
      <c r="I739" s="166"/>
      <c r="J739" s="166"/>
      <c r="K739" s="166"/>
      <c r="L739" s="166"/>
      <c r="M739" s="166"/>
      <c r="N739" s="166"/>
      <c r="O739" s="166"/>
      <c r="P739" s="166"/>
      <c r="Q739" s="166"/>
      <c r="R739" s="166"/>
      <c r="S739" s="166"/>
      <c r="T739" s="166"/>
      <c r="U739" s="166"/>
      <c r="V739" s="166"/>
      <c r="W739" s="166"/>
      <c r="X739" s="166"/>
      <c r="Y739" s="166"/>
      <c r="Z739" s="166"/>
    </row>
    <row r="740" spans="1:26">
      <c r="A740" s="163"/>
      <c r="B740" s="166"/>
      <c r="C740" s="166"/>
      <c r="D740" s="166"/>
      <c r="E740" s="166"/>
      <c r="F740" s="166"/>
      <c r="G740" s="166"/>
      <c r="H740" s="166"/>
      <c r="I740" s="166"/>
      <c r="J740" s="166"/>
      <c r="K740" s="166"/>
      <c r="L740" s="166"/>
      <c r="M740" s="166"/>
      <c r="N740" s="166"/>
      <c r="O740" s="166"/>
      <c r="P740" s="166"/>
      <c r="Q740" s="166"/>
      <c r="R740" s="166"/>
      <c r="S740" s="166"/>
      <c r="T740" s="166"/>
      <c r="U740" s="166"/>
      <c r="V740" s="166"/>
      <c r="W740" s="166"/>
      <c r="X740" s="166"/>
      <c r="Y740" s="166"/>
      <c r="Z740" s="166"/>
    </row>
    <row r="741" spans="1:26">
      <c r="A741" s="163"/>
      <c r="B741" s="166"/>
      <c r="C741" s="166"/>
      <c r="D741" s="166"/>
      <c r="E741" s="166"/>
      <c r="F741" s="166"/>
      <c r="G741" s="166"/>
      <c r="H741" s="166"/>
      <c r="I741" s="166"/>
      <c r="J741" s="166"/>
      <c r="K741" s="166"/>
      <c r="L741" s="166"/>
      <c r="M741" s="166"/>
      <c r="N741" s="166"/>
      <c r="O741" s="166"/>
      <c r="P741" s="166"/>
      <c r="Q741" s="166"/>
      <c r="R741" s="166"/>
      <c r="S741" s="166"/>
      <c r="T741" s="166"/>
      <c r="U741" s="166"/>
      <c r="V741" s="166"/>
      <c r="W741" s="166"/>
      <c r="X741" s="166"/>
      <c r="Y741" s="166"/>
      <c r="Z741" s="166"/>
    </row>
    <row r="742" spans="1:26">
      <c r="A742" s="163"/>
      <c r="B742" s="166"/>
      <c r="C742" s="166"/>
      <c r="D742" s="166"/>
      <c r="E742" s="166"/>
      <c r="F742" s="166"/>
      <c r="G742" s="166"/>
      <c r="H742" s="166"/>
      <c r="I742" s="166"/>
      <c r="J742" s="166"/>
      <c r="K742" s="166"/>
      <c r="L742" s="166"/>
      <c r="M742" s="166"/>
      <c r="N742" s="166"/>
      <c r="O742" s="166"/>
      <c r="P742" s="166"/>
      <c r="Q742" s="166"/>
      <c r="R742" s="166"/>
      <c r="S742" s="166"/>
      <c r="T742" s="166"/>
      <c r="U742" s="166"/>
      <c r="V742" s="166"/>
      <c r="W742" s="166"/>
      <c r="X742" s="166"/>
      <c r="Y742" s="166"/>
      <c r="Z742" s="166"/>
    </row>
    <row r="743" spans="1:26">
      <c r="A743" s="163"/>
      <c r="B743" s="166"/>
      <c r="C743" s="166"/>
      <c r="D743" s="166"/>
      <c r="E743" s="166"/>
      <c r="F743" s="166"/>
      <c r="G743" s="166"/>
      <c r="H743" s="166"/>
      <c r="I743" s="166"/>
      <c r="J743" s="166"/>
      <c r="K743" s="166"/>
      <c r="L743" s="166"/>
      <c r="M743" s="166"/>
      <c r="N743" s="166"/>
      <c r="O743" s="166"/>
      <c r="P743" s="166"/>
      <c r="Q743" s="166"/>
      <c r="R743" s="166"/>
      <c r="S743" s="166"/>
      <c r="T743" s="166"/>
      <c r="U743" s="166"/>
      <c r="V743" s="166"/>
      <c r="W743" s="166"/>
      <c r="X743" s="166"/>
      <c r="Y743" s="166"/>
      <c r="Z743" s="166"/>
    </row>
    <row r="744" spans="1:26">
      <c r="A744" s="163"/>
      <c r="B744" s="166"/>
      <c r="C744" s="166"/>
      <c r="D744" s="166"/>
      <c r="E744" s="166"/>
      <c r="F744" s="166"/>
      <c r="G744" s="166"/>
      <c r="H744" s="166"/>
      <c r="I744" s="166"/>
      <c r="J744" s="166"/>
      <c r="K744" s="166"/>
      <c r="L744" s="166"/>
      <c r="M744" s="166"/>
      <c r="N744" s="166"/>
      <c r="O744" s="166"/>
      <c r="P744" s="166"/>
      <c r="Q744" s="166"/>
      <c r="R744" s="166"/>
      <c r="S744" s="166"/>
      <c r="T744" s="166"/>
      <c r="U744" s="166"/>
      <c r="V744" s="166"/>
      <c r="W744" s="166"/>
      <c r="X744" s="166"/>
      <c r="Y744" s="166"/>
      <c r="Z744" s="166"/>
    </row>
    <row r="745" spans="1:26">
      <c r="A745" s="163"/>
      <c r="B745" s="166"/>
      <c r="C745" s="166"/>
      <c r="D745" s="166"/>
      <c r="E745" s="166"/>
      <c r="F745" s="166"/>
      <c r="G745" s="166"/>
      <c r="H745" s="166"/>
      <c r="I745" s="166"/>
      <c r="J745" s="166"/>
      <c r="K745" s="166"/>
      <c r="L745" s="166"/>
      <c r="M745" s="166"/>
      <c r="N745" s="166"/>
      <c r="O745" s="166"/>
      <c r="P745" s="166"/>
      <c r="Q745" s="166"/>
      <c r="R745" s="166"/>
      <c r="S745" s="166"/>
      <c r="T745" s="166"/>
      <c r="U745" s="166"/>
      <c r="V745" s="166"/>
      <c r="W745" s="166"/>
      <c r="X745" s="166"/>
      <c r="Y745" s="166"/>
      <c r="Z745" s="166"/>
    </row>
    <row r="746" spans="1:26">
      <c r="A746" s="163"/>
      <c r="B746" s="166"/>
      <c r="C746" s="166"/>
      <c r="D746" s="166"/>
      <c r="E746" s="166"/>
      <c r="F746" s="166"/>
      <c r="G746" s="166"/>
      <c r="H746" s="166"/>
      <c r="I746" s="166"/>
      <c r="J746" s="166"/>
      <c r="K746" s="166"/>
      <c r="L746" s="166"/>
      <c r="M746" s="166"/>
      <c r="N746" s="166"/>
      <c r="O746" s="166"/>
      <c r="P746" s="166"/>
      <c r="Q746" s="166"/>
      <c r="R746" s="166"/>
      <c r="S746" s="166"/>
      <c r="T746" s="166"/>
      <c r="U746" s="166"/>
      <c r="V746" s="166"/>
      <c r="W746" s="166"/>
      <c r="X746" s="166"/>
      <c r="Y746" s="166"/>
      <c r="Z746" s="166"/>
    </row>
    <row r="747" spans="1:26">
      <c r="A747" s="163"/>
      <c r="B747" s="166"/>
      <c r="C747" s="166"/>
      <c r="D747" s="166"/>
      <c r="E747" s="166"/>
      <c r="F747" s="166"/>
      <c r="G747" s="166"/>
      <c r="H747" s="166"/>
      <c r="I747" s="166"/>
      <c r="J747" s="166"/>
      <c r="K747" s="166"/>
      <c r="L747" s="166"/>
      <c r="M747" s="166"/>
      <c r="N747" s="166"/>
      <c r="O747" s="166"/>
      <c r="P747" s="166"/>
      <c r="Q747" s="166"/>
      <c r="R747" s="166"/>
      <c r="S747" s="166"/>
      <c r="T747" s="166"/>
      <c r="U747" s="166"/>
      <c r="V747" s="166"/>
      <c r="W747" s="166"/>
      <c r="X747" s="166"/>
      <c r="Y747" s="166"/>
      <c r="Z747" s="166"/>
    </row>
    <row r="748" spans="1:26">
      <c r="A748" s="163"/>
      <c r="B748" s="166"/>
      <c r="C748" s="166"/>
      <c r="D748" s="166"/>
      <c r="E748" s="166"/>
      <c r="F748" s="166"/>
      <c r="G748" s="166"/>
      <c r="H748" s="166"/>
      <c r="I748" s="166"/>
      <c r="J748" s="166"/>
      <c r="K748" s="166"/>
      <c r="L748" s="166"/>
      <c r="M748" s="166"/>
      <c r="N748" s="166"/>
      <c r="O748" s="166"/>
      <c r="P748" s="166"/>
      <c r="Q748" s="166"/>
      <c r="R748" s="166"/>
      <c r="S748" s="166"/>
      <c r="T748" s="166"/>
      <c r="U748" s="166"/>
      <c r="V748" s="166"/>
      <c r="W748" s="166"/>
      <c r="X748" s="166"/>
      <c r="Y748" s="166"/>
      <c r="Z748" s="166"/>
    </row>
    <row r="749" spans="1:26">
      <c r="A749" s="163"/>
      <c r="B749" s="166"/>
      <c r="C749" s="166"/>
      <c r="D749" s="166"/>
      <c r="E749" s="166"/>
      <c r="F749" s="166"/>
      <c r="G749" s="166"/>
      <c r="H749" s="166"/>
      <c r="I749" s="166"/>
      <c r="J749" s="166"/>
      <c r="K749" s="166"/>
      <c r="L749" s="166"/>
      <c r="M749" s="166"/>
      <c r="N749" s="166"/>
      <c r="O749" s="166"/>
      <c r="P749" s="166"/>
      <c r="Q749" s="166"/>
      <c r="R749" s="166"/>
      <c r="S749" s="166"/>
      <c r="T749" s="166"/>
      <c r="U749" s="166"/>
      <c r="V749" s="166"/>
      <c r="W749" s="166"/>
      <c r="X749" s="166"/>
      <c r="Y749" s="166"/>
      <c r="Z749" s="166"/>
    </row>
    <row r="750" spans="1:26">
      <c r="A750" s="163"/>
      <c r="B750" s="166"/>
      <c r="C750" s="166"/>
      <c r="D750" s="166"/>
      <c r="E750" s="166"/>
      <c r="F750" s="166"/>
      <c r="G750" s="166"/>
      <c r="H750" s="166"/>
      <c r="I750" s="166"/>
      <c r="J750" s="166"/>
      <c r="K750" s="166"/>
      <c r="L750" s="166"/>
      <c r="M750" s="166"/>
      <c r="N750" s="166"/>
      <c r="O750" s="166"/>
      <c r="P750" s="166"/>
      <c r="Q750" s="166"/>
      <c r="R750" s="166"/>
      <c r="S750" s="166"/>
      <c r="T750" s="166"/>
      <c r="U750" s="166"/>
      <c r="V750" s="166"/>
      <c r="W750" s="166"/>
      <c r="X750" s="166"/>
      <c r="Y750" s="166"/>
      <c r="Z750" s="166"/>
    </row>
    <row r="751" spans="1:26">
      <c r="A751" s="163"/>
      <c r="B751" s="166"/>
      <c r="C751" s="166"/>
      <c r="D751" s="166"/>
      <c r="E751" s="166"/>
      <c r="F751" s="166"/>
      <c r="G751" s="166"/>
      <c r="H751" s="166"/>
      <c r="I751" s="166"/>
      <c r="J751" s="166"/>
      <c r="K751" s="166"/>
      <c r="L751" s="166"/>
      <c r="M751" s="166"/>
      <c r="N751" s="166"/>
      <c r="O751" s="166"/>
      <c r="P751" s="166"/>
      <c r="Q751" s="166"/>
      <c r="R751" s="166"/>
      <c r="S751" s="166"/>
      <c r="T751" s="166"/>
      <c r="U751" s="166"/>
      <c r="V751" s="166"/>
      <c r="W751" s="166"/>
      <c r="X751" s="166"/>
      <c r="Y751" s="166"/>
      <c r="Z751" s="166"/>
    </row>
    <row r="752" spans="1:26">
      <c r="A752" s="163"/>
      <c r="B752" s="166"/>
      <c r="C752" s="166"/>
      <c r="D752" s="166"/>
      <c r="E752" s="166"/>
      <c r="F752" s="166"/>
      <c r="G752" s="166"/>
      <c r="H752" s="166"/>
      <c r="I752" s="166"/>
      <c r="J752" s="166"/>
      <c r="K752" s="166"/>
      <c r="L752" s="166"/>
      <c r="M752" s="166"/>
      <c r="N752" s="166"/>
      <c r="O752" s="166"/>
      <c r="P752" s="166"/>
      <c r="Q752" s="166"/>
      <c r="R752" s="166"/>
      <c r="S752" s="166"/>
      <c r="T752" s="166"/>
      <c r="U752" s="166"/>
      <c r="V752" s="166"/>
      <c r="W752" s="166"/>
      <c r="X752" s="166"/>
      <c r="Y752" s="166"/>
      <c r="Z752" s="166"/>
    </row>
    <row r="753" spans="1:26">
      <c r="A753" s="163"/>
      <c r="B753" s="166"/>
      <c r="C753" s="166"/>
      <c r="D753" s="166"/>
      <c r="E753" s="166"/>
      <c r="F753" s="166"/>
      <c r="G753" s="166"/>
      <c r="H753" s="166"/>
      <c r="I753" s="166"/>
      <c r="J753" s="166"/>
      <c r="K753" s="166"/>
      <c r="L753" s="166"/>
      <c r="M753" s="166"/>
      <c r="N753" s="166"/>
      <c r="O753" s="166"/>
      <c r="P753" s="166"/>
      <c r="Q753" s="166"/>
      <c r="R753" s="166"/>
      <c r="S753" s="166"/>
      <c r="T753" s="166"/>
      <c r="U753" s="166"/>
      <c r="V753" s="166"/>
      <c r="W753" s="166"/>
      <c r="X753" s="166"/>
      <c r="Y753" s="166"/>
      <c r="Z753" s="166"/>
    </row>
    <row r="754" spans="1:26">
      <c r="A754" s="163"/>
      <c r="B754" s="166"/>
      <c r="C754" s="166"/>
      <c r="D754" s="166"/>
      <c r="E754" s="166"/>
      <c r="F754" s="166"/>
      <c r="G754" s="166"/>
      <c r="H754" s="166"/>
      <c r="I754" s="166"/>
      <c r="J754" s="166"/>
      <c r="K754" s="166"/>
      <c r="L754" s="166"/>
      <c r="M754" s="166"/>
      <c r="N754" s="166"/>
      <c r="O754" s="166"/>
      <c r="P754" s="166"/>
      <c r="Q754" s="166"/>
      <c r="R754" s="166"/>
      <c r="S754" s="166"/>
      <c r="T754" s="166"/>
      <c r="U754" s="166"/>
      <c r="V754" s="166"/>
      <c r="W754" s="166"/>
      <c r="X754" s="166"/>
      <c r="Y754" s="166"/>
      <c r="Z754" s="166"/>
    </row>
    <row r="755" spans="1:26">
      <c r="A755" s="163"/>
      <c r="B755" s="166"/>
      <c r="C755" s="166"/>
      <c r="D755" s="166"/>
      <c r="E755" s="166"/>
      <c r="F755" s="166"/>
      <c r="G755" s="166"/>
      <c r="H755" s="166"/>
      <c r="I755" s="166"/>
      <c r="J755" s="166"/>
      <c r="K755" s="166"/>
      <c r="L755" s="166"/>
      <c r="M755" s="166"/>
      <c r="N755" s="166"/>
      <c r="O755" s="166"/>
      <c r="P755" s="166"/>
      <c r="Q755" s="166"/>
      <c r="R755" s="166"/>
      <c r="S755" s="166"/>
      <c r="T755" s="166"/>
      <c r="U755" s="166"/>
      <c r="V755" s="166"/>
      <c r="W755" s="166"/>
      <c r="X755" s="166"/>
      <c r="Y755" s="166"/>
      <c r="Z755" s="166"/>
    </row>
    <row r="756" spans="1:26">
      <c r="A756" s="163"/>
      <c r="B756" s="166"/>
      <c r="C756" s="166"/>
      <c r="D756" s="166"/>
      <c r="E756" s="166"/>
      <c r="F756" s="166"/>
      <c r="G756" s="166"/>
      <c r="H756" s="166"/>
      <c r="I756" s="166"/>
      <c r="J756" s="166"/>
      <c r="K756" s="166"/>
      <c r="L756" s="166"/>
      <c r="M756" s="166"/>
      <c r="N756" s="166"/>
      <c r="O756" s="166"/>
      <c r="P756" s="166"/>
      <c r="Q756" s="166"/>
      <c r="R756" s="166"/>
      <c r="S756" s="166"/>
      <c r="T756" s="166"/>
      <c r="U756" s="166"/>
      <c r="V756" s="166"/>
      <c r="W756" s="166"/>
      <c r="X756" s="166"/>
      <c r="Y756" s="166"/>
      <c r="Z756" s="166"/>
    </row>
    <row r="757" spans="1:26">
      <c r="A757" s="163"/>
      <c r="B757" s="166"/>
      <c r="C757" s="166"/>
      <c r="D757" s="166"/>
      <c r="E757" s="166"/>
      <c r="F757" s="166"/>
      <c r="G757" s="166"/>
      <c r="H757" s="166"/>
      <c r="I757" s="166"/>
      <c r="J757" s="166"/>
      <c r="K757" s="166"/>
      <c r="L757" s="166"/>
      <c r="M757" s="166"/>
      <c r="N757" s="166"/>
      <c r="O757" s="166"/>
      <c r="P757" s="166"/>
      <c r="Q757" s="166"/>
      <c r="R757" s="166"/>
      <c r="S757" s="166"/>
      <c r="T757" s="166"/>
      <c r="U757" s="166"/>
      <c r="V757" s="166"/>
      <c r="W757" s="166"/>
      <c r="X757" s="166"/>
      <c r="Y757" s="166"/>
      <c r="Z757" s="166"/>
    </row>
    <row r="758" spans="1:26">
      <c r="A758" s="163"/>
      <c r="B758" s="166"/>
      <c r="C758" s="166"/>
      <c r="D758" s="166"/>
      <c r="E758" s="166"/>
      <c r="F758" s="166"/>
      <c r="G758" s="166"/>
      <c r="H758" s="166"/>
      <c r="I758" s="166"/>
      <c r="J758" s="166"/>
      <c r="K758" s="166"/>
      <c r="L758" s="166"/>
      <c r="M758" s="166"/>
      <c r="N758" s="166"/>
      <c r="O758" s="166"/>
      <c r="P758" s="166"/>
      <c r="Q758" s="166"/>
      <c r="R758" s="166"/>
      <c r="S758" s="166"/>
      <c r="T758" s="166"/>
      <c r="U758" s="166"/>
      <c r="V758" s="166"/>
      <c r="W758" s="166"/>
      <c r="X758" s="166"/>
      <c r="Y758" s="166"/>
      <c r="Z758" s="166"/>
    </row>
    <row r="759" spans="1:26">
      <c r="A759" s="163"/>
      <c r="B759" s="166"/>
      <c r="C759" s="166"/>
      <c r="D759" s="166"/>
      <c r="E759" s="166"/>
      <c r="F759" s="166"/>
      <c r="G759" s="166"/>
      <c r="H759" s="166"/>
      <c r="I759" s="166"/>
      <c r="J759" s="166"/>
      <c r="K759" s="166"/>
      <c r="L759" s="166"/>
      <c r="M759" s="166"/>
      <c r="N759" s="166"/>
      <c r="O759" s="166"/>
      <c r="P759" s="166"/>
      <c r="Q759" s="166"/>
      <c r="R759" s="166"/>
      <c r="S759" s="166"/>
      <c r="T759" s="166"/>
      <c r="U759" s="166"/>
      <c r="V759" s="166"/>
      <c r="W759" s="166"/>
      <c r="X759" s="166"/>
      <c r="Y759" s="166"/>
      <c r="Z759" s="166"/>
    </row>
    <row r="760" spans="1:26">
      <c r="A760" s="163"/>
      <c r="B760" s="166"/>
      <c r="C760" s="166"/>
      <c r="D760" s="166"/>
      <c r="E760" s="166"/>
      <c r="F760" s="166"/>
      <c r="G760" s="166"/>
      <c r="H760" s="166"/>
      <c r="I760" s="166"/>
      <c r="J760" s="166"/>
      <c r="K760" s="166"/>
      <c r="L760" s="166"/>
      <c r="M760" s="166"/>
      <c r="N760" s="166"/>
      <c r="O760" s="166"/>
      <c r="P760" s="166"/>
      <c r="Q760" s="166"/>
      <c r="R760" s="166"/>
      <c r="S760" s="166"/>
      <c r="T760" s="166"/>
      <c r="U760" s="166"/>
      <c r="V760" s="166"/>
      <c r="W760" s="166"/>
      <c r="X760" s="166"/>
      <c r="Y760" s="166"/>
      <c r="Z760" s="166"/>
    </row>
    <row r="761" spans="1:26">
      <c r="A761" s="163"/>
      <c r="B761" s="166"/>
      <c r="C761" s="166"/>
      <c r="D761" s="166"/>
      <c r="E761" s="166"/>
      <c r="F761" s="166"/>
      <c r="G761" s="166"/>
      <c r="H761" s="166"/>
      <c r="I761" s="166"/>
      <c r="J761" s="166"/>
      <c r="K761" s="166"/>
      <c r="L761" s="166"/>
      <c r="M761" s="166"/>
      <c r="N761" s="166"/>
      <c r="O761" s="166"/>
      <c r="P761" s="166"/>
      <c r="Q761" s="166"/>
      <c r="R761" s="166"/>
      <c r="S761" s="166"/>
      <c r="T761" s="166"/>
      <c r="U761" s="166"/>
      <c r="V761" s="166"/>
      <c r="W761" s="166"/>
      <c r="X761" s="166"/>
      <c r="Y761" s="166"/>
      <c r="Z761" s="166"/>
    </row>
    <row r="762" spans="1:26">
      <c r="A762" s="163"/>
      <c r="B762" s="166"/>
      <c r="C762" s="166"/>
      <c r="D762" s="166"/>
      <c r="E762" s="166"/>
      <c r="F762" s="166"/>
      <c r="G762" s="166"/>
      <c r="H762" s="166"/>
      <c r="I762" s="166"/>
      <c r="J762" s="166"/>
      <c r="K762" s="166"/>
      <c r="L762" s="166"/>
      <c r="M762" s="166"/>
      <c r="N762" s="166"/>
      <c r="O762" s="166"/>
      <c r="P762" s="166"/>
      <c r="Q762" s="166"/>
      <c r="R762" s="166"/>
      <c r="S762" s="166"/>
      <c r="T762" s="166"/>
      <c r="U762" s="166"/>
      <c r="V762" s="166"/>
      <c r="W762" s="166"/>
      <c r="X762" s="166"/>
      <c r="Y762" s="166"/>
      <c r="Z762" s="166"/>
    </row>
    <row r="763" spans="1:26">
      <c r="A763" s="163"/>
      <c r="B763" s="166"/>
      <c r="C763" s="166"/>
      <c r="D763" s="166"/>
      <c r="E763" s="166"/>
      <c r="F763" s="166"/>
      <c r="G763" s="166"/>
      <c r="H763" s="166"/>
      <c r="I763" s="166"/>
      <c r="J763" s="166"/>
      <c r="K763" s="166"/>
      <c r="L763" s="166"/>
      <c r="M763" s="166"/>
      <c r="N763" s="166"/>
      <c r="O763" s="166"/>
      <c r="P763" s="166"/>
      <c r="Q763" s="166"/>
      <c r="R763" s="166"/>
      <c r="S763" s="166"/>
      <c r="T763" s="166"/>
      <c r="U763" s="166"/>
      <c r="V763" s="166"/>
      <c r="W763" s="166"/>
      <c r="X763" s="166"/>
      <c r="Y763" s="166"/>
      <c r="Z763" s="166"/>
    </row>
    <row r="764" spans="1:26">
      <c r="A764" s="163"/>
      <c r="B764" s="166"/>
      <c r="C764" s="166"/>
      <c r="D764" s="166"/>
      <c r="E764" s="166"/>
      <c r="F764" s="166"/>
      <c r="G764" s="166"/>
      <c r="H764" s="166"/>
      <c r="I764" s="166"/>
      <c r="J764" s="166"/>
      <c r="K764" s="166"/>
      <c r="L764" s="166"/>
      <c r="M764" s="166"/>
      <c r="N764" s="166"/>
      <c r="O764" s="166"/>
      <c r="P764" s="166"/>
      <c r="Q764" s="166"/>
      <c r="R764" s="166"/>
      <c r="S764" s="166"/>
      <c r="T764" s="166"/>
      <c r="U764" s="166"/>
      <c r="V764" s="166"/>
      <c r="W764" s="166"/>
      <c r="X764" s="166"/>
      <c r="Y764" s="166"/>
      <c r="Z764" s="166"/>
    </row>
    <row r="765" spans="1:26">
      <c r="A765" s="163"/>
      <c r="B765" s="166"/>
      <c r="C765" s="166"/>
      <c r="D765" s="166"/>
      <c r="E765" s="166"/>
      <c r="F765" s="166"/>
      <c r="G765" s="166"/>
      <c r="H765" s="166"/>
      <c r="I765" s="166"/>
      <c r="J765" s="166"/>
      <c r="K765" s="166"/>
      <c r="L765" s="166"/>
      <c r="M765" s="166"/>
      <c r="N765" s="166"/>
      <c r="O765" s="166"/>
      <c r="P765" s="166"/>
      <c r="Q765" s="166"/>
      <c r="R765" s="166"/>
      <c r="S765" s="166"/>
      <c r="T765" s="166"/>
      <c r="U765" s="166"/>
      <c r="V765" s="166"/>
      <c r="W765" s="166"/>
      <c r="X765" s="166"/>
      <c r="Y765" s="166"/>
      <c r="Z765" s="166"/>
    </row>
    <row r="766" spans="1:26">
      <c r="A766" s="163"/>
      <c r="B766" s="166"/>
      <c r="C766" s="166"/>
      <c r="D766" s="166"/>
      <c r="E766" s="166"/>
      <c r="F766" s="166"/>
      <c r="G766" s="166"/>
      <c r="H766" s="166"/>
      <c r="I766" s="166"/>
      <c r="J766" s="166"/>
      <c r="K766" s="166"/>
      <c r="L766" s="166"/>
      <c r="M766" s="166"/>
      <c r="N766" s="166"/>
      <c r="O766" s="166"/>
      <c r="P766" s="166"/>
      <c r="Q766" s="166"/>
      <c r="R766" s="166"/>
      <c r="S766" s="166"/>
      <c r="T766" s="166"/>
      <c r="U766" s="166"/>
      <c r="V766" s="166"/>
      <c r="W766" s="166"/>
      <c r="X766" s="166"/>
      <c r="Y766" s="166"/>
      <c r="Z766" s="166"/>
    </row>
    <row r="767" spans="1:26">
      <c r="A767" s="163"/>
      <c r="B767" s="166"/>
      <c r="C767" s="166"/>
      <c r="D767" s="166"/>
      <c r="E767" s="166"/>
      <c r="F767" s="166"/>
      <c r="G767" s="166"/>
      <c r="H767" s="166"/>
      <c r="I767" s="166"/>
      <c r="J767" s="166"/>
      <c r="K767" s="166"/>
      <c r="L767" s="166"/>
      <c r="M767" s="166"/>
      <c r="N767" s="166"/>
      <c r="O767" s="166"/>
      <c r="P767" s="166"/>
      <c r="Q767" s="166"/>
      <c r="R767" s="166"/>
      <c r="S767" s="166"/>
      <c r="T767" s="166"/>
      <c r="U767" s="166"/>
      <c r="V767" s="166"/>
      <c r="W767" s="166"/>
      <c r="X767" s="166"/>
      <c r="Y767" s="166"/>
      <c r="Z767" s="166"/>
    </row>
    <row r="768" spans="1:26">
      <c r="A768" s="163"/>
      <c r="B768" s="166"/>
      <c r="C768" s="166"/>
      <c r="D768" s="166"/>
      <c r="E768" s="166"/>
      <c r="F768" s="166"/>
      <c r="G768" s="166"/>
      <c r="H768" s="166"/>
      <c r="I768" s="166"/>
      <c r="J768" s="166"/>
      <c r="K768" s="166"/>
      <c r="L768" s="166"/>
      <c r="M768" s="166"/>
      <c r="N768" s="166"/>
      <c r="O768" s="166"/>
      <c r="P768" s="166"/>
      <c r="Q768" s="166"/>
      <c r="R768" s="166"/>
      <c r="S768" s="166"/>
      <c r="T768" s="166"/>
      <c r="U768" s="166"/>
      <c r="V768" s="166"/>
      <c r="W768" s="166"/>
      <c r="X768" s="166"/>
      <c r="Y768" s="166"/>
      <c r="Z768" s="166"/>
    </row>
    <row r="769" spans="1:26">
      <c r="A769" s="163"/>
      <c r="B769" s="166"/>
      <c r="C769" s="166"/>
      <c r="D769" s="166"/>
      <c r="E769" s="166"/>
      <c r="F769" s="166"/>
      <c r="G769" s="166"/>
      <c r="H769" s="166"/>
      <c r="I769" s="166"/>
      <c r="J769" s="166"/>
      <c r="K769" s="166"/>
      <c r="L769" s="166"/>
      <c r="M769" s="166"/>
      <c r="N769" s="166"/>
      <c r="O769" s="166"/>
      <c r="P769" s="166"/>
      <c r="Q769" s="166"/>
      <c r="R769" s="166"/>
      <c r="S769" s="166"/>
      <c r="T769" s="166"/>
      <c r="U769" s="166"/>
      <c r="V769" s="166"/>
      <c r="W769" s="166"/>
      <c r="X769" s="166"/>
      <c r="Y769" s="166"/>
      <c r="Z769" s="166"/>
    </row>
    <row r="770" spans="1:26">
      <c r="A770" s="163"/>
      <c r="B770" s="166"/>
      <c r="C770" s="166"/>
      <c r="D770" s="166"/>
      <c r="E770" s="166"/>
      <c r="F770" s="166"/>
      <c r="G770" s="166"/>
      <c r="H770" s="166"/>
      <c r="I770" s="166"/>
      <c r="J770" s="166"/>
      <c r="K770" s="166"/>
      <c r="L770" s="166"/>
      <c r="M770" s="166"/>
      <c r="N770" s="166"/>
      <c r="O770" s="166"/>
      <c r="P770" s="166"/>
      <c r="Q770" s="166"/>
      <c r="R770" s="166"/>
      <c r="S770" s="166"/>
      <c r="T770" s="166"/>
      <c r="U770" s="166"/>
      <c r="V770" s="166"/>
      <c r="W770" s="166"/>
      <c r="X770" s="166"/>
      <c r="Y770" s="166"/>
      <c r="Z770" s="166"/>
    </row>
    <row r="771" spans="1:26">
      <c r="A771" s="163"/>
      <c r="B771" s="166"/>
      <c r="C771" s="166"/>
      <c r="D771" s="166"/>
      <c r="E771" s="166"/>
      <c r="F771" s="166"/>
      <c r="G771" s="166"/>
      <c r="H771" s="166"/>
      <c r="I771" s="166"/>
      <c r="J771" s="166"/>
      <c r="K771" s="166"/>
      <c r="L771" s="166"/>
      <c r="M771" s="166"/>
      <c r="N771" s="166"/>
      <c r="O771" s="166"/>
      <c r="P771" s="166"/>
      <c r="Q771" s="166"/>
      <c r="R771" s="166"/>
      <c r="S771" s="166"/>
      <c r="T771" s="166"/>
      <c r="U771" s="166"/>
      <c r="V771" s="166"/>
      <c r="W771" s="166"/>
      <c r="X771" s="166"/>
      <c r="Y771" s="166"/>
      <c r="Z771" s="166"/>
    </row>
    <row r="772" spans="1:26">
      <c r="A772" s="163"/>
      <c r="B772" s="166"/>
      <c r="C772" s="166"/>
      <c r="D772" s="166"/>
      <c r="E772" s="166"/>
      <c r="F772" s="166"/>
      <c r="G772" s="166"/>
      <c r="H772" s="166"/>
      <c r="I772" s="166"/>
      <c r="J772" s="166"/>
      <c r="K772" s="166"/>
      <c r="L772" s="166"/>
      <c r="M772" s="166"/>
      <c r="N772" s="166"/>
      <c r="O772" s="166"/>
      <c r="P772" s="166"/>
      <c r="Q772" s="166"/>
      <c r="R772" s="166"/>
      <c r="S772" s="166"/>
      <c r="T772" s="166"/>
      <c r="U772" s="166"/>
      <c r="V772" s="166"/>
      <c r="W772" s="166"/>
      <c r="X772" s="166"/>
      <c r="Y772" s="166"/>
      <c r="Z772" s="166"/>
    </row>
    <row r="773" spans="1:26">
      <c r="A773" s="163"/>
      <c r="B773" s="166"/>
      <c r="C773" s="166"/>
      <c r="D773" s="166"/>
      <c r="E773" s="166"/>
      <c r="F773" s="166"/>
      <c r="G773" s="166"/>
      <c r="H773" s="166"/>
      <c r="I773" s="166"/>
      <c r="J773" s="166"/>
      <c r="K773" s="166"/>
      <c r="L773" s="166"/>
      <c r="M773" s="166"/>
      <c r="N773" s="166"/>
      <c r="O773" s="166"/>
      <c r="P773" s="166"/>
      <c r="Q773" s="166"/>
      <c r="R773" s="166"/>
      <c r="S773" s="166"/>
      <c r="T773" s="166"/>
      <c r="U773" s="166"/>
      <c r="V773" s="166"/>
      <c r="W773" s="166"/>
      <c r="X773" s="166"/>
      <c r="Y773" s="166"/>
      <c r="Z773" s="166"/>
    </row>
    <row r="774" spans="1:26">
      <c r="A774" s="163"/>
      <c r="B774" s="166"/>
      <c r="C774" s="166"/>
      <c r="D774" s="166"/>
      <c r="E774" s="166"/>
      <c r="F774" s="166"/>
      <c r="G774" s="166"/>
      <c r="H774" s="166"/>
      <c r="I774" s="166"/>
      <c r="J774" s="166"/>
      <c r="K774" s="166"/>
      <c r="L774" s="166"/>
      <c r="M774" s="166"/>
      <c r="N774" s="166"/>
      <c r="O774" s="166"/>
      <c r="P774" s="166"/>
      <c r="Q774" s="166"/>
      <c r="R774" s="166"/>
      <c r="S774" s="166"/>
      <c r="T774" s="166"/>
      <c r="U774" s="166"/>
      <c r="V774" s="166"/>
      <c r="W774" s="166"/>
      <c r="X774" s="166"/>
      <c r="Y774" s="166"/>
      <c r="Z774" s="166"/>
    </row>
    <row r="775" spans="1:26">
      <c r="A775" s="163"/>
      <c r="B775" s="166"/>
      <c r="C775" s="166"/>
      <c r="D775" s="166"/>
      <c r="E775" s="166"/>
      <c r="F775" s="166"/>
      <c r="G775" s="166"/>
      <c r="H775" s="166"/>
      <c r="I775" s="166"/>
      <c r="J775" s="166"/>
      <c r="K775" s="166"/>
      <c r="L775" s="166"/>
      <c r="M775" s="166"/>
      <c r="N775" s="166"/>
      <c r="O775" s="166"/>
      <c r="P775" s="166"/>
      <c r="Q775" s="166"/>
      <c r="R775" s="166"/>
      <c r="S775" s="166"/>
      <c r="T775" s="166"/>
      <c r="U775" s="166"/>
      <c r="V775" s="166"/>
      <c r="W775" s="166"/>
      <c r="X775" s="166"/>
      <c r="Y775" s="166"/>
      <c r="Z775" s="166"/>
    </row>
    <row r="776" spans="1:26">
      <c r="A776" s="163"/>
      <c r="B776" s="166"/>
      <c r="C776" s="166"/>
      <c r="D776" s="166"/>
      <c r="E776" s="166"/>
      <c r="F776" s="166"/>
      <c r="G776" s="166"/>
      <c r="H776" s="166"/>
      <c r="I776" s="166"/>
      <c r="J776" s="166"/>
      <c r="K776" s="166"/>
      <c r="L776" s="166"/>
      <c r="M776" s="166"/>
      <c r="N776" s="166"/>
      <c r="O776" s="166"/>
      <c r="P776" s="166"/>
      <c r="Q776" s="166"/>
      <c r="R776" s="166"/>
      <c r="S776" s="166"/>
      <c r="T776" s="166"/>
      <c r="U776" s="166"/>
      <c r="V776" s="166"/>
      <c r="W776" s="166"/>
      <c r="X776" s="166"/>
      <c r="Y776" s="166"/>
      <c r="Z776" s="166"/>
    </row>
    <row r="777" spans="1:26">
      <c r="A777" s="163"/>
      <c r="B777" s="166"/>
      <c r="C777" s="166"/>
      <c r="D777" s="166"/>
      <c r="E777" s="166"/>
      <c r="F777" s="166"/>
      <c r="G777" s="166"/>
      <c r="H777" s="166"/>
      <c r="I777" s="166"/>
      <c r="J777" s="166"/>
      <c r="K777" s="166"/>
      <c r="L777" s="166"/>
      <c r="M777" s="166"/>
      <c r="N777" s="166"/>
      <c r="O777" s="166"/>
      <c r="P777" s="166"/>
      <c r="Q777" s="166"/>
      <c r="R777" s="166"/>
      <c r="S777" s="166"/>
      <c r="T777" s="166"/>
      <c r="U777" s="166"/>
      <c r="V777" s="166"/>
      <c r="W777" s="166"/>
      <c r="X777" s="166"/>
      <c r="Y777" s="166"/>
      <c r="Z777" s="166"/>
    </row>
    <row r="778" spans="1:26">
      <c r="A778" s="163"/>
      <c r="B778" s="166"/>
      <c r="C778" s="166"/>
      <c r="D778" s="166"/>
      <c r="E778" s="166"/>
      <c r="F778" s="166"/>
      <c r="G778" s="166"/>
      <c r="H778" s="166"/>
      <c r="I778" s="166"/>
      <c r="J778" s="166"/>
      <c r="K778" s="166"/>
      <c r="L778" s="166"/>
      <c r="M778" s="166"/>
      <c r="N778" s="166"/>
      <c r="O778" s="166"/>
      <c r="P778" s="166"/>
      <c r="Q778" s="166"/>
      <c r="R778" s="166"/>
      <c r="S778" s="166"/>
      <c r="T778" s="166"/>
      <c r="U778" s="166"/>
      <c r="V778" s="166"/>
      <c r="W778" s="166"/>
      <c r="X778" s="166"/>
      <c r="Y778" s="166"/>
      <c r="Z778" s="166"/>
    </row>
    <row r="779" spans="1:26">
      <c r="A779" s="163"/>
      <c r="B779" s="166"/>
      <c r="C779" s="166"/>
      <c r="D779" s="166"/>
      <c r="E779" s="166"/>
      <c r="F779" s="166"/>
      <c r="G779" s="166"/>
      <c r="H779" s="166"/>
      <c r="I779" s="166"/>
      <c r="J779" s="166"/>
      <c r="K779" s="166"/>
      <c r="L779" s="166"/>
      <c r="M779" s="166"/>
      <c r="N779" s="166"/>
      <c r="O779" s="166"/>
      <c r="P779" s="166"/>
      <c r="Q779" s="166"/>
      <c r="R779" s="166"/>
      <c r="S779" s="166"/>
      <c r="T779" s="166"/>
      <c r="U779" s="166"/>
      <c r="V779" s="166"/>
      <c r="W779" s="166"/>
      <c r="X779" s="166"/>
      <c r="Y779" s="166"/>
      <c r="Z779" s="166"/>
    </row>
    <row r="780" spans="1:26">
      <c r="A780" s="163"/>
      <c r="B780" s="166"/>
      <c r="C780" s="166"/>
      <c r="D780" s="166"/>
      <c r="E780" s="166"/>
      <c r="F780" s="166"/>
      <c r="G780" s="166"/>
      <c r="H780" s="166"/>
      <c r="I780" s="166"/>
      <c r="J780" s="166"/>
      <c r="K780" s="166"/>
      <c r="L780" s="166"/>
      <c r="M780" s="166"/>
      <c r="N780" s="166"/>
      <c r="O780" s="166"/>
      <c r="P780" s="166"/>
      <c r="Q780" s="166"/>
      <c r="R780" s="166"/>
      <c r="S780" s="166"/>
      <c r="T780" s="166"/>
      <c r="U780" s="166"/>
      <c r="V780" s="166"/>
      <c r="W780" s="166"/>
      <c r="X780" s="166"/>
      <c r="Y780" s="166"/>
      <c r="Z780" s="166"/>
    </row>
    <row r="781" spans="1:26">
      <c r="A781" s="163"/>
      <c r="B781" s="166"/>
      <c r="C781" s="166"/>
      <c r="D781" s="166"/>
      <c r="E781" s="166"/>
      <c r="F781" s="166"/>
      <c r="G781" s="166"/>
      <c r="H781" s="166"/>
      <c r="I781" s="166"/>
      <c r="J781" s="166"/>
      <c r="K781" s="166"/>
      <c r="L781" s="166"/>
      <c r="M781" s="166"/>
      <c r="N781" s="166"/>
      <c r="O781" s="166"/>
      <c r="P781" s="166"/>
      <c r="Q781" s="166"/>
      <c r="R781" s="166"/>
      <c r="S781" s="166"/>
      <c r="T781" s="166"/>
      <c r="U781" s="166"/>
      <c r="V781" s="166"/>
      <c r="W781" s="166"/>
      <c r="X781" s="166"/>
      <c r="Y781" s="166"/>
      <c r="Z781" s="166"/>
    </row>
    <row r="782" spans="1:26">
      <c r="A782" s="163"/>
      <c r="B782" s="166"/>
      <c r="C782" s="166"/>
      <c r="D782" s="166"/>
      <c r="E782" s="166"/>
      <c r="F782" s="166"/>
      <c r="G782" s="166"/>
      <c r="H782" s="166"/>
      <c r="I782" s="166"/>
      <c r="J782" s="166"/>
      <c r="K782" s="166"/>
      <c r="L782" s="166"/>
      <c r="M782" s="166"/>
      <c r="N782" s="166"/>
      <c r="O782" s="166"/>
      <c r="P782" s="166"/>
      <c r="Q782" s="166"/>
      <c r="R782" s="166"/>
      <c r="S782" s="166"/>
      <c r="T782" s="166"/>
      <c r="U782" s="166"/>
      <c r="V782" s="166"/>
      <c r="W782" s="166"/>
      <c r="X782" s="166"/>
      <c r="Y782" s="166"/>
      <c r="Z782" s="166"/>
    </row>
    <row r="783" spans="1:26">
      <c r="A783" s="163"/>
      <c r="B783" s="166"/>
      <c r="C783" s="166"/>
      <c r="D783" s="166"/>
      <c r="E783" s="166"/>
      <c r="F783" s="166"/>
      <c r="G783" s="166"/>
      <c r="H783" s="166"/>
      <c r="I783" s="166"/>
      <c r="J783" s="166"/>
      <c r="K783" s="166"/>
      <c r="L783" s="166"/>
      <c r="M783" s="166"/>
      <c r="N783" s="166"/>
      <c r="O783" s="166"/>
      <c r="P783" s="166"/>
      <c r="Q783" s="166"/>
      <c r="R783" s="166"/>
      <c r="S783" s="166"/>
      <c r="T783" s="166"/>
      <c r="U783" s="166"/>
      <c r="V783" s="166"/>
      <c r="W783" s="166"/>
      <c r="X783" s="166"/>
      <c r="Y783" s="166"/>
      <c r="Z783" s="166"/>
    </row>
    <row r="784" spans="1:26">
      <c r="A784" s="163"/>
      <c r="B784" s="166"/>
      <c r="C784" s="166"/>
      <c r="D784" s="166"/>
      <c r="E784" s="166"/>
      <c r="F784" s="166"/>
      <c r="G784" s="166"/>
      <c r="H784" s="166"/>
      <c r="I784" s="166"/>
      <c r="J784" s="166"/>
      <c r="K784" s="166"/>
      <c r="L784" s="166"/>
      <c r="M784" s="166"/>
      <c r="N784" s="166"/>
      <c r="O784" s="166"/>
      <c r="P784" s="166"/>
      <c r="Q784" s="166"/>
      <c r="R784" s="166"/>
      <c r="S784" s="166"/>
      <c r="T784" s="166"/>
      <c r="U784" s="166"/>
      <c r="V784" s="166"/>
      <c r="W784" s="166"/>
      <c r="X784" s="166"/>
      <c r="Y784" s="166"/>
      <c r="Z784" s="166"/>
    </row>
    <row r="785" spans="1:26">
      <c r="A785" s="163"/>
      <c r="B785" s="166"/>
      <c r="C785" s="166"/>
      <c r="D785" s="166"/>
      <c r="E785" s="166"/>
      <c r="F785" s="166"/>
      <c r="G785" s="166"/>
      <c r="H785" s="166"/>
      <c r="I785" s="166"/>
      <c r="J785" s="166"/>
      <c r="K785" s="166"/>
      <c r="L785" s="166"/>
      <c r="M785" s="166"/>
      <c r="N785" s="166"/>
      <c r="O785" s="166"/>
      <c r="P785" s="166"/>
      <c r="Q785" s="166"/>
      <c r="R785" s="166"/>
      <c r="S785" s="166"/>
      <c r="T785" s="166"/>
      <c r="U785" s="166"/>
      <c r="V785" s="166"/>
      <c r="W785" s="166"/>
      <c r="X785" s="166"/>
      <c r="Y785" s="166"/>
      <c r="Z785" s="166"/>
    </row>
    <row r="786" spans="1:26">
      <c r="A786" s="163"/>
      <c r="B786" s="166"/>
      <c r="C786" s="166"/>
      <c r="D786" s="166"/>
      <c r="E786" s="166"/>
      <c r="F786" s="166"/>
      <c r="G786" s="166"/>
      <c r="H786" s="166"/>
      <c r="I786" s="166"/>
      <c r="J786" s="166"/>
      <c r="K786" s="166"/>
      <c r="L786" s="166"/>
      <c r="M786" s="166"/>
      <c r="N786" s="166"/>
      <c r="O786" s="166"/>
      <c r="P786" s="166"/>
      <c r="Q786" s="166"/>
      <c r="R786" s="166"/>
      <c r="S786" s="166"/>
      <c r="T786" s="166"/>
      <c r="U786" s="166"/>
      <c r="V786" s="166"/>
      <c r="W786" s="166"/>
      <c r="X786" s="166"/>
      <c r="Y786" s="166"/>
      <c r="Z786" s="166"/>
    </row>
    <row r="787" spans="1:26">
      <c r="A787" s="163"/>
      <c r="B787" s="166"/>
      <c r="C787" s="166"/>
      <c r="D787" s="166"/>
      <c r="E787" s="166"/>
      <c r="F787" s="166"/>
      <c r="G787" s="166"/>
      <c r="H787" s="166"/>
      <c r="I787" s="166"/>
      <c r="J787" s="166"/>
      <c r="K787" s="166"/>
      <c r="L787" s="166"/>
      <c r="M787" s="166"/>
      <c r="N787" s="166"/>
      <c r="O787" s="166"/>
      <c r="P787" s="166"/>
      <c r="Q787" s="166"/>
      <c r="R787" s="166"/>
      <c r="S787" s="166"/>
      <c r="T787" s="166"/>
      <c r="U787" s="166"/>
      <c r="V787" s="166"/>
      <c r="W787" s="166"/>
      <c r="X787" s="166"/>
      <c r="Y787" s="166"/>
      <c r="Z787" s="166"/>
    </row>
    <row r="788" spans="1:26">
      <c r="A788" s="163"/>
      <c r="B788" s="166"/>
      <c r="C788" s="166"/>
      <c r="D788" s="166"/>
      <c r="E788" s="166"/>
      <c r="F788" s="166"/>
      <c r="G788" s="166"/>
      <c r="H788" s="166"/>
      <c r="I788" s="166"/>
      <c r="J788" s="166"/>
      <c r="K788" s="166"/>
      <c r="L788" s="166"/>
      <c r="M788" s="166"/>
      <c r="N788" s="166"/>
      <c r="O788" s="166"/>
      <c r="P788" s="166"/>
      <c r="Q788" s="166"/>
      <c r="R788" s="166"/>
      <c r="S788" s="166"/>
      <c r="T788" s="166"/>
      <c r="U788" s="166"/>
      <c r="V788" s="166"/>
      <c r="W788" s="166"/>
      <c r="X788" s="166"/>
      <c r="Y788" s="166"/>
      <c r="Z788" s="166"/>
    </row>
    <row r="789" spans="1:26">
      <c r="A789" s="163"/>
      <c r="B789" s="166"/>
      <c r="C789" s="166"/>
      <c r="D789" s="166"/>
      <c r="E789" s="166"/>
      <c r="F789" s="166"/>
      <c r="G789" s="166"/>
      <c r="H789" s="166"/>
      <c r="I789" s="166"/>
      <c r="J789" s="166"/>
      <c r="K789" s="166"/>
      <c r="L789" s="166"/>
      <c r="M789" s="166"/>
      <c r="N789" s="166"/>
      <c r="O789" s="166"/>
      <c r="P789" s="166"/>
      <c r="Q789" s="166"/>
      <c r="R789" s="166"/>
      <c r="S789" s="166"/>
      <c r="T789" s="166"/>
      <c r="U789" s="166"/>
      <c r="V789" s="166"/>
      <c r="W789" s="166"/>
      <c r="X789" s="166"/>
      <c r="Y789" s="166"/>
      <c r="Z789" s="166"/>
    </row>
    <row r="790" spans="1:26">
      <c r="A790" s="163"/>
      <c r="B790" s="166"/>
      <c r="C790" s="166"/>
      <c r="D790" s="166"/>
      <c r="E790" s="166"/>
      <c r="F790" s="166"/>
      <c r="G790" s="166"/>
      <c r="H790" s="166"/>
      <c r="I790" s="166"/>
      <c r="J790" s="166"/>
      <c r="K790" s="166"/>
      <c r="L790" s="166"/>
      <c r="M790" s="166"/>
      <c r="N790" s="166"/>
      <c r="O790" s="166"/>
      <c r="P790" s="166"/>
      <c r="Q790" s="166"/>
      <c r="R790" s="166"/>
      <c r="S790" s="166"/>
      <c r="T790" s="166"/>
      <c r="U790" s="166"/>
      <c r="V790" s="166"/>
      <c r="W790" s="166"/>
      <c r="X790" s="166"/>
      <c r="Y790" s="166"/>
      <c r="Z790" s="166"/>
    </row>
    <row r="791" spans="1:26">
      <c r="A791" s="163"/>
      <c r="B791" s="166"/>
      <c r="C791" s="166"/>
      <c r="D791" s="166"/>
      <c r="E791" s="166"/>
      <c r="F791" s="166"/>
      <c r="G791" s="166"/>
      <c r="H791" s="166"/>
      <c r="I791" s="166"/>
      <c r="J791" s="166"/>
      <c r="K791" s="166"/>
      <c r="L791" s="166"/>
      <c r="M791" s="166"/>
      <c r="N791" s="166"/>
      <c r="O791" s="166"/>
      <c r="P791" s="166"/>
      <c r="Q791" s="166"/>
      <c r="R791" s="166"/>
      <c r="S791" s="166"/>
      <c r="T791" s="166"/>
      <c r="U791" s="166"/>
      <c r="V791" s="166"/>
      <c r="W791" s="166"/>
      <c r="X791" s="166"/>
      <c r="Y791" s="166"/>
      <c r="Z791" s="166"/>
    </row>
    <row r="792" spans="1:26">
      <c r="A792" s="163"/>
      <c r="B792" s="166"/>
      <c r="C792" s="166"/>
      <c r="D792" s="166"/>
      <c r="E792" s="166"/>
      <c r="F792" s="166"/>
      <c r="G792" s="166"/>
      <c r="H792" s="166"/>
      <c r="I792" s="166"/>
      <c r="J792" s="166"/>
      <c r="K792" s="166"/>
      <c r="L792" s="166"/>
      <c r="M792" s="166"/>
      <c r="N792" s="166"/>
      <c r="O792" s="166"/>
      <c r="P792" s="166"/>
      <c r="Q792" s="166"/>
      <c r="R792" s="166"/>
      <c r="S792" s="166"/>
      <c r="T792" s="166"/>
      <c r="U792" s="166"/>
      <c r="V792" s="166"/>
      <c r="W792" s="166"/>
      <c r="X792" s="166"/>
      <c r="Y792" s="166"/>
      <c r="Z792" s="166"/>
    </row>
    <row r="793" spans="1:26">
      <c r="A793" s="163"/>
      <c r="B793" s="166"/>
      <c r="C793" s="166"/>
      <c r="D793" s="166"/>
      <c r="E793" s="166"/>
      <c r="F793" s="166"/>
      <c r="G793" s="166"/>
      <c r="H793" s="166"/>
      <c r="I793" s="166"/>
      <c r="J793" s="166"/>
      <c r="K793" s="166"/>
      <c r="L793" s="166"/>
      <c r="M793" s="166"/>
      <c r="N793" s="166"/>
      <c r="O793" s="166"/>
      <c r="P793" s="166"/>
      <c r="Q793" s="166"/>
      <c r="R793" s="166"/>
      <c r="S793" s="166"/>
      <c r="T793" s="166"/>
      <c r="U793" s="166"/>
      <c r="V793" s="166"/>
      <c r="W793" s="166"/>
      <c r="X793" s="166"/>
      <c r="Y793" s="166"/>
      <c r="Z793" s="166"/>
    </row>
    <row r="794" spans="1:26">
      <c r="A794" s="163"/>
      <c r="B794" s="166"/>
      <c r="C794" s="166"/>
      <c r="D794" s="166"/>
      <c r="E794" s="166"/>
      <c r="F794" s="166"/>
      <c r="G794" s="166"/>
      <c r="H794" s="166"/>
      <c r="I794" s="166"/>
      <c r="J794" s="166"/>
      <c r="K794" s="166"/>
      <c r="L794" s="166"/>
      <c r="M794" s="166"/>
      <c r="N794" s="166"/>
      <c r="O794" s="166"/>
      <c r="P794" s="166"/>
      <c r="Q794" s="166"/>
      <c r="R794" s="166"/>
      <c r="S794" s="166"/>
      <c r="T794" s="166"/>
      <c r="U794" s="166"/>
      <c r="V794" s="166"/>
      <c r="W794" s="166"/>
      <c r="X794" s="166"/>
      <c r="Y794" s="166"/>
      <c r="Z794" s="166"/>
    </row>
    <row r="795" spans="1:26">
      <c r="A795" s="163"/>
      <c r="B795" s="166"/>
      <c r="C795" s="166"/>
      <c r="D795" s="166"/>
      <c r="E795" s="166"/>
      <c r="F795" s="166"/>
      <c r="G795" s="166"/>
      <c r="H795" s="166"/>
      <c r="I795" s="166"/>
      <c r="J795" s="166"/>
      <c r="K795" s="166"/>
      <c r="L795" s="166"/>
      <c r="M795" s="166"/>
      <c r="N795" s="166"/>
      <c r="O795" s="166"/>
      <c r="P795" s="166"/>
      <c r="Q795" s="166"/>
      <c r="R795" s="166"/>
      <c r="S795" s="166"/>
      <c r="T795" s="166"/>
      <c r="U795" s="166"/>
      <c r="V795" s="166"/>
      <c r="W795" s="166"/>
      <c r="X795" s="166"/>
      <c r="Y795" s="166"/>
      <c r="Z795" s="166"/>
    </row>
    <row r="796" spans="1:26">
      <c r="A796" s="163"/>
      <c r="B796" s="166"/>
      <c r="C796" s="166"/>
      <c r="D796" s="166"/>
      <c r="E796" s="166"/>
      <c r="F796" s="166"/>
      <c r="G796" s="166"/>
      <c r="H796" s="166"/>
      <c r="I796" s="166"/>
      <c r="J796" s="166"/>
      <c r="K796" s="166"/>
      <c r="L796" s="166"/>
      <c r="M796" s="166"/>
      <c r="N796" s="166"/>
      <c r="O796" s="166"/>
      <c r="P796" s="166"/>
      <c r="Q796" s="166"/>
      <c r="R796" s="166"/>
      <c r="S796" s="166"/>
      <c r="T796" s="166"/>
      <c r="U796" s="166"/>
      <c r="V796" s="166"/>
      <c r="W796" s="166"/>
      <c r="X796" s="166"/>
      <c r="Y796" s="166"/>
      <c r="Z796" s="166"/>
    </row>
    <row r="797" spans="1:26">
      <c r="A797" s="163"/>
      <c r="B797" s="166"/>
      <c r="C797" s="166"/>
      <c r="D797" s="166"/>
      <c r="E797" s="166"/>
      <c r="F797" s="166"/>
      <c r="G797" s="166"/>
      <c r="H797" s="166"/>
      <c r="I797" s="166"/>
      <c r="J797" s="166"/>
      <c r="K797" s="166"/>
      <c r="L797" s="166"/>
      <c r="M797" s="166"/>
      <c r="N797" s="166"/>
      <c r="O797" s="166"/>
      <c r="P797" s="166"/>
      <c r="Q797" s="166"/>
      <c r="R797" s="166"/>
      <c r="S797" s="166"/>
      <c r="T797" s="166"/>
      <c r="U797" s="166"/>
      <c r="V797" s="166"/>
      <c r="W797" s="166"/>
      <c r="X797" s="166"/>
      <c r="Y797" s="166"/>
      <c r="Z797" s="166"/>
    </row>
    <row r="798" spans="1:26">
      <c r="A798" s="163"/>
      <c r="B798" s="166"/>
      <c r="C798" s="166"/>
      <c r="D798" s="166"/>
      <c r="E798" s="166"/>
      <c r="F798" s="166"/>
      <c r="G798" s="166"/>
      <c r="H798" s="166"/>
      <c r="I798" s="166"/>
      <c r="J798" s="166"/>
      <c r="K798" s="166"/>
      <c r="L798" s="166"/>
      <c r="M798" s="166"/>
      <c r="N798" s="166"/>
      <c r="O798" s="166"/>
      <c r="P798" s="166"/>
      <c r="Q798" s="166"/>
      <c r="R798" s="166"/>
      <c r="S798" s="166"/>
      <c r="T798" s="166"/>
      <c r="U798" s="166"/>
      <c r="V798" s="166"/>
      <c r="W798" s="166"/>
      <c r="X798" s="166"/>
      <c r="Y798" s="166"/>
      <c r="Z798" s="166"/>
    </row>
    <row r="799" spans="1:26">
      <c r="A799" s="163"/>
      <c r="B799" s="166"/>
      <c r="C799" s="166"/>
      <c r="D799" s="166"/>
      <c r="E799" s="166"/>
      <c r="F799" s="166"/>
      <c r="G799" s="166"/>
      <c r="H799" s="166"/>
      <c r="I799" s="166"/>
      <c r="J799" s="166"/>
      <c r="K799" s="166"/>
      <c r="L799" s="166"/>
      <c r="M799" s="166"/>
      <c r="N799" s="166"/>
      <c r="O799" s="166"/>
      <c r="P799" s="166"/>
      <c r="Q799" s="166"/>
      <c r="R799" s="166"/>
      <c r="S799" s="166"/>
      <c r="T799" s="166"/>
      <c r="U799" s="166"/>
      <c r="V799" s="166"/>
      <c r="W799" s="166"/>
      <c r="X799" s="166"/>
      <c r="Y799" s="166"/>
      <c r="Z799" s="166"/>
    </row>
    <row r="800" spans="1:26">
      <c r="A800" s="163"/>
      <c r="B800" s="166"/>
      <c r="C800" s="166"/>
      <c r="D800" s="166"/>
      <c r="E800" s="166"/>
      <c r="F800" s="166"/>
      <c r="G800" s="166"/>
      <c r="H800" s="166"/>
      <c r="I800" s="166"/>
      <c r="J800" s="166"/>
      <c r="K800" s="166"/>
      <c r="L800" s="166"/>
      <c r="M800" s="166"/>
      <c r="N800" s="166"/>
      <c r="O800" s="166"/>
      <c r="P800" s="166"/>
      <c r="Q800" s="166"/>
      <c r="R800" s="166"/>
      <c r="S800" s="166"/>
      <c r="T800" s="166"/>
      <c r="U800" s="166"/>
      <c r="V800" s="166"/>
      <c r="W800" s="166"/>
      <c r="X800" s="166"/>
      <c r="Y800" s="166"/>
      <c r="Z800" s="166"/>
    </row>
    <row r="801" spans="1:26">
      <c r="A801" s="163"/>
      <c r="B801" s="166"/>
      <c r="C801" s="166"/>
      <c r="D801" s="166"/>
      <c r="E801" s="166"/>
      <c r="F801" s="166"/>
      <c r="G801" s="166"/>
      <c r="H801" s="166"/>
      <c r="I801" s="166"/>
      <c r="J801" s="166"/>
      <c r="K801" s="166"/>
      <c r="L801" s="166"/>
      <c r="M801" s="166"/>
      <c r="N801" s="166"/>
      <c r="O801" s="166"/>
      <c r="P801" s="166"/>
      <c r="Q801" s="166"/>
      <c r="R801" s="166"/>
      <c r="S801" s="166"/>
      <c r="T801" s="166"/>
      <c r="U801" s="166"/>
      <c r="V801" s="166"/>
      <c r="W801" s="166"/>
      <c r="X801" s="166"/>
      <c r="Y801" s="166"/>
      <c r="Z801" s="166"/>
    </row>
    <row r="802" spans="1:26">
      <c r="A802" s="163"/>
      <c r="B802" s="166"/>
      <c r="C802" s="166"/>
      <c r="D802" s="166"/>
      <c r="E802" s="166"/>
      <c r="F802" s="166"/>
      <c r="G802" s="166"/>
      <c r="H802" s="166"/>
      <c r="I802" s="166"/>
      <c r="J802" s="166"/>
      <c r="K802" s="166"/>
      <c r="L802" s="166"/>
      <c r="M802" s="166"/>
      <c r="N802" s="166"/>
      <c r="O802" s="166"/>
      <c r="P802" s="166"/>
      <c r="Q802" s="166"/>
      <c r="R802" s="166"/>
      <c r="S802" s="166"/>
      <c r="T802" s="166"/>
      <c r="U802" s="166"/>
      <c r="V802" s="166"/>
      <c r="W802" s="166"/>
      <c r="X802" s="166"/>
      <c r="Y802" s="166"/>
      <c r="Z802" s="166"/>
    </row>
    <row r="803" spans="1:26">
      <c r="A803" s="163"/>
      <c r="B803" s="166"/>
      <c r="C803" s="166"/>
      <c r="D803" s="166"/>
      <c r="E803" s="166"/>
      <c r="F803" s="166"/>
      <c r="G803" s="166"/>
      <c r="H803" s="166"/>
      <c r="I803" s="166"/>
      <c r="J803" s="166"/>
      <c r="K803" s="166"/>
      <c r="L803" s="166"/>
      <c r="M803" s="166"/>
      <c r="N803" s="166"/>
      <c r="O803" s="166"/>
      <c r="P803" s="166"/>
      <c r="Q803" s="166"/>
      <c r="R803" s="166"/>
      <c r="S803" s="166"/>
      <c r="T803" s="166"/>
      <c r="U803" s="166"/>
      <c r="V803" s="166"/>
      <c r="W803" s="166"/>
      <c r="X803" s="166"/>
      <c r="Y803" s="166"/>
      <c r="Z803" s="166"/>
    </row>
    <row r="804" spans="1:26">
      <c r="A804" s="163"/>
      <c r="B804" s="166"/>
      <c r="C804" s="166"/>
      <c r="D804" s="166"/>
      <c r="E804" s="166"/>
      <c r="F804" s="166"/>
      <c r="G804" s="166"/>
      <c r="H804" s="166"/>
      <c r="I804" s="166"/>
      <c r="J804" s="166"/>
      <c r="K804" s="166"/>
      <c r="L804" s="166"/>
      <c r="M804" s="166"/>
      <c r="N804" s="166"/>
      <c r="O804" s="166"/>
      <c r="P804" s="166"/>
      <c r="Q804" s="166"/>
      <c r="R804" s="166"/>
      <c r="S804" s="166"/>
      <c r="T804" s="166"/>
      <c r="U804" s="166"/>
      <c r="V804" s="166"/>
      <c r="W804" s="166"/>
      <c r="X804" s="166"/>
      <c r="Y804" s="166"/>
      <c r="Z804" s="166"/>
    </row>
    <row r="805" spans="1:26">
      <c r="A805" s="163"/>
      <c r="B805" s="166"/>
      <c r="C805" s="166"/>
      <c r="D805" s="166"/>
      <c r="E805" s="166"/>
      <c r="F805" s="166"/>
      <c r="G805" s="166"/>
      <c r="H805" s="166"/>
      <c r="I805" s="166"/>
      <c r="J805" s="166"/>
      <c r="K805" s="166"/>
      <c r="L805" s="166"/>
      <c r="M805" s="166"/>
      <c r="N805" s="166"/>
      <c r="O805" s="166"/>
      <c r="P805" s="166"/>
      <c r="Q805" s="166"/>
      <c r="R805" s="166"/>
      <c r="S805" s="166"/>
      <c r="T805" s="166"/>
      <c r="U805" s="166"/>
      <c r="V805" s="166"/>
      <c r="W805" s="166"/>
      <c r="X805" s="166"/>
      <c r="Y805" s="166"/>
      <c r="Z805" s="166"/>
    </row>
    <row r="806" spans="1:26">
      <c r="A806" s="163"/>
      <c r="B806" s="166"/>
      <c r="C806" s="166"/>
      <c r="D806" s="166"/>
      <c r="E806" s="166"/>
      <c r="F806" s="166"/>
      <c r="G806" s="166"/>
      <c r="H806" s="166"/>
      <c r="I806" s="166"/>
      <c r="J806" s="166"/>
      <c r="K806" s="166"/>
      <c r="L806" s="166"/>
      <c r="M806" s="166"/>
      <c r="N806" s="166"/>
      <c r="O806" s="166"/>
      <c r="P806" s="166"/>
      <c r="Q806" s="166"/>
      <c r="R806" s="166"/>
      <c r="S806" s="166"/>
      <c r="T806" s="166"/>
      <c r="U806" s="166"/>
      <c r="V806" s="166"/>
      <c r="W806" s="166"/>
      <c r="X806" s="166"/>
      <c r="Y806" s="166"/>
      <c r="Z806" s="166"/>
    </row>
    <row r="807" spans="1:26">
      <c r="A807" s="163"/>
      <c r="B807" s="166"/>
      <c r="C807" s="166"/>
      <c r="D807" s="166"/>
      <c r="E807" s="166"/>
      <c r="F807" s="166"/>
      <c r="G807" s="166"/>
      <c r="H807" s="166"/>
      <c r="I807" s="166"/>
      <c r="J807" s="166"/>
      <c r="K807" s="166"/>
      <c r="L807" s="166"/>
      <c r="M807" s="166"/>
      <c r="N807" s="166"/>
      <c r="O807" s="166"/>
      <c r="P807" s="166"/>
      <c r="Q807" s="166"/>
      <c r="R807" s="166"/>
      <c r="S807" s="166"/>
      <c r="T807" s="166"/>
      <c r="U807" s="166"/>
      <c r="V807" s="166"/>
      <c r="W807" s="166"/>
      <c r="X807" s="166"/>
      <c r="Y807" s="166"/>
      <c r="Z807" s="166"/>
    </row>
    <row r="808" spans="1:26">
      <c r="A808" s="163"/>
      <c r="B808" s="166"/>
      <c r="C808" s="166"/>
      <c r="D808" s="166"/>
      <c r="E808" s="166"/>
      <c r="F808" s="166"/>
      <c r="G808" s="166"/>
      <c r="H808" s="166"/>
      <c r="I808" s="166"/>
      <c r="J808" s="166"/>
      <c r="K808" s="166"/>
      <c r="L808" s="166"/>
      <c r="M808" s="166"/>
      <c r="N808" s="166"/>
      <c r="O808" s="166"/>
      <c r="P808" s="166"/>
      <c r="Q808" s="166"/>
      <c r="R808" s="166"/>
      <c r="S808" s="166"/>
      <c r="T808" s="166"/>
      <c r="U808" s="166"/>
      <c r="V808" s="166"/>
      <c r="W808" s="166"/>
      <c r="X808" s="166"/>
      <c r="Y808" s="166"/>
      <c r="Z808" s="166"/>
    </row>
    <row r="809" spans="1:26">
      <c r="A809" s="163"/>
      <c r="B809" s="166"/>
      <c r="C809" s="166"/>
      <c r="D809" s="166"/>
      <c r="E809" s="166"/>
      <c r="F809" s="166"/>
      <c r="G809" s="166"/>
      <c r="H809" s="166"/>
      <c r="I809" s="166"/>
      <c r="J809" s="166"/>
      <c r="K809" s="166"/>
      <c r="L809" s="166"/>
      <c r="M809" s="166"/>
      <c r="N809" s="166"/>
      <c r="O809" s="166"/>
      <c r="P809" s="166"/>
      <c r="Q809" s="166"/>
      <c r="R809" s="166"/>
      <c r="S809" s="166"/>
      <c r="T809" s="166"/>
      <c r="U809" s="166"/>
      <c r="V809" s="166"/>
      <c r="W809" s="166"/>
      <c r="X809" s="166"/>
      <c r="Y809" s="166"/>
      <c r="Z809" s="166"/>
    </row>
    <row r="810" spans="1:26">
      <c r="A810" s="163"/>
      <c r="B810" s="166"/>
      <c r="C810" s="166"/>
      <c r="D810" s="166"/>
      <c r="E810" s="166"/>
      <c r="F810" s="166"/>
      <c r="G810" s="166"/>
      <c r="H810" s="166"/>
      <c r="I810" s="166"/>
      <c r="J810" s="166"/>
      <c r="K810" s="166"/>
      <c r="L810" s="166"/>
      <c r="M810" s="166"/>
      <c r="N810" s="166"/>
      <c r="O810" s="166"/>
      <c r="P810" s="166"/>
      <c r="Q810" s="166"/>
      <c r="R810" s="166"/>
      <c r="S810" s="166"/>
      <c r="T810" s="166"/>
      <c r="U810" s="166"/>
      <c r="V810" s="166"/>
      <c r="W810" s="166"/>
      <c r="X810" s="166"/>
      <c r="Y810" s="166"/>
      <c r="Z810" s="166"/>
    </row>
    <row r="811" spans="1:26">
      <c r="A811" s="163"/>
      <c r="B811" s="166"/>
      <c r="C811" s="166"/>
      <c r="D811" s="166"/>
      <c r="E811" s="166"/>
      <c r="F811" s="166"/>
      <c r="G811" s="166"/>
      <c r="H811" s="166"/>
      <c r="I811" s="166"/>
      <c r="J811" s="166"/>
      <c r="K811" s="166"/>
      <c r="L811" s="166"/>
      <c r="M811" s="166"/>
      <c r="N811" s="166"/>
      <c r="O811" s="166"/>
      <c r="P811" s="166"/>
      <c r="Q811" s="166"/>
      <c r="R811" s="166"/>
      <c r="S811" s="166"/>
      <c r="T811" s="166"/>
      <c r="U811" s="166"/>
      <c r="V811" s="166"/>
      <c r="W811" s="166"/>
      <c r="X811" s="166"/>
      <c r="Y811" s="166"/>
      <c r="Z811" s="166"/>
    </row>
    <row r="812" spans="1:26">
      <c r="A812" s="163"/>
      <c r="B812" s="166"/>
      <c r="C812" s="166"/>
      <c r="D812" s="166"/>
      <c r="E812" s="166"/>
      <c r="F812" s="166"/>
      <c r="G812" s="166"/>
      <c r="H812" s="166"/>
      <c r="I812" s="166"/>
      <c r="J812" s="166"/>
      <c r="K812" s="166"/>
      <c r="L812" s="166"/>
      <c r="M812" s="166"/>
      <c r="N812" s="166"/>
      <c r="O812" s="166"/>
      <c r="P812" s="166"/>
      <c r="Q812" s="166"/>
      <c r="R812" s="166"/>
      <c r="S812" s="166"/>
      <c r="T812" s="166"/>
      <c r="U812" s="166"/>
      <c r="V812" s="166"/>
      <c r="W812" s="166"/>
      <c r="X812" s="166"/>
      <c r="Y812" s="166"/>
      <c r="Z812" s="166"/>
    </row>
    <row r="813" spans="1:26">
      <c r="A813" s="163"/>
      <c r="B813" s="166"/>
      <c r="C813" s="166"/>
      <c r="D813" s="166"/>
      <c r="E813" s="166"/>
      <c r="F813" s="166"/>
      <c r="G813" s="166"/>
      <c r="H813" s="166"/>
      <c r="I813" s="166"/>
      <c r="J813" s="166"/>
      <c r="K813" s="166"/>
      <c r="L813" s="166"/>
      <c r="M813" s="166"/>
      <c r="N813" s="166"/>
      <c r="O813" s="166"/>
      <c r="P813" s="166"/>
      <c r="Q813" s="166"/>
      <c r="R813" s="166"/>
      <c r="S813" s="166"/>
      <c r="T813" s="166"/>
      <c r="U813" s="166"/>
      <c r="V813" s="166"/>
      <c r="W813" s="166"/>
      <c r="X813" s="166"/>
      <c r="Y813" s="166"/>
      <c r="Z813" s="166"/>
    </row>
    <row r="814" spans="1:26">
      <c r="A814" s="163"/>
      <c r="B814" s="166"/>
      <c r="C814" s="166"/>
      <c r="D814" s="166"/>
      <c r="E814" s="166"/>
      <c r="F814" s="166"/>
      <c r="G814" s="166"/>
      <c r="H814" s="166"/>
      <c r="I814" s="166"/>
      <c r="J814" s="166"/>
      <c r="K814" s="166"/>
      <c r="L814" s="166"/>
      <c r="M814" s="166"/>
      <c r="N814" s="166"/>
      <c r="O814" s="166"/>
      <c r="P814" s="166"/>
      <c r="Q814" s="166"/>
      <c r="R814" s="166"/>
      <c r="S814" s="166"/>
      <c r="T814" s="166"/>
      <c r="U814" s="166"/>
      <c r="V814" s="166"/>
      <c r="W814" s="166"/>
      <c r="X814" s="166"/>
      <c r="Y814" s="166"/>
      <c r="Z814" s="166"/>
    </row>
    <row r="815" spans="1:26">
      <c r="A815" s="163"/>
      <c r="B815" s="166"/>
      <c r="C815" s="166"/>
      <c r="D815" s="166"/>
      <c r="E815" s="166"/>
      <c r="F815" s="166"/>
      <c r="G815" s="166"/>
      <c r="H815" s="166"/>
      <c r="I815" s="166"/>
      <c r="J815" s="166"/>
      <c r="K815" s="166"/>
      <c r="L815" s="166"/>
      <c r="M815" s="166"/>
      <c r="N815" s="166"/>
      <c r="O815" s="166"/>
      <c r="P815" s="166"/>
      <c r="Q815" s="166"/>
      <c r="R815" s="166"/>
      <c r="S815" s="166"/>
      <c r="T815" s="166"/>
      <c r="U815" s="166"/>
      <c r="V815" s="166"/>
      <c r="W815" s="166"/>
      <c r="X815" s="166"/>
      <c r="Y815" s="166"/>
      <c r="Z815" s="166"/>
    </row>
    <row r="816" spans="1:26">
      <c r="A816" s="163"/>
      <c r="B816" s="166"/>
      <c r="C816" s="166"/>
      <c r="D816" s="166"/>
      <c r="E816" s="166"/>
      <c r="F816" s="166"/>
      <c r="G816" s="166"/>
      <c r="H816" s="166"/>
      <c r="I816" s="166"/>
      <c r="J816" s="166"/>
      <c r="K816" s="166"/>
      <c r="L816" s="166"/>
      <c r="M816" s="166"/>
      <c r="N816" s="166"/>
      <c r="O816" s="166"/>
      <c r="P816" s="166"/>
      <c r="Q816" s="166"/>
      <c r="R816" s="166"/>
      <c r="S816" s="166"/>
      <c r="T816" s="166"/>
      <c r="U816" s="166"/>
      <c r="V816" s="166"/>
      <c r="W816" s="166"/>
      <c r="X816" s="166"/>
      <c r="Y816" s="166"/>
      <c r="Z816" s="166"/>
    </row>
    <row r="817" spans="1:26">
      <c r="A817" s="163"/>
      <c r="B817" s="166"/>
      <c r="C817" s="166"/>
      <c r="D817" s="166"/>
      <c r="E817" s="166"/>
      <c r="F817" s="166"/>
      <c r="G817" s="166"/>
      <c r="H817" s="166"/>
      <c r="I817" s="166"/>
      <c r="J817" s="166"/>
      <c r="K817" s="166"/>
      <c r="L817" s="166"/>
      <c r="M817" s="166"/>
      <c r="N817" s="166"/>
      <c r="O817" s="166"/>
      <c r="P817" s="166"/>
      <c r="Q817" s="166"/>
      <c r="R817" s="166"/>
      <c r="S817" s="166"/>
      <c r="T817" s="166"/>
      <c r="U817" s="166"/>
      <c r="V817" s="166"/>
      <c r="W817" s="166"/>
      <c r="X817" s="166"/>
      <c r="Y817" s="166"/>
      <c r="Z817" s="166"/>
    </row>
    <row r="818" spans="1:26">
      <c r="A818" s="163"/>
      <c r="B818" s="166"/>
      <c r="C818" s="166"/>
      <c r="D818" s="166"/>
      <c r="E818" s="166"/>
      <c r="F818" s="166"/>
      <c r="G818" s="166"/>
      <c r="H818" s="166"/>
      <c r="I818" s="166"/>
      <c r="J818" s="166"/>
      <c r="K818" s="166"/>
      <c r="L818" s="166"/>
      <c r="M818" s="166"/>
      <c r="N818" s="166"/>
      <c r="O818" s="166"/>
      <c r="P818" s="166"/>
      <c r="Q818" s="166"/>
      <c r="R818" s="166"/>
      <c r="S818" s="166"/>
      <c r="T818" s="166"/>
      <c r="U818" s="166"/>
      <c r="V818" s="166"/>
      <c r="W818" s="166"/>
      <c r="X818" s="166"/>
      <c r="Y818" s="166"/>
      <c r="Z818" s="166"/>
    </row>
    <row r="819" spans="1:26">
      <c r="A819" s="163"/>
      <c r="B819" s="166"/>
      <c r="C819" s="166"/>
      <c r="D819" s="166"/>
      <c r="E819" s="166"/>
      <c r="F819" s="166"/>
      <c r="G819" s="166"/>
      <c r="H819" s="166"/>
      <c r="I819" s="166"/>
      <c r="J819" s="166"/>
      <c r="K819" s="166"/>
      <c r="L819" s="166"/>
      <c r="M819" s="166"/>
      <c r="N819" s="166"/>
      <c r="O819" s="166"/>
      <c r="P819" s="166"/>
      <c r="Q819" s="166"/>
      <c r="R819" s="166"/>
      <c r="S819" s="166"/>
      <c r="T819" s="166"/>
      <c r="U819" s="166"/>
      <c r="V819" s="166"/>
      <c r="W819" s="166"/>
      <c r="X819" s="166"/>
      <c r="Y819" s="166"/>
      <c r="Z819" s="166"/>
    </row>
    <row r="820" spans="1:26">
      <c r="A820" s="163"/>
      <c r="B820" s="166"/>
      <c r="C820" s="166"/>
      <c r="D820" s="166"/>
      <c r="E820" s="166"/>
      <c r="F820" s="166"/>
      <c r="G820" s="166"/>
      <c r="H820" s="166"/>
      <c r="I820" s="166"/>
      <c r="J820" s="166"/>
      <c r="K820" s="166"/>
      <c r="L820" s="166"/>
      <c r="M820" s="166"/>
      <c r="N820" s="166"/>
      <c r="O820" s="166"/>
      <c r="P820" s="166"/>
      <c r="Q820" s="166"/>
      <c r="R820" s="166"/>
      <c r="S820" s="166"/>
      <c r="T820" s="166"/>
      <c r="U820" s="166"/>
      <c r="V820" s="166"/>
      <c r="W820" s="166"/>
      <c r="X820" s="166"/>
      <c r="Y820" s="166"/>
      <c r="Z820" s="166"/>
    </row>
    <row r="821" spans="1:26">
      <c r="A821" s="163"/>
      <c r="B821" s="166"/>
      <c r="C821" s="166"/>
      <c r="D821" s="166"/>
      <c r="E821" s="166"/>
      <c r="F821" s="166"/>
      <c r="G821" s="166"/>
      <c r="H821" s="166"/>
      <c r="I821" s="166"/>
      <c r="J821" s="166"/>
      <c r="K821" s="166"/>
      <c r="L821" s="166"/>
      <c r="M821" s="166"/>
      <c r="N821" s="166"/>
      <c r="O821" s="166"/>
      <c r="P821" s="166"/>
      <c r="Q821" s="166"/>
      <c r="R821" s="166"/>
      <c r="S821" s="166"/>
      <c r="T821" s="166"/>
      <c r="U821" s="166"/>
      <c r="V821" s="166"/>
      <c r="W821" s="166"/>
      <c r="X821" s="166"/>
      <c r="Y821" s="166"/>
      <c r="Z821" s="166"/>
    </row>
    <row r="822" spans="1:26">
      <c r="A822" s="163"/>
      <c r="B822" s="166"/>
      <c r="C822" s="166"/>
      <c r="D822" s="166"/>
      <c r="E822" s="166"/>
      <c r="F822" s="166"/>
      <c r="G822" s="166"/>
      <c r="H822" s="166"/>
      <c r="I822" s="166"/>
      <c r="J822" s="166"/>
      <c r="K822" s="166"/>
      <c r="L822" s="166"/>
      <c r="M822" s="166"/>
      <c r="N822" s="166"/>
      <c r="O822" s="166"/>
      <c r="P822" s="166"/>
      <c r="Q822" s="166"/>
      <c r="R822" s="166"/>
      <c r="S822" s="166"/>
      <c r="T822" s="166"/>
      <c r="U822" s="166"/>
      <c r="V822" s="166"/>
      <c r="W822" s="166"/>
      <c r="X822" s="166"/>
      <c r="Y822" s="166"/>
      <c r="Z822" s="166"/>
    </row>
    <row r="823" spans="1:26">
      <c r="A823" s="163"/>
      <c r="B823" s="166"/>
      <c r="C823" s="166"/>
      <c r="D823" s="166"/>
      <c r="E823" s="166"/>
      <c r="F823" s="166"/>
      <c r="G823" s="166"/>
      <c r="H823" s="166"/>
      <c r="I823" s="166"/>
      <c r="J823" s="166"/>
      <c r="K823" s="166"/>
      <c r="L823" s="166"/>
      <c r="M823" s="166"/>
      <c r="N823" s="166"/>
      <c r="O823" s="166"/>
      <c r="P823" s="166"/>
      <c r="Q823" s="166"/>
      <c r="R823" s="166"/>
      <c r="S823" s="166"/>
      <c r="T823" s="166"/>
      <c r="U823" s="166"/>
      <c r="V823" s="166"/>
      <c r="W823" s="166"/>
      <c r="X823" s="166"/>
      <c r="Y823" s="166"/>
      <c r="Z823" s="166"/>
    </row>
    <row r="824" spans="1:26">
      <c r="A824" s="163"/>
      <c r="B824" s="166"/>
      <c r="C824" s="166"/>
      <c r="D824" s="166"/>
      <c r="E824" s="166"/>
      <c r="F824" s="166"/>
      <c r="G824" s="166"/>
      <c r="H824" s="166"/>
      <c r="I824" s="166"/>
      <c r="J824" s="166"/>
      <c r="K824" s="166"/>
      <c r="L824" s="166"/>
      <c r="M824" s="166"/>
      <c r="N824" s="166"/>
      <c r="O824" s="166"/>
      <c r="P824" s="166"/>
      <c r="Q824" s="166"/>
      <c r="R824" s="166"/>
      <c r="S824" s="166"/>
      <c r="T824" s="166"/>
      <c r="U824" s="166"/>
      <c r="V824" s="166"/>
      <c r="W824" s="166"/>
      <c r="X824" s="166"/>
      <c r="Y824" s="166"/>
      <c r="Z824" s="166"/>
    </row>
    <row r="825" spans="1:26">
      <c r="A825" s="163"/>
      <c r="B825" s="166"/>
      <c r="C825" s="166"/>
      <c r="D825" s="166"/>
      <c r="E825" s="166"/>
      <c r="F825" s="166"/>
      <c r="G825" s="166"/>
      <c r="H825" s="166"/>
      <c r="I825" s="166"/>
      <c r="J825" s="166"/>
      <c r="K825" s="166"/>
      <c r="L825" s="166"/>
      <c r="M825" s="166"/>
      <c r="N825" s="166"/>
      <c r="O825" s="166"/>
      <c r="P825" s="166"/>
      <c r="Q825" s="166"/>
      <c r="R825" s="166"/>
      <c r="S825" s="166"/>
      <c r="T825" s="166"/>
      <c r="U825" s="166"/>
      <c r="V825" s="166"/>
      <c r="W825" s="166"/>
      <c r="X825" s="166"/>
      <c r="Y825" s="166"/>
      <c r="Z825" s="166"/>
    </row>
    <row r="826" spans="1:26">
      <c r="A826" s="163"/>
      <c r="B826" s="166"/>
      <c r="C826" s="166"/>
      <c r="D826" s="166"/>
      <c r="E826" s="166"/>
      <c r="F826" s="166"/>
      <c r="G826" s="166"/>
      <c r="H826" s="166"/>
      <c r="I826" s="166"/>
      <c r="J826" s="166"/>
      <c r="K826" s="166"/>
      <c r="L826" s="166"/>
      <c r="M826" s="166"/>
      <c r="N826" s="166"/>
      <c r="O826" s="166"/>
      <c r="P826" s="166"/>
      <c r="Q826" s="166"/>
      <c r="R826" s="166"/>
      <c r="S826" s="166"/>
      <c r="T826" s="166"/>
      <c r="U826" s="166"/>
      <c r="V826" s="166"/>
      <c r="W826" s="166"/>
      <c r="X826" s="166"/>
      <c r="Y826" s="166"/>
      <c r="Z826" s="166"/>
    </row>
    <row r="827" spans="1:26">
      <c r="A827" s="163"/>
      <c r="B827" s="166"/>
      <c r="C827" s="166"/>
      <c r="D827" s="166"/>
      <c r="E827" s="166"/>
      <c r="F827" s="166"/>
      <c r="G827" s="166"/>
      <c r="H827" s="166"/>
      <c r="I827" s="166"/>
      <c r="J827" s="166"/>
      <c r="K827" s="166"/>
      <c r="L827" s="166"/>
      <c r="M827" s="166"/>
      <c r="N827" s="166"/>
      <c r="O827" s="166"/>
      <c r="P827" s="166"/>
      <c r="Q827" s="166"/>
      <c r="R827" s="166"/>
      <c r="S827" s="166"/>
      <c r="T827" s="166"/>
      <c r="U827" s="166"/>
      <c r="V827" s="166"/>
      <c r="W827" s="166"/>
      <c r="X827" s="166"/>
      <c r="Y827" s="166"/>
      <c r="Z827" s="166"/>
    </row>
    <row r="828" spans="1:26">
      <c r="A828" s="163"/>
      <c r="B828" s="166"/>
      <c r="C828" s="166"/>
      <c r="D828" s="166"/>
      <c r="E828" s="166"/>
      <c r="F828" s="166"/>
      <c r="G828" s="166"/>
      <c r="H828" s="166"/>
      <c r="I828" s="166"/>
      <c r="J828" s="166"/>
      <c r="K828" s="166"/>
      <c r="L828" s="166"/>
      <c r="M828" s="166"/>
      <c r="N828" s="166"/>
      <c r="O828" s="166"/>
      <c r="P828" s="166"/>
      <c r="Q828" s="166"/>
      <c r="R828" s="166"/>
      <c r="S828" s="166"/>
      <c r="T828" s="166"/>
      <c r="U828" s="166"/>
      <c r="V828" s="166"/>
      <c r="W828" s="166"/>
      <c r="X828" s="166"/>
      <c r="Y828" s="166"/>
      <c r="Z828" s="166"/>
    </row>
    <row r="829" spans="1:26">
      <c r="A829" s="163"/>
      <c r="B829" s="166"/>
      <c r="C829" s="166"/>
      <c r="D829" s="166"/>
      <c r="E829" s="166"/>
      <c r="F829" s="166"/>
      <c r="G829" s="166"/>
      <c r="H829" s="166"/>
      <c r="I829" s="166"/>
      <c r="J829" s="166"/>
      <c r="K829" s="166"/>
      <c r="L829" s="166"/>
      <c r="M829" s="166"/>
      <c r="N829" s="166"/>
      <c r="O829" s="166"/>
      <c r="P829" s="166"/>
      <c r="Q829" s="166"/>
      <c r="R829" s="166"/>
      <c r="S829" s="166"/>
      <c r="T829" s="166"/>
      <c r="U829" s="166"/>
      <c r="V829" s="166"/>
      <c r="W829" s="166"/>
      <c r="X829" s="166"/>
      <c r="Y829" s="166"/>
      <c r="Z829" s="166"/>
    </row>
    <row r="830" spans="1:26">
      <c r="A830" s="163"/>
      <c r="B830" s="166"/>
      <c r="C830" s="166"/>
      <c r="D830" s="166"/>
      <c r="E830" s="166"/>
      <c r="F830" s="166"/>
      <c r="G830" s="166"/>
      <c r="H830" s="166"/>
      <c r="I830" s="166"/>
      <c r="J830" s="166"/>
      <c r="K830" s="166"/>
      <c r="L830" s="166"/>
      <c r="M830" s="166"/>
      <c r="N830" s="166"/>
      <c r="O830" s="166"/>
      <c r="P830" s="166"/>
      <c r="Q830" s="166"/>
      <c r="R830" s="166"/>
      <c r="S830" s="166"/>
      <c r="T830" s="166"/>
      <c r="U830" s="166"/>
      <c r="V830" s="166"/>
      <c r="W830" s="166"/>
      <c r="X830" s="166"/>
      <c r="Y830" s="166"/>
      <c r="Z830" s="166"/>
    </row>
    <row r="831" spans="1:26">
      <c r="A831" s="163"/>
      <c r="B831" s="166"/>
      <c r="C831" s="166"/>
      <c r="D831" s="166"/>
      <c r="E831" s="166"/>
      <c r="F831" s="166"/>
      <c r="G831" s="166"/>
      <c r="H831" s="166"/>
      <c r="I831" s="166"/>
      <c r="J831" s="166"/>
      <c r="K831" s="166"/>
      <c r="L831" s="166"/>
      <c r="M831" s="166"/>
      <c r="N831" s="166"/>
      <c r="O831" s="166"/>
      <c r="P831" s="166"/>
      <c r="Q831" s="166"/>
      <c r="R831" s="166"/>
      <c r="S831" s="166"/>
      <c r="T831" s="166"/>
      <c r="U831" s="166"/>
      <c r="V831" s="166"/>
      <c r="W831" s="166"/>
      <c r="X831" s="166"/>
      <c r="Y831" s="166"/>
      <c r="Z831" s="166"/>
    </row>
    <row r="832" spans="1:26">
      <c r="A832" s="163"/>
      <c r="B832" s="166"/>
      <c r="C832" s="166"/>
      <c r="D832" s="166"/>
      <c r="E832" s="166"/>
      <c r="F832" s="166"/>
      <c r="G832" s="166"/>
      <c r="H832" s="166"/>
      <c r="I832" s="166"/>
      <c r="J832" s="166"/>
      <c r="K832" s="166"/>
      <c r="L832" s="166"/>
      <c r="M832" s="166"/>
      <c r="N832" s="166"/>
      <c r="O832" s="166"/>
      <c r="P832" s="166"/>
      <c r="Q832" s="166"/>
      <c r="R832" s="166"/>
      <c r="S832" s="166"/>
      <c r="T832" s="166"/>
      <c r="U832" s="166"/>
      <c r="V832" s="166"/>
      <c r="W832" s="166"/>
      <c r="X832" s="166"/>
      <c r="Y832" s="166"/>
      <c r="Z832" s="166"/>
    </row>
    <row r="833" spans="1:26">
      <c r="A833" s="163"/>
      <c r="B833" s="166"/>
      <c r="C833" s="166"/>
      <c r="D833" s="166"/>
      <c r="E833" s="166"/>
      <c r="F833" s="166"/>
      <c r="G833" s="166"/>
      <c r="H833" s="166"/>
      <c r="I833" s="166"/>
      <c r="J833" s="166"/>
      <c r="K833" s="166"/>
      <c r="L833" s="166"/>
      <c r="M833" s="166"/>
      <c r="N833" s="166"/>
      <c r="O833" s="166"/>
      <c r="P833" s="166"/>
      <c r="Q833" s="166"/>
      <c r="R833" s="166"/>
      <c r="S833" s="166"/>
      <c r="T833" s="166"/>
      <c r="U833" s="166"/>
      <c r="V833" s="166"/>
      <c r="W833" s="166"/>
      <c r="X833" s="166"/>
      <c r="Y833" s="166"/>
      <c r="Z833" s="166"/>
    </row>
    <row r="834" spans="1:26">
      <c r="A834" s="163"/>
      <c r="B834" s="166"/>
      <c r="C834" s="166"/>
      <c r="D834" s="166"/>
      <c r="E834" s="166"/>
      <c r="F834" s="166"/>
      <c r="G834" s="166"/>
      <c r="H834" s="166"/>
      <c r="I834" s="166"/>
      <c r="J834" s="166"/>
      <c r="K834" s="166"/>
      <c r="L834" s="166"/>
      <c r="M834" s="166"/>
      <c r="N834" s="166"/>
      <c r="O834" s="166"/>
      <c r="P834" s="166"/>
      <c r="Q834" s="166"/>
      <c r="R834" s="166"/>
      <c r="S834" s="166"/>
      <c r="T834" s="166"/>
      <c r="U834" s="166"/>
      <c r="V834" s="166"/>
      <c r="W834" s="166"/>
      <c r="X834" s="166"/>
      <c r="Y834" s="166"/>
      <c r="Z834" s="166"/>
    </row>
    <row r="835" spans="1:26">
      <c r="A835" s="163"/>
      <c r="B835" s="166"/>
      <c r="C835" s="166"/>
      <c r="D835" s="166"/>
      <c r="E835" s="166"/>
      <c r="F835" s="166"/>
      <c r="G835" s="166"/>
      <c r="H835" s="166"/>
      <c r="I835" s="166"/>
      <c r="J835" s="166"/>
      <c r="K835" s="166"/>
      <c r="L835" s="166"/>
      <c r="M835" s="166"/>
      <c r="N835" s="166"/>
      <c r="O835" s="166"/>
      <c r="P835" s="166"/>
      <c r="Q835" s="166"/>
      <c r="R835" s="166"/>
      <c r="S835" s="166"/>
      <c r="T835" s="166"/>
      <c r="U835" s="166"/>
      <c r="V835" s="166"/>
      <c r="W835" s="166"/>
      <c r="X835" s="166"/>
      <c r="Y835" s="166"/>
      <c r="Z835" s="166"/>
    </row>
    <row r="836" spans="1:26">
      <c r="A836" s="163"/>
      <c r="B836" s="166"/>
      <c r="C836" s="166"/>
      <c r="D836" s="166"/>
      <c r="E836" s="166"/>
      <c r="F836" s="166"/>
      <c r="G836" s="166"/>
      <c r="H836" s="166"/>
      <c r="I836" s="166"/>
      <c r="J836" s="166"/>
      <c r="K836" s="166"/>
      <c r="L836" s="166"/>
      <c r="M836" s="166"/>
      <c r="N836" s="166"/>
      <c r="O836" s="166"/>
      <c r="P836" s="166"/>
      <c r="Q836" s="166"/>
      <c r="R836" s="166"/>
      <c r="S836" s="166"/>
      <c r="T836" s="166"/>
      <c r="U836" s="166"/>
      <c r="V836" s="166"/>
      <c r="W836" s="166"/>
      <c r="X836" s="166"/>
      <c r="Y836" s="166"/>
      <c r="Z836" s="166"/>
    </row>
    <row r="837" spans="1:26">
      <c r="A837" s="163"/>
      <c r="B837" s="166"/>
      <c r="C837" s="166"/>
      <c r="D837" s="166"/>
      <c r="E837" s="166"/>
      <c r="F837" s="166"/>
      <c r="G837" s="166"/>
      <c r="H837" s="166"/>
      <c r="I837" s="166"/>
      <c r="J837" s="166"/>
      <c r="K837" s="166"/>
      <c r="L837" s="166"/>
      <c r="M837" s="166"/>
      <c r="N837" s="166"/>
      <c r="O837" s="166"/>
      <c r="P837" s="166"/>
      <c r="Q837" s="166"/>
      <c r="R837" s="166"/>
      <c r="S837" s="166"/>
      <c r="T837" s="166"/>
      <c r="U837" s="166"/>
      <c r="V837" s="166"/>
      <c r="W837" s="166"/>
      <c r="X837" s="166"/>
      <c r="Y837" s="166"/>
      <c r="Z837" s="166"/>
    </row>
    <row r="838" spans="1:26">
      <c r="A838" s="163"/>
      <c r="B838" s="166"/>
      <c r="C838" s="166"/>
      <c r="D838" s="166"/>
      <c r="E838" s="166"/>
      <c r="F838" s="166"/>
      <c r="G838" s="166"/>
      <c r="H838" s="166"/>
      <c r="I838" s="166"/>
      <c r="J838" s="166"/>
      <c r="K838" s="166"/>
      <c r="L838" s="166"/>
      <c r="M838" s="166"/>
      <c r="N838" s="166"/>
      <c r="O838" s="166"/>
      <c r="P838" s="166"/>
      <c r="Q838" s="166"/>
      <c r="R838" s="166"/>
      <c r="S838" s="166"/>
      <c r="T838" s="166"/>
      <c r="U838" s="166"/>
      <c r="V838" s="166"/>
      <c r="W838" s="166"/>
      <c r="X838" s="166"/>
      <c r="Y838" s="166"/>
      <c r="Z838" s="166"/>
    </row>
    <row r="839" spans="1:26">
      <c r="A839" s="163"/>
      <c r="B839" s="166"/>
      <c r="C839" s="166"/>
      <c r="D839" s="166"/>
      <c r="E839" s="166"/>
      <c r="F839" s="166"/>
      <c r="G839" s="166"/>
      <c r="H839" s="166"/>
      <c r="I839" s="166"/>
      <c r="J839" s="166"/>
      <c r="K839" s="166"/>
      <c r="L839" s="166"/>
      <c r="M839" s="166"/>
      <c r="N839" s="166"/>
      <c r="O839" s="166"/>
      <c r="P839" s="166"/>
      <c r="Q839" s="166"/>
      <c r="R839" s="166"/>
      <c r="S839" s="166"/>
      <c r="T839" s="166"/>
      <c r="U839" s="166"/>
      <c r="V839" s="166"/>
      <c r="W839" s="166"/>
      <c r="X839" s="166"/>
      <c r="Y839" s="166"/>
      <c r="Z839" s="166"/>
    </row>
    <row r="840" spans="1:26">
      <c r="A840" s="163"/>
      <c r="B840" s="166"/>
      <c r="C840" s="166"/>
      <c r="D840" s="166"/>
      <c r="E840" s="166"/>
      <c r="F840" s="166"/>
      <c r="G840" s="166"/>
      <c r="H840" s="166"/>
      <c r="I840" s="166"/>
      <c r="J840" s="166"/>
      <c r="K840" s="166"/>
      <c r="L840" s="166"/>
      <c r="M840" s="166"/>
      <c r="N840" s="166"/>
      <c r="O840" s="166"/>
      <c r="P840" s="166"/>
      <c r="Q840" s="166"/>
      <c r="R840" s="166"/>
      <c r="S840" s="166"/>
      <c r="T840" s="166"/>
      <c r="U840" s="166"/>
      <c r="V840" s="166"/>
      <c r="W840" s="166"/>
      <c r="X840" s="166"/>
      <c r="Y840" s="166"/>
      <c r="Z840" s="166"/>
    </row>
    <row r="841" spans="1:26">
      <c r="A841" s="163"/>
      <c r="B841" s="166"/>
      <c r="C841" s="166"/>
      <c r="D841" s="166"/>
      <c r="E841" s="166"/>
      <c r="F841" s="166"/>
      <c r="G841" s="166"/>
      <c r="H841" s="166"/>
      <c r="I841" s="166"/>
      <c r="J841" s="166"/>
      <c r="K841" s="166"/>
      <c r="L841" s="166"/>
      <c r="M841" s="166"/>
      <c r="N841" s="166"/>
      <c r="O841" s="166"/>
      <c r="P841" s="166"/>
      <c r="Q841" s="166"/>
      <c r="R841" s="166"/>
      <c r="S841" s="166"/>
      <c r="T841" s="166"/>
      <c r="U841" s="166"/>
      <c r="V841" s="166"/>
      <c r="W841" s="166"/>
      <c r="X841" s="166"/>
      <c r="Y841" s="166"/>
      <c r="Z841" s="166"/>
    </row>
    <row r="842" spans="1:26">
      <c r="A842" s="163"/>
      <c r="B842" s="166"/>
      <c r="C842" s="166"/>
      <c r="D842" s="166"/>
      <c r="E842" s="166"/>
      <c r="F842" s="166"/>
      <c r="G842" s="166"/>
      <c r="H842" s="166"/>
      <c r="I842" s="166"/>
      <c r="J842" s="166"/>
      <c r="K842" s="166"/>
      <c r="L842" s="166"/>
      <c r="M842" s="166"/>
      <c r="N842" s="166"/>
      <c r="O842" s="166"/>
      <c r="P842" s="166"/>
      <c r="Q842" s="166"/>
      <c r="R842" s="166"/>
      <c r="S842" s="166"/>
      <c r="T842" s="166"/>
      <c r="U842" s="166"/>
      <c r="V842" s="166"/>
      <c r="W842" s="166"/>
      <c r="X842" s="166"/>
      <c r="Y842" s="166"/>
      <c r="Z842" s="166"/>
    </row>
    <row r="843" spans="1:26">
      <c r="A843" s="163"/>
      <c r="B843" s="166"/>
      <c r="C843" s="166"/>
      <c r="D843" s="166"/>
      <c r="E843" s="166"/>
      <c r="F843" s="166"/>
      <c r="G843" s="166"/>
      <c r="H843" s="166"/>
      <c r="I843" s="166"/>
      <c r="J843" s="166"/>
      <c r="K843" s="166"/>
      <c r="L843" s="166"/>
      <c r="M843" s="166"/>
      <c r="N843" s="166"/>
      <c r="O843" s="166"/>
      <c r="P843" s="166"/>
      <c r="Q843" s="166"/>
      <c r="R843" s="166"/>
      <c r="S843" s="166"/>
      <c r="T843" s="166"/>
      <c r="U843" s="166"/>
      <c r="V843" s="166"/>
      <c r="W843" s="166"/>
      <c r="X843" s="166"/>
      <c r="Y843" s="166"/>
      <c r="Z843" s="166"/>
    </row>
    <row r="844" spans="1:26">
      <c r="A844" s="163"/>
      <c r="B844" s="166"/>
      <c r="C844" s="166"/>
      <c r="D844" s="166"/>
      <c r="E844" s="166"/>
      <c r="F844" s="166"/>
      <c r="G844" s="166"/>
      <c r="H844" s="166"/>
      <c r="I844" s="166"/>
      <c r="J844" s="166"/>
      <c r="K844" s="166"/>
      <c r="L844" s="166"/>
      <c r="M844" s="166"/>
      <c r="N844" s="166"/>
      <c r="O844" s="166"/>
      <c r="P844" s="166"/>
      <c r="Q844" s="166"/>
      <c r="R844" s="166"/>
      <c r="S844" s="166"/>
      <c r="T844" s="166"/>
      <c r="U844" s="166"/>
      <c r="V844" s="166"/>
      <c r="W844" s="166"/>
      <c r="X844" s="166"/>
      <c r="Y844" s="166"/>
      <c r="Z844" s="166"/>
    </row>
    <row r="845" spans="1:26">
      <c r="A845" s="163"/>
      <c r="B845" s="166"/>
      <c r="C845" s="166"/>
      <c r="D845" s="166"/>
      <c r="E845" s="166"/>
      <c r="F845" s="166"/>
      <c r="G845" s="166"/>
      <c r="H845" s="166"/>
      <c r="I845" s="166"/>
      <c r="J845" s="166"/>
      <c r="K845" s="166"/>
      <c r="L845" s="166"/>
      <c r="M845" s="166"/>
      <c r="N845" s="166"/>
      <c r="O845" s="166"/>
      <c r="P845" s="166"/>
      <c r="Q845" s="166"/>
      <c r="R845" s="166"/>
      <c r="S845" s="166"/>
      <c r="T845" s="166"/>
      <c r="U845" s="166"/>
      <c r="V845" s="166"/>
      <c r="W845" s="166"/>
      <c r="X845" s="166"/>
      <c r="Y845" s="166"/>
      <c r="Z845" s="166"/>
    </row>
    <row r="846" spans="1:26">
      <c r="A846" s="163"/>
      <c r="B846" s="166"/>
      <c r="C846" s="166"/>
      <c r="D846" s="166"/>
      <c r="E846" s="166"/>
      <c r="F846" s="166"/>
      <c r="G846" s="166"/>
      <c r="H846" s="166"/>
      <c r="I846" s="166"/>
      <c r="J846" s="166"/>
      <c r="K846" s="166"/>
      <c r="L846" s="166"/>
      <c r="M846" s="166"/>
      <c r="N846" s="166"/>
      <c r="O846" s="166"/>
      <c r="P846" s="166"/>
      <c r="Q846" s="166"/>
      <c r="R846" s="166"/>
      <c r="S846" s="166"/>
      <c r="T846" s="166"/>
      <c r="U846" s="166"/>
      <c r="V846" s="166"/>
      <c r="W846" s="166"/>
      <c r="X846" s="166"/>
      <c r="Y846" s="166"/>
      <c r="Z846" s="166"/>
    </row>
    <row r="847" spans="1:26">
      <c r="A847" s="163"/>
      <c r="B847" s="166"/>
      <c r="C847" s="166"/>
      <c r="D847" s="166"/>
      <c r="E847" s="166"/>
      <c r="F847" s="166"/>
      <c r="G847" s="166"/>
      <c r="H847" s="166"/>
      <c r="I847" s="166"/>
      <c r="J847" s="166"/>
      <c r="K847" s="166"/>
      <c r="L847" s="166"/>
      <c r="M847" s="166"/>
      <c r="N847" s="166"/>
      <c r="O847" s="166"/>
      <c r="P847" s="166"/>
      <c r="Q847" s="166"/>
      <c r="R847" s="166"/>
      <c r="S847" s="166"/>
      <c r="T847" s="166"/>
      <c r="U847" s="166"/>
      <c r="V847" s="166"/>
      <c r="W847" s="166"/>
      <c r="X847" s="166"/>
      <c r="Y847" s="166"/>
      <c r="Z847" s="166"/>
    </row>
    <row r="848" spans="1:26">
      <c r="A848" s="163"/>
      <c r="B848" s="166"/>
      <c r="C848" s="166"/>
      <c r="D848" s="166"/>
      <c r="E848" s="166"/>
      <c r="F848" s="166"/>
      <c r="G848" s="166"/>
      <c r="H848" s="166"/>
      <c r="I848" s="166"/>
      <c r="J848" s="166"/>
      <c r="K848" s="166"/>
      <c r="L848" s="166"/>
      <c r="M848" s="166"/>
      <c r="N848" s="166"/>
      <c r="O848" s="166"/>
      <c r="P848" s="166"/>
      <c r="Q848" s="166"/>
      <c r="R848" s="166"/>
      <c r="S848" s="166"/>
      <c r="T848" s="166"/>
      <c r="U848" s="166"/>
      <c r="V848" s="166"/>
      <c r="W848" s="166"/>
      <c r="X848" s="166"/>
      <c r="Y848" s="166"/>
      <c r="Z848" s="166"/>
    </row>
    <row r="849" spans="1:26">
      <c r="A849" s="163"/>
      <c r="B849" s="166"/>
      <c r="C849" s="166"/>
      <c r="D849" s="166"/>
      <c r="E849" s="166"/>
      <c r="F849" s="166"/>
      <c r="G849" s="166"/>
      <c r="H849" s="166"/>
      <c r="I849" s="166"/>
      <c r="J849" s="166"/>
      <c r="K849" s="166"/>
      <c r="L849" s="166"/>
      <c r="M849" s="166"/>
      <c r="N849" s="166"/>
      <c r="O849" s="166"/>
      <c r="P849" s="166"/>
      <c r="Q849" s="166"/>
      <c r="R849" s="166"/>
      <c r="S849" s="166"/>
      <c r="T849" s="166"/>
      <c r="U849" s="166"/>
      <c r="V849" s="166"/>
      <c r="W849" s="166"/>
      <c r="X849" s="166"/>
      <c r="Y849" s="166"/>
      <c r="Z849" s="166"/>
    </row>
    <row r="850" spans="1:26">
      <c r="A850" s="163"/>
      <c r="B850" s="166"/>
      <c r="C850" s="166"/>
      <c r="D850" s="166"/>
      <c r="E850" s="166"/>
      <c r="F850" s="166"/>
      <c r="G850" s="166"/>
      <c r="H850" s="166"/>
      <c r="I850" s="166"/>
      <c r="J850" s="166"/>
      <c r="K850" s="166"/>
      <c r="L850" s="166"/>
      <c r="M850" s="166"/>
      <c r="N850" s="166"/>
      <c r="O850" s="166"/>
      <c r="P850" s="166"/>
      <c r="Q850" s="166"/>
      <c r="R850" s="166"/>
      <c r="S850" s="166"/>
      <c r="T850" s="166"/>
      <c r="U850" s="166"/>
      <c r="V850" s="166"/>
      <c r="W850" s="166"/>
      <c r="X850" s="166"/>
      <c r="Y850" s="166"/>
      <c r="Z850" s="166"/>
    </row>
    <row r="851" spans="1:26">
      <c r="A851" s="163"/>
      <c r="B851" s="166"/>
      <c r="C851" s="166"/>
      <c r="D851" s="166"/>
      <c r="E851" s="166"/>
      <c r="F851" s="166"/>
      <c r="G851" s="166"/>
      <c r="H851" s="166"/>
      <c r="I851" s="166"/>
      <c r="J851" s="166"/>
      <c r="K851" s="166"/>
      <c r="L851" s="166"/>
      <c r="M851" s="166"/>
      <c r="N851" s="166"/>
      <c r="O851" s="166"/>
      <c r="P851" s="166"/>
      <c r="Q851" s="166"/>
      <c r="R851" s="166"/>
      <c r="S851" s="166"/>
      <c r="T851" s="166"/>
      <c r="U851" s="166"/>
      <c r="V851" s="166"/>
      <c r="W851" s="166"/>
      <c r="X851" s="166"/>
      <c r="Y851" s="166"/>
      <c r="Z851" s="166"/>
    </row>
    <row r="852" spans="1:26">
      <c r="A852" s="163"/>
      <c r="B852" s="166"/>
      <c r="C852" s="166"/>
      <c r="D852" s="166"/>
      <c r="E852" s="166"/>
      <c r="F852" s="166"/>
      <c r="G852" s="166"/>
      <c r="H852" s="166"/>
      <c r="I852" s="166"/>
      <c r="J852" s="166"/>
      <c r="K852" s="166"/>
      <c r="L852" s="166"/>
      <c r="M852" s="166"/>
      <c r="N852" s="166"/>
      <c r="O852" s="166"/>
      <c r="P852" s="166"/>
      <c r="Q852" s="166"/>
      <c r="R852" s="166"/>
      <c r="S852" s="166"/>
      <c r="T852" s="166"/>
      <c r="U852" s="166"/>
      <c r="V852" s="166"/>
      <c r="W852" s="166"/>
      <c r="X852" s="166"/>
      <c r="Y852" s="166"/>
      <c r="Z852" s="166"/>
    </row>
    <row r="853" spans="1:26">
      <c r="A853" s="163"/>
      <c r="B853" s="166"/>
      <c r="C853" s="166"/>
      <c r="D853" s="166"/>
      <c r="E853" s="166"/>
      <c r="F853" s="166"/>
      <c r="G853" s="166"/>
      <c r="H853" s="166"/>
      <c r="I853" s="166"/>
      <c r="J853" s="166"/>
      <c r="K853" s="166"/>
      <c r="L853" s="166"/>
      <c r="M853" s="166"/>
      <c r="N853" s="166"/>
      <c r="O853" s="166"/>
      <c r="P853" s="166"/>
      <c r="Q853" s="166"/>
      <c r="R853" s="166"/>
      <c r="S853" s="166"/>
      <c r="T853" s="166"/>
      <c r="U853" s="166"/>
      <c r="V853" s="166"/>
      <c r="W853" s="166"/>
      <c r="X853" s="166"/>
      <c r="Y853" s="166"/>
      <c r="Z853" s="166"/>
    </row>
    <row r="854" spans="1:26">
      <c r="A854" s="163"/>
      <c r="B854" s="166"/>
      <c r="C854" s="166"/>
      <c r="D854" s="166"/>
      <c r="E854" s="166"/>
      <c r="F854" s="166"/>
      <c r="G854" s="166"/>
      <c r="H854" s="166"/>
      <c r="I854" s="166"/>
      <c r="J854" s="166"/>
      <c r="K854" s="166"/>
      <c r="L854" s="166"/>
      <c r="M854" s="166"/>
      <c r="N854" s="166"/>
      <c r="O854" s="166"/>
      <c r="P854" s="166"/>
      <c r="Q854" s="166"/>
      <c r="R854" s="166"/>
      <c r="S854" s="166"/>
      <c r="T854" s="166"/>
      <c r="U854" s="166"/>
      <c r="V854" s="166"/>
      <c r="W854" s="166"/>
      <c r="X854" s="166"/>
      <c r="Y854" s="166"/>
      <c r="Z854" s="166"/>
    </row>
    <row r="855" spans="1:26">
      <c r="A855" s="163"/>
      <c r="B855" s="166"/>
      <c r="C855" s="166"/>
      <c r="D855" s="166"/>
      <c r="E855" s="166"/>
      <c r="F855" s="166"/>
      <c r="G855" s="166"/>
      <c r="H855" s="166"/>
      <c r="I855" s="166"/>
      <c r="J855" s="166"/>
      <c r="K855" s="166"/>
      <c r="L855" s="166"/>
      <c r="M855" s="166"/>
      <c r="N855" s="166"/>
      <c r="O855" s="166"/>
      <c r="P855" s="166"/>
      <c r="Q855" s="166"/>
      <c r="R855" s="166"/>
      <c r="S855" s="166"/>
      <c r="T855" s="166"/>
      <c r="U855" s="166"/>
      <c r="V855" s="166"/>
      <c r="W855" s="166"/>
      <c r="X855" s="166"/>
      <c r="Y855" s="166"/>
      <c r="Z855" s="166"/>
    </row>
    <row r="856" spans="1:26">
      <c r="A856" s="163"/>
      <c r="B856" s="166"/>
      <c r="C856" s="166"/>
      <c r="D856" s="166"/>
      <c r="E856" s="166"/>
      <c r="F856" s="166"/>
      <c r="G856" s="166"/>
      <c r="H856" s="166"/>
      <c r="I856" s="166"/>
      <c r="J856" s="166"/>
      <c r="K856" s="166"/>
      <c r="L856" s="166"/>
      <c r="M856" s="166"/>
      <c r="N856" s="166"/>
      <c r="O856" s="166"/>
      <c r="P856" s="166"/>
      <c r="Q856" s="166"/>
      <c r="R856" s="166"/>
      <c r="S856" s="166"/>
      <c r="T856" s="166"/>
      <c r="U856" s="166"/>
      <c r="V856" s="166"/>
      <c r="W856" s="166"/>
      <c r="X856" s="166"/>
      <c r="Y856" s="166"/>
      <c r="Z856" s="166"/>
    </row>
    <row r="857" spans="1:26">
      <c r="A857" s="163"/>
      <c r="B857" s="166"/>
      <c r="C857" s="166"/>
      <c r="D857" s="166"/>
      <c r="E857" s="166"/>
      <c r="F857" s="166"/>
      <c r="G857" s="166"/>
      <c r="H857" s="166"/>
      <c r="I857" s="166"/>
      <c r="J857" s="166"/>
      <c r="K857" s="166"/>
      <c r="L857" s="166"/>
      <c r="M857" s="166"/>
      <c r="N857" s="166"/>
      <c r="O857" s="166"/>
      <c r="P857" s="166"/>
      <c r="Q857" s="166"/>
      <c r="R857" s="166"/>
      <c r="S857" s="166"/>
      <c r="T857" s="166"/>
      <c r="U857" s="166"/>
      <c r="V857" s="166"/>
      <c r="W857" s="166"/>
      <c r="X857" s="166"/>
      <c r="Y857" s="166"/>
      <c r="Z857" s="166"/>
    </row>
    <row r="858" spans="1:26">
      <c r="A858" s="163"/>
      <c r="B858" s="166"/>
      <c r="C858" s="166"/>
      <c r="D858" s="166"/>
      <c r="E858" s="166"/>
      <c r="F858" s="166"/>
      <c r="G858" s="166"/>
      <c r="H858" s="166"/>
      <c r="I858" s="166"/>
      <c r="J858" s="166"/>
      <c r="K858" s="166"/>
      <c r="L858" s="166"/>
      <c r="M858" s="166"/>
      <c r="N858" s="166"/>
      <c r="O858" s="166"/>
      <c r="P858" s="166"/>
      <c r="Q858" s="166"/>
      <c r="R858" s="166"/>
      <c r="S858" s="166"/>
      <c r="T858" s="166"/>
      <c r="U858" s="166"/>
      <c r="V858" s="166"/>
      <c r="W858" s="166"/>
      <c r="X858" s="166"/>
      <c r="Y858" s="166"/>
      <c r="Z858" s="166"/>
    </row>
    <row r="859" spans="1:26">
      <c r="A859" s="163"/>
      <c r="B859" s="166"/>
      <c r="C859" s="166"/>
      <c r="D859" s="166"/>
      <c r="E859" s="166"/>
      <c r="F859" s="166"/>
      <c r="G859" s="166"/>
      <c r="H859" s="166"/>
      <c r="I859" s="166"/>
      <c r="J859" s="166"/>
      <c r="K859" s="166"/>
      <c r="L859" s="166"/>
      <c r="M859" s="166"/>
      <c r="N859" s="166"/>
      <c r="O859" s="166"/>
      <c r="P859" s="166"/>
      <c r="Q859" s="166"/>
      <c r="R859" s="166"/>
      <c r="S859" s="166"/>
      <c r="T859" s="166"/>
      <c r="U859" s="166"/>
      <c r="V859" s="166"/>
      <c r="W859" s="166"/>
      <c r="X859" s="166"/>
      <c r="Y859" s="166"/>
      <c r="Z859" s="166"/>
    </row>
    <row r="860" spans="1:26">
      <c r="A860" s="163"/>
      <c r="B860" s="166"/>
      <c r="C860" s="166"/>
      <c r="D860" s="166"/>
      <c r="E860" s="166"/>
      <c r="F860" s="166"/>
      <c r="G860" s="166"/>
      <c r="H860" s="166"/>
      <c r="I860" s="166"/>
      <c r="J860" s="166"/>
      <c r="K860" s="166"/>
      <c r="L860" s="166"/>
      <c r="M860" s="166"/>
      <c r="N860" s="166"/>
      <c r="O860" s="166"/>
      <c r="P860" s="166"/>
      <c r="Q860" s="166"/>
      <c r="R860" s="166"/>
      <c r="S860" s="166"/>
      <c r="T860" s="166"/>
      <c r="U860" s="166"/>
      <c r="V860" s="166"/>
      <c r="W860" s="166"/>
      <c r="X860" s="166"/>
      <c r="Y860" s="166"/>
      <c r="Z860" s="166"/>
    </row>
    <row r="861" spans="1:26">
      <c r="A861" s="163"/>
      <c r="B861" s="166"/>
      <c r="C861" s="166"/>
      <c r="D861" s="166"/>
      <c r="E861" s="166"/>
      <c r="F861" s="166"/>
      <c r="G861" s="166"/>
      <c r="H861" s="166"/>
      <c r="I861" s="166"/>
      <c r="J861" s="166"/>
      <c r="K861" s="166"/>
      <c r="L861" s="166"/>
      <c r="M861" s="166"/>
      <c r="N861" s="166"/>
      <c r="O861" s="166"/>
      <c r="P861" s="166"/>
      <c r="Q861" s="166"/>
      <c r="R861" s="166"/>
      <c r="S861" s="166"/>
      <c r="T861" s="166"/>
      <c r="U861" s="166"/>
      <c r="V861" s="166"/>
      <c r="W861" s="166"/>
      <c r="X861" s="166"/>
      <c r="Y861" s="166"/>
      <c r="Z861" s="166"/>
    </row>
    <row r="862" spans="1:26">
      <c r="A862" s="163"/>
      <c r="B862" s="166"/>
      <c r="C862" s="166"/>
      <c r="D862" s="166"/>
      <c r="E862" s="166"/>
      <c r="F862" s="166"/>
      <c r="G862" s="166"/>
      <c r="H862" s="166"/>
      <c r="I862" s="166"/>
      <c r="J862" s="166"/>
      <c r="K862" s="166"/>
      <c r="L862" s="166"/>
      <c r="M862" s="166"/>
      <c r="N862" s="166"/>
      <c r="O862" s="166"/>
      <c r="P862" s="166"/>
      <c r="Q862" s="166"/>
      <c r="R862" s="166"/>
      <c r="S862" s="166"/>
      <c r="T862" s="166"/>
      <c r="U862" s="166"/>
      <c r="V862" s="166"/>
      <c r="W862" s="166"/>
      <c r="X862" s="166"/>
      <c r="Y862" s="166"/>
      <c r="Z862" s="166"/>
    </row>
    <row r="863" spans="1:26">
      <c r="A863" s="163"/>
      <c r="B863" s="166"/>
      <c r="C863" s="166"/>
      <c r="D863" s="166"/>
      <c r="E863" s="166"/>
      <c r="F863" s="166"/>
      <c r="G863" s="166"/>
      <c r="H863" s="166"/>
      <c r="I863" s="166"/>
      <c r="J863" s="166"/>
      <c r="K863" s="166"/>
      <c r="L863" s="166"/>
      <c r="M863" s="166"/>
      <c r="N863" s="166"/>
      <c r="O863" s="166"/>
      <c r="P863" s="166"/>
      <c r="Q863" s="166"/>
      <c r="R863" s="166"/>
      <c r="S863" s="166"/>
      <c r="T863" s="166"/>
      <c r="U863" s="166"/>
      <c r="V863" s="166"/>
      <c r="W863" s="166"/>
      <c r="X863" s="166"/>
      <c r="Y863" s="166"/>
      <c r="Z863" s="166"/>
    </row>
    <row r="864" spans="1:26">
      <c r="A864" s="163"/>
      <c r="B864" s="166"/>
      <c r="C864" s="166"/>
      <c r="D864" s="166"/>
      <c r="E864" s="166"/>
      <c r="F864" s="166"/>
      <c r="G864" s="166"/>
      <c r="H864" s="166"/>
      <c r="I864" s="166"/>
      <c r="J864" s="166"/>
      <c r="K864" s="166"/>
      <c r="L864" s="166"/>
      <c r="M864" s="166"/>
      <c r="N864" s="166"/>
      <c r="O864" s="166"/>
      <c r="P864" s="166"/>
      <c r="Q864" s="166"/>
      <c r="R864" s="166"/>
      <c r="S864" s="166"/>
      <c r="T864" s="166"/>
      <c r="U864" s="166"/>
      <c r="V864" s="166"/>
      <c r="W864" s="166"/>
      <c r="X864" s="166"/>
      <c r="Y864" s="166"/>
      <c r="Z864" s="166"/>
    </row>
    <row r="865" spans="1:26">
      <c r="A865" s="163"/>
      <c r="B865" s="166"/>
      <c r="C865" s="166"/>
      <c r="D865" s="166"/>
      <c r="E865" s="166"/>
      <c r="F865" s="166"/>
      <c r="G865" s="166"/>
      <c r="H865" s="166"/>
      <c r="I865" s="166"/>
      <c r="J865" s="166"/>
      <c r="K865" s="166"/>
      <c r="L865" s="166"/>
      <c r="M865" s="166"/>
      <c r="N865" s="166"/>
      <c r="O865" s="166"/>
      <c r="P865" s="166"/>
      <c r="Q865" s="166"/>
      <c r="R865" s="166"/>
      <c r="S865" s="166"/>
      <c r="T865" s="166"/>
      <c r="U865" s="166"/>
      <c r="V865" s="166"/>
      <c r="W865" s="166"/>
      <c r="X865" s="166"/>
      <c r="Y865" s="166"/>
      <c r="Z865" s="166"/>
    </row>
    <row r="866" spans="1:26">
      <c r="A866" s="163"/>
      <c r="B866" s="166"/>
      <c r="C866" s="166"/>
      <c r="D866" s="166"/>
      <c r="E866" s="166"/>
      <c r="F866" s="166"/>
      <c r="G866" s="166"/>
      <c r="H866" s="166"/>
      <c r="I866" s="166"/>
      <c r="J866" s="166"/>
      <c r="K866" s="166"/>
      <c r="L866" s="166"/>
      <c r="M866" s="166"/>
      <c r="N866" s="166"/>
      <c r="O866" s="166"/>
      <c r="P866" s="166"/>
      <c r="Q866" s="166"/>
      <c r="R866" s="166"/>
      <c r="S866" s="166"/>
      <c r="T866" s="166"/>
      <c r="U866" s="166"/>
      <c r="V866" s="166"/>
      <c r="W866" s="166"/>
      <c r="X866" s="166"/>
      <c r="Y866" s="166"/>
      <c r="Z866" s="166"/>
    </row>
    <row r="867" spans="1:26">
      <c r="A867" s="163"/>
      <c r="B867" s="166"/>
      <c r="C867" s="166"/>
      <c r="D867" s="166"/>
      <c r="E867" s="166"/>
      <c r="F867" s="166"/>
      <c r="G867" s="166"/>
      <c r="H867" s="166"/>
      <c r="I867" s="166"/>
      <c r="J867" s="166"/>
      <c r="K867" s="166"/>
      <c r="L867" s="166"/>
      <c r="M867" s="166"/>
      <c r="N867" s="166"/>
      <c r="O867" s="166"/>
      <c r="P867" s="166"/>
      <c r="Q867" s="166"/>
      <c r="R867" s="166"/>
      <c r="S867" s="166"/>
      <c r="T867" s="166"/>
      <c r="U867" s="166"/>
      <c r="V867" s="166"/>
      <c r="W867" s="166"/>
      <c r="X867" s="166"/>
      <c r="Y867" s="166"/>
      <c r="Z867" s="166"/>
    </row>
    <row r="868" spans="1:26">
      <c r="A868" s="163"/>
      <c r="B868" s="166"/>
      <c r="C868" s="166"/>
      <c r="D868" s="166"/>
      <c r="E868" s="166"/>
      <c r="F868" s="166"/>
      <c r="G868" s="166"/>
      <c r="H868" s="166"/>
      <c r="I868" s="166"/>
      <c r="J868" s="166"/>
      <c r="K868" s="166"/>
      <c r="L868" s="166"/>
      <c r="M868" s="166"/>
      <c r="N868" s="166"/>
      <c r="O868" s="166"/>
      <c r="P868" s="166"/>
      <c r="Q868" s="166"/>
      <c r="R868" s="166"/>
      <c r="S868" s="166"/>
      <c r="T868" s="166"/>
      <c r="U868" s="166"/>
      <c r="V868" s="166"/>
      <c r="W868" s="166"/>
      <c r="X868" s="166"/>
      <c r="Y868" s="166"/>
      <c r="Z868" s="166"/>
    </row>
    <row r="869" spans="1:26">
      <c r="A869" s="163"/>
      <c r="B869" s="166"/>
      <c r="C869" s="166"/>
      <c r="D869" s="166"/>
      <c r="E869" s="166"/>
      <c r="F869" s="166"/>
      <c r="G869" s="166"/>
      <c r="H869" s="166"/>
      <c r="I869" s="166"/>
      <c r="J869" s="166"/>
      <c r="K869" s="166"/>
      <c r="L869" s="166"/>
      <c r="M869" s="166"/>
      <c r="N869" s="166"/>
      <c r="O869" s="166"/>
      <c r="P869" s="166"/>
      <c r="Q869" s="166"/>
      <c r="R869" s="166"/>
      <c r="S869" s="166"/>
      <c r="T869" s="166"/>
      <c r="U869" s="166"/>
      <c r="V869" s="166"/>
      <c r="W869" s="166"/>
      <c r="X869" s="166"/>
      <c r="Y869" s="166"/>
      <c r="Z869" s="166"/>
    </row>
    <row r="870" spans="1:26">
      <c r="A870" s="163"/>
      <c r="B870" s="166"/>
      <c r="C870" s="166"/>
      <c r="D870" s="166"/>
      <c r="E870" s="166"/>
      <c r="F870" s="166"/>
      <c r="G870" s="166"/>
      <c r="H870" s="166"/>
      <c r="I870" s="166"/>
      <c r="J870" s="166"/>
      <c r="K870" s="166"/>
      <c r="L870" s="166"/>
      <c r="M870" s="166"/>
      <c r="N870" s="166"/>
      <c r="O870" s="166"/>
      <c r="P870" s="166"/>
      <c r="Q870" s="166"/>
      <c r="R870" s="166"/>
      <c r="S870" s="166"/>
      <c r="T870" s="166"/>
      <c r="U870" s="166"/>
      <c r="V870" s="166"/>
      <c r="W870" s="166"/>
      <c r="X870" s="166"/>
      <c r="Y870" s="166"/>
      <c r="Z870" s="166"/>
    </row>
    <row r="871" spans="1:26">
      <c r="A871" s="163"/>
      <c r="B871" s="166"/>
      <c r="C871" s="166"/>
      <c r="D871" s="166"/>
      <c r="E871" s="166"/>
      <c r="F871" s="166"/>
      <c r="G871" s="166"/>
      <c r="H871" s="166"/>
      <c r="I871" s="166"/>
      <c r="J871" s="166"/>
      <c r="K871" s="166"/>
      <c r="L871" s="166"/>
      <c r="M871" s="166"/>
      <c r="N871" s="166"/>
      <c r="O871" s="166"/>
      <c r="P871" s="166"/>
      <c r="Q871" s="166"/>
      <c r="R871" s="166"/>
      <c r="S871" s="166"/>
      <c r="T871" s="166"/>
      <c r="U871" s="166"/>
      <c r="V871" s="166"/>
      <c r="W871" s="166"/>
      <c r="X871" s="166"/>
      <c r="Y871" s="166"/>
      <c r="Z871" s="166"/>
    </row>
    <row r="872" spans="1:26">
      <c r="A872" s="163"/>
      <c r="B872" s="166"/>
      <c r="C872" s="166"/>
      <c r="D872" s="166"/>
      <c r="E872" s="166"/>
      <c r="F872" s="166"/>
      <c r="G872" s="166"/>
      <c r="H872" s="166"/>
      <c r="I872" s="166"/>
      <c r="J872" s="166"/>
      <c r="K872" s="166"/>
      <c r="L872" s="166"/>
      <c r="M872" s="166"/>
      <c r="N872" s="166"/>
      <c r="O872" s="166"/>
      <c r="P872" s="166"/>
      <c r="Q872" s="166"/>
      <c r="R872" s="166"/>
      <c r="S872" s="166"/>
      <c r="T872" s="166"/>
      <c r="U872" s="166"/>
      <c r="V872" s="166"/>
      <c r="W872" s="166"/>
      <c r="X872" s="166"/>
      <c r="Y872" s="166"/>
      <c r="Z872" s="166"/>
    </row>
    <row r="873" spans="1:26">
      <c r="A873" s="163"/>
      <c r="B873" s="166"/>
      <c r="C873" s="166"/>
      <c r="D873" s="166"/>
      <c r="E873" s="166"/>
      <c r="F873" s="166"/>
      <c r="G873" s="166"/>
      <c r="H873" s="166"/>
      <c r="I873" s="166"/>
      <c r="J873" s="166"/>
      <c r="K873" s="166"/>
      <c r="L873" s="166"/>
      <c r="M873" s="166"/>
      <c r="N873" s="166"/>
      <c r="O873" s="166"/>
      <c r="P873" s="166"/>
      <c r="Q873" s="166"/>
      <c r="R873" s="166"/>
      <c r="S873" s="166"/>
      <c r="T873" s="166"/>
      <c r="U873" s="166"/>
      <c r="V873" s="166"/>
      <c r="W873" s="166"/>
      <c r="X873" s="166"/>
      <c r="Y873" s="166"/>
      <c r="Z873" s="166"/>
    </row>
    <row r="874" spans="1:26">
      <c r="A874" s="163"/>
      <c r="B874" s="166"/>
      <c r="C874" s="166"/>
      <c r="D874" s="166"/>
      <c r="E874" s="166"/>
      <c r="F874" s="166"/>
      <c r="G874" s="166"/>
      <c r="H874" s="166"/>
      <c r="I874" s="166"/>
      <c r="J874" s="166"/>
      <c r="K874" s="166"/>
      <c r="L874" s="166"/>
      <c r="M874" s="166"/>
      <c r="N874" s="166"/>
      <c r="O874" s="166"/>
      <c r="P874" s="166"/>
      <c r="Q874" s="166"/>
      <c r="R874" s="166"/>
      <c r="S874" s="166"/>
      <c r="T874" s="166"/>
      <c r="U874" s="166"/>
      <c r="V874" s="166"/>
      <c r="W874" s="166"/>
      <c r="X874" s="166"/>
      <c r="Y874" s="166"/>
      <c r="Z874" s="166"/>
    </row>
    <row r="875" spans="1:26">
      <c r="A875" s="163"/>
      <c r="B875" s="166"/>
      <c r="C875" s="166"/>
      <c r="D875" s="166"/>
      <c r="E875" s="166"/>
      <c r="F875" s="166"/>
      <c r="G875" s="166"/>
      <c r="H875" s="166"/>
      <c r="I875" s="166"/>
      <c r="J875" s="166"/>
      <c r="K875" s="166"/>
      <c r="L875" s="166"/>
      <c r="M875" s="166"/>
      <c r="N875" s="166"/>
      <c r="O875" s="166"/>
      <c r="P875" s="166"/>
      <c r="Q875" s="166"/>
      <c r="R875" s="166"/>
      <c r="S875" s="166"/>
      <c r="T875" s="166"/>
      <c r="U875" s="166"/>
      <c r="V875" s="166"/>
      <c r="W875" s="166"/>
      <c r="X875" s="166"/>
      <c r="Y875" s="166"/>
      <c r="Z875" s="166"/>
    </row>
    <row r="876" spans="1:26">
      <c r="A876" s="163"/>
      <c r="B876" s="166"/>
      <c r="C876" s="166"/>
      <c r="D876" s="166"/>
      <c r="E876" s="166"/>
      <c r="F876" s="166"/>
      <c r="G876" s="166"/>
      <c r="H876" s="166"/>
      <c r="I876" s="166"/>
      <c r="J876" s="166"/>
      <c r="K876" s="166"/>
      <c r="L876" s="166"/>
      <c r="M876" s="166"/>
      <c r="N876" s="166"/>
      <c r="O876" s="166"/>
      <c r="P876" s="166"/>
      <c r="Q876" s="166"/>
      <c r="R876" s="166"/>
      <c r="S876" s="166"/>
      <c r="T876" s="166"/>
      <c r="U876" s="166"/>
      <c r="V876" s="166"/>
      <c r="W876" s="166"/>
      <c r="X876" s="166"/>
      <c r="Y876" s="166"/>
      <c r="Z876" s="166"/>
    </row>
    <row r="877" spans="1:26">
      <c r="A877" s="163"/>
      <c r="B877" s="166"/>
      <c r="C877" s="166"/>
      <c r="D877" s="166"/>
      <c r="E877" s="166"/>
      <c r="F877" s="166"/>
      <c r="G877" s="166"/>
      <c r="H877" s="166"/>
      <c r="I877" s="166"/>
      <c r="J877" s="166"/>
      <c r="K877" s="166"/>
      <c r="L877" s="166"/>
      <c r="M877" s="166"/>
      <c r="N877" s="166"/>
      <c r="O877" s="166"/>
      <c r="P877" s="166"/>
      <c r="Q877" s="166"/>
      <c r="R877" s="166"/>
      <c r="S877" s="166"/>
      <c r="T877" s="166"/>
      <c r="U877" s="166"/>
      <c r="V877" s="166"/>
      <c r="W877" s="166"/>
      <c r="X877" s="166"/>
      <c r="Y877" s="166"/>
      <c r="Z877" s="166"/>
    </row>
    <row r="878" spans="1:26">
      <c r="A878" s="163"/>
      <c r="B878" s="166"/>
      <c r="C878" s="166"/>
      <c r="D878" s="166"/>
      <c r="E878" s="166"/>
      <c r="F878" s="166"/>
      <c r="G878" s="166"/>
      <c r="H878" s="166"/>
      <c r="I878" s="166"/>
      <c r="J878" s="166"/>
      <c r="K878" s="166"/>
      <c r="L878" s="166"/>
      <c r="M878" s="166"/>
      <c r="N878" s="166"/>
      <c r="O878" s="166"/>
      <c r="P878" s="166"/>
      <c r="Q878" s="166"/>
      <c r="R878" s="166"/>
      <c r="S878" s="166"/>
      <c r="T878" s="166"/>
      <c r="U878" s="166"/>
      <c r="V878" s="166"/>
      <c r="W878" s="166"/>
      <c r="X878" s="166"/>
      <c r="Y878" s="166"/>
      <c r="Z878" s="166"/>
    </row>
    <row r="879" spans="1:26">
      <c r="A879" s="163"/>
      <c r="B879" s="166"/>
      <c r="C879" s="166"/>
      <c r="D879" s="166"/>
      <c r="E879" s="166"/>
      <c r="F879" s="166"/>
      <c r="G879" s="166"/>
      <c r="H879" s="166"/>
      <c r="I879" s="166"/>
      <c r="J879" s="166"/>
      <c r="K879" s="166"/>
      <c r="L879" s="166"/>
      <c r="M879" s="166"/>
      <c r="N879" s="166"/>
      <c r="O879" s="166"/>
      <c r="P879" s="166"/>
      <c r="Q879" s="166"/>
      <c r="R879" s="166"/>
      <c r="S879" s="166"/>
      <c r="T879" s="166"/>
      <c r="U879" s="166"/>
      <c r="V879" s="166"/>
      <c r="W879" s="166"/>
      <c r="X879" s="166"/>
      <c r="Y879" s="166"/>
      <c r="Z879" s="166"/>
    </row>
    <row r="880" spans="1:26">
      <c r="A880" s="163"/>
      <c r="B880" s="166"/>
      <c r="C880" s="166"/>
      <c r="D880" s="166"/>
      <c r="E880" s="166"/>
      <c r="F880" s="166"/>
      <c r="G880" s="166"/>
      <c r="H880" s="166"/>
      <c r="I880" s="166"/>
      <c r="J880" s="166"/>
      <c r="K880" s="166"/>
      <c r="L880" s="166"/>
      <c r="M880" s="166"/>
      <c r="N880" s="166"/>
      <c r="O880" s="166"/>
      <c r="P880" s="166"/>
      <c r="Q880" s="166"/>
      <c r="R880" s="166"/>
      <c r="S880" s="166"/>
      <c r="T880" s="166"/>
      <c r="U880" s="166"/>
      <c r="V880" s="166"/>
      <c r="W880" s="166"/>
      <c r="X880" s="166"/>
      <c r="Y880" s="166"/>
      <c r="Z880" s="166"/>
    </row>
    <row r="881" spans="1:26">
      <c r="A881" s="163"/>
      <c r="B881" s="166"/>
      <c r="C881" s="166"/>
      <c r="D881" s="166"/>
      <c r="E881" s="166"/>
      <c r="F881" s="166"/>
      <c r="G881" s="166"/>
      <c r="H881" s="166"/>
      <c r="I881" s="166"/>
      <c r="J881" s="166"/>
      <c r="K881" s="166"/>
      <c r="L881" s="166"/>
      <c r="M881" s="166"/>
      <c r="N881" s="166"/>
      <c r="O881" s="166"/>
      <c r="P881" s="166"/>
      <c r="Q881" s="166"/>
      <c r="R881" s="166"/>
      <c r="S881" s="166"/>
      <c r="T881" s="166"/>
      <c r="U881" s="166"/>
      <c r="V881" s="166"/>
      <c r="W881" s="166"/>
      <c r="X881" s="166"/>
      <c r="Y881" s="166"/>
      <c r="Z881" s="166"/>
    </row>
    <row r="882" spans="1:26">
      <c r="A882" s="163"/>
      <c r="B882" s="166"/>
      <c r="C882" s="166"/>
      <c r="D882" s="166"/>
      <c r="E882" s="166"/>
      <c r="F882" s="166"/>
      <c r="G882" s="166"/>
      <c r="H882" s="166"/>
      <c r="I882" s="166"/>
      <c r="J882" s="166"/>
      <c r="K882" s="166"/>
      <c r="L882" s="166"/>
      <c r="M882" s="166"/>
      <c r="N882" s="166"/>
      <c r="O882" s="166"/>
      <c r="P882" s="166"/>
      <c r="Q882" s="166"/>
      <c r="R882" s="166"/>
      <c r="S882" s="166"/>
      <c r="T882" s="166"/>
      <c r="U882" s="166"/>
      <c r="V882" s="166"/>
      <c r="W882" s="166"/>
      <c r="X882" s="166"/>
      <c r="Y882" s="166"/>
      <c r="Z882" s="166"/>
    </row>
    <row r="883" spans="1:26">
      <c r="A883" s="163"/>
      <c r="B883" s="166"/>
      <c r="C883" s="166"/>
      <c r="D883" s="166"/>
      <c r="E883" s="166"/>
      <c r="F883" s="166"/>
      <c r="G883" s="166"/>
      <c r="H883" s="166"/>
      <c r="I883" s="166"/>
      <c r="J883" s="166"/>
      <c r="K883" s="166"/>
      <c r="L883" s="166"/>
      <c r="M883" s="166"/>
      <c r="N883" s="166"/>
      <c r="O883" s="166"/>
      <c r="P883" s="166"/>
      <c r="Q883" s="166"/>
      <c r="R883" s="166"/>
      <c r="S883" s="166"/>
      <c r="T883" s="166"/>
      <c r="U883" s="166"/>
      <c r="V883" s="166"/>
      <c r="W883" s="166"/>
      <c r="X883" s="166"/>
      <c r="Y883" s="166"/>
      <c r="Z883" s="166"/>
    </row>
    <row r="884" spans="1:26">
      <c r="A884" s="163"/>
      <c r="B884" s="166"/>
      <c r="C884" s="166"/>
      <c r="D884" s="166"/>
      <c r="E884" s="166"/>
      <c r="F884" s="166"/>
      <c r="G884" s="166"/>
      <c r="H884" s="166"/>
      <c r="I884" s="166"/>
      <c r="J884" s="166"/>
      <c r="K884" s="166"/>
      <c r="L884" s="166"/>
      <c r="M884" s="166"/>
      <c r="N884" s="166"/>
      <c r="O884" s="166"/>
      <c r="P884" s="166"/>
      <c r="Q884" s="166"/>
      <c r="R884" s="166"/>
      <c r="S884" s="166"/>
      <c r="T884" s="166"/>
      <c r="U884" s="166"/>
      <c r="V884" s="166"/>
      <c r="W884" s="166"/>
      <c r="X884" s="166"/>
      <c r="Y884" s="166"/>
      <c r="Z884" s="166"/>
    </row>
    <row r="885" spans="1:26">
      <c r="A885" s="163"/>
      <c r="B885" s="166"/>
      <c r="C885" s="166"/>
      <c r="D885" s="166"/>
      <c r="E885" s="166"/>
      <c r="F885" s="166"/>
      <c r="G885" s="166"/>
      <c r="H885" s="166"/>
      <c r="I885" s="166"/>
      <c r="J885" s="166"/>
      <c r="K885" s="166"/>
      <c r="L885" s="166"/>
      <c r="M885" s="166"/>
      <c r="N885" s="166"/>
      <c r="O885" s="166"/>
      <c r="P885" s="166"/>
      <c r="Q885" s="166"/>
      <c r="R885" s="166"/>
      <c r="S885" s="166"/>
      <c r="T885" s="166"/>
      <c r="U885" s="166"/>
      <c r="V885" s="166"/>
      <c r="W885" s="166"/>
      <c r="X885" s="166"/>
      <c r="Y885" s="166"/>
      <c r="Z885" s="166"/>
    </row>
    <row r="886" spans="1:26">
      <c r="A886" s="163"/>
      <c r="B886" s="166"/>
      <c r="C886" s="166"/>
      <c r="D886" s="166"/>
      <c r="E886" s="166"/>
      <c r="F886" s="166"/>
      <c r="G886" s="166"/>
      <c r="H886" s="166"/>
      <c r="I886" s="166"/>
      <c r="J886" s="166"/>
      <c r="K886" s="166"/>
      <c r="L886" s="166"/>
      <c r="M886" s="166"/>
      <c r="N886" s="166"/>
      <c r="O886" s="166"/>
      <c r="P886" s="166"/>
      <c r="Q886" s="166"/>
      <c r="R886" s="166"/>
      <c r="S886" s="166"/>
      <c r="T886" s="166"/>
      <c r="U886" s="166"/>
      <c r="V886" s="166"/>
      <c r="W886" s="166"/>
      <c r="X886" s="166"/>
      <c r="Y886" s="166"/>
      <c r="Z886" s="166"/>
    </row>
    <row r="887" spans="1:26">
      <c r="A887" s="163"/>
      <c r="B887" s="166"/>
      <c r="C887" s="166"/>
      <c r="D887" s="166"/>
      <c r="E887" s="166"/>
      <c r="F887" s="166"/>
      <c r="G887" s="166"/>
      <c r="H887" s="166"/>
      <c r="I887" s="166"/>
      <c r="J887" s="166"/>
      <c r="K887" s="166"/>
      <c r="L887" s="166"/>
      <c r="M887" s="166"/>
      <c r="N887" s="166"/>
      <c r="O887" s="166"/>
      <c r="P887" s="166"/>
      <c r="Q887" s="166"/>
      <c r="R887" s="166"/>
      <c r="S887" s="166"/>
      <c r="T887" s="166"/>
      <c r="U887" s="166"/>
      <c r="V887" s="166"/>
      <c r="W887" s="166"/>
      <c r="X887" s="166"/>
      <c r="Y887" s="166"/>
      <c r="Z887" s="166"/>
    </row>
    <row r="888" spans="1:26">
      <c r="A888" s="163"/>
      <c r="B888" s="166"/>
      <c r="C888" s="166"/>
      <c r="D888" s="166"/>
      <c r="E888" s="166"/>
      <c r="F888" s="166"/>
      <c r="G888" s="166"/>
      <c r="H888" s="166"/>
      <c r="I888" s="166"/>
      <c r="J888" s="166"/>
      <c r="K888" s="166"/>
      <c r="L888" s="166"/>
      <c r="M888" s="166"/>
      <c r="N888" s="166"/>
      <c r="O888" s="166"/>
      <c r="P888" s="166"/>
      <c r="Q888" s="166"/>
      <c r="R888" s="166"/>
      <c r="S888" s="166"/>
      <c r="T888" s="166"/>
      <c r="U888" s="166"/>
      <c r="V888" s="166"/>
      <c r="W888" s="166"/>
      <c r="X888" s="166"/>
      <c r="Y888" s="166"/>
      <c r="Z888" s="166"/>
    </row>
    <row r="889" spans="1:26">
      <c r="A889" s="163"/>
      <c r="B889" s="166"/>
      <c r="C889" s="166"/>
      <c r="D889" s="166"/>
      <c r="E889" s="166"/>
      <c r="F889" s="166"/>
      <c r="G889" s="166"/>
      <c r="H889" s="166"/>
      <c r="I889" s="166"/>
      <c r="J889" s="166"/>
      <c r="K889" s="166"/>
      <c r="L889" s="166"/>
      <c r="M889" s="166"/>
      <c r="N889" s="166"/>
      <c r="O889" s="166"/>
      <c r="P889" s="166"/>
      <c r="Q889" s="166"/>
      <c r="R889" s="166"/>
      <c r="S889" s="166"/>
      <c r="T889" s="166"/>
      <c r="U889" s="166"/>
      <c r="V889" s="166"/>
      <c r="W889" s="166"/>
      <c r="X889" s="166"/>
      <c r="Y889" s="166"/>
      <c r="Z889" s="166"/>
    </row>
    <row r="890" spans="1:26">
      <c r="A890" s="163"/>
      <c r="B890" s="166"/>
      <c r="C890" s="166"/>
      <c r="D890" s="166"/>
      <c r="E890" s="166"/>
      <c r="F890" s="166"/>
      <c r="G890" s="166"/>
      <c r="H890" s="166"/>
      <c r="I890" s="166"/>
      <c r="J890" s="166"/>
      <c r="K890" s="166"/>
      <c r="L890" s="166"/>
      <c r="M890" s="166"/>
      <c r="N890" s="166"/>
      <c r="O890" s="166"/>
      <c r="P890" s="166"/>
      <c r="Q890" s="166"/>
      <c r="R890" s="166"/>
      <c r="S890" s="166"/>
      <c r="T890" s="166"/>
      <c r="U890" s="166"/>
      <c r="V890" s="166"/>
      <c r="W890" s="166"/>
      <c r="X890" s="166"/>
      <c r="Y890" s="166"/>
      <c r="Z890" s="166"/>
    </row>
    <row r="891" spans="1:26">
      <c r="A891" s="163"/>
      <c r="B891" s="166"/>
      <c r="C891" s="166"/>
      <c r="D891" s="166"/>
      <c r="E891" s="166"/>
      <c r="F891" s="166"/>
      <c r="G891" s="166"/>
      <c r="H891" s="166"/>
      <c r="I891" s="166"/>
      <c r="J891" s="166"/>
      <c r="K891" s="166"/>
      <c r="L891" s="166"/>
      <c r="M891" s="166"/>
      <c r="N891" s="166"/>
      <c r="O891" s="166"/>
      <c r="P891" s="166"/>
      <c r="Q891" s="166"/>
      <c r="R891" s="166"/>
      <c r="S891" s="166"/>
      <c r="T891" s="166"/>
      <c r="U891" s="166"/>
      <c r="V891" s="166"/>
      <c r="W891" s="166"/>
      <c r="X891" s="166"/>
      <c r="Y891" s="166"/>
      <c r="Z891" s="166"/>
    </row>
    <row r="892" spans="1:26">
      <c r="A892" s="163"/>
      <c r="B892" s="166"/>
      <c r="C892" s="166"/>
      <c r="D892" s="166"/>
      <c r="E892" s="166"/>
      <c r="F892" s="166"/>
      <c r="G892" s="166"/>
      <c r="H892" s="166"/>
      <c r="I892" s="166"/>
      <c r="J892" s="166"/>
      <c r="K892" s="166"/>
      <c r="L892" s="166"/>
      <c r="M892" s="166"/>
      <c r="N892" s="166"/>
      <c r="O892" s="166"/>
      <c r="P892" s="166"/>
      <c r="Q892" s="166"/>
      <c r="R892" s="166"/>
      <c r="S892" s="166"/>
      <c r="T892" s="166"/>
      <c r="U892" s="166"/>
      <c r="V892" s="166"/>
      <c r="W892" s="166"/>
      <c r="X892" s="166"/>
      <c r="Y892" s="166"/>
      <c r="Z892" s="166"/>
    </row>
    <row r="893" spans="1:26">
      <c r="A893" s="163"/>
      <c r="B893" s="166"/>
      <c r="C893" s="166"/>
      <c r="D893" s="166"/>
      <c r="E893" s="166"/>
      <c r="F893" s="166"/>
      <c r="G893" s="166"/>
      <c r="H893" s="166"/>
      <c r="I893" s="166"/>
      <c r="J893" s="166"/>
      <c r="K893" s="166"/>
      <c r="L893" s="166"/>
      <c r="M893" s="166"/>
      <c r="N893" s="166"/>
      <c r="O893" s="166"/>
      <c r="P893" s="166"/>
      <c r="Q893" s="166"/>
      <c r="R893" s="166"/>
      <c r="S893" s="166"/>
      <c r="T893" s="166"/>
      <c r="U893" s="166"/>
      <c r="V893" s="166"/>
      <c r="W893" s="166"/>
      <c r="X893" s="166"/>
      <c r="Y893" s="166"/>
      <c r="Z893" s="166"/>
    </row>
    <row r="894" spans="1:26">
      <c r="A894" s="163"/>
      <c r="B894" s="166"/>
      <c r="C894" s="166"/>
      <c r="D894" s="166"/>
      <c r="E894" s="166"/>
      <c r="F894" s="166"/>
      <c r="G894" s="166"/>
      <c r="H894" s="166"/>
      <c r="I894" s="166"/>
      <c r="J894" s="166"/>
      <c r="K894" s="166"/>
      <c r="L894" s="166"/>
      <c r="M894" s="166"/>
      <c r="N894" s="166"/>
      <c r="O894" s="166"/>
      <c r="P894" s="166"/>
      <c r="Q894" s="166"/>
      <c r="R894" s="166"/>
      <c r="S894" s="166"/>
      <c r="T894" s="166"/>
      <c r="U894" s="166"/>
      <c r="V894" s="166"/>
      <c r="W894" s="166"/>
      <c r="X894" s="166"/>
      <c r="Y894" s="166"/>
      <c r="Z894" s="166"/>
    </row>
    <row r="895" spans="1:26">
      <c r="A895" s="163"/>
      <c r="B895" s="166"/>
      <c r="C895" s="166"/>
      <c r="D895" s="166"/>
      <c r="E895" s="166"/>
      <c r="F895" s="166"/>
      <c r="G895" s="166"/>
      <c r="H895" s="166"/>
      <c r="I895" s="166"/>
      <c r="J895" s="166"/>
      <c r="K895" s="166"/>
      <c r="L895" s="166"/>
      <c r="M895" s="166"/>
      <c r="N895" s="166"/>
      <c r="O895" s="166"/>
      <c r="P895" s="166"/>
      <c r="Q895" s="166"/>
      <c r="R895" s="166"/>
      <c r="S895" s="166"/>
      <c r="T895" s="166"/>
      <c r="U895" s="166"/>
      <c r="V895" s="166"/>
      <c r="W895" s="166"/>
      <c r="X895" s="166"/>
      <c r="Y895" s="166"/>
      <c r="Z895" s="166"/>
    </row>
    <row r="896" spans="1:26">
      <c r="A896" s="163"/>
      <c r="B896" s="166"/>
      <c r="C896" s="166"/>
      <c r="D896" s="166"/>
      <c r="E896" s="166"/>
      <c r="F896" s="166"/>
      <c r="G896" s="166"/>
      <c r="H896" s="166"/>
      <c r="I896" s="166"/>
      <c r="J896" s="166"/>
      <c r="K896" s="166"/>
      <c r="L896" s="166"/>
      <c r="M896" s="166"/>
      <c r="N896" s="166"/>
      <c r="O896" s="166"/>
      <c r="P896" s="166"/>
      <c r="Q896" s="166"/>
      <c r="R896" s="166"/>
      <c r="S896" s="166"/>
      <c r="T896" s="166"/>
      <c r="U896" s="166"/>
      <c r="V896" s="166"/>
      <c r="W896" s="166"/>
      <c r="X896" s="166"/>
      <c r="Y896" s="166"/>
      <c r="Z896" s="166"/>
    </row>
    <row r="897" spans="1:26">
      <c r="A897" s="163"/>
      <c r="B897" s="166"/>
      <c r="C897" s="166"/>
      <c r="D897" s="166"/>
      <c r="E897" s="166"/>
      <c r="F897" s="166"/>
      <c r="G897" s="166"/>
      <c r="H897" s="166"/>
      <c r="I897" s="166"/>
      <c r="J897" s="166"/>
      <c r="K897" s="166"/>
      <c r="L897" s="166"/>
      <c r="M897" s="166"/>
      <c r="N897" s="166"/>
      <c r="O897" s="166"/>
      <c r="P897" s="166"/>
      <c r="Q897" s="166"/>
      <c r="R897" s="166"/>
      <c r="S897" s="166"/>
      <c r="T897" s="166"/>
      <c r="U897" s="166"/>
      <c r="V897" s="166"/>
      <c r="W897" s="166"/>
      <c r="X897" s="166"/>
      <c r="Y897" s="166"/>
      <c r="Z897" s="166"/>
    </row>
    <row r="898" spans="1:26">
      <c r="A898" s="163"/>
      <c r="B898" s="166"/>
      <c r="C898" s="166"/>
      <c r="D898" s="166"/>
      <c r="E898" s="166"/>
      <c r="F898" s="166"/>
      <c r="G898" s="166"/>
      <c r="H898" s="166"/>
      <c r="I898" s="166"/>
      <c r="J898" s="166"/>
      <c r="K898" s="166"/>
      <c r="L898" s="166"/>
      <c r="M898" s="166"/>
      <c r="N898" s="166"/>
      <c r="O898" s="166"/>
      <c r="P898" s="166"/>
      <c r="Q898" s="166"/>
      <c r="R898" s="166"/>
      <c r="S898" s="166"/>
      <c r="T898" s="166"/>
      <c r="U898" s="166"/>
      <c r="V898" s="166"/>
      <c r="W898" s="166"/>
      <c r="X898" s="166"/>
      <c r="Y898" s="166"/>
      <c r="Z898" s="166"/>
    </row>
    <row r="899" spans="1:26">
      <c r="A899" s="163"/>
      <c r="B899" s="166"/>
      <c r="C899" s="166"/>
      <c r="D899" s="166"/>
      <c r="E899" s="166"/>
      <c r="F899" s="166"/>
      <c r="G899" s="166"/>
      <c r="H899" s="166"/>
      <c r="I899" s="166"/>
      <c r="J899" s="166"/>
      <c r="K899" s="166"/>
      <c r="L899" s="166"/>
      <c r="M899" s="166"/>
      <c r="N899" s="166"/>
      <c r="O899" s="166"/>
      <c r="P899" s="166"/>
      <c r="Q899" s="166"/>
      <c r="R899" s="166"/>
      <c r="S899" s="166"/>
      <c r="T899" s="166"/>
      <c r="U899" s="166"/>
      <c r="V899" s="166"/>
      <c r="W899" s="166"/>
      <c r="X899" s="166"/>
      <c r="Y899" s="166"/>
      <c r="Z899" s="166"/>
    </row>
    <row r="900" spans="1:26">
      <c r="A900" s="163"/>
      <c r="B900" s="166"/>
      <c r="C900" s="166"/>
      <c r="D900" s="166"/>
      <c r="E900" s="166"/>
      <c r="F900" s="166"/>
      <c r="G900" s="166"/>
      <c r="H900" s="166"/>
      <c r="I900" s="166"/>
      <c r="J900" s="166"/>
      <c r="K900" s="166"/>
      <c r="L900" s="166"/>
      <c r="M900" s="166"/>
      <c r="N900" s="166"/>
      <c r="O900" s="166"/>
      <c r="P900" s="166"/>
      <c r="Q900" s="166"/>
      <c r="R900" s="166"/>
      <c r="S900" s="166"/>
      <c r="T900" s="166"/>
      <c r="U900" s="166"/>
      <c r="V900" s="166"/>
      <c r="W900" s="166"/>
      <c r="X900" s="166"/>
      <c r="Y900" s="166"/>
      <c r="Z900" s="166"/>
    </row>
    <row r="901" spans="1:26">
      <c r="A901" s="163"/>
      <c r="B901" s="166"/>
      <c r="C901" s="166"/>
      <c r="D901" s="166"/>
      <c r="E901" s="166"/>
      <c r="F901" s="166"/>
      <c r="G901" s="166"/>
      <c r="H901" s="166"/>
      <c r="I901" s="166"/>
      <c r="J901" s="166"/>
      <c r="K901" s="166"/>
      <c r="L901" s="166"/>
      <c r="M901" s="166"/>
      <c r="N901" s="166"/>
      <c r="O901" s="166"/>
      <c r="P901" s="166"/>
      <c r="Q901" s="166"/>
      <c r="R901" s="166"/>
      <c r="S901" s="166"/>
      <c r="T901" s="166"/>
      <c r="U901" s="166"/>
      <c r="V901" s="166"/>
      <c r="W901" s="166"/>
      <c r="X901" s="166"/>
      <c r="Y901" s="166"/>
      <c r="Z901" s="166"/>
    </row>
    <row r="902" spans="1:26">
      <c r="A902" s="163"/>
      <c r="B902" s="166"/>
      <c r="C902" s="166"/>
      <c r="D902" s="166"/>
      <c r="E902" s="166"/>
      <c r="F902" s="166"/>
      <c r="G902" s="166"/>
      <c r="H902" s="166"/>
      <c r="I902" s="166"/>
      <c r="J902" s="166"/>
      <c r="K902" s="166"/>
      <c r="L902" s="166"/>
      <c r="M902" s="166"/>
      <c r="N902" s="166"/>
      <c r="O902" s="166"/>
      <c r="P902" s="166"/>
      <c r="Q902" s="166"/>
      <c r="R902" s="166"/>
      <c r="S902" s="166"/>
      <c r="T902" s="166"/>
      <c r="U902" s="166"/>
      <c r="V902" s="166"/>
      <c r="W902" s="166"/>
      <c r="X902" s="166"/>
      <c r="Y902" s="166"/>
      <c r="Z902" s="166"/>
    </row>
    <row r="903" spans="1:26">
      <c r="A903" s="163"/>
      <c r="B903" s="166"/>
      <c r="C903" s="166"/>
      <c r="D903" s="166"/>
      <c r="E903" s="166"/>
      <c r="F903" s="166"/>
      <c r="G903" s="166"/>
      <c r="H903" s="166"/>
      <c r="I903" s="166"/>
      <c r="J903" s="166"/>
      <c r="K903" s="166"/>
      <c r="L903" s="166"/>
      <c r="M903" s="166"/>
      <c r="N903" s="166"/>
      <c r="O903" s="166"/>
      <c r="P903" s="166"/>
      <c r="Q903" s="166"/>
      <c r="R903" s="166"/>
      <c r="S903" s="166"/>
      <c r="T903" s="166"/>
      <c r="U903" s="166"/>
      <c r="V903" s="166"/>
      <c r="W903" s="166"/>
      <c r="X903" s="166"/>
      <c r="Y903" s="166"/>
      <c r="Z903" s="166"/>
    </row>
    <row r="904" spans="1:26">
      <c r="A904" s="163"/>
      <c r="B904" s="166"/>
      <c r="C904" s="166"/>
      <c r="D904" s="166"/>
      <c r="E904" s="166"/>
      <c r="F904" s="166"/>
      <c r="G904" s="166"/>
      <c r="H904" s="166"/>
      <c r="I904" s="166"/>
      <c r="J904" s="166"/>
      <c r="K904" s="166"/>
      <c r="L904" s="166"/>
      <c r="M904" s="166"/>
      <c r="N904" s="166"/>
      <c r="O904" s="166"/>
      <c r="P904" s="166"/>
      <c r="Q904" s="166"/>
      <c r="R904" s="166"/>
      <c r="S904" s="166"/>
      <c r="T904" s="166"/>
      <c r="U904" s="166"/>
      <c r="V904" s="166"/>
      <c r="W904" s="166"/>
      <c r="X904" s="166"/>
      <c r="Y904" s="166"/>
      <c r="Z904" s="166"/>
    </row>
    <row r="905" spans="1:26">
      <c r="A905" s="163"/>
      <c r="B905" s="166"/>
      <c r="C905" s="166"/>
      <c r="D905" s="166"/>
      <c r="E905" s="166"/>
      <c r="F905" s="166"/>
      <c r="G905" s="166"/>
      <c r="H905" s="166"/>
      <c r="I905" s="166"/>
      <c r="J905" s="166"/>
      <c r="K905" s="166"/>
      <c r="L905" s="166"/>
      <c r="M905" s="166"/>
      <c r="N905" s="166"/>
      <c r="O905" s="166"/>
      <c r="P905" s="166"/>
      <c r="Q905" s="166"/>
      <c r="R905" s="166"/>
      <c r="S905" s="166"/>
      <c r="T905" s="166"/>
      <c r="U905" s="166"/>
      <c r="V905" s="166"/>
      <c r="W905" s="166"/>
      <c r="X905" s="166"/>
      <c r="Y905" s="166"/>
      <c r="Z905" s="166"/>
    </row>
    <row r="906" spans="1:26">
      <c r="A906" s="163"/>
      <c r="B906" s="166"/>
      <c r="C906" s="166"/>
      <c r="D906" s="166"/>
      <c r="E906" s="166"/>
      <c r="F906" s="166"/>
      <c r="G906" s="166"/>
      <c r="H906" s="166"/>
      <c r="I906" s="166"/>
      <c r="J906" s="166"/>
      <c r="K906" s="166"/>
      <c r="L906" s="166"/>
      <c r="M906" s="166"/>
      <c r="N906" s="166"/>
      <c r="O906" s="166"/>
      <c r="P906" s="166"/>
      <c r="Q906" s="166"/>
      <c r="R906" s="166"/>
      <c r="S906" s="166"/>
      <c r="T906" s="166"/>
      <c r="U906" s="166"/>
      <c r="V906" s="166"/>
      <c r="W906" s="166"/>
      <c r="X906" s="166"/>
      <c r="Y906" s="166"/>
      <c r="Z906" s="166"/>
    </row>
    <row r="907" spans="1:26">
      <c r="A907" s="163"/>
      <c r="B907" s="166"/>
      <c r="C907" s="166"/>
      <c r="D907" s="166"/>
      <c r="E907" s="166"/>
      <c r="F907" s="166"/>
      <c r="G907" s="166"/>
      <c r="H907" s="166"/>
      <c r="I907" s="166"/>
      <c r="J907" s="166"/>
      <c r="K907" s="166"/>
      <c r="L907" s="166"/>
      <c r="M907" s="166"/>
      <c r="N907" s="166"/>
      <c r="O907" s="166"/>
      <c r="P907" s="166"/>
      <c r="Q907" s="166"/>
      <c r="R907" s="166"/>
      <c r="S907" s="166"/>
      <c r="T907" s="166"/>
      <c r="U907" s="166"/>
      <c r="V907" s="166"/>
      <c r="W907" s="166"/>
      <c r="X907" s="166"/>
      <c r="Y907" s="166"/>
      <c r="Z907" s="166"/>
    </row>
    <row r="908" spans="1:26">
      <c r="A908" s="163"/>
      <c r="B908" s="166"/>
      <c r="C908" s="166"/>
      <c r="D908" s="166"/>
      <c r="E908" s="166"/>
      <c r="F908" s="166"/>
      <c r="G908" s="166"/>
      <c r="H908" s="166"/>
      <c r="I908" s="166"/>
      <c r="J908" s="166"/>
      <c r="K908" s="166"/>
      <c r="L908" s="166"/>
      <c r="M908" s="166"/>
      <c r="N908" s="166"/>
      <c r="O908" s="166"/>
      <c r="P908" s="166"/>
      <c r="Q908" s="166"/>
      <c r="R908" s="166"/>
      <c r="S908" s="166"/>
      <c r="T908" s="166"/>
      <c r="U908" s="166"/>
      <c r="V908" s="166"/>
      <c r="W908" s="166"/>
      <c r="X908" s="166"/>
      <c r="Y908" s="166"/>
      <c r="Z908" s="166"/>
    </row>
    <row r="909" spans="1:26">
      <c r="A909" s="163"/>
      <c r="B909" s="166"/>
      <c r="C909" s="166"/>
      <c r="D909" s="166"/>
      <c r="E909" s="166"/>
      <c r="F909" s="166"/>
      <c r="G909" s="166"/>
      <c r="H909" s="166"/>
      <c r="I909" s="166"/>
      <c r="J909" s="166"/>
      <c r="K909" s="166"/>
      <c r="L909" s="166"/>
      <c r="M909" s="166"/>
      <c r="N909" s="166"/>
      <c r="O909" s="166"/>
      <c r="P909" s="166"/>
      <c r="Q909" s="166"/>
      <c r="R909" s="166"/>
      <c r="S909" s="166"/>
      <c r="T909" s="166"/>
      <c r="U909" s="166"/>
      <c r="V909" s="166"/>
      <c r="W909" s="166"/>
      <c r="X909" s="166"/>
      <c r="Y909" s="166"/>
      <c r="Z909" s="166"/>
    </row>
    <row r="910" spans="1:26">
      <c r="A910" s="163"/>
      <c r="B910" s="166"/>
      <c r="C910" s="166"/>
      <c r="D910" s="166"/>
      <c r="E910" s="166"/>
      <c r="F910" s="166"/>
      <c r="G910" s="166"/>
      <c r="H910" s="166"/>
      <c r="I910" s="166"/>
      <c r="J910" s="166"/>
      <c r="K910" s="166"/>
      <c r="L910" s="166"/>
      <c r="M910" s="166"/>
      <c r="N910" s="166"/>
      <c r="O910" s="166"/>
      <c r="P910" s="166"/>
      <c r="Q910" s="166"/>
      <c r="R910" s="166"/>
      <c r="S910" s="166"/>
      <c r="T910" s="166"/>
      <c r="U910" s="166"/>
      <c r="V910" s="166"/>
      <c r="W910" s="166"/>
      <c r="X910" s="166"/>
      <c r="Y910" s="166"/>
      <c r="Z910" s="166"/>
    </row>
    <row r="911" spans="1:26">
      <c r="A911" s="163"/>
      <c r="B911" s="166"/>
      <c r="C911" s="166"/>
      <c r="D911" s="166"/>
      <c r="E911" s="166"/>
      <c r="F911" s="166"/>
      <c r="G911" s="166"/>
      <c r="H911" s="166"/>
      <c r="I911" s="166"/>
      <c r="J911" s="166"/>
      <c r="K911" s="166"/>
      <c r="L911" s="166"/>
      <c r="M911" s="166"/>
      <c r="N911" s="166"/>
      <c r="O911" s="166"/>
      <c r="P911" s="166"/>
      <c r="Q911" s="166"/>
      <c r="R911" s="166"/>
      <c r="S911" s="166"/>
      <c r="T911" s="166"/>
      <c r="U911" s="166"/>
      <c r="V911" s="166"/>
      <c r="W911" s="166"/>
      <c r="X911" s="166"/>
      <c r="Y911" s="166"/>
      <c r="Z911" s="166"/>
    </row>
    <row r="912" spans="1:26">
      <c r="A912" s="163"/>
      <c r="B912" s="166"/>
      <c r="C912" s="166"/>
      <c r="D912" s="166"/>
      <c r="E912" s="166"/>
      <c r="F912" s="166"/>
      <c r="G912" s="166"/>
      <c r="H912" s="166"/>
      <c r="I912" s="166"/>
      <c r="J912" s="166"/>
      <c r="K912" s="166"/>
      <c r="L912" s="166"/>
      <c r="M912" s="166"/>
      <c r="N912" s="166"/>
      <c r="O912" s="166"/>
      <c r="P912" s="166"/>
      <c r="Q912" s="166"/>
      <c r="R912" s="166"/>
      <c r="S912" s="166"/>
      <c r="T912" s="166"/>
      <c r="U912" s="166"/>
      <c r="V912" s="166"/>
      <c r="W912" s="166"/>
      <c r="X912" s="166"/>
      <c r="Y912" s="166"/>
      <c r="Z912" s="166"/>
    </row>
    <row r="913" spans="1:26">
      <c r="A913" s="163"/>
      <c r="B913" s="166"/>
      <c r="C913" s="166"/>
      <c r="D913" s="166"/>
      <c r="E913" s="166"/>
      <c r="F913" s="166"/>
      <c r="G913" s="166"/>
      <c r="H913" s="166"/>
      <c r="I913" s="166"/>
      <c r="J913" s="166"/>
      <c r="K913" s="166"/>
      <c r="L913" s="166"/>
      <c r="M913" s="166"/>
      <c r="N913" s="166"/>
      <c r="O913" s="166"/>
      <c r="P913" s="166"/>
      <c r="Q913" s="166"/>
      <c r="R913" s="166"/>
      <c r="S913" s="166"/>
      <c r="T913" s="166"/>
      <c r="U913" s="166"/>
      <c r="V913" s="166"/>
      <c r="W913" s="166"/>
      <c r="X913" s="166"/>
      <c r="Y913" s="166"/>
      <c r="Z913" s="166"/>
    </row>
    <row r="914" spans="1:26">
      <c r="A914" s="163"/>
      <c r="B914" s="166"/>
      <c r="C914" s="166"/>
      <c r="D914" s="166"/>
      <c r="E914" s="166"/>
      <c r="F914" s="166"/>
      <c r="G914" s="166"/>
      <c r="H914" s="166"/>
      <c r="I914" s="166"/>
      <c r="J914" s="166"/>
      <c r="K914" s="166"/>
      <c r="L914" s="166"/>
      <c r="M914" s="166"/>
      <c r="N914" s="166"/>
      <c r="O914" s="166"/>
      <c r="P914" s="166"/>
      <c r="Q914" s="166"/>
      <c r="R914" s="166"/>
      <c r="S914" s="166"/>
      <c r="T914" s="166"/>
      <c r="U914" s="166"/>
      <c r="V914" s="166"/>
      <c r="W914" s="166"/>
      <c r="X914" s="166"/>
      <c r="Y914" s="166"/>
      <c r="Z914" s="166"/>
    </row>
    <row r="915" spans="1:26">
      <c r="A915" s="163"/>
      <c r="B915" s="166"/>
      <c r="C915" s="166"/>
      <c r="D915" s="166"/>
      <c r="E915" s="166"/>
      <c r="F915" s="166"/>
      <c r="G915" s="166"/>
      <c r="H915" s="166"/>
      <c r="I915" s="166"/>
      <c r="J915" s="166"/>
      <c r="K915" s="166"/>
      <c r="L915" s="166"/>
      <c r="M915" s="166"/>
      <c r="N915" s="166"/>
      <c r="O915" s="166"/>
      <c r="P915" s="166"/>
      <c r="Q915" s="166"/>
      <c r="R915" s="166"/>
      <c r="S915" s="166"/>
      <c r="T915" s="166"/>
      <c r="U915" s="166"/>
      <c r="V915" s="166"/>
      <c r="W915" s="166"/>
      <c r="X915" s="166"/>
      <c r="Y915" s="166"/>
      <c r="Z915" s="166"/>
    </row>
    <row r="916" spans="1:26">
      <c r="A916" s="163"/>
      <c r="B916" s="166"/>
      <c r="C916" s="166"/>
      <c r="D916" s="166"/>
      <c r="E916" s="166"/>
      <c r="F916" s="166"/>
      <c r="G916" s="166"/>
      <c r="H916" s="166"/>
      <c r="I916" s="166"/>
      <c r="J916" s="166"/>
      <c r="K916" s="166"/>
      <c r="L916" s="166"/>
      <c r="M916" s="166"/>
      <c r="N916" s="166"/>
      <c r="O916" s="166"/>
      <c r="P916" s="166"/>
      <c r="Q916" s="166"/>
      <c r="R916" s="166"/>
      <c r="S916" s="166"/>
      <c r="T916" s="166"/>
      <c r="U916" s="166"/>
      <c r="V916" s="166"/>
      <c r="W916" s="166"/>
      <c r="X916" s="166"/>
      <c r="Y916" s="166"/>
      <c r="Z916" s="166"/>
    </row>
    <row r="917" spans="1:26">
      <c r="A917" s="163"/>
      <c r="B917" s="166"/>
      <c r="C917" s="166"/>
      <c r="D917" s="166"/>
      <c r="E917" s="166"/>
      <c r="F917" s="166"/>
      <c r="G917" s="166"/>
      <c r="H917" s="166"/>
      <c r="I917" s="166"/>
      <c r="J917" s="166"/>
      <c r="K917" s="166"/>
      <c r="L917" s="166"/>
      <c r="M917" s="166"/>
      <c r="N917" s="166"/>
      <c r="O917" s="166"/>
      <c r="P917" s="166"/>
      <c r="Q917" s="166"/>
      <c r="R917" s="166"/>
      <c r="S917" s="166"/>
      <c r="T917" s="166"/>
      <c r="U917" s="166"/>
      <c r="V917" s="166"/>
      <c r="W917" s="166"/>
      <c r="X917" s="166"/>
      <c r="Y917" s="166"/>
      <c r="Z917" s="166"/>
    </row>
    <row r="918" spans="1:26">
      <c r="A918" s="163"/>
      <c r="B918" s="166"/>
      <c r="C918" s="166"/>
      <c r="D918" s="166"/>
      <c r="E918" s="166"/>
      <c r="F918" s="166"/>
      <c r="G918" s="166"/>
      <c r="H918" s="166"/>
      <c r="I918" s="166"/>
      <c r="J918" s="166"/>
      <c r="K918" s="166"/>
      <c r="L918" s="166"/>
      <c r="M918" s="166"/>
      <c r="N918" s="166"/>
      <c r="O918" s="166"/>
      <c r="P918" s="166"/>
      <c r="Q918" s="166"/>
      <c r="R918" s="166"/>
      <c r="S918" s="166"/>
      <c r="T918" s="166"/>
      <c r="U918" s="166"/>
      <c r="V918" s="166"/>
      <c r="W918" s="166"/>
      <c r="X918" s="166"/>
      <c r="Y918" s="166"/>
      <c r="Z918" s="166"/>
    </row>
    <row r="919" spans="1:26">
      <c r="A919" s="163"/>
      <c r="B919" s="166"/>
      <c r="C919" s="166"/>
      <c r="D919" s="166"/>
      <c r="E919" s="166"/>
      <c r="F919" s="166"/>
      <c r="G919" s="166"/>
      <c r="H919" s="166"/>
      <c r="I919" s="166"/>
      <c r="J919" s="166"/>
      <c r="K919" s="166"/>
      <c r="L919" s="166"/>
      <c r="M919" s="166"/>
      <c r="N919" s="166"/>
      <c r="O919" s="166"/>
      <c r="P919" s="166"/>
      <c r="Q919" s="166"/>
      <c r="R919" s="166"/>
      <c r="S919" s="166"/>
      <c r="T919" s="166"/>
      <c r="U919" s="166"/>
      <c r="V919" s="166"/>
      <c r="W919" s="166"/>
      <c r="X919" s="166"/>
      <c r="Y919" s="166"/>
      <c r="Z919" s="166"/>
    </row>
    <row r="920" spans="1:26">
      <c r="A920" s="163"/>
      <c r="B920" s="166"/>
      <c r="C920" s="166"/>
      <c r="D920" s="166"/>
      <c r="E920" s="166"/>
      <c r="F920" s="166"/>
      <c r="G920" s="166"/>
      <c r="H920" s="166"/>
      <c r="I920" s="166"/>
      <c r="J920" s="166"/>
      <c r="K920" s="166"/>
      <c r="L920" s="166"/>
      <c r="M920" s="166"/>
      <c r="N920" s="166"/>
      <c r="O920" s="166"/>
      <c r="P920" s="166"/>
      <c r="Q920" s="166"/>
      <c r="R920" s="166"/>
      <c r="S920" s="166"/>
      <c r="T920" s="166"/>
      <c r="U920" s="166"/>
      <c r="V920" s="166"/>
      <c r="W920" s="166"/>
      <c r="X920" s="166"/>
      <c r="Y920" s="166"/>
      <c r="Z920" s="166"/>
    </row>
    <row r="921" spans="1:26">
      <c r="A921" s="163"/>
      <c r="B921" s="166"/>
      <c r="C921" s="166"/>
      <c r="D921" s="166"/>
      <c r="E921" s="166"/>
      <c r="F921" s="166"/>
      <c r="G921" s="166"/>
      <c r="H921" s="166"/>
      <c r="I921" s="166"/>
      <c r="J921" s="166"/>
      <c r="K921" s="166"/>
      <c r="L921" s="166"/>
      <c r="M921" s="166"/>
      <c r="N921" s="166"/>
      <c r="O921" s="166"/>
      <c r="P921" s="166"/>
      <c r="Q921" s="166"/>
      <c r="R921" s="166"/>
      <c r="S921" s="166"/>
      <c r="T921" s="166"/>
      <c r="U921" s="166"/>
      <c r="V921" s="166"/>
      <c r="W921" s="166"/>
      <c r="X921" s="166"/>
      <c r="Y921" s="166"/>
      <c r="Z921" s="166"/>
    </row>
    <row r="922" spans="1:26">
      <c r="A922" s="163"/>
      <c r="B922" s="166"/>
      <c r="C922" s="166"/>
      <c r="D922" s="166"/>
      <c r="E922" s="166"/>
      <c r="F922" s="166"/>
      <c r="G922" s="166"/>
      <c r="H922" s="166"/>
      <c r="I922" s="166"/>
      <c r="J922" s="166"/>
      <c r="K922" s="166"/>
      <c r="L922" s="166"/>
      <c r="M922" s="166"/>
      <c r="N922" s="166"/>
      <c r="O922" s="166"/>
      <c r="P922" s="166"/>
      <c r="Q922" s="166"/>
      <c r="R922" s="166"/>
      <c r="S922" s="166"/>
      <c r="T922" s="166"/>
      <c r="U922" s="166"/>
      <c r="V922" s="166"/>
      <c r="W922" s="166"/>
      <c r="X922" s="166"/>
      <c r="Y922" s="166"/>
      <c r="Z922" s="166"/>
    </row>
    <row r="923" spans="1:26">
      <c r="A923" s="163"/>
      <c r="B923" s="166"/>
      <c r="C923" s="166"/>
      <c r="D923" s="166"/>
      <c r="E923" s="166"/>
      <c r="F923" s="166"/>
      <c r="G923" s="166"/>
      <c r="H923" s="166"/>
      <c r="I923" s="166"/>
      <c r="J923" s="166"/>
      <c r="K923" s="166"/>
      <c r="L923" s="166"/>
      <c r="M923" s="166"/>
      <c r="N923" s="166"/>
      <c r="O923" s="166"/>
      <c r="P923" s="166"/>
      <c r="Q923" s="166"/>
      <c r="R923" s="166"/>
      <c r="S923" s="166"/>
      <c r="T923" s="166"/>
      <c r="U923" s="166"/>
      <c r="V923" s="166"/>
      <c r="W923" s="166"/>
      <c r="X923" s="166"/>
      <c r="Y923" s="166"/>
      <c r="Z923" s="166"/>
    </row>
    <row r="924" spans="1:26">
      <c r="A924" s="163"/>
      <c r="B924" s="166"/>
      <c r="C924" s="166"/>
      <c r="D924" s="166"/>
      <c r="E924" s="166"/>
      <c r="F924" s="166"/>
      <c r="G924" s="166"/>
      <c r="H924" s="166"/>
      <c r="I924" s="166"/>
      <c r="J924" s="166"/>
      <c r="K924" s="166"/>
      <c r="L924" s="166"/>
      <c r="M924" s="166"/>
      <c r="N924" s="166"/>
      <c r="O924" s="166"/>
      <c r="P924" s="166"/>
      <c r="Q924" s="166"/>
      <c r="R924" s="166"/>
      <c r="S924" s="166"/>
      <c r="T924" s="166"/>
      <c r="U924" s="166"/>
      <c r="V924" s="166"/>
      <c r="W924" s="166"/>
      <c r="X924" s="166"/>
      <c r="Y924" s="166"/>
      <c r="Z924" s="166"/>
    </row>
    <row r="925" spans="1:26">
      <c r="A925" s="163"/>
      <c r="B925" s="166"/>
      <c r="C925" s="166"/>
      <c r="D925" s="166"/>
      <c r="E925" s="166"/>
      <c r="F925" s="166"/>
      <c r="G925" s="166"/>
      <c r="H925" s="166"/>
      <c r="I925" s="166"/>
      <c r="J925" s="166"/>
      <c r="K925" s="166"/>
      <c r="L925" s="166"/>
      <c r="M925" s="166"/>
      <c r="N925" s="166"/>
      <c r="O925" s="166"/>
      <c r="P925" s="166"/>
      <c r="Q925" s="166"/>
      <c r="R925" s="166"/>
      <c r="S925" s="166"/>
      <c r="T925" s="166"/>
      <c r="U925" s="166"/>
      <c r="V925" s="166"/>
      <c r="W925" s="166"/>
      <c r="X925" s="166"/>
      <c r="Y925" s="166"/>
      <c r="Z925" s="166"/>
    </row>
    <row r="926" spans="1:26">
      <c r="A926" s="163"/>
      <c r="B926" s="166"/>
      <c r="C926" s="166"/>
      <c r="D926" s="166"/>
      <c r="E926" s="166"/>
      <c r="F926" s="166"/>
      <c r="G926" s="166"/>
      <c r="H926" s="166"/>
      <c r="I926" s="166"/>
      <c r="J926" s="166"/>
      <c r="K926" s="166"/>
      <c r="L926" s="166"/>
      <c r="M926" s="166"/>
      <c r="N926" s="166"/>
      <c r="O926" s="166"/>
      <c r="P926" s="166"/>
      <c r="Q926" s="166"/>
      <c r="R926" s="166"/>
      <c r="S926" s="166"/>
      <c r="T926" s="166"/>
      <c r="U926" s="166"/>
      <c r="V926" s="166"/>
      <c r="W926" s="166"/>
      <c r="X926" s="166"/>
      <c r="Y926" s="166"/>
      <c r="Z926" s="166"/>
    </row>
    <row r="927" spans="1:26">
      <c r="A927" s="163"/>
      <c r="B927" s="166"/>
      <c r="C927" s="166"/>
      <c r="D927" s="166"/>
      <c r="E927" s="166"/>
      <c r="F927" s="166"/>
      <c r="G927" s="166"/>
      <c r="H927" s="166"/>
      <c r="I927" s="166"/>
      <c r="J927" s="166"/>
      <c r="K927" s="166"/>
      <c r="L927" s="166"/>
      <c r="M927" s="166"/>
      <c r="N927" s="166"/>
      <c r="O927" s="166"/>
      <c r="P927" s="166"/>
      <c r="Q927" s="166"/>
      <c r="R927" s="166"/>
      <c r="S927" s="166"/>
      <c r="T927" s="166"/>
      <c r="U927" s="166"/>
      <c r="V927" s="166"/>
      <c r="W927" s="166"/>
      <c r="X927" s="166"/>
      <c r="Y927" s="166"/>
      <c r="Z927" s="166"/>
    </row>
    <row r="928" spans="1:26">
      <c r="A928" s="163"/>
      <c r="B928" s="166"/>
      <c r="C928" s="166"/>
      <c r="D928" s="166"/>
      <c r="E928" s="166"/>
      <c r="F928" s="166"/>
      <c r="G928" s="166"/>
      <c r="H928" s="166"/>
      <c r="I928" s="166"/>
      <c r="J928" s="166"/>
      <c r="K928" s="166"/>
      <c r="L928" s="166"/>
      <c r="M928" s="166"/>
      <c r="N928" s="166"/>
      <c r="O928" s="166"/>
      <c r="P928" s="166"/>
      <c r="Q928" s="166"/>
      <c r="R928" s="166"/>
      <c r="S928" s="166"/>
      <c r="T928" s="166"/>
      <c r="U928" s="166"/>
      <c r="V928" s="166"/>
      <c r="W928" s="166"/>
      <c r="X928" s="166"/>
      <c r="Y928" s="166"/>
      <c r="Z928" s="166"/>
    </row>
    <row r="929" spans="1:26">
      <c r="A929" s="163"/>
      <c r="B929" s="166"/>
      <c r="C929" s="166"/>
      <c r="D929" s="166"/>
      <c r="E929" s="166"/>
      <c r="F929" s="166"/>
      <c r="G929" s="166"/>
      <c r="H929" s="166"/>
      <c r="I929" s="166"/>
      <c r="J929" s="166"/>
      <c r="K929" s="166"/>
      <c r="L929" s="166"/>
      <c r="M929" s="166"/>
      <c r="N929" s="166"/>
      <c r="O929" s="166"/>
      <c r="P929" s="166"/>
      <c r="Q929" s="166"/>
      <c r="R929" s="166"/>
      <c r="S929" s="166"/>
      <c r="T929" s="166"/>
      <c r="U929" s="166"/>
      <c r="V929" s="166"/>
      <c r="W929" s="166"/>
      <c r="X929" s="166"/>
      <c r="Y929" s="166"/>
      <c r="Z929" s="166"/>
    </row>
    <row r="930" spans="1:26">
      <c r="A930" s="163"/>
      <c r="B930" s="166"/>
      <c r="C930" s="166"/>
      <c r="D930" s="166"/>
      <c r="E930" s="166"/>
      <c r="F930" s="166"/>
      <c r="G930" s="166"/>
      <c r="H930" s="166"/>
      <c r="I930" s="166"/>
      <c r="J930" s="166"/>
      <c r="K930" s="166"/>
      <c r="L930" s="166"/>
      <c r="M930" s="166"/>
      <c r="N930" s="166"/>
      <c r="O930" s="166"/>
      <c r="P930" s="166"/>
      <c r="Q930" s="166"/>
      <c r="R930" s="166"/>
      <c r="S930" s="166"/>
      <c r="T930" s="166"/>
      <c r="U930" s="166"/>
      <c r="V930" s="166"/>
      <c r="W930" s="166"/>
      <c r="X930" s="166"/>
      <c r="Y930" s="166"/>
      <c r="Z930" s="166"/>
    </row>
    <row r="931" spans="1:26">
      <c r="A931" s="163"/>
      <c r="B931" s="166"/>
      <c r="C931" s="166"/>
      <c r="D931" s="166"/>
      <c r="E931" s="166"/>
      <c r="F931" s="166"/>
      <c r="G931" s="166"/>
      <c r="H931" s="166"/>
      <c r="I931" s="166"/>
      <c r="J931" s="166"/>
      <c r="K931" s="166"/>
      <c r="L931" s="166"/>
      <c r="M931" s="166"/>
      <c r="N931" s="166"/>
      <c r="O931" s="166"/>
      <c r="P931" s="166"/>
      <c r="Q931" s="166"/>
      <c r="R931" s="166"/>
      <c r="S931" s="166"/>
      <c r="T931" s="166"/>
      <c r="U931" s="166"/>
      <c r="V931" s="166"/>
      <c r="W931" s="166"/>
      <c r="X931" s="166"/>
      <c r="Y931" s="166"/>
      <c r="Z931" s="166"/>
    </row>
    <row r="932" spans="1:26">
      <c r="A932" s="163"/>
      <c r="B932" s="166"/>
      <c r="C932" s="166"/>
      <c r="D932" s="166"/>
      <c r="E932" s="166"/>
      <c r="F932" s="166"/>
      <c r="G932" s="166"/>
      <c r="H932" s="166"/>
      <c r="I932" s="166"/>
      <c r="J932" s="166"/>
      <c r="K932" s="166"/>
      <c r="L932" s="166"/>
      <c r="M932" s="166"/>
      <c r="N932" s="166"/>
      <c r="O932" s="166"/>
      <c r="P932" s="166"/>
      <c r="Q932" s="166"/>
      <c r="R932" s="166"/>
      <c r="S932" s="166"/>
      <c r="T932" s="166"/>
      <c r="U932" s="166"/>
      <c r="V932" s="166"/>
      <c r="W932" s="166"/>
      <c r="X932" s="166"/>
      <c r="Y932" s="166"/>
      <c r="Z932" s="166"/>
    </row>
    <row r="933" spans="1:26">
      <c r="A933" s="163"/>
      <c r="B933" s="166"/>
      <c r="C933" s="166"/>
      <c r="D933" s="166"/>
      <c r="E933" s="166"/>
      <c r="F933" s="166"/>
      <c r="G933" s="166"/>
      <c r="H933" s="166"/>
      <c r="I933" s="166"/>
      <c r="J933" s="166"/>
      <c r="K933" s="166"/>
      <c r="L933" s="166"/>
      <c r="M933" s="166"/>
      <c r="N933" s="166"/>
      <c r="O933" s="166"/>
      <c r="P933" s="166"/>
      <c r="Q933" s="166"/>
      <c r="R933" s="166"/>
      <c r="S933" s="166"/>
      <c r="T933" s="166"/>
      <c r="U933" s="166"/>
      <c r="V933" s="166"/>
      <c r="W933" s="166"/>
      <c r="X933" s="166"/>
      <c r="Y933" s="166"/>
      <c r="Z933" s="166"/>
    </row>
    <row r="934" spans="1:26">
      <c r="A934" s="163"/>
      <c r="B934" s="166"/>
      <c r="C934" s="166"/>
      <c r="D934" s="166"/>
      <c r="E934" s="166"/>
      <c r="F934" s="166"/>
      <c r="G934" s="166"/>
      <c r="H934" s="166"/>
      <c r="I934" s="166"/>
      <c r="J934" s="166"/>
      <c r="K934" s="166"/>
      <c r="L934" s="166"/>
      <c r="M934" s="166"/>
      <c r="N934" s="166"/>
      <c r="O934" s="166"/>
      <c r="P934" s="166"/>
      <c r="Q934" s="166"/>
      <c r="R934" s="166"/>
      <c r="S934" s="166"/>
      <c r="T934" s="166"/>
      <c r="U934" s="166"/>
      <c r="V934" s="166"/>
      <c r="W934" s="166"/>
      <c r="X934" s="166"/>
      <c r="Y934" s="166"/>
      <c r="Z934" s="166"/>
    </row>
    <row r="935" spans="1:26">
      <c r="A935" s="163"/>
      <c r="B935" s="166"/>
      <c r="C935" s="166"/>
      <c r="D935" s="166"/>
      <c r="E935" s="166"/>
      <c r="F935" s="166"/>
      <c r="G935" s="166"/>
      <c r="H935" s="166"/>
      <c r="I935" s="166"/>
      <c r="J935" s="166"/>
      <c r="K935" s="166"/>
      <c r="L935" s="166"/>
      <c r="M935" s="166"/>
      <c r="N935" s="166"/>
      <c r="O935" s="166"/>
      <c r="P935" s="166"/>
      <c r="Q935" s="166"/>
      <c r="R935" s="166"/>
      <c r="S935" s="166"/>
      <c r="T935" s="166"/>
      <c r="U935" s="166"/>
      <c r="V935" s="166"/>
      <c r="W935" s="166"/>
      <c r="X935" s="166"/>
      <c r="Y935" s="166"/>
      <c r="Z935" s="166"/>
    </row>
    <row r="936" spans="1:26">
      <c r="A936" s="163"/>
      <c r="B936" s="166"/>
      <c r="C936" s="166"/>
      <c r="D936" s="166"/>
      <c r="E936" s="166"/>
      <c r="F936" s="166"/>
      <c r="G936" s="166"/>
      <c r="H936" s="166"/>
      <c r="I936" s="166"/>
      <c r="J936" s="166"/>
      <c r="K936" s="166"/>
      <c r="L936" s="166"/>
      <c r="M936" s="166"/>
      <c r="N936" s="166"/>
      <c r="O936" s="166"/>
      <c r="P936" s="166"/>
      <c r="Q936" s="166"/>
      <c r="R936" s="166"/>
      <c r="S936" s="166"/>
      <c r="T936" s="166"/>
      <c r="U936" s="166"/>
      <c r="V936" s="166"/>
      <c r="W936" s="166"/>
      <c r="X936" s="166"/>
      <c r="Y936" s="166"/>
      <c r="Z936" s="166"/>
    </row>
    <row r="937" spans="1:26">
      <c r="A937" s="163"/>
      <c r="B937" s="166"/>
      <c r="C937" s="166"/>
      <c r="D937" s="166"/>
      <c r="E937" s="166"/>
      <c r="F937" s="166"/>
      <c r="G937" s="166"/>
      <c r="H937" s="166"/>
      <c r="I937" s="166"/>
      <c r="J937" s="166"/>
      <c r="K937" s="166"/>
      <c r="L937" s="166"/>
      <c r="M937" s="166"/>
      <c r="N937" s="166"/>
      <c r="O937" s="166"/>
      <c r="P937" s="166"/>
      <c r="Q937" s="166"/>
      <c r="R937" s="166"/>
      <c r="S937" s="166"/>
      <c r="T937" s="166"/>
      <c r="U937" s="166"/>
      <c r="V937" s="166"/>
      <c r="W937" s="166"/>
      <c r="X937" s="166"/>
      <c r="Y937" s="166"/>
      <c r="Z937" s="166"/>
    </row>
    <row r="938" spans="1:26">
      <c r="A938" s="163"/>
      <c r="B938" s="166"/>
      <c r="C938" s="166"/>
      <c r="D938" s="166"/>
      <c r="E938" s="166"/>
      <c r="F938" s="166"/>
      <c r="G938" s="166"/>
      <c r="H938" s="166"/>
      <c r="I938" s="166"/>
      <c r="J938" s="166"/>
      <c r="K938" s="166"/>
      <c r="L938" s="166"/>
      <c r="M938" s="166"/>
      <c r="N938" s="166"/>
      <c r="O938" s="166"/>
      <c r="P938" s="166"/>
      <c r="Q938" s="166"/>
      <c r="R938" s="166"/>
      <c r="S938" s="166"/>
      <c r="T938" s="166"/>
      <c r="U938" s="166"/>
      <c r="V938" s="166"/>
      <c r="W938" s="166"/>
      <c r="X938" s="166"/>
      <c r="Y938" s="166"/>
      <c r="Z938" s="166"/>
    </row>
    <row r="939" spans="1:26">
      <c r="A939" s="163"/>
      <c r="B939" s="166"/>
      <c r="C939" s="166"/>
      <c r="D939" s="166"/>
      <c r="E939" s="166"/>
      <c r="F939" s="166"/>
      <c r="G939" s="166"/>
      <c r="H939" s="166"/>
      <c r="I939" s="166"/>
      <c r="J939" s="166"/>
      <c r="K939" s="166"/>
      <c r="L939" s="166"/>
      <c r="M939" s="166"/>
      <c r="N939" s="166"/>
      <c r="O939" s="166"/>
      <c r="P939" s="166"/>
      <c r="Q939" s="166"/>
      <c r="R939" s="166"/>
      <c r="S939" s="166"/>
      <c r="T939" s="166"/>
      <c r="U939" s="166"/>
      <c r="V939" s="166"/>
      <c r="W939" s="166"/>
      <c r="X939" s="166"/>
      <c r="Y939" s="166"/>
      <c r="Z939" s="166"/>
    </row>
    <row r="940" spans="1:26">
      <c r="A940" s="163"/>
      <c r="B940" s="166"/>
      <c r="C940" s="166"/>
      <c r="D940" s="166"/>
      <c r="E940" s="166"/>
      <c r="F940" s="166"/>
      <c r="G940" s="166"/>
      <c r="H940" s="166"/>
      <c r="I940" s="166"/>
      <c r="J940" s="166"/>
      <c r="K940" s="166"/>
      <c r="L940" s="166"/>
      <c r="M940" s="166"/>
      <c r="N940" s="166"/>
      <c r="O940" s="166"/>
      <c r="P940" s="166"/>
      <c r="Q940" s="166"/>
      <c r="R940" s="166"/>
      <c r="S940" s="166"/>
      <c r="T940" s="166"/>
      <c r="U940" s="166"/>
      <c r="V940" s="166"/>
      <c r="W940" s="166"/>
      <c r="X940" s="166"/>
      <c r="Y940" s="166"/>
      <c r="Z940" s="166"/>
    </row>
    <row r="941" spans="1:26">
      <c r="A941" s="163"/>
      <c r="B941" s="166"/>
      <c r="C941" s="166"/>
      <c r="D941" s="166"/>
      <c r="E941" s="166"/>
      <c r="F941" s="166"/>
      <c r="G941" s="166"/>
      <c r="H941" s="166"/>
      <c r="I941" s="166"/>
      <c r="J941" s="166"/>
      <c r="K941" s="166"/>
      <c r="L941" s="166"/>
      <c r="M941" s="166"/>
      <c r="N941" s="166"/>
      <c r="O941" s="166"/>
      <c r="P941" s="166"/>
      <c r="Q941" s="166"/>
      <c r="R941" s="166"/>
      <c r="S941" s="166"/>
      <c r="T941" s="166"/>
      <c r="U941" s="166"/>
      <c r="V941" s="166"/>
      <c r="W941" s="166"/>
      <c r="X941" s="166"/>
      <c r="Y941" s="166"/>
      <c r="Z941" s="166"/>
    </row>
    <row r="942" spans="1:26">
      <c r="A942" s="163"/>
      <c r="B942" s="166"/>
      <c r="C942" s="166"/>
      <c r="D942" s="166"/>
      <c r="E942" s="166"/>
      <c r="F942" s="166"/>
      <c r="G942" s="166"/>
      <c r="H942" s="166"/>
      <c r="I942" s="166"/>
      <c r="J942" s="166"/>
      <c r="K942" s="166"/>
      <c r="L942" s="166"/>
      <c r="M942" s="166"/>
      <c r="N942" s="166"/>
      <c r="O942" s="166"/>
      <c r="P942" s="166"/>
      <c r="Q942" s="166"/>
      <c r="R942" s="166"/>
      <c r="S942" s="166"/>
      <c r="T942" s="166"/>
      <c r="U942" s="166"/>
      <c r="V942" s="166"/>
      <c r="W942" s="166"/>
      <c r="X942" s="166"/>
      <c r="Y942" s="166"/>
      <c r="Z942" s="166"/>
    </row>
    <row r="943" spans="1:26">
      <c r="A943" s="163"/>
      <c r="B943" s="166"/>
      <c r="C943" s="166"/>
      <c r="D943" s="166"/>
      <c r="E943" s="166"/>
      <c r="F943" s="166"/>
      <c r="G943" s="166"/>
      <c r="H943" s="166"/>
      <c r="I943" s="166"/>
      <c r="J943" s="166"/>
      <c r="K943" s="166"/>
      <c r="L943" s="166"/>
      <c r="M943" s="166"/>
      <c r="N943" s="166"/>
      <c r="O943" s="166"/>
      <c r="P943" s="166"/>
      <c r="Q943" s="166"/>
      <c r="R943" s="166"/>
      <c r="S943" s="166"/>
      <c r="T943" s="166"/>
      <c r="U943" s="166"/>
      <c r="V943" s="166"/>
      <c r="W943" s="166"/>
      <c r="X943" s="166"/>
      <c r="Y943" s="166"/>
      <c r="Z943" s="166"/>
    </row>
    <row r="944" spans="1:26">
      <c r="A944" s="163"/>
      <c r="B944" s="166"/>
      <c r="C944" s="166"/>
      <c r="D944" s="166"/>
      <c r="E944" s="166"/>
      <c r="F944" s="166"/>
      <c r="G944" s="166"/>
      <c r="H944" s="166"/>
      <c r="I944" s="166"/>
      <c r="J944" s="166"/>
      <c r="K944" s="166"/>
      <c r="L944" s="166"/>
      <c r="M944" s="166"/>
      <c r="N944" s="166"/>
      <c r="O944" s="166"/>
      <c r="P944" s="166"/>
      <c r="Q944" s="166"/>
      <c r="R944" s="166"/>
      <c r="S944" s="166"/>
      <c r="T944" s="166"/>
      <c r="U944" s="166"/>
      <c r="V944" s="166"/>
      <c r="W944" s="166"/>
      <c r="X944" s="166"/>
      <c r="Y944" s="166"/>
      <c r="Z944" s="166"/>
    </row>
    <row r="945" spans="1:26">
      <c r="A945" s="163"/>
      <c r="B945" s="166"/>
      <c r="C945" s="166"/>
      <c r="D945" s="166"/>
      <c r="E945" s="166"/>
      <c r="F945" s="166"/>
      <c r="G945" s="166"/>
      <c r="H945" s="166"/>
      <c r="I945" s="166"/>
      <c r="J945" s="166"/>
      <c r="K945" s="166"/>
      <c r="L945" s="166"/>
      <c r="M945" s="166"/>
      <c r="N945" s="166"/>
      <c r="O945" s="166"/>
      <c r="P945" s="166"/>
      <c r="Q945" s="166"/>
      <c r="R945" s="166"/>
      <c r="S945" s="166"/>
      <c r="T945" s="166"/>
      <c r="U945" s="166"/>
      <c r="V945" s="166"/>
      <c r="W945" s="166"/>
      <c r="X945" s="166"/>
      <c r="Y945" s="166"/>
      <c r="Z945" s="166"/>
    </row>
    <row r="946" spans="1:26">
      <c r="A946" s="163"/>
      <c r="B946" s="166"/>
      <c r="C946" s="166"/>
      <c r="D946" s="166"/>
      <c r="E946" s="166"/>
      <c r="F946" s="166"/>
      <c r="G946" s="166"/>
      <c r="H946" s="166"/>
      <c r="I946" s="166"/>
      <c r="J946" s="166"/>
      <c r="K946" s="166"/>
      <c r="L946" s="166"/>
      <c r="M946" s="166"/>
      <c r="N946" s="166"/>
      <c r="O946" s="166"/>
      <c r="P946" s="166"/>
      <c r="Q946" s="166"/>
      <c r="R946" s="166"/>
      <c r="S946" s="166"/>
      <c r="T946" s="166"/>
      <c r="U946" s="166"/>
      <c r="V946" s="166"/>
      <c r="W946" s="166"/>
      <c r="X946" s="166"/>
      <c r="Y946" s="166"/>
      <c r="Z946" s="166"/>
    </row>
    <row r="947" spans="1:26">
      <c r="A947" s="163"/>
      <c r="B947" s="166"/>
      <c r="C947" s="166"/>
      <c r="D947" s="166"/>
      <c r="E947" s="166"/>
      <c r="F947" s="166"/>
      <c r="G947" s="166"/>
      <c r="H947" s="166"/>
      <c r="I947" s="166"/>
      <c r="J947" s="166"/>
      <c r="K947" s="166"/>
      <c r="L947" s="166"/>
      <c r="M947" s="166"/>
      <c r="N947" s="166"/>
      <c r="O947" s="166"/>
      <c r="P947" s="166"/>
      <c r="Q947" s="166"/>
      <c r="R947" s="166"/>
      <c r="S947" s="166"/>
      <c r="T947" s="166"/>
      <c r="U947" s="166"/>
      <c r="V947" s="166"/>
      <c r="W947" s="166"/>
      <c r="X947" s="166"/>
      <c r="Y947" s="166"/>
      <c r="Z947" s="166"/>
    </row>
    <row r="948" spans="1:26">
      <c r="A948" s="163"/>
      <c r="B948" s="166"/>
      <c r="C948" s="166"/>
      <c r="D948" s="166"/>
      <c r="E948" s="166"/>
      <c r="F948" s="166"/>
      <c r="G948" s="166"/>
      <c r="H948" s="166"/>
      <c r="I948" s="166"/>
      <c r="J948" s="166"/>
      <c r="K948" s="166"/>
      <c r="L948" s="166"/>
      <c r="M948" s="166"/>
      <c r="N948" s="166"/>
      <c r="O948" s="166"/>
      <c r="P948" s="166"/>
      <c r="Q948" s="166"/>
      <c r="R948" s="166"/>
      <c r="S948" s="166"/>
      <c r="T948" s="166"/>
      <c r="U948" s="166"/>
      <c r="V948" s="166"/>
      <c r="W948" s="166"/>
      <c r="X948" s="166"/>
      <c r="Y948" s="166"/>
      <c r="Z948" s="166"/>
    </row>
    <row r="949" spans="1:26">
      <c r="A949" s="163"/>
      <c r="B949" s="166"/>
      <c r="C949" s="166"/>
      <c r="D949" s="166"/>
      <c r="E949" s="166"/>
      <c r="F949" s="166"/>
      <c r="G949" s="166"/>
      <c r="H949" s="166"/>
      <c r="I949" s="166"/>
      <c r="J949" s="166"/>
      <c r="K949" s="166"/>
      <c r="L949" s="166"/>
      <c r="M949" s="166"/>
      <c r="N949" s="166"/>
      <c r="O949" s="166"/>
      <c r="P949" s="166"/>
      <c r="Q949" s="166"/>
      <c r="R949" s="166"/>
      <c r="S949" s="166"/>
      <c r="T949" s="166"/>
      <c r="U949" s="166"/>
      <c r="V949" s="166"/>
      <c r="W949" s="166"/>
      <c r="X949" s="166"/>
      <c r="Y949" s="166"/>
      <c r="Z949" s="166"/>
    </row>
    <row r="950" spans="1:26">
      <c r="A950" s="163"/>
      <c r="B950" s="166"/>
      <c r="C950" s="166"/>
      <c r="D950" s="166"/>
      <c r="E950" s="166"/>
      <c r="F950" s="166"/>
      <c r="G950" s="166"/>
      <c r="H950" s="166"/>
      <c r="I950" s="166"/>
      <c r="J950" s="166"/>
      <c r="K950" s="166"/>
      <c r="L950" s="166"/>
      <c r="M950" s="166"/>
      <c r="N950" s="166"/>
      <c r="O950" s="166"/>
      <c r="P950" s="166"/>
      <c r="Q950" s="166"/>
      <c r="R950" s="166"/>
      <c r="S950" s="166"/>
      <c r="T950" s="166"/>
      <c r="U950" s="166"/>
      <c r="V950" s="166"/>
      <c r="W950" s="166"/>
      <c r="X950" s="166"/>
      <c r="Y950" s="166"/>
      <c r="Z950" s="166"/>
    </row>
    <row r="951" spans="1:26">
      <c r="A951" s="163"/>
      <c r="B951" s="166"/>
      <c r="C951" s="166"/>
      <c r="D951" s="166"/>
      <c r="E951" s="166"/>
      <c r="F951" s="166"/>
      <c r="G951" s="166"/>
      <c r="H951" s="166"/>
      <c r="I951" s="166"/>
      <c r="J951" s="166"/>
      <c r="K951" s="166"/>
      <c r="L951" s="166"/>
      <c r="M951" s="166"/>
      <c r="N951" s="166"/>
      <c r="O951" s="166"/>
      <c r="P951" s="166"/>
      <c r="Q951" s="166"/>
      <c r="R951" s="166"/>
      <c r="S951" s="166"/>
      <c r="T951" s="166"/>
      <c r="U951" s="166"/>
      <c r="V951" s="166"/>
      <c r="W951" s="166"/>
      <c r="X951" s="166"/>
      <c r="Y951" s="166"/>
      <c r="Z951" s="166"/>
    </row>
    <row r="952" spans="1:26">
      <c r="A952" s="163"/>
      <c r="B952" s="166"/>
      <c r="C952" s="166"/>
      <c r="D952" s="166"/>
      <c r="E952" s="166"/>
      <c r="F952" s="166"/>
      <c r="G952" s="166"/>
      <c r="H952" s="166"/>
      <c r="I952" s="166"/>
      <c r="J952" s="166"/>
      <c r="K952" s="166"/>
      <c r="L952" s="166"/>
      <c r="M952" s="166"/>
      <c r="N952" s="166"/>
      <c r="O952" s="166"/>
      <c r="P952" s="166"/>
      <c r="Q952" s="166"/>
      <c r="R952" s="166"/>
      <c r="S952" s="166"/>
      <c r="T952" s="166"/>
      <c r="U952" s="166"/>
      <c r="V952" s="166"/>
      <c r="W952" s="166"/>
      <c r="X952" s="166"/>
      <c r="Y952" s="166"/>
      <c r="Z952" s="166"/>
    </row>
    <row r="953" spans="1:26">
      <c r="A953" s="163"/>
      <c r="B953" s="166"/>
      <c r="C953" s="166"/>
      <c r="D953" s="166"/>
      <c r="E953" s="166"/>
      <c r="F953" s="166"/>
      <c r="G953" s="166"/>
      <c r="H953" s="166"/>
      <c r="I953" s="166"/>
      <c r="J953" s="166"/>
      <c r="K953" s="166"/>
      <c r="L953" s="166"/>
      <c r="M953" s="166"/>
      <c r="N953" s="166"/>
      <c r="O953" s="166"/>
      <c r="P953" s="166"/>
      <c r="Q953" s="166"/>
      <c r="R953" s="166"/>
      <c r="S953" s="166"/>
      <c r="T953" s="166"/>
      <c r="U953" s="166"/>
      <c r="V953" s="166"/>
      <c r="W953" s="166"/>
      <c r="X953" s="166"/>
      <c r="Y953" s="166"/>
      <c r="Z953" s="166"/>
    </row>
    <row r="954" spans="1:26">
      <c r="A954" s="163"/>
      <c r="B954" s="166"/>
      <c r="C954" s="166"/>
      <c r="D954" s="166"/>
      <c r="E954" s="166"/>
      <c r="F954" s="166"/>
      <c r="G954" s="166"/>
      <c r="H954" s="166"/>
      <c r="I954" s="166"/>
      <c r="J954" s="166"/>
      <c r="K954" s="166"/>
      <c r="L954" s="166"/>
      <c r="M954" s="166"/>
      <c r="N954" s="166"/>
      <c r="O954" s="166"/>
      <c r="P954" s="166"/>
      <c r="Q954" s="166"/>
      <c r="R954" s="166"/>
      <c r="S954" s="166"/>
      <c r="T954" s="166"/>
      <c r="U954" s="166"/>
      <c r="V954" s="166"/>
      <c r="W954" s="166"/>
      <c r="X954" s="166"/>
      <c r="Y954" s="166"/>
      <c r="Z954" s="166"/>
    </row>
    <row r="955" spans="1:26">
      <c r="A955" s="163"/>
      <c r="B955" s="166"/>
      <c r="C955" s="166"/>
      <c r="D955" s="166"/>
      <c r="E955" s="166"/>
      <c r="F955" s="166"/>
      <c r="G955" s="166"/>
      <c r="H955" s="166"/>
      <c r="I955" s="166"/>
      <c r="J955" s="166"/>
      <c r="K955" s="166"/>
      <c r="L955" s="166"/>
      <c r="M955" s="166"/>
      <c r="N955" s="166"/>
      <c r="O955" s="166"/>
      <c r="P955" s="166"/>
      <c r="Q955" s="166"/>
      <c r="R955" s="166"/>
      <c r="S955" s="166"/>
      <c r="T955" s="166"/>
      <c r="U955" s="166"/>
      <c r="V955" s="166"/>
      <c r="W955" s="166"/>
      <c r="X955" s="166"/>
      <c r="Y955" s="166"/>
      <c r="Z955" s="166"/>
    </row>
    <row r="956" spans="1:26">
      <c r="A956" s="163"/>
      <c r="B956" s="166"/>
      <c r="C956" s="166"/>
      <c r="D956" s="166"/>
      <c r="E956" s="166"/>
      <c r="F956" s="166"/>
      <c r="G956" s="166"/>
      <c r="H956" s="166"/>
      <c r="I956" s="166"/>
      <c r="J956" s="166"/>
      <c r="K956" s="166"/>
      <c r="L956" s="166"/>
      <c r="M956" s="166"/>
      <c r="N956" s="166"/>
      <c r="O956" s="166"/>
      <c r="P956" s="166"/>
      <c r="Q956" s="166"/>
      <c r="R956" s="166"/>
      <c r="S956" s="166"/>
      <c r="T956" s="166"/>
      <c r="U956" s="166"/>
      <c r="V956" s="166"/>
      <c r="W956" s="166"/>
      <c r="X956" s="166"/>
      <c r="Y956" s="166"/>
      <c r="Z956" s="166"/>
    </row>
    <row r="957" spans="1:26">
      <c r="A957" s="163"/>
      <c r="B957" s="166"/>
      <c r="C957" s="166"/>
      <c r="D957" s="166"/>
      <c r="E957" s="166"/>
      <c r="F957" s="166"/>
      <c r="G957" s="166"/>
      <c r="H957" s="166"/>
      <c r="I957" s="166"/>
      <c r="J957" s="166"/>
      <c r="K957" s="166"/>
      <c r="L957" s="166"/>
      <c r="M957" s="166"/>
      <c r="N957" s="166"/>
      <c r="O957" s="166"/>
      <c r="P957" s="166"/>
      <c r="Q957" s="166"/>
      <c r="R957" s="166"/>
      <c r="S957" s="166"/>
      <c r="T957" s="166"/>
      <c r="U957" s="166"/>
      <c r="V957" s="166"/>
      <c r="W957" s="166"/>
      <c r="X957" s="166"/>
      <c r="Y957" s="166"/>
      <c r="Z957" s="166"/>
    </row>
    <row r="958" spans="1:26">
      <c r="A958" s="163"/>
      <c r="B958" s="166"/>
      <c r="C958" s="166"/>
      <c r="D958" s="166"/>
      <c r="E958" s="166"/>
      <c r="F958" s="166"/>
      <c r="G958" s="166"/>
      <c r="H958" s="166"/>
      <c r="I958" s="166"/>
      <c r="J958" s="166"/>
      <c r="K958" s="166"/>
      <c r="L958" s="166"/>
      <c r="M958" s="166"/>
      <c r="N958" s="166"/>
      <c r="O958" s="166"/>
      <c r="P958" s="166"/>
      <c r="Q958" s="166"/>
      <c r="R958" s="166"/>
      <c r="S958" s="166"/>
      <c r="T958" s="166"/>
      <c r="U958" s="166"/>
      <c r="V958" s="166"/>
      <c r="W958" s="166"/>
      <c r="X958" s="166"/>
      <c r="Y958" s="166"/>
      <c r="Z958" s="166"/>
    </row>
    <row r="959" spans="1:26">
      <c r="A959" s="163"/>
      <c r="B959" s="166"/>
      <c r="C959" s="166"/>
      <c r="D959" s="166"/>
      <c r="E959" s="166"/>
      <c r="F959" s="166"/>
      <c r="G959" s="166"/>
      <c r="H959" s="166"/>
      <c r="I959" s="166"/>
      <c r="J959" s="166"/>
      <c r="K959" s="166"/>
      <c r="L959" s="166"/>
      <c r="M959" s="166"/>
      <c r="N959" s="166"/>
      <c r="O959" s="166"/>
      <c r="P959" s="166"/>
      <c r="Q959" s="166"/>
      <c r="R959" s="166"/>
      <c r="S959" s="166"/>
      <c r="T959" s="166"/>
      <c r="U959" s="166"/>
      <c r="V959" s="166"/>
      <c r="W959" s="166"/>
      <c r="X959" s="166"/>
      <c r="Y959" s="166"/>
      <c r="Z959" s="166"/>
    </row>
    <row r="960" spans="1:26">
      <c r="A960" s="163"/>
      <c r="B960" s="166"/>
      <c r="C960" s="166"/>
      <c r="D960" s="166"/>
      <c r="E960" s="166"/>
      <c r="F960" s="166"/>
      <c r="G960" s="166"/>
      <c r="H960" s="166"/>
      <c r="I960" s="166"/>
      <c r="J960" s="166"/>
      <c r="K960" s="166"/>
      <c r="L960" s="166"/>
      <c r="M960" s="166"/>
      <c r="N960" s="166"/>
      <c r="O960" s="166"/>
      <c r="P960" s="166"/>
      <c r="Q960" s="166"/>
      <c r="R960" s="166"/>
      <c r="S960" s="166"/>
      <c r="T960" s="166"/>
      <c r="U960" s="166"/>
      <c r="V960" s="166"/>
      <c r="W960" s="166"/>
      <c r="X960" s="166"/>
      <c r="Y960" s="166"/>
      <c r="Z960" s="166"/>
    </row>
    <row r="961" spans="1:26">
      <c r="A961" s="163"/>
      <c r="B961" s="166"/>
      <c r="C961" s="166"/>
      <c r="D961" s="166"/>
      <c r="E961" s="166"/>
      <c r="F961" s="166"/>
      <c r="G961" s="166"/>
      <c r="H961" s="166"/>
      <c r="I961" s="166"/>
      <c r="J961" s="166"/>
      <c r="K961" s="166"/>
      <c r="L961" s="166"/>
      <c r="M961" s="166"/>
      <c r="N961" s="166"/>
      <c r="O961" s="166"/>
      <c r="P961" s="166"/>
      <c r="Q961" s="166"/>
      <c r="R961" s="166"/>
      <c r="S961" s="166"/>
      <c r="T961" s="166"/>
      <c r="U961" s="166"/>
      <c r="V961" s="166"/>
      <c r="W961" s="166"/>
      <c r="X961" s="166"/>
      <c r="Y961" s="166"/>
      <c r="Z961" s="166"/>
    </row>
    <row r="962" spans="1:26">
      <c r="A962" s="163"/>
      <c r="B962" s="166"/>
      <c r="C962" s="166"/>
      <c r="D962" s="166"/>
      <c r="E962" s="166"/>
      <c r="F962" s="166"/>
      <c r="G962" s="166"/>
      <c r="H962" s="166"/>
      <c r="I962" s="166"/>
      <c r="J962" s="166"/>
      <c r="K962" s="166"/>
      <c r="L962" s="166"/>
      <c r="M962" s="166"/>
      <c r="N962" s="166"/>
      <c r="O962" s="166"/>
      <c r="P962" s="166"/>
      <c r="Q962" s="166"/>
      <c r="R962" s="166"/>
      <c r="S962" s="166"/>
      <c r="T962" s="166"/>
      <c r="U962" s="166"/>
      <c r="V962" s="166"/>
      <c r="W962" s="166"/>
      <c r="X962" s="166"/>
      <c r="Y962" s="166"/>
      <c r="Z962" s="166"/>
    </row>
    <row r="963" spans="1:26">
      <c r="A963" s="163"/>
      <c r="B963" s="166"/>
      <c r="C963" s="166"/>
      <c r="D963" s="166"/>
      <c r="E963" s="166"/>
      <c r="F963" s="166"/>
      <c r="G963" s="166"/>
      <c r="H963" s="166"/>
      <c r="I963" s="166"/>
      <c r="J963" s="166"/>
      <c r="K963" s="166"/>
      <c r="L963" s="166"/>
      <c r="M963" s="166"/>
      <c r="N963" s="166"/>
      <c r="O963" s="166"/>
      <c r="P963" s="166"/>
      <c r="Q963" s="166"/>
      <c r="R963" s="166"/>
      <c r="S963" s="166"/>
      <c r="T963" s="166"/>
      <c r="U963" s="166"/>
      <c r="V963" s="166"/>
      <c r="W963" s="166"/>
      <c r="X963" s="166"/>
      <c r="Y963" s="166"/>
      <c r="Z963" s="166"/>
    </row>
    <row r="964" spans="1:26">
      <c r="A964" s="163"/>
      <c r="B964" s="166"/>
      <c r="C964" s="166"/>
      <c r="D964" s="166"/>
      <c r="E964" s="166"/>
      <c r="F964" s="166"/>
      <c r="G964" s="166"/>
      <c r="H964" s="166"/>
      <c r="I964" s="166"/>
      <c r="J964" s="166"/>
      <c r="K964" s="166"/>
      <c r="L964" s="166"/>
      <c r="M964" s="166"/>
      <c r="N964" s="166"/>
      <c r="O964" s="166"/>
      <c r="P964" s="166"/>
      <c r="Q964" s="166"/>
      <c r="R964" s="166"/>
      <c r="S964" s="166"/>
      <c r="T964" s="166"/>
      <c r="U964" s="166"/>
      <c r="V964" s="166"/>
      <c r="W964" s="166"/>
      <c r="X964" s="166"/>
      <c r="Y964" s="166"/>
      <c r="Z964" s="166"/>
    </row>
    <row r="965" spans="1:26">
      <c r="A965" s="163"/>
      <c r="B965" s="166"/>
      <c r="C965" s="166"/>
      <c r="D965" s="166"/>
      <c r="E965" s="166"/>
      <c r="F965" s="166"/>
      <c r="G965" s="166"/>
      <c r="H965" s="166"/>
      <c r="I965" s="166"/>
      <c r="J965" s="166"/>
      <c r="K965" s="166"/>
      <c r="L965" s="166"/>
      <c r="M965" s="166"/>
      <c r="N965" s="166"/>
      <c r="O965" s="166"/>
      <c r="P965" s="166"/>
      <c r="Q965" s="166"/>
      <c r="R965" s="166"/>
      <c r="S965" s="166"/>
      <c r="T965" s="166"/>
      <c r="U965" s="166"/>
      <c r="V965" s="166"/>
      <c r="W965" s="166"/>
      <c r="X965" s="166"/>
      <c r="Y965" s="166"/>
      <c r="Z965" s="166"/>
    </row>
    <row r="966" spans="1:26">
      <c r="A966" s="163"/>
      <c r="B966" s="166"/>
      <c r="C966" s="166"/>
      <c r="D966" s="166"/>
      <c r="E966" s="166"/>
      <c r="F966" s="166"/>
      <c r="G966" s="166"/>
      <c r="H966" s="166"/>
      <c r="I966" s="166"/>
      <c r="J966" s="166"/>
      <c r="K966" s="166"/>
      <c r="L966" s="166"/>
      <c r="M966" s="166"/>
      <c r="N966" s="166"/>
      <c r="O966" s="166"/>
      <c r="P966" s="166"/>
      <c r="Q966" s="166"/>
      <c r="R966" s="166"/>
      <c r="S966" s="166"/>
      <c r="T966" s="166"/>
      <c r="U966" s="166"/>
      <c r="V966" s="166"/>
      <c r="W966" s="166"/>
      <c r="X966" s="166"/>
      <c r="Y966" s="166"/>
      <c r="Z966" s="166"/>
    </row>
    <row r="967" spans="1:26">
      <c r="A967" s="163"/>
      <c r="B967" s="166"/>
      <c r="C967" s="166"/>
      <c r="D967" s="166"/>
      <c r="E967" s="166"/>
      <c r="F967" s="166"/>
      <c r="G967" s="166"/>
      <c r="H967" s="166"/>
      <c r="I967" s="166"/>
      <c r="J967" s="166"/>
      <c r="K967" s="166"/>
      <c r="L967" s="166"/>
      <c r="M967" s="166"/>
      <c r="N967" s="166"/>
      <c r="O967" s="166"/>
      <c r="P967" s="166"/>
      <c r="Q967" s="166"/>
      <c r="R967" s="166"/>
      <c r="S967" s="166"/>
      <c r="T967" s="166"/>
      <c r="U967" s="166"/>
      <c r="V967" s="166"/>
      <c r="W967" s="166"/>
      <c r="X967" s="166"/>
      <c r="Y967" s="166"/>
      <c r="Z967" s="166"/>
    </row>
    <row r="968" spans="1:26">
      <c r="A968" s="163"/>
      <c r="B968" s="166"/>
      <c r="C968" s="166"/>
      <c r="D968" s="166"/>
      <c r="E968" s="166"/>
      <c r="F968" s="166"/>
      <c r="G968" s="166"/>
      <c r="H968" s="166"/>
      <c r="I968" s="166"/>
      <c r="J968" s="166"/>
      <c r="K968" s="166"/>
      <c r="L968" s="166"/>
      <c r="M968" s="166"/>
      <c r="N968" s="166"/>
      <c r="O968" s="166"/>
      <c r="P968" s="166"/>
      <c r="Q968" s="166"/>
      <c r="R968" s="166"/>
      <c r="S968" s="166"/>
      <c r="T968" s="166"/>
      <c r="U968" s="166"/>
      <c r="V968" s="166"/>
      <c r="W968" s="166"/>
      <c r="X968" s="166"/>
      <c r="Y968" s="166"/>
      <c r="Z968" s="166"/>
    </row>
    <row r="969" spans="1:26">
      <c r="A969" s="163"/>
      <c r="B969" s="166"/>
      <c r="C969" s="166"/>
      <c r="D969" s="166"/>
      <c r="E969" s="166"/>
      <c r="F969" s="166"/>
      <c r="G969" s="166"/>
      <c r="H969" s="166"/>
      <c r="I969" s="166"/>
      <c r="J969" s="166"/>
      <c r="K969" s="166"/>
      <c r="L969" s="166"/>
      <c r="M969" s="166"/>
      <c r="N969" s="166"/>
      <c r="O969" s="166"/>
      <c r="P969" s="166"/>
      <c r="Q969" s="166"/>
      <c r="R969" s="166"/>
      <c r="S969" s="166"/>
      <c r="T969" s="166"/>
      <c r="U969" s="166"/>
      <c r="V969" s="166"/>
      <c r="W969" s="166"/>
      <c r="X969" s="166"/>
      <c r="Y969" s="166"/>
      <c r="Z969" s="166"/>
    </row>
    <row r="970" spans="1:26">
      <c r="A970" s="163"/>
      <c r="B970" s="166"/>
      <c r="C970" s="166"/>
      <c r="D970" s="166"/>
      <c r="E970" s="166"/>
      <c r="F970" s="166"/>
      <c r="G970" s="166"/>
      <c r="H970" s="166"/>
      <c r="I970" s="166"/>
      <c r="J970" s="166"/>
      <c r="K970" s="166"/>
      <c r="L970" s="166"/>
      <c r="M970" s="166"/>
      <c r="N970" s="166"/>
      <c r="O970" s="166"/>
      <c r="P970" s="166"/>
      <c r="Q970" s="166"/>
      <c r="R970" s="166"/>
      <c r="S970" s="166"/>
      <c r="T970" s="166"/>
      <c r="U970" s="166"/>
      <c r="V970" s="166"/>
      <c r="W970" s="166"/>
      <c r="X970" s="166"/>
      <c r="Y970" s="166"/>
      <c r="Z970" s="166"/>
    </row>
    <row r="971" spans="1:26">
      <c r="A971" s="163"/>
      <c r="B971" s="166"/>
      <c r="C971" s="166"/>
      <c r="D971" s="166"/>
      <c r="E971" s="166"/>
      <c r="F971" s="166"/>
      <c r="G971" s="166"/>
      <c r="H971" s="166"/>
      <c r="I971" s="166"/>
      <c r="J971" s="166"/>
      <c r="K971" s="166"/>
      <c r="L971" s="166"/>
      <c r="M971" s="166"/>
      <c r="N971" s="166"/>
      <c r="O971" s="166"/>
      <c r="P971" s="166"/>
      <c r="Q971" s="166"/>
      <c r="R971" s="166"/>
      <c r="S971" s="166"/>
      <c r="T971" s="166"/>
      <c r="U971" s="166"/>
      <c r="V971" s="166"/>
      <c r="W971" s="166"/>
      <c r="X971" s="166"/>
      <c r="Y971" s="166"/>
      <c r="Z971" s="166"/>
    </row>
    <row r="972" spans="1:26">
      <c r="A972" s="163"/>
      <c r="B972" s="166"/>
      <c r="C972" s="166"/>
      <c r="D972" s="166"/>
      <c r="E972" s="166"/>
      <c r="F972" s="166"/>
      <c r="G972" s="166"/>
      <c r="H972" s="166"/>
      <c r="I972" s="166"/>
      <c r="J972" s="166"/>
      <c r="K972" s="166"/>
      <c r="L972" s="166"/>
      <c r="M972" s="166"/>
      <c r="N972" s="166"/>
      <c r="O972" s="166"/>
      <c r="P972" s="166"/>
      <c r="Q972" s="166"/>
      <c r="R972" s="166"/>
      <c r="S972" s="166"/>
      <c r="T972" s="166"/>
      <c r="U972" s="166"/>
      <c r="V972" s="166"/>
      <c r="W972" s="166"/>
      <c r="X972" s="166"/>
      <c r="Y972" s="166"/>
      <c r="Z972" s="166"/>
    </row>
    <row r="973" spans="1:26">
      <c r="A973" s="163"/>
      <c r="B973" s="166"/>
      <c r="C973" s="166"/>
      <c r="D973" s="166"/>
      <c r="E973" s="166"/>
      <c r="F973" s="166"/>
      <c r="G973" s="166"/>
      <c r="H973" s="166"/>
      <c r="I973" s="166"/>
      <c r="J973" s="166"/>
      <c r="K973" s="166"/>
      <c r="L973" s="166"/>
      <c r="M973" s="166"/>
      <c r="N973" s="166"/>
      <c r="O973" s="166"/>
      <c r="P973" s="166"/>
      <c r="Q973" s="166"/>
      <c r="R973" s="166"/>
      <c r="S973" s="166"/>
      <c r="T973" s="166"/>
      <c r="U973" s="166"/>
      <c r="V973" s="166"/>
      <c r="W973" s="166"/>
      <c r="X973" s="166"/>
      <c r="Y973" s="166"/>
      <c r="Z973" s="166"/>
    </row>
    <row r="974" spans="1:26">
      <c r="A974" s="163"/>
      <c r="B974" s="166"/>
      <c r="C974" s="166"/>
      <c r="D974" s="166"/>
      <c r="E974" s="166"/>
      <c r="F974" s="166"/>
      <c r="G974" s="166"/>
      <c r="H974" s="166"/>
      <c r="I974" s="166"/>
      <c r="J974" s="166"/>
      <c r="K974" s="166"/>
      <c r="L974" s="166"/>
      <c r="M974" s="166"/>
      <c r="N974" s="166"/>
      <c r="O974" s="166"/>
      <c r="P974" s="166"/>
      <c r="Q974" s="166"/>
      <c r="R974" s="166"/>
      <c r="S974" s="166"/>
      <c r="T974" s="166"/>
      <c r="U974" s="166"/>
      <c r="V974" s="166"/>
      <c r="W974" s="166"/>
      <c r="X974" s="166"/>
      <c r="Y974" s="166"/>
      <c r="Z974" s="166"/>
    </row>
    <row r="975" spans="1:26">
      <c r="A975" s="163"/>
      <c r="B975" s="166"/>
      <c r="C975" s="166"/>
      <c r="D975" s="166"/>
      <c r="E975" s="166"/>
      <c r="F975" s="166"/>
      <c r="G975" s="166"/>
      <c r="H975" s="166"/>
      <c r="I975" s="166"/>
      <c r="J975" s="166"/>
      <c r="K975" s="166"/>
      <c r="L975" s="166"/>
      <c r="M975" s="166"/>
      <c r="N975" s="166"/>
      <c r="O975" s="166"/>
      <c r="P975" s="166"/>
      <c r="Q975" s="166"/>
      <c r="R975" s="166"/>
      <c r="S975" s="166"/>
      <c r="T975" s="166"/>
      <c r="U975" s="166"/>
      <c r="V975" s="166"/>
      <c r="W975" s="166"/>
      <c r="X975" s="166"/>
      <c r="Y975" s="166"/>
      <c r="Z975" s="166"/>
    </row>
    <row r="976" spans="1:26">
      <c r="A976" s="163"/>
      <c r="B976" s="166"/>
      <c r="C976" s="166"/>
      <c r="D976" s="166"/>
      <c r="E976" s="166"/>
      <c r="F976" s="166"/>
      <c r="G976" s="166"/>
      <c r="H976" s="166"/>
      <c r="I976" s="166"/>
      <c r="J976" s="166"/>
      <c r="K976" s="166"/>
      <c r="L976" s="166"/>
      <c r="M976" s="166"/>
      <c r="N976" s="166"/>
      <c r="O976" s="166"/>
      <c r="P976" s="166"/>
      <c r="Q976" s="166"/>
      <c r="R976" s="166"/>
      <c r="S976" s="166"/>
      <c r="T976" s="166"/>
      <c r="U976" s="166"/>
      <c r="V976" s="166"/>
      <c r="W976" s="166"/>
      <c r="X976" s="166"/>
      <c r="Y976" s="166"/>
      <c r="Z976" s="166"/>
    </row>
    <row r="977" spans="1:26">
      <c r="A977" s="163"/>
      <c r="B977" s="166"/>
      <c r="C977" s="166"/>
      <c r="D977" s="166"/>
      <c r="E977" s="166"/>
      <c r="F977" s="166"/>
      <c r="G977" s="166"/>
      <c r="H977" s="166"/>
      <c r="I977" s="166"/>
      <c r="J977" s="166"/>
      <c r="K977" s="166"/>
      <c r="L977" s="166"/>
      <c r="M977" s="166"/>
      <c r="N977" s="166"/>
      <c r="O977" s="166"/>
      <c r="P977" s="166"/>
      <c r="Q977" s="166"/>
      <c r="R977" s="166"/>
      <c r="S977" s="166"/>
      <c r="T977" s="166"/>
      <c r="U977" s="166"/>
      <c r="V977" s="166"/>
      <c r="W977" s="166"/>
      <c r="X977" s="166"/>
      <c r="Y977" s="166"/>
      <c r="Z977" s="166"/>
    </row>
    <row r="978" spans="1:26">
      <c r="A978" s="163"/>
      <c r="B978" s="166"/>
      <c r="C978" s="166"/>
      <c r="D978" s="166"/>
      <c r="E978" s="166"/>
      <c r="F978" s="166"/>
      <c r="G978" s="166"/>
      <c r="H978" s="166"/>
      <c r="I978" s="166"/>
      <c r="J978" s="166"/>
      <c r="K978" s="166"/>
      <c r="L978" s="166"/>
      <c r="M978" s="166"/>
      <c r="N978" s="166"/>
      <c r="O978" s="166"/>
      <c r="P978" s="166"/>
      <c r="Q978" s="166"/>
      <c r="R978" s="166"/>
      <c r="S978" s="166"/>
      <c r="T978" s="166"/>
      <c r="U978" s="166"/>
      <c r="V978" s="166"/>
      <c r="W978" s="166"/>
      <c r="X978" s="166"/>
      <c r="Y978" s="166"/>
      <c r="Z978" s="166"/>
    </row>
    <row r="979" spans="1:26">
      <c r="A979" s="163"/>
      <c r="B979" s="166"/>
      <c r="C979" s="166"/>
      <c r="D979" s="166"/>
      <c r="E979" s="166"/>
      <c r="F979" s="166"/>
      <c r="G979" s="166"/>
      <c r="H979" s="166"/>
      <c r="I979" s="166"/>
      <c r="J979" s="166"/>
      <c r="K979" s="166"/>
      <c r="L979" s="166"/>
      <c r="M979" s="166"/>
      <c r="N979" s="166"/>
      <c r="O979" s="166"/>
      <c r="P979" s="166"/>
      <c r="Q979" s="166"/>
      <c r="R979" s="166"/>
      <c r="S979" s="166"/>
      <c r="T979" s="166"/>
      <c r="U979" s="166"/>
      <c r="V979" s="166"/>
      <c r="W979" s="166"/>
      <c r="X979" s="166"/>
      <c r="Y979" s="166"/>
      <c r="Z979" s="166"/>
    </row>
    <row r="980" spans="1:26">
      <c r="A980" s="163"/>
      <c r="B980" s="166"/>
      <c r="C980" s="166"/>
      <c r="D980" s="166"/>
      <c r="E980" s="166"/>
      <c r="F980" s="166"/>
      <c r="G980" s="166"/>
      <c r="H980" s="166"/>
      <c r="I980" s="166"/>
      <c r="J980" s="166"/>
      <c r="K980" s="166"/>
      <c r="L980" s="166"/>
      <c r="M980" s="166"/>
      <c r="N980" s="166"/>
      <c r="O980" s="166"/>
      <c r="P980" s="166"/>
      <c r="Q980" s="166"/>
      <c r="R980" s="166"/>
      <c r="S980" s="166"/>
      <c r="T980" s="166"/>
      <c r="U980" s="166"/>
      <c r="V980" s="166"/>
      <c r="W980" s="166"/>
      <c r="X980" s="166"/>
      <c r="Y980" s="166"/>
      <c r="Z980" s="166"/>
    </row>
    <row r="981" spans="1:26">
      <c r="A981" s="163"/>
      <c r="B981" s="166"/>
      <c r="C981" s="166"/>
      <c r="D981" s="166"/>
      <c r="E981" s="166"/>
      <c r="F981" s="166"/>
      <c r="G981" s="166"/>
      <c r="H981" s="166"/>
      <c r="I981" s="166"/>
      <c r="J981" s="166"/>
      <c r="K981" s="166"/>
      <c r="L981" s="166"/>
      <c r="M981" s="166"/>
      <c r="N981" s="166"/>
      <c r="O981" s="166"/>
      <c r="P981" s="166"/>
      <c r="Q981" s="166"/>
      <c r="R981" s="166"/>
      <c r="S981" s="166"/>
      <c r="T981" s="166"/>
      <c r="U981" s="166"/>
      <c r="V981" s="166"/>
      <c r="W981" s="166"/>
      <c r="X981" s="166"/>
      <c r="Y981" s="166"/>
      <c r="Z981" s="166"/>
    </row>
    <row r="982" spans="1:26">
      <c r="A982" s="163"/>
      <c r="B982" s="166"/>
      <c r="C982" s="166"/>
      <c r="D982" s="166"/>
      <c r="E982" s="166"/>
      <c r="F982" s="166"/>
      <c r="G982" s="166"/>
      <c r="H982" s="166"/>
      <c r="I982" s="166"/>
      <c r="J982" s="166"/>
      <c r="K982" s="166"/>
      <c r="L982" s="166"/>
      <c r="M982" s="166"/>
      <c r="N982" s="166"/>
      <c r="O982" s="166"/>
      <c r="P982" s="166"/>
      <c r="Q982" s="166"/>
      <c r="R982" s="166"/>
      <c r="S982" s="166"/>
      <c r="T982" s="166"/>
      <c r="U982" s="166"/>
      <c r="V982" s="166"/>
      <c r="W982" s="166"/>
      <c r="X982" s="166"/>
      <c r="Y982" s="166"/>
      <c r="Z982" s="166"/>
    </row>
    <row r="983" spans="1:26">
      <c r="A983" s="163"/>
      <c r="B983" s="166"/>
      <c r="C983" s="166"/>
      <c r="D983" s="166"/>
      <c r="E983" s="166"/>
      <c r="F983" s="166"/>
      <c r="G983" s="166"/>
      <c r="H983" s="166"/>
      <c r="I983" s="166"/>
      <c r="J983" s="166"/>
      <c r="K983" s="166"/>
      <c r="L983" s="166"/>
      <c r="M983" s="166"/>
      <c r="N983" s="166"/>
      <c r="O983" s="166"/>
      <c r="P983" s="166"/>
      <c r="Q983" s="166"/>
      <c r="R983" s="166"/>
      <c r="S983" s="166"/>
      <c r="T983" s="166"/>
      <c r="U983" s="166"/>
      <c r="V983" s="166"/>
      <c r="W983" s="166"/>
      <c r="X983" s="166"/>
      <c r="Y983" s="166"/>
      <c r="Z983" s="166"/>
    </row>
    <row r="984" spans="1:26">
      <c r="A984" s="163"/>
      <c r="B984" s="166"/>
      <c r="C984" s="166"/>
      <c r="D984" s="166"/>
      <c r="E984" s="166"/>
      <c r="F984" s="166"/>
      <c r="G984" s="166"/>
      <c r="H984" s="166"/>
      <c r="I984" s="166"/>
      <c r="J984" s="166"/>
      <c r="K984" s="166"/>
      <c r="L984" s="166"/>
      <c r="M984" s="166"/>
      <c r="N984" s="166"/>
      <c r="O984" s="166"/>
      <c r="P984" s="166"/>
      <c r="Q984" s="166"/>
      <c r="R984" s="166"/>
      <c r="S984" s="166"/>
      <c r="T984" s="166"/>
      <c r="U984" s="166"/>
      <c r="V984" s="166"/>
      <c r="W984" s="166"/>
      <c r="X984" s="166"/>
      <c r="Y984" s="166"/>
      <c r="Z984" s="166"/>
    </row>
    <row r="985" spans="1:26">
      <c r="A985" s="163"/>
      <c r="B985" s="166"/>
      <c r="C985" s="166"/>
      <c r="D985" s="166"/>
      <c r="E985" s="166"/>
      <c r="F985" s="166"/>
      <c r="G985" s="166"/>
      <c r="H985" s="166"/>
      <c r="I985" s="166"/>
      <c r="J985" s="166"/>
      <c r="K985" s="166"/>
      <c r="L985" s="166"/>
      <c r="M985" s="166"/>
      <c r="N985" s="166"/>
      <c r="O985" s="166"/>
      <c r="P985" s="166"/>
      <c r="Q985" s="166"/>
      <c r="R985" s="166"/>
      <c r="S985" s="166"/>
      <c r="T985" s="166"/>
      <c r="U985" s="166"/>
      <c r="V985" s="166"/>
      <c r="W985" s="166"/>
      <c r="X985" s="166"/>
      <c r="Y985" s="166"/>
      <c r="Z985" s="166"/>
    </row>
    <row r="986" spans="1:26">
      <c r="A986" s="163"/>
      <c r="B986" s="166"/>
      <c r="C986" s="166"/>
      <c r="D986" s="166"/>
      <c r="E986" s="166"/>
      <c r="F986" s="166"/>
      <c r="G986" s="166"/>
      <c r="H986" s="166"/>
      <c r="I986" s="166"/>
      <c r="J986" s="166"/>
      <c r="K986" s="166"/>
      <c r="L986" s="166"/>
      <c r="M986" s="166"/>
      <c r="N986" s="166"/>
      <c r="O986" s="166"/>
      <c r="P986" s="166"/>
      <c r="Q986" s="166"/>
      <c r="R986" s="166"/>
      <c r="S986" s="166"/>
      <c r="T986" s="166"/>
      <c r="U986" s="166"/>
      <c r="V986" s="166"/>
      <c r="W986" s="166"/>
      <c r="X986" s="166"/>
      <c r="Y986" s="166"/>
      <c r="Z986" s="166"/>
    </row>
    <row r="987" spans="1:26">
      <c r="A987" s="163"/>
      <c r="B987" s="166"/>
      <c r="C987" s="166"/>
      <c r="D987" s="166"/>
      <c r="E987" s="166"/>
      <c r="F987" s="166"/>
      <c r="G987" s="166"/>
      <c r="H987" s="166"/>
      <c r="I987" s="166"/>
      <c r="J987" s="166"/>
      <c r="K987" s="166"/>
      <c r="L987" s="166"/>
      <c r="M987" s="166"/>
      <c r="N987" s="166"/>
      <c r="O987" s="166"/>
      <c r="P987" s="166"/>
      <c r="Q987" s="166"/>
      <c r="R987" s="166"/>
      <c r="S987" s="166"/>
      <c r="T987" s="166"/>
      <c r="U987" s="166"/>
      <c r="V987" s="166"/>
      <c r="W987" s="166"/>
      <c r="X987" s="166"/>
      <c r="Y987" s="166"/>
      <c r="Z987" s="166"/>
    </row>
    <row r="988" spans="1:26">
      <c r="A988" s="163"/>
      <c r="B988" s="166"/>
      <c r="C988" s="166"/>
      <c r="D988" s="166"/>
      <c r="E988" s="166"/>
      <c r="F988" s="166"/>
      <c r="G988" s="166"/>
      <c r="H988" s="166"/>
      <c r="I988" s="166"/>
      <c r="J988" s="166"/>
      <c r="K988" s="166"/>
      <c r="L988" s="166"/>
      <c r="M988" s="166"/>
      <c r="N988" s="166"/>
      <c r="O988" s="166"/>
      <c r="P988" s="166"/>
      <c r="Q988" s="166"/>
      <c r="R988" s="166"/>
      <c r="S988" s="166"/>
      <c r="T988" s="166"/>
      <c r="U988" s="166"/>
      <c r="V988" s="166"/>
      <c r="W988" s="166"/>
      <c r="X988" s="166"/>
      <c r="Y988" s="166"/>
      <c r="Z988" s="166"/>
    </row>
    <row r="989" spans="1:26">
      <c r="A989" s="163"/>
      <c r="B989" s="166"/>
      <c r="C989" s="166"/>
      <c r="D989" s="166"/>
      <c r="E989" s="166"/>
      <c r="F989" s="166"/>
      <c r="G989" s="166"/>
      <c r="H989" s="166"/>
      <c r="I989" s="166"/>
      <c r="J989" s="166"/>
      <c r="K989" s="166"/>
      <c r="L989" s="166"/>
      <c r="M989" s="166"/>
      <c r="N989" s="166"/>
      <c r="O989" s="166"/>
      <c r="P989" s="166"/>
      <c r="Q989" s="166"/>
      <c r="R989" s="166"/>
      <c r="S989" s="166"/>
      <c r="T989" s="166"/>
      <c r="U989" s="166"/>
      <c r="V989" s="166"/>
      <c r="W989" s="166"/>
      <c r="X989" s="166"/>
      <c r="Y989" s="166"/>
      <c r="Z989" s="166"/>
    </row>
    <row r="990" spans="1:26">
      <c r="A990" s="163"/>
      <c r="B990" s="166"/>
      <c r="C990" s="166"/>
      <c r="D990" s="166"/>
      <c r="E990" s="166"/>
      <c r="F990" s="166"/>
      <c r="G990" s="166"/>
      <c r="H990" s="166"/>
      <c r="I990" s="166"/>
      <c r="J990" s="166"/>
      <c r="K990" s="166"/>
      <c r="L990" s="166"/>
      <c r="M990" s="166"/>
      <c r="N990" s="166"/>
      <c r="O990" s="166"/>
      <c r="P990" s="166"/>
      <c r="Q990" s="166"/>
      <c r="R990" s="166"/>
      <c r="S990" s="166"/>
      <c r="T990" s="166"/>
      <c r="U990" s="166"/>
      <c r="V990" s="166"/>
      <c r="W990" s="166"/>
      <c r="X990" s="166"/>
      <c r="Y990" s="166"/>
      <c r="Z990" s="166"/>
    </row>
    <row r="991" spans="1:26">
      <c r="A991" s="163"/>
      <c r="B991" s="166"/>
      <c r="C991" s="166"/>
      <c r="D991" s="166"/>
      <c r="E991" s="166"/>
      <c r="F991" s="166"/>
      <c r="G991" s="166"/>
      <c r="H991" s="166"/>
      <c r="I991" s="166"/>
      <c r="J991" s="166"/>
      <c r="K991" s="166"/>
      <c r="L991" s="166"/>
      <c r="M991" s="166"/>
      <c r="N991" s="166"/>
      <c r="O991" s="166"/>
      <c r="P991" s="166"/>
      <c r="Q991" s="166"/>
      <c r="R991" s="166"/>
      <c r="S991" s="166"/>
      <c r="T991" s="166"/>
      <c r="U991" s="166"/>
      <c r="V991" s="166"/>
      <c r="W991" s="166"/>
      <c r="X991" s="166"/>
      <c r="Y991" s="166"/>
      <c r="Z991" s="166"/>
    </row>
    <row r="992" spans="1:26">
      <c r="A992" s="163"/>
      <c r="B992" s="166"/>
      <c r="C992" s="166"/>
      <c r="D992" s="166"/>
      <c r="E992" s="166"/>
      <c r="F992" s="166"/>
      <c r="G992" s="166"/>
      <c r="H992" s="166"/>
      <c r="I992" s="166"/>
      <c r="J992" s="166"/>
      <c r="K992" s="166"/>
      <c r="L992" s="166"/>
      <c r="M992" s="166"/>
      <c r="N992" s="166"/>
      <c r="O992" s="166"/>
      <c r="P992" s="166"/>
      <c r="Q992" s="166"/>
      <c r="R992" s="166"/>
      <c r="S992" s="166"/>
      <c r="T992" s="166"/>
      <c r="U992" s="166"/>
      <c r="V992" s="166"/>
      <c r="W992" s="166"/>
      <c r="X992" s="166"/>
      <c r="Y992" s="166"/>
      <c r="Z992" s="166"/>
    </row>
    <row r="993" spans="1:26">
      <c r="A993" s="163"/>
      <c r="B993" s="166"/>
      <c r="C993" s="166"/>
      <c r="D993" s="166"/>
      <c r="E993" s="166"/>
      <c r="F993" s="166"/>
      <c r="G993" s="166"/>
      <c r="H993" s="166"/>
      <c r="I993" s="166"/>
      <c r="J993" s="166"/>
      <c r="K993" s="166"/>
      <c r="L993" s="166"/>
      <c r="M993" s="166"/>
      <c r="N993" s="166"/>
      <c r="O993" s="166"/>
      <c r="P993" s="166"/>
      <c r="Q993" s="166"/>
      <c r="R993" s="166"/>
      <c r="S993" s="166"/>
      <c r="T993" s="166"/>
      <c r="U993" s="166"/>
      <c r="V993" s="166"/>
      <c r="W993" s="166"/>
      <c r="X993" s="166"/>
      <c r="Y993" s="166"/>
      <c r="Z993" s="166"/>
    </row>
    <row r="994" spans="1:26">
      <c r="A994" s="163"/>
      <c r="B994" s="166"/>
      <c r="C994" s="166"/>
      <c r="D994" s="166"/>
      <c r="E994" s="166"/>
      <c r="F994" s="166"/>
      <c r="G994" s="166"/>
      <c r="H994" s="166"/>
      <c r="I994" s="166"/>
      <c r="J994" s="166"/>
      <c r="K994" s="166"/>
      <c r="L994" s="166"/>
      <c r="M994" s="166"/>
      <c r="N994" s="166"/>
      <c r="O994" s="166"/>
      <c r="P994" s="166"/>
      <c r="Q994" s="166"/>
      <c r="R994" s="166"/>
      <c r="S994" s="166"/>
      <c r="T994" s="166"/>
      <c r="U994" s="166"/>
      <c r="V994" s="166"/>
      <c r="W994" s="166"/>
      <c r="X994" s="166"/>
      <c r="Y994" s="166"/>
      <c r="Z994" s="166"/>
    </row>
  </sheetData>
  <mergeCells count="2">
    <mergeCell ref="A140:B140"/>
    <mergeCell ref="A145:B145"/>
  </mergeCells>
  <hyperlinks>
    <hyperlink ref="F2" r:id="rId1" xr:uid="{00000000-0004-0000-1400-000000000000}"/>
    <hyperlink ref="F3" r:id="rId2" xr:uid="{00000000-0004-0000-1400-000001000000}"/>
    <hyperlink ref="F4" r:id="rId3" xr:uid="{00000000-0004-0000-1400-000002000000}"/>
    <hyperlink ref="F5" r:id="rId4" xr:uid="{00000000-0004-0000-1400-000003000000}"/>
    <hyperlink ref="F6" r:id="rId5" xr:uid="{00000000-0004-0000-1400-000004000000}"/>
    <hyperlink ref="F7" r:id="rId6" xr:uid="{00000000-0004-0000-1400-000005000000}"/>
    <hyperlink ref="F8" r:id="rId7" xr:uid="{00000000-0004-0000-1400-000006000000}"/>
    <hyperlink ref="F9" r:id="rId8" xr:uid="{00000000-0004-0000-1400-000007000000}"/>
    <hyperlink ref="F10" r:id="rId9" xr:uid="{00000000-0004-0000-1400-000008000000}"/>
    <hyperlink ref="F11" r:id="rId10" xr:uid="{00000000-0004-0000-1400-000009000000}"/>
    <hyperlink ref="F12" r:id="rId11" xr:uid="{00000000-0004-0000-1400-00000A000000}"/>
    <hyperlink ref="F13" r:id="rId12" xr:uid="{00000000-0004-0000-1400-00000B000000}"/>
    <hyperlink ref="F14" r:id="rId13" xr:uid="{00000000-0004-0000-1400-00000C000000}"/>
    <hyperlink ref="F15" r:id="rId14" xr:uid="{00000000-0004-0000-1400-00000D000000}"/>
    <hyperlink ref="F16" r:id="rId15" xr:uid="{00000000-0004-0000-1400-00000E000000}"/>
    <hyperlink ref="F17" r:id="rId16" xr:uid="{00000000-0004-0000-1400-00000F000000}"/>
    <hyperlink ref="F20" r:id="rId17" xr:uid="{00000000-0004-0000-1400-000010000000}"/>
    <hyperlink ref="F21" r:id="rId18" xr:uid="{00000000-0004-0000-1400-000011000000}"/>
    <hyperlink ref="F22" r:id="rId19" xr:uid="{00000000-0004-0000-1400-000012000000}"/>
    <hyperlink ref="F23" r:id="rId20" xr:uid="{00000000-0004-0000-1400-000013000000}"/>
    <hyperlink ref="F26" r:id="rId21" xr:uid="{00000000-0004-0000-1400-000014000000}"/>
    <hyperlink ref="F27" r:id="rId22" location="prehled/" xr:uid="{00000000-0004-0000-1400-000015000000}"/>
    <hyperlink ref="F28" r:id="rId23" xr:uid="{00000000-0004-0000-1400-000016000000}"/>
    <hyperlink ref="F32" r:id="rId24" xr:uid="{00000000-0004-0000-1400-000017000000}"/>
    <hyperlink ref="F33" r:id="rId25" xr:uid="{00000000-0004-0000-1400-000018000000}"/>
    <hyperlink ref="F34" r:id="rId26" xr:uid="{00000000-0004-0000-1400-000019000000}"/>
    <hyperlink ref="F36" r:id="rId27" xr:uid="{00000000-0004-0000-1400-00001A000000}"/>
    <hyperlink ref="F81" r:id="rId28" xr:uid="{00000000-0004-0000-1400-00001B000000}"/>
    <hyperlink ref="F82" r:id="rId29" xr:uid="{00000000-0004-0000-1400-00001C000000}"/>
    <hyperlink ref="F115" r:id="rId30" xr:uid="{00000000-0004-0000-1400-00001D000000}"/>
    <hyperlink ref="F116" r:id="rId31" xr:uid="{00000000-0004-0000-1400-00001E000000}"/>
    <hyperlink ref="F122" r:id="rId32" xr:uid="{00000000-0004-0000-1400-00001F000000}"/>
  </hyperlinks>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G1000"/>
  <sheetViews>
    <sheetView showGridLines="0" workbookViewId="0">
      <pane ySplit="5" topLeftCell="A6" activePane="bottomLeft" state="frozen"/>
      <selection pane="bottomLeft" activeCell="B7" sqref="B7"/>
    </sheetView>
  </sheetViews>
  <sheetFormatPr baseColWidth="10" defaultColWidth="14.3984375" defaultRowHeight="15.75" customHeight="1"/>
  <cols>
    <col min="1" max="1" width="2.796875" customWidth="1"/>
    <col min="2" max="2" width="11.796875" customWidth="1"/>
    <col min="3" max="3" width="33.59765625" customWidth="1"/>
    <col min="4" max="7" width="15.796875" customWidth="1"/>
    <col min="8" max="27" width="8.796875" customWidth="1"/>
  </cols>
  <sheetData>
    <row r="1" spans="2:7" ht="14">
      <c r="D1" s="95"/>
    </row>
    <row r="2" spans="2:7" ht="20.25" customHeight="1">
      <c r="B2" s="431" t="s">
        <v>5</v>
      </c>
      <c r="C2" s="432"/>
      <c r="D2" s="96"/>
      <c r="E2" s="4" t="s">
        <v>6</v>
      </c>
      <c r="F2" s="5" t="s">
        <v>7</v>
      </c>
      <c r="G2" s="6" t="s">
        <v>8</v>
      </c>
    </row>
    <row r="3" spans="2:7" ht="18" customHeight="1">
      <c r="B3" s="433">
        <f>DATE( rngRok,5,1)</f>
        <v>44317</v>
      </c>
      <c r="C3" s="434"/>
      <c r="D3" s="97"/>
      <c r="E3" s="8">
        <f t="shared" ref="E3:F3" si="0">SUBTOTAL(9,E6:E505)</f>
        <v>20326</v>
      </c>
      <c r="F3" s="8">
        <f t="shared" si="0"/>
        <v>14844</v>
      </c>
      <c r="G3" s="9">
        <v>1814</v>
      </c>
    </row>
    <row r="4" spans="2:7" ht="14">
      <c r="D4" s="95"/>
    </row>
    <row r="5" spans="2:7" ht="18" customHeight="1">
      <c r="B5" s="10" t="s">
        <v>9</v>
      </c>
      <c r="C5" s="11" t="s">
        <v>600</v>
      </c>
      <c r="D5" s="98"/>
      <c r="E5" s="5" t="s">
        <v>12</v>
      </c>
      <c r="F5" s="5" t="s">
        <v>13</v>
      </c>
      <c r="G5" s="6" t="s">
        <v>14</v>
      </c>
    </row>
    <row r="6" spans="2:7" ht="15">
      <c r="B6" s="12" t="s">
        <v>1405</v>
      </c>
      <c r="C6" s="13" t="s">
        <v>1406</v>
      </c>
      <c r="D6" s="100"/>
      <c r="E6" s="15">
        <v>250</v>
      </c>
      <c r="F6" s="15"/>
      <c r="G6" s="15">
        <f>IF(OR(G3="",AND(B6="",E6="",F6="")),"",G3+E6-F6)</f>
        <v>2064</v>
      </c>
    </row>
    <row r="7" spans="2:7" ht="15">
      <c r="B7" s="12" t="s">
        <v>1405</v>
      </c>
      <c r="C7" s="13" t="s">
        <v>1407</v>
      </c>
      <c r="D7" s="100"/>
      <c r="E7" s="15">
        <v>150</v>
      </c>
      <c r="F7" s="15"/>
      <c r="G7" s="15">
        <f t="shared" ref="G7:G261" si="1">IF(OR(G6="",AND(B7="",E7="",F7="")),"",G6+E7-F7)</f>
        <v>2214</v>
      </c>
    </row>
    <row r="8" spans="2:7" ht="15">
      <c r="B8" s="12" t="s">
        <v>1408</v>
      </c>
      <c r="C8" s="13" t="s">
        <v>1409</v>
      </c>
      <c r="D8" s="100"/>
      <c r="E8" s="15"/>
      <c r="F8" s="15">
        <v>330</v>
      </c>
      <c r="G8" s="15">
        <f t="shared" si="1"/>
        <v>1884</v>
      </c>
    </row>
    <row r="9" spans="2:7" ht="15">
      <c r="B9" s="12" t="s">
        <v>1410</v>
      </c>
      <c r="C9" s="13" t="s">
        <v>1411</v>
      </c>
      <c r="D9" s="100"/>
      <c r="E9" s="15">
        <v>100</v>
      </c>
      <c r="F9" s="15"/>
      <c r="G9" s="15">
        <f t="shared" si="1"/>
        <v>1984</v>
      </c>
    </row>
    <row r="10" spans="2:7" ht="15">
      <c r="B10" s="12" t="s">
        <v>1412</v>
      </c>
      <c r="C10" s="13" t="s">
        <v>647</v>
      </c>
      <c r="D10" s="100"/>
      <c r="E10" s="15"/>
      <c r="F10" s="15">
        <v>634</v>
      </c>
      <c r="G10" s="15">
        <f t="shared" si="1"/>
        <v>1350</v>
      </c>
    </row>
    <row r="11" spans="2:7" ht="15">
      <c r="B11" s="12" t="s">
        <v>1412</v>
      </c>
      <c r="C11" s="13" t="s">
        <v>1413</v>
      </c>
      <c r="D11" s="100"/>
      <c r="E11" s="15"/>
      <c r="F11" s="15">
        <v>880</v>
      </c>
      <c r="G11" s="15">
        <f t="shared" si="1"/>
        <v>470</v>
      </c>
    </row>
    <row r="12" spans="2:7" ht="15">
      <c r="B12" s="12" t="s">
        <v>1412</v>
      </c>
      <c r="C12" s="13" t="s">
        <v>1414</v>
      </c>
      <c r="D12" s="100"/>
      <c r="E12" s="15">
        <v>777</v>
      </c>
      <c r="F12" s="15"/>
      <c r="G12" s="15">
        <f t="shared" si="1"/>
        <v>1247</v>
      </c>
    </row>
    <row r="13" spans="2:7" ht="15">
      <c r="B13" s="12" t="s">
        <v>1412</v>
      </c>
      <c r="C13" s="13" t="s">
        <v>1415</v>
      </c>
      <c r="D13" s="110" t="s">
        <v>1416</v>
      </c>
      <c r="E13" s="15">
        <v>5173</v>
      </c>
      <c r="F13" s="15"/>
      <c r="G13" s="15">
        <f t="shared" si="1"/>
        <v>6420</v>
      </c>
    </row>
    <row r="14" spans="2:7" ht="15">
      <c r="B14" s="12" t="s">
        <v>1417</v>
      </c>
      <c r="C14" s="13"/>
      <c r="D14" s="110" t="s">
        <v>1418</v>
      </c>
      <c r="E14" s="15">
        <v>518</v>
      </c>
      <c r="F14" s="15"/>
      <c r="G14" s="15">
        <f t="shared" si="1"/>
        <v>6938</v>
      </c>
    </row>
    <row r="15" spans="2:7" ht="15">
      <c r="B15" s="12" t="s">
        <v>1419</v>
      </c>
      <c r="C15" s="13" t="s">
        <v>1420</v>
      </c>
      <c r="D15" s="100"/>
      <c r="E15" s="15"/>
      <c r="F15" s="15">
        <v>1000</v>
      </c>
      <c r="G15" s="15">
        <f t="shared" si="1"/>
        <v>5938</v>
      </c>
    </row>
    <row r="16" spans="2:7" ht="15">
      <c r="B16" s="12" t="s">
        <v>1421</v>
      </c>
      <c r="C16" s="13" t="s">
        <v>1422</v>
      </c>
      <c r="D16" s="100"/>
      <c r="E16" s="15"/>
      <c r="F16" s="15">
        <v>1000</v>
      </c>
      <c r="G16" s="15">
        <f t="shared" si="1"/>
        <v>4938</v>
      </c>
    </row>
    <row r="17" spans="2:7" ht="15">
      <c r="B17" s="12" t="s">
        <v>1423</v>
      </c>
      <c r="C17" s="13"/>
      <c r="D17" s="108" t="s">
        <v>1424</v>
      </c>
      <c r="E17" s="15">
        <v>500</v>
      </c>
      <c r="F17" s="15"/>
      <c r="G17" s="15">
        <f t="shared" si="1"/>
        <v>5438</v>
      </c>
    </row>
    <row r="18" spans="2:7" ht="15">
      <c r="B18" s="12" t="s">
        <v>1425</v>
      </c>
      <c r="C18" s="13"/>
      <c r="D18" s="110" t="s">
        <v>1426</v>
      </c>
      <c r="E18" s="15">
        <v>6103</v>
      </c>
      <c r="F18" s="15"/>
      <c r="G18" s="15">
        <f t="shared" si="1"/>
        <v>11541</v>
      </c>
    </row>
    <row r="19" spans="2:7" ht="15">
      <c r="B19" s="12" t="s">
        <v>1425</v>
      </c>
      <c r="C19" s="13" t="s">
        <v>1427</v>
      </c>
      <c r="D19" s="100"/>
      <c r="E19" s="15">
        <v>100</v>
      </c>
      <c r="F19" s="15"/>
      <c r="G19" s="15">
        <f t="shared" si="1"/>
        <v>11641</v>
      </c>
    </row>
    <row r="20" spans="2:7" ht="15">
      <c r="B20" s="12" t="s">
        <v>1425</v>
      </c>
      <c r="C20" s="13"/>
      <c r="D20" s="110" t="s">
        <v>1428</v>
      </c>
      <c r="E20" s="15">
        <v>6655</v>
      </c>
      <c r="F20" s="15"/>
      <c r="G20" s="15">
        <f t="shared" si="1"/>
        <v>18296</v>
      </c>
    </row>
    <row r="21" spans="2:7" ht="15">
      <c r="B21" s="12" t="s">
        <v>1425</v>
      </c>
      <c r="C21" s="13" t="s">
        <v>1429</v>
      </c>
      <c r="D21" s="100"/>
      <c r="E21" s="15"/>
      <c r="F21" s="15">
        <v>11000</v>
      </c>
      <c r="G21" s="15">
        <f t="shared" si="1"/>
        <v>7296</v>
      </c>
    </row>
    <row r="22" spans="2:7" ht="15">
      <c r="B22" s="19"/>
      <c r="C22" s="13"/>
      <c r="D22" s="100"/>
      <c r="E22" s="15"/>
      <c r="F22" s="15"/>
      <c r="G22" s="15" t="str">
        <f t="shared" si="1"/>
        <v/>
      </c>
    </row>
    <row r="23" spans="2:7" ht="15">
      <c r="B23" s="19"/>
      <c r="C23" s="13"/>
      <c r="D23" s="100"/>
      <c r="E23" s="15"/>
      <c r="F23" s="15"/>
      <c r="G23" s="15" t="str">
        <f t="shared" si="1"/>
        <v/>
      </c>
    </row>
    <row r="24" spans="2:7" ht="15">
      <c r="B24" s="19"/>
      <c r="C24" s="13"/>
      <c r="D24" s="100"/>
      <c r="E24" s="15"/>
      <c r="F24" s="15"/>
      <c r="G24" s="15" t="str">
        <f t="shared" si="1"/>
        <v/>
      </c>
    </row>
    <row r="25" spans="2:7" ht="15">
      <c r="B25" s="19"/>
      <c r="C25" s="13"/>
      <c r="D25" s="100"/>
      <c r="E25" s="15"/>
      <c r="F25" s="15"/>
      <c r="G25" s="15" t="str">
        <f t="shared" si="1"/>
        <v/>
      </c>
    </row>
    <row r="26" spans="2:7" ht="15">
      <c r="B26" s="19"/>
      <c r="C26" s="13"/>
      <c r="D26" s="100"/>
      <c r="E26" s="15"/>
      <c r="F26" s="15"/>
      <c r="G26" s="15" t="str">
        <f t="shared" si="1"/>
        <v/>
      </c>
    </row>
    <row r="27" spans="2:7" ht="15">
      <c r="B27" s="19"/>
      <c r="C27" s="13"/>
      <c r="D27" s="100"/>
      <c r="E27" s="15"/>
      <c r="F27" s="15"/>
      <c r="G27" s="15" t="str">
        <f t="shared" si="1"/>
        <v/>
      </c>
    </row>
    <row r="28" spans="2:7" ht="15">
      <c r="B28" s="19"/>
      <c r="C28" s="13"/>
      <c r="D28" s="100"/>
      <c r="E28" s="15"/>
      <c r="F28" s="15"/>
      <c r="G28" s="15" t="str">
        <f t="shared" si="1"/>
        <v/>
      </c>
    </row>
    <row r="29" spans="2:7" ht="15">
      <c r="B29" s="19"/>
      <c r="C29" s="13"/>
      <c r="D29" s="100"/>
      <c r="E29" s="15"/>
      <c r="F29" s="15"/>
      <c r="G29" s="15" t="str">
        <f t="shared" si="1"/>
        <v/>
      </c>
    </row>
    <row r="30" spans="2:7" ht="15">
      <c r="B30" s="19"/>
      <c r="C30" s="13"/>
      <c r="D30" s="100"/>
      <c r="E30" s="15"/>
      <c r="F30" s="15"/>
      <c r="G30" s="15" t="str">
        <f t="shared" si="1"/>
        <v/>
      </c>
    </row>
    <row r="31" spans="2:7" ht="15">
      <c r="B31" s="19"/>
      <c r="C31" s="13"/>
      <c r="D31" s="100"/>
      <c r="E31" s="15"/>
      <c r="F31" s="15"/>
      <c r="G31" s="15" t="str">
        <f t="shared" si="1"/>
        <v/>
      </c>
    </row>
    <row r="32" spans="2:7" ht="15">
      <c r="B32" s="19"/>
      <c r="C32" s="13"/>
      <c r="D32" s="100"/>
      <c r="E32" s="15"/>
      <c r="F32" s="15"/>
      <c r="G32" s="15" t="str">
        <f t="shared" si="1"/>
        <v/>
      </c>
    </row>
    <row r="33" spans="2:7" ht="15">
      <c r="B33" s="19"/>
      <c r="C33" s="13"/>
      <c r="D33" s="100"/>
      <c r="E33" s="15"/>
      <c r="F33" s="15"/>
      <c r="G33" s="15" t="str">
        <f t="shared" si="1"/>
        <v/>
      </c>
    </row>
    <row r="34" spans="2:7" ht="15">
      <c r="B34" s="19"/>
      <c r="C34" s="13"/>
      <c r="D34" s="100"/>
      <c r="E34" s="15"/>
      <c r="F34" s="15"/>
      <c r="G34" s="15" t="str">
        <f t="shared" si="1"/>
        <v/>
      </c>
    </row>
    <row r="35" spans="2:7" ht="15">
      <c r="B35" s="19"/>
      <c r="C35" s="13"/>
      <c r="D35" s="100"/>
      <c r="E35" s="15"/>
      <c r="F35" s="15"/>
      <c r="G35" s="15" t="str">
        <f t="shared" si="1"/>
        <v/>
      </c>
    </row>
    <row r="36" spans="2:7" ht="15">
      <c r="B36" s="19"/>
      <c r="C36" s="13"/>
      <c r="D36" s="100"/>
      <c r="E36" s="15"/>
      <c r="F36" s="15"/>
      <c r="G36" s="15" t="str">
        <f t="shared" si="1"/>
        <v/>
      </c>
    </row>
    <row r="37" spans="2:7" ht="15">
      <c r="B37" s="19"/>
      <c r="C37" s="13"/>
      <c r="D37" s="100"/>
      <c r="E37" s="15"/>
      <c r="F37" s="15"/>
      <c r="G37" s="15" t="str">
        <f t="shared" si="1"/>
        <v/>
      </c>
    </row>
    <row r="38" spans="2:7" ht="15">
      <c r="B38" s="19"/>
      <c r="C38" s="13"/>
      <c r="D38" s="100"/>
      <c r="E38" s="15"/>
      <c r="F38" s="15"/>
      <c r="G38" s="15" t="str">
        <f t="shared" si="1"/>
        <v/>
      </c>
    </row>
    <row r="39" spans="2:7" ht="15">
      <c r="B39" s="19"/>
      <c r="C39" s="13"/>
      <c r="D39" s="100"/>
      <c r="E39" s="15"/>
      <c r="F39" s="15"/>
      <c r="G39" s="15" t="str">
        <f t="shared" si="1"/>
        <v/>
      </c>
    </row>
    <row r="40" spans="2:7" ht="15">
      <c r="B40" s="19"/>
      <c r="C40" s="13"/>
      <c r="D40" s="100"/>
      <c r="E40" s="15"/>
      <c r="F40" s="15"/>
      <c r="G40" s="15" t="str">
        <f t="shared" si="1"/>
        <v/>
      </c>
    </row>
    <row r="41" spans="2:7" ht="15">
      <c r="B41" s="19"/>
      <c r="C41" s="13"/>
      <c r="D41" s="100"/>
      <c r="E41" s="15"/>
      <c r="F41" s="15"/>
      <c r="G41" s="15" t="str">
        <f t="shared" si="1"/>
        <v/>
      </c>
    </row>
    <row r="42" spans="2:7" ht="15">
      <c r="B42" s="19"/>
      <c r="C42" s="13"/>
      <c r="D42" s="100"/>
      <c r="E42" s="15"/>
      <c r="F42" s="15"/>
      <c r="G42" s="15" t="str">
        <f t="shared" si="1"/>
        <v/>
      </c>
    </row>
    <row r="43" spans="2:7" ht="15">
      <c r="B43" s="19"/>
      <c r="C43" s="13"/>
      <c r="D43" s="100"/>
      <c r="E43" s="15"/>
      <c r="F43" s="15"/>
      <c r="G43" s="15" t="str">
        <f t="shared" si="1"/>
        <v/>
      </c>
    </row>
    <row r="44" spans="2:7" ht="15">
      <c r="B44" s="19"/>
      <c r="C44" s="13"/>
      <c r="D44" s="100"/>
      <c r="E44" s="15"/>
      <c r="F44" s="15"/>
      <c r="G44" s="15" t="str">
        <f t="shared" si="1"/>
        <v/>
      </c>
    </row>
    <row r="45" spans="2:7" ht="15">
      <c r="B45" s="19"/>
      <c r="C45" s="13"/>
      <c r="D45" s="100"/>
      <c r="E45" s="15"/>
      <c r="F45" s="15"/>
      <c r="G45" s="15" t="str">
        <f t="shared" si="1"/>
        <v/>
      </c>
    </row>
    <row r="46" spans="2:7" ht="15">
      <c r="B46" s="19"/>
      <c r="C46" s="13"/>
      <c r="D46" s="100"/>
      <c r="E46" s="15"/>
      <c r="F46" s="15"/>
      <c r="G46" s="15" t="str">
        <f t="shared" si="1"/>
        <v/>
      </c>
    </row>
    <row r="47" spans="2:7" ht="15">
      <c r="B47" s="19"/>
      <c r="C47" s="13"/>
      <c r="D47" s="100"/>
      <c r="E47" s="15"/>
      <c r="F47" s="15"/>
      <c r="G47" s="15" t="str">
        <f t="shared" si="1"/>
        <v/>
      </c>
    </row>
    <row r="48" spans="2:7" ht="15">
      <c r="B48" s="19"/>
      <c r="C48" s="13"/>
      <c r="D48" s="100"/>
      <c r="E48" s="15"/>
      <c r="F48" s="15"/>
      <c r="G48" s="15" t="str">
        <f t="shared" si="1"/>
        <v/>
      </c>
    </row>
    <row r="49" spans="2:7" ht="15">
      <c r="B49" s="19"/>
      <c r="C49" s="13"/>
      <c r="D49" s="100"/>
      <c r="E49" s="15"/>
      <c r="F49" s="15"/>
      <c r="G49" s="15" t="str">
        <f t="shared" si="1"/>
        <v/>
      </c>
    </row>
    <row r="50" spans="2:7" ht="15">
      <c r="B50" s="19"/>
      <c r="C50" s="13"/>
      <c r="D50" s="100"/>
      <c r="E50" s="15"/>
      <c r="F50" s="15"/>
      <c r="G50" s="15" t="str">
        <f t="shared" si="1"/>
        <v/>
      </c>
    </row>
    <row r="51" spans="2:7" ht="15">
      <c r="B51" s="19"/>
      <c r="C51" s="13"/>
      <c r="D51" s="100"/>
      <c r="E51" s="15"/>
      <c r="F51" s="15"/>
      <c r="G51" s="15" t="str">
        <f t="shared" si="1"/>
        <v/>
      </c>
    </row>
    <row r="52" spans="2:7" ht="15">
      <c r="B52" s="19"/>
      <c r="C52" s="13"/>
      <c r="D52" s="100"/>
      <c r="E52" s="15"/>
      <c r="F52" s="15"/>
      <c r="G52" s="15" t="str">
        <f t="shared" si="1"/>
        <v/>
      </c>
    </row>
    <row r="53" spans="2:7" ht="15">
      <c r="B53" s="19"/>
      <c r="C53" s="13"/>
      <c r="D53" s="100"/>
      <c r="E53" s="15"/>
      <c r="F53" s="15"/>
      <c r="G53" s="15" t="str">
        <f t="shared" si="1"/>
        <v/>
      </c>
    </row>
    <row r="54" spans="2:7" ht="15">
      <c r="B54" s="19"/>
      <c r="C54" s="13"/>
      <c r="D54" s="100"/>
      <c r="E54" s="15"/>
      <c r="F54" s="15"/>
      <c r="G54" s="15" t="str">
        <f t="shared" si="1"/>
        <v/>
      </c>
    </row>
    <row r="55" spans="2:7" ht="15">
      <c r="B55" s="19"/>
      <c r="C55" s="13"/>
      <c r="D55" s="100"/>
      <c r="E55" s="15"/>
      <c r="F55" s="15"/>
      <c r="G55" s="15" t="str">
        <f t="shared" si="1"/>
        <v/>
      </c>
    </row>
    <row r="56" spans="2:7" ht="15">
      <c r="B56" s="19"/>
      <c r="C56" s="13"/>
      <c r="D56" s="100"/>
      <c r="E56" s="15"/>
      <c r="F56" s="15"/>
      <c r="G56" s="15" t="str">
        <f t="shared" si="1"/>
        <v/>
      </c>
    </row>
    <row r="57" spans="2:7" ht="15">
      <c r="B57" s="19"/>
      <c r="C57" s="13"/>
      <c r="D57" s="100"/>
      <c r="E57" s="15"/>
      <c r="F57" s="15"/>
      <c r="G57" s="15" t="str">
        <f t="shared" si="1"/>
        <v/>
      </c>
    </row>
    <row r="58" spans="2:7" ht="15">
      <c r="B58" s="19"/>
      <c r="C58" s="13"/>
      <c r="D58" s="100"/>
      <c r="E58" s="15"/>
      <c r="F58" s="15"/>
      <c r="G58" s="15" t="str">
        <f t="shared" si="1"/>
        <v/>
      </c>
    </row>
    <row r="59" spans="2:7" ht="15">
      <c r="B59" s="19"/>
      <c r="C59" s="13"/>
      <c r="D59" s="100"/>
      <c r="E59" s="15"/>
      <c r="F59" s="15"/>
      <c r="G59" s="15" t="str">
        <f t="shared" si="1"/>
        <v/>
      </c>
    </row>
    <row r="60" spans="2:7" ht="15">
      <c r="B60" s="19"/>
      <c r="C60" s="13"/>
      <c r="D60" s="100"/>
      <c r="E60" s="15"/>
      <c r="F60" s="15"/>
      <c r="G60" s="15" t="str">
        <f t="shared" si="1"/>
        <v/>
      </c>
    </row>
    <row r="61" spans="2:7" ht="15">
      <c r="B61" s="19"/>
      <c r="C61" s="13"/>
      <c r="D61" s="100"/>
      <c r="E61" s="15"/>
      <c r="F61" s="15"/>
      <c r="G61" s="15" t="str">
        <f t="shared" si="1"/>
        <v/>
      </c>
    </row>
    <row r="62" spans="2:7" ht="15">
      <c r="B62" s="19"/>
      <c r="C62" s="13"/>
      <c r="D62" s="100"/>
      <c r="E62" s="15"/>
      <c r="F62" s="15"/>
      <c r="G62" s="15" t="str">
        <f t="shared" si="1"/>
        <v/>
      </c>
    </row>
    <row r="63" spans="2:7" ht="15">
      <c r="B63" s="19"/>
      <c r="C63" s="13"/>
      <c r="D63" s="100"/>
      <c r="E63" s="15"/>
      <c r="F63" s="15"/>
      <c r="G63" s="15" t="str">
        <f t="shared" si="1"/>
        <v/>
      </c>
    </row>
    <row r="64" spans="2:7" ht="15">
      <c r="B64" s="19"/>
      <c r="C64" s="13"/>
      <c r="D64" s="100"/>
      <c r="E64" s="15"/>
      <c r="F64" s="15"/>
      <c r="G64" s="15" t="str">
        <f t="shared" si="1"/>
        <v/>
      </c>
    </row>
    <row r="65" spans="2:7" ht="15">
      <c r="B65" s="19"/>
      <c r="C65" s="13"/>
      <c r="D65" s="100"/>
      <c r="E65" s="15"/>
      <c r="F65" s="15"/>
      <c r="G65" s="15" t="str">
        <f t="shared" si="1"/>
        <v/>
      </c>
    </row>
    <row r="66" spans="2:7" ht="15">
      <c r="B66" s="19"/>
      <c r="C66" s="13"/>
      <c r="D66" s="100"/>
      <c r="E66" s="15"/>
      <c r="F66" s="15"/>
      <c r="G66" s="15" t="str">
        <f t="shared" si="1"/>
        <v/>
      </c>
    </row>
    <row r="67" spans="2:7" ht="15">
      <c r="B67" s="19"/>
      <c r="C67" s="13"/>
      <c r="D67" s="100"/>
      <c r="E67" s="15"/>
      <c r="F67" s="15"/>
      <c r="G67" s="15" t="str">
        <f t="shared" si="1"/>
        <v/>
      </c>
    </row>
    <row r="68" spans="2:7" ht="15">
      <c r="B68" s="19"/>
      <c r="C68" s="13"/>
      <c r="D68" s="100"/>
      <c r="E68" s="15"/>
      <c r="F68" s="15"/>
      <c r="G68" s="15" t="str">
        <f t="shared" si="1"/>
        <v/>
      </c>
    </row>
    <row r="69" spans="2:7" ht="15">
      <c r="B69" s="19"/>
      <c r="C69" s="13"/>
      <c r="D69" s="100"/>
      <c r="E69" s="15"/>
      <c r="F69" s="15"/>
      <c r="G69" s="15" t="str">
        <f t="shared" si="1"/>
        <v/>
      </c>
    </row>
    <row r="70" spans="2:7" ht="15">
      <c r="B70" s="19"/>
      <c r="C70" s="13"/>
      <c r="D70" s="100"/>
      <c r="E70" s="15"/>
      <c r="F70" s="15"/>
      <c r="G70" s="15" t="str">
        <f t="shared" si="1"/>
        <v/>
      </c>
    </row>
    <row r="71" spans="2:7" ht="15">
      <c r="B71" s="19"/>
      <c r="C71" s="13"/>
      <c r="D71" s="100"/>
      <c r="E71" s="15"/>
      <c r="F71" s="15"/>
      <c r="G71" s="15" t="str">
        <f t="shared" si="1"/>
        <v/>
      </c>
    </row>
    <row r="72" spans="2:7" ht="15">
      <c r="B72" s="19"/>
      <c r="C72" s="13"/>
      <c r="D72" s="100"/>
      <c r="E72" s="15"/>
      <c r="F72" s="15"/>
      <c r="G72" s="15" t="str">
        <f t="shared" si="1"/>
        <v/>
      </c>
    </row>
    <row r="73" spans="2:7" ht="15">
      <c r="B73" s="19"/>
      <c r="C73" s="13"/>
      <c r="D73" s="100"/>
      <c r="E73" s="15"/>
      <c r="F73" s="15"/>
      <c r="G73" s="15" t="str">
        <f t="shared" si="1"/>
        <v/>
      </c>
    </row>
    <row r="74" spans="2:7" ht="15">
      <c r="B74" s="19"/>
      <c r="C74" s="13"/>
      <c r="D74" s="100"/>
      <c r="E74" s="15"/>
      <c r="F74" s="15"/>
      <c r="G74" s="15" t="str">
        <f t="shared" si="1"/>
        <v/>
      </c>
    </row>
    <row r="75" spans="2:7" ht="15">
      <c r="B75" s="19"/>
      <c r="C75" s="13"/>
      <c r="D75" s="100"/>
      <c r="E75" s="15"/>
      <c r="F75" s="15"/>
      <c r="G75" s="15" t="str">
        <f t="shared" si="1"/>
        <v/>
      </c>
    </row>
    <row r="76" spans="2:7" ht="15">
      <c r="B76" s="19"/>
      <c r="C76" s="13"/>
      <c r="D76" s="100"/>
      <c r="E76" s="15"/>
      <c r="F76" s="15"/>
      <c r="G76" s="15" t="str">
        <f t="shared" si="1"/>
        <v/>
      </c>
    </row>
    <row r="77" spans="2:7" ht="15">
      <c r="B77" s="19"/>
      <c r="C77" s="13"/>
      <c r="D77" s="100"/>
      <c r="E77" s="15"/>
      <c r="F77" s="15"/>
      <c r="G77" s="15" t="str">
        <f t="shared" si="1"/>
        <v/>
      </c>
    </row>
    <row r="78" spans="2:7" ht="15">
      <c r="B78" s="19"/>
      <c r="C78" s="13"/>
      <c r="D78" s="100"/>
      <c r="E78" s="15"/>
      <c r="F78" s="15"/>
      <c r="G78" s="15" t="str">
        <f t="shared" si="1"/>
        <v/>
      </c>
    </row>
    <row r="79" spans="2:7" ht="15">
      <c r="B79" s="19"/>
      <c r="C79" s="13"/>
      <c r="D79" s="100"/>
      <c r="E79" s="15"/>
      <c r="F79" s="15"/>
      <c r="G79" s="15" t="str">
        <f t="shared" si="1"/>
        <v/>
      </c>
    </row>
    <row r="80" spans="2:7" ht="15">
      <c r="B80" s="19"/>
      <c r="C80" s="13"/>
      <c r="D80" s="100"/>
      <c r="E80" s="15"/>
      <c r="F80" s="15"/>
      <c r="G80" s="15" t="str">
        <f t="shared" si="1"/>
        <v/>
      </c>
    </row>
    <row r="81" spans="2:7" ht="15">
      <c r="B81" s="19"/>
      <c r="C81" s="13"/>
      <c r="D81" s="100"/>
      <c r="E81" s="15"/>
      <c r="F81" s="15"/>
      <c r="G81" s="15" t="str">
        <f t="shared" si="1"/>
        <v/>
      </c>
    </row>
    <row r="82" spans="2:7" ht="15">
      <c r="B82" s="19"/>
      <c r="C82" s="13"/>
      <c r="D82" s="100"/>
      <c r="E82" s="15"/>
      <c r="F82" s="15"/>
      <c r="G82" s="15" t="str">
        <f t="shared" si="1"/>
        <v/>
      </c>
    </row>
    <row r="83" spans="2:7" ht="15">
      <c r="B83" s="19"/>
      <c r="C83" s="13"/>
      <c r="D83" s="100"/>
      <c r="E83" s="15"/>
      <c r="F83" s="15"/>
      <c r="G83" s="15" t="str">
        <f t="shared" si="1"/>
        <v/>
      </c>
    </row>
    <row r="84" spans="2:7" ht="15">
      <c r="B84" s="19"/>
      <c r="C84" s="13"/>
      <c r="D84" s="100"/>
      <c r="E84" s="15"/>
      <c r="F84" s="15"/>
      <c r="G84" s="15" t="str">
        <f t="shared" si="1"/>
        <v/>
      </c>
    </row>
    <row r="85" spans="2:7" ht="15">
      <c r="B85" s="19"/>
      <c r="C85" s="13"/>
      <c r="D85" s="100"/>
      <c r="E85" s="15"/>
      <c r="F85" s="15"/>
      <c r="G85" s="15" t="str">
        <f t="shared" si="1"/>
        <v/>
      </c>
    </row>
    <row r="86" spans="2:7" ht="15">
      <c r="B86" s="19"/>
      <c r="C86" s="13"/>
      <c r="D86" s="100"/>
      <c r="E86" s="15"/>
      <c r="F86" s="15"/>
      <c r="G86" s="15" t="str">
        <f t="shared" si="1"/>
        <v/>
      </c>
    </row>
    <row r="87" spans="2:7" ht="15">
      <c r="B87" s="19"/>
      <c r="C87" s="13"/>
      <c r="D87" s="100"/>
      <c r="E87" s="15"/>
      <c r="F87" s="15"/>
      <c r="G87" s="15" t="str">
        <f t="shared" si="1"/>
        <v/>
      </c>
    </row>
    <row r="88" spans="2:7" ht="15">
      <c r="B88" s="19"/>
      <c r="C88" s="13"/>
      <c r="D88" s="100"/>
      <c r="E88" s="15"/>
      <c r="F88" s="15"/>
      <c r="G88" s="15" t="str">
        <f t="shared" si="1"/>
        <v/>
      </c>
    </row>
    <row r="89" spans="2:7" ht="15">
      <c r="B89" s="19"/>
      <c r="C89" s="13"/>
      <c r="D89" s="100"/>
      <c r="E89" s="15"/>
      <c r="F89" s="15"/>
      <c r="G89" s="15" t="str">
        <f t="shared" si="1"/>
        <v/>
      </c>
    </row>
    <row r="90" spans="2:7" ht="15">
      <c r="B90" s="19"/>
      <c r="C90" s="13"/>
      <c r="D90" s="100"/>
      <c r="E90" s="15"/>
      <c r="F90" s="15"/>
      <c r="G90" s="15" t="str">
        <f t="shared" si="1"/>
        <v/>
      </c>
    </row>
    <row r="91" spans="2:7" ht="15">
      <c r="B91" s="19"/>
      <c r="C91" s="13"/>
      <c r="D91" s="100"/>
      <c r="E91" s="15"/>
      <c r="F91" s="15"/>
      <c r="G91" s="15" t="str">
        <f t="shared" si="1"/>
        <v/>
      </c>
    </row>
    <row r="92" spans="2:7" ht="15">
      <c r="B92" s="19"/>
      <c r="C92" s="13"/>
      <c r="D92" s="100"/>
      <c r="E92" s="15"/>
      <c r="F92" s="15"/>
      <c r="G92" s="15" t="str">
        <f t="shared" si="1"/>
        <v/>
      </c>
    </row>
    <row r="93" spans="2:7" ht="15">
      <c r="B93" s="19"/>
      <c r="C93" s="13"/>
      <c r="D93" s="100"/>
      <c r="E93" s="15"/>
      <c r="F93" s="15"/>
      <c r="G93" s="15" t="str">
        <f t="shared" si="1"/>
        <v/>
      </c>
    </row>
    <row r="94" spans="2:7" ht="15">
      <c r="B94" s="19"/>
      <c r="C94" s="13"/>
      <c r="D94" s="100"/>
      <c r="E94" s="15"/>
      <c r="F94" s="15"/>
      <c r="G94" s="15" t="str">
        <f t="shared" si="1"/>
        <v/>
      </c>
    </row>
    <row r="95" spans="2:7" ht="15">
      <c r="B95" s="19"/>
      <c r="C95" s="13"/>
      <c r="D95" s="100"/>
      <c r="E95" s="15"/>
      <c r="F95" s="15"/>
      <c r="G95" s="15" t="str">
        <f t="shared" si="1"/>
        <v/>
      </c>
    </row>
    <row r="96" spans="2:7" ht="15">
      <c r="B96" s="19"/>
      <c r="C96" s="13"/>
      <c r="D96" s="100"/>
      <c r="E96" s="15"/>
      <c r="F96" s="15"/>
      <c r="G96" s="15" t="str">
        <f t="shared" si="1"/>
        <v/>
      </c>
    </row>
    <row r="97" spans="2:7" ht="15">
      <c r="B97" s="19"/>
      <c r="C97" s="13"/>
      <c r="D97" s="100"/>
      <c r="E97" s="15"/>
      <c r="F97" s="15"/>
      <c r="G97" s="15" t="str">
        <f t="shared" si="1"/>
        <v/>
      </c>
    </row>
    <row r="98" spans="2:7" ht="15">
      <c r="B98" s="19"/>
      <c r="C98" s="13"/>
      <c r="D98" s="100"/>
      <c r="E98" s="15"/>
      <c r="F98" s="15"/>
      <c r="G98" s="15" t="str">
        <f t="shared" si="1"/>
        <v/>
      </c>
    </row>
    <row r="99" spans="2:7" ht="15">
      <c r="B99" s="19"/>
      <c r="C99" s="13"/>
      <c r="D99" s="100"/>
      <c r="E99" s="15"/>
      <c r="F99" s="15"/>
      <c r="G99" s="15" t="str">
        <f t="shared" si="1"/>
        <v/>
      </c>
    </row>
    <row r="100" spans="2:7" ht="15">
      <c r="B100" s="19"/>
      <c r="C100" s="13"/>
      <c r="D100" s="100"/>
      <c r="E100" s="15"/>
      <c r="F100" s="15"/>
      <c r="G100" s="15" t="str">
        <f t="shared" si="1"/>
        <v/>
      </c>
    </row>
    <row r="101" spans="2:7" ht="15">
      <c r="B101" s="19"/>
      <c r="C101" s="13"/>
      <c r="D101" s="100"/>
      <c r="E101" s="15"/>
      <c r="F101" s="15"/>
      <c r="G101" s="15" t="str">
        <f t="shared" si="1"/>
        <v/>
      </c>
    </row>
    <row r="102" spans="2:7" ht="15">
      <c r="B102" s="19"/>
      <c r="C102" s="13"/>
      <c r="D102" s="100"/>
      <c r="E102" s="15"/>
      <c r="F102" s="15"/>
      <c r="G102" s="15" t="str">
        <f t="shared" si="1"/>
        <v/>
      </c>
    </row>
    <row r="103" spans="2:7" ht="15">
      <c r="B103" s="19"/>
      <c r="C103" s="13"/>
      <c r="D103" s="100"/>
      <c r="E103" s="15"/>
      <c r="F103" s="15"/>
      <c r="G103" s="15" t="str">
        <f t="shared" si="1"/>
        <v/>
      </c>
    </row>
    <row r="104" spans="2:7" ht="15">
      <c r="B104" s="19"/>
      <c r="C104" s="13"/>
      <c r="D104" s="100"/>
      <c r="E104" s="15"/>
      <c r="F104" s="15"/>
      <c r="G104" s="15" t="str">
        <f t="shared" si="1"/>
        <v/>
      </c>
    </row>
    <row r="105" spans="2:7" ht="15">
      <c r="B105" s="19"/>
      <c r="C105" s="13"/>
      <c r="D105" s="100"/>
      <c r="E105" s="15"/>
      <c r="F105" s="15"/>
      <c r="G105" s="15" t="str">
        <f t="shared" si="1"/>
        <v/>
      </c>
    </row>
    <row r="106" spans="2:7" ht="15">
      <c r="B106" s="19"/>
      <c r="C106" s="13"/>
      <c r="D106" s="100"/>
      <c r="E106" s="15"/>
      <c r="F106" s="15"/>
      <c r="G106" s="15" t="str">
        <f t="shared" si="1"/>
        <v/>
      </c>
    </row>
    <row r="107" spans="2:7" ht="15">
      <c r="B107" s="19"/>
      <c r="C107" s="13"/>
      <c r="D107" s="100"/>
      <c r="E107" s="15"/>
      <c r="F107" s="15"/>
      <c r="G107" s="15" t="str">
        <f t="shared" si="1"/>
        <v/>
      </c>
    </row>
    <row r="108" spans="2:7" ht="15">
      <c r="B108" s="19"/>
      <c r="C108" s="13"/>
      <c r="D108" s="100"/>
      <c r="E108" s="15"/>
      <c r="F108" s="15"/>
      <c r="G108" s="15" t="str">
        <f t="shared" si="1"/>
        <v/>
      </c>
    </row>
    <row r="109" spans="2:7" ht="15">
      <c r="B109" s="19"/>
      <c r="C109" s="13"/>
      <c r="D109" s="100"/>
      <c r="E109" s="15"/>
      <c r="F109" s="15"/>
      <c r="G109" s="15" t="str">
        <f t="shared" si="1"/>
        <v/>
      </c>
    </row>
    <row r="110" spans="2:7" ht="15">
      <c r="B110" s="19"/>
      <c r="C110" s="13"/>
      <c r="D110" s="100"/>
      <c r="E110" s="15"/>
      <c r="F110" s="15"/>
      <c r="G110" s="15" t="str">
        <f t="shared" si="1"/>
        <v/>
      </c>
    </row>
    <row r="111" spans="2:7" ht="15">
      <c r="B111" s="19"/>
      <c r="C111" s="13"/>
      <c r="D111" s="100"/>
      <c r="E111" s="15"/>
      <c r="F111" s="15"/>
      <c r="G111" s="15" t="str">
        <f t="shared" si="1"/>
        <v/>
      </c>
    </row>
    <row r="112" spans="2:7" ht="15">
      <c r="B112" s="19"/>
      <c r="C112" s="13"/>
      <c r="D112" s="100"/>
      <c r="E112" s="15"/>
      <c r="F112" s="15"/>
      <c r="G112" s="15" t="str">
        <f t="shared" si="1"/>
        <v/>
      </c>
    </row>
    <row r="113" spans="2:7" ht="15">
      <c r="B113" s="19"/>
      <c r="C113" s="13"/>
      <c r="D113" s="100"/>
      <c r="E113" s="15"/>
      <c r="F113" s="15"/>
      <c r="G113" s="15" t="str">
        <f t="shared" si="1"/>
        <v/>
      </c>
    </row>
    <row r="114" spans="2:7" ht="15">
      <c r="B114" s="19"/>
      <c r="C114" s="13"/>
      <c r="D114" s="100"/>
      <c r="E114" s="15"/>
      <c r="F114" s="15"/>
      <c r="G114" s="15" t="str">
        <f t="shared" si="1"/>
        <v/>
      </c>
    </row>
    <row r="115" spans="2:7" ht="15">
      <c r="B115" s="19"/>
      <c r="C115" s="13"/>
      <c r="D115" s="100"/>
      <c r="E115" s="15"/>
      <c r="F115" s="15"/>
      <c r="G115" s="15" t="str">
        <f t="shared" si="1"/>
        <v/>
      </c>
    </row>
    <row r="116" spans="2:7" ht="15">
      <c r="B116" s="19"/>
      <c r="C116" s="13"/>
      <c r="D116" s="100"/>
      <c r="E116" s="15"/>
      <c r="F116" s="15"/>
      <c r="G116" s="15" t="str">
        <f t="shared" si="1"/>
        <v/>
      </c>
    </row>
    <row r="117" spans="2:7" ht="15">
      <c r="B117" s="19"/>
      <c r="C117" s="13"/>
      <c r="D117" s="100"/>
      <c r="E117" s="15"/>
      <c r="F117" s="15"/>
      <c r="G117" s="15" t="str">
        <f t="shared" si="1"/>
        <v/>
      </c>
    </row>
    <row r="118" spans="2:7" ht="15">
      <c r="B118" s="19"/>
      <c r="C118" s="13"/>
      <c r="D118" s="100"/>
      <c r="E118" s="15"/>
      <c r="F118" s="15"/>
      <c r="G118" s="15" t="str">
        <f t="shared" si="1"/>
        <v/>
      </c>
    </row>
    <row r="119" spans="2:7" ht="15">
      <c r="B119" s="19"/>
      <c r="C119" s="13"/>
      <c r="D119" s="100"/>
      <c r="E119" s="15"/>
      <c r="F119" s="15"/>
      <c r="G119" s="15" t="str">
        <f t="shared" si="1"/>
        <v/>
      </c>
    </row>
    <row r="120" spans="2:7" ht="15">
      <c r="B120" s="19"/>
      <c r="C120" s="13"/>
      <c r="D120" s="100"/>
      <c r="E120" s="15"/>
      <c r="F120" s="15"/>
      <c r="G120" s="15" t="str">
        <f t="shared" si="1"/>
        <v/>
      </c>
    </row>
    <row r="121" spans="2:7" ht="15">
      <c r="B121" s="19"/>
      <c r="C121" s="13"/>
      <c r="D121" s="100"/>
      <c r="E121" s="15"/>
      <c r="F121" s="15"/>
      <c r="G121" s="15" t="str">
        <f t="shared" si="1"/>
        <v/>
      </c>
    </row>
    <row r="122" spans="2:7" ht="15">
      <c r="B122" s="19"/>
      <c r="C122" s="13"/>
      <c r="D122" s="100"/>
      <c r="E122" s="15"/>
      <c r="F122" s="15"/>
      <c r="G122" s="15" t="str">
        <f t="shared" si="1"/>
        <v/>
      </c>
    </row>
    <row r="123" spans="2:7" ht="15">
      <c r="B123" s="19"/>
      <c r="C123" s="13"/>
      <c r="D123" s="100"/>
      <c r="E123" s="15"/>
      <c r="F123" s="15"/>
      <c r="G123" s="15" t="str">
        <f t="shared" si="1"/>
        <v/>
      </c>
    </row>
    <row r="124" spans="2:7" ht="15">
      <c r="B124" s="19"/>
      <c r="C124" s="13"/>
      <c r="D124" s="100"/>
      <c r="E124" s="15"/>
      <c r="F124" s="15"/>
      <c r="G124" s="15" t="str">
        <f t="shared" si="1"/>
        <v/>
      </c>
    </row>
    <row r="125" spans="2:7" ht="15">
      <c r="B125" s="19"/>
      <c r="C125" s="13"/>
      <c r="D125" s="100"/>
      <c r="E125" s="15"/>
      <c r="F125" s="15"/>
      <c r="G125" s="15" t="str">
        <f t="shared" si="1"/>
        <v/>
      </c>
    </row>
    <row r="126" spans="2:7" ht="15">
      <c r="B126" s="19"/>
      <c r="C126" s="13"/>
      <c r="D126" s="100"/>
      <c r="E126" s="15"/>
      <c r="F126" s="15"/>
      <c r="G126" s="15" t="str">
        <f t="shared" si="1"/>
        <v/>
      </c>
    </row>
    <row r="127" spans="2:7" ht="15">
      <c r="B127" s="19"/>
      <c r="C127" s="13"/>
      <c r="D127" s="100"/>
      <c r="E127" s="15"/>
      <c r="F127" s="15"/>
      <c r="G127" s="15" t="str">
        <f t="shared" si="1"/>
        <v/>
      </c>
    </row>
    <row r="128" spans="2:7" ht="15">
      <c r="B128" s="19"/>
      <c r="C128" s="13"/>
      <c r="D128" s="100"/>
      <c r="E128" s="15"/>
      <c r="F128" s="15"/>
      <c r="G128" s="15" t="str">
        <f t="shared" si="1"/>
        <v/>
      </c>
    </row>
    <row r="129" spans="2:7" ht="15">
      <c r="B129" s="19"/>
      <c r="C129" s="13"/>
      <c r="D129" s="100"/>
      <c r="E129" s="15"/>
      <c r="F129" s="15"/>
      <c r="G129" s="15" t="str">
        <f t="shared" si="1"/>
        <v/>
      </c>
    </row>
    <row r="130" spans="2:7" ht="15">
      <c r="B130" s="19"/>
      <c r="C130" s="13"/>
      <c r="D130" s="100"/>
      <c r="E130" s="15"/>
      <c r="F130" s="15"/>
      <c r="G130" s="15" t="str">
        <f t="shared" si="1"/>
        <v/>
      </c>
    </row>
    <row r="131" spans="2:7" ht="15">
      <c r="B131" s="19"/>
      <c r="C131" s="13"/>
      <c r="D131" s="100"/>
      <c r="E131" s="15"/>
      <c r="F131" s="15"/>
      <c r="G131" s="15" t="str">
        <f t="shared" si="1"/>
        <v/>
      </c>
    </row>
    <row r="132" spans="2:7" ht="15">
      <c r="B132" s="19"/>
      <c r="C132" s="13"/>
      <c r="D132" s="100"/>
      <c r="E132" s="15"/>
      <c r="F132" s="15"/>
      <c r="G132" s="15" t="str">
        <f t="shared" si="1"/>
        <v/>
      </c>
    </row>
    <row r="133" spans="2:7" ht="15">
      <c r="B133" s="19"/>
      <c r="C133" s="13"/>
      <c r="D133" s="100"/>
      <c r="E133" s="15"/>
      <c r="F133" s="15"/>
      <c r="G133" s="15" t="str">
        <f t="shared" si="1"/>
        <v/>
      </c>
    </row>
    <row r="134" spans="2:7" ht="15">
      <c r="B134" s="19"/>
      <c r="C134" s="13"/>
      <c r="D134" s="100"/>
      <c r="E134" s="15"/>
      <c r="F134" s="15"/>
      <c r="G134" s="15" t="str">
        <f t="shared" si="1"/>
        <v/>
      </c>
    </row>
    <row r="135" spans="2:7" ht="15">
      <c r="B135" s="19"/>
      <c r="C135" s="13"/>
      <c r="D135" s="100"/>
      <c r="E135" s="15"/>
      <c r="F135" s="15"/>
      <c r="G135" s="15" t="str">
        <f t="shared" si="1"/>
        <v/>
      </c>
    </row>
    <row r="136" spans="2:7" ht="15">
      <c r="B136" s="19"/>
      <c r="C136" s="13"/>
      <c r="D136" s="100"/>
      <c r="E136" s="15"/>
      <c r="F136" s="15"/>
      <c r="G136" s="15" t="str">
        <f t="shared" si="1"/>
        <v/>
      </c>
    </row>
    <row r="137" spans="2:7" ht="15">
      <c r="B137" s="19"/>
      <c r="C137" s="13"/>
      <c r="D137" s="100"/>
      <c r="E137" s="15"/>
      <c r="F137" s="15"/>
      <c r="G137" s="15" t="str">
        <f t="shared" si="1"/>
        <v/>
      </c>
    </row>
    <row r="138" spans="2:7" ht="15">
      <c r="B138" s="19"/>
      <c r="C138" s="13"/>
      <c r="D138" s="100"/>
      <c r="E138" s="15"/>
      <c r="F138" s="15"/>
      <c r="G138" s="15" t="str">
        <f t="shared" si="1"/>
        <v/>
      </c>
    </row>
    <row r="139" spans="2:7" ht="15">
      <c r="B139" s="19"/>
      <c r="C139" s="13"/>
      <c r="D139" s="100"/>
      <c r="E139" s="15"/>
      <c r="F139" s="15"/>
      <c r="G139" s="15" t="str">
        <f t="shared" si="1"/>
        <v/>
      </c>
    </row>
    <row r="140" spans="2:7" ht="15">
      <c r="B140" s="19"/>
      <c r="C140" s="13"/>
      <c r="D140" s="100"/>
      <c r="E140" s="15"/>
      <c r="F140" s="15"/>
      <c r="G140" s="15" t="str">
        <f t="shared" si="1"/>
        <v/>
      </c>
    </row>
    <row r="141" spans="2:7" ht="15">
      <c r="B141" s="19"/>
      <c r="C141" s="13"/>
      <c r="D141" s="100"/>
      <c r="E141" s="15"/>
      <c r="F141" s="15"/>
      <c r="G141" s="15" t="str">
        <f t="shared" si="1"/>
        <v/>
      </c>
    </row>
    <row r="142" spans="2:7" ht="15">
      <c r="B142" s="19"/>
      <c r="C142" s="13"/>
      <c r="D142" s="100"/>
      <c r="E142" s="15"/>
      <c r="F142" s="15"/>
      <c r="G142" s="15" t="str">
        <f t="shared" si="1"/>
        <v/>
      </c>
    </row>
    <row r="143" spans="2:7" ht="15">
      <c r="B143" s="19"/>
      <c r="C143" s="13"/>
      <c r="D143" s="100"/>
      <c r="E143" s="15"/>
      <c r="F143" s="15"/>
      <c r="G143" s="15" t="str">
        <f t="shared" si="1"/>
        <v/>
      </c>
    </row>
    <row r="144" spans="2:7" ht="15">
      <c r="B144" s="19"/>
      <c r="C144" s="13"/>
      <c r="D144" s="100"/>
      <c r="E144" s="15"/>
      <c r="F144" s="15"/>
      <c r="G144" s="15" t="str">
        <f t="shared" si="1"/>
        <v/>
      </c>
    </row>
    <row r="145" spans="2:7" ht="15">
      <c r="B145" s="19"/>
      <c r="C145" s="13"/>
      <c r="D145" s="100"/>
      <c r="E145" s="15"/>
      <c r="F145" s="15"/>
      <c r="G145" s="15" t="str">
        <f t="shared" si="1"/>
        <v/>
      </c>
    </row>
    <row r="146" spans="2:7" ht="15">
      <c r="B146" s="19"/>
      <c r="C146" s="13"/>
      <c r="D146" s="100"/>
      <c r="E146" s="15"/>
      <c r="F146" s="15"/>
      <c r="G146" s="15" t="str">
        <f t="shared" si="1"/>
        <v/>
      </c>
    </row>
    <row r="147" spans="2:7" ht="15">
      <c r="B147" s="19"/>
      <c r="C147" s="13"/>
      <c r="D147" s="100"/>
      <c r="E147" s="15"/>
      <c r="F147" s="15"/>
      <c r="G147" s="15" t="str">
        <f t="shared" si="1"/>
        <v/>
      </c>
    </row>
    <row r="148" spans="2:7" ht="15">
      <c r="B148" s="19"/>
      <c r="C148" s="13"/>
      <c r="D148" s="100"/>
      <c r="E148" s="15"/>
      <c r="F148" s="15"/>
      <c r="G148" s="15" t="str">
        <f t="shared" si="1"/>
        <v/>
      </c>
    </row>
    <row r="149" spans="2:7" ht="15">
      <c r="B149" s="19"/>
      <c r="C149" s="13"/>
      <c r="D149" s="100"/>
      <c r="E149" s="15"/>
      <c r="F149" s="15"/>
      <c r="G149" s="15" t="str">
        <f t="shared" si="1"/>
        <v/>
      </c>
    </row>
    <row r="150" spans="2:7" ht="15">
      <c r="B150" s="19"/>
      <c r="C150" s="13"/>
      <c r="D150" s="100"/>
      <c r="E150" s="15"/>
      <c r="F150" s="15"/>
      <c r="G150" s="15" t="str">
        <f t="shared" si="1"/>
        <v/>
      </c>
    </row>
    <row r="151" spans="2:7" ht="15">
      <c r="B151" s="19"/>
      <c r="C151" s="13"/>
      <c r="D151" s="100"/>
      <c r="E151" s="15"/>
      <c r="F151" s="15"/>
      <c r="G151" s="15" t="str">
        <f t="shared" si="1"/>
        <v/>
      </c>
    </row>
    <row r="152" spans="2:7" ht="15">
      <c r="B152" s="19"/>
      <c r="C152" s="13"/>
      <c r="D152" s="100"/>
      <c r="E152" s="15"/>
      <c r="F152" s="15"/>
      <c r="G152" s="15" t="str">
        <f t="shared" si="1"/>
        <v/>
      </c>
    </row>
    <row r="153" spans="2:7" ht="15">
      <c r="B153" s="19"/>
      <c r="C153" s="13"/>
      <c r="D153" s="100"/>
      <c r="E153" s="15"/>
      <c r="F153" s="15"/>
      <c r="G153" s="15" t="str">
        <f t="shared" si="1"/>
        <v/>
      </c>
    </row>
    <row r="154" spans="2:7" ht="15">
      <c r="B154" s="19"/>
      <c r="C154" s="13"/>
      <c r="D154" s="100"/>
      <c r="E154" s="15"/>
      <c r="F154" s="15"/>
      <c r="G154" s="15" t="str">
        <f t="shared" si="1"/>
        <v/>
      </c>
    </row>
    <row r="155" spans="2:7" ht="15">
      <c r="B155" s="19"/>
      <c r="C155" s="13"/>
      <c r="D155" s="100"/>
      <c r="E155" s="15"/>
      <c r="F155" s="15"/>
      <c r="G155" s="15" t="str">
        <f t="shared" si="1"/>
        <v/>
      </c>
    </row>
    <row r="156" spans="2:7" ht="15">
      <c r="B156" s="19"/>
      <c r="C156" s="13"/>
      <c r="D156" s="100"/>
      <c r="E156" s="15"/>
      <c r="F156" s="15"/>
      <c r="G156" s="15" t="str">
        <f t="shared" si="1"/>
        <v/>
      </c>
    </row>
    <row r="157" spans="2:7" ht="15">
      <c r="B157" s="19"/>
      <c r="C157" s="13"/>
      <c r="D157" s="100"/>
      <c r="E157" s="15"/>
      <c r="F157" s="15"/>
      <c r="G157" s="15" t="str">
        <f t="shared" si="1"/>
        <v/>
      </c>
    </row>
    <row r="158" spans="2:7" ht="15">
      <c r="B158" s="19"/>
      <c r="C158" s="13"/>
      <c r="D158" s="100"/>
      <c r="E158" s="15"/>
      <c r="F158" s="15"/>
      <c r="G158" s="15" t="str">
        <f t="shared" si="1"/>
        <v/>
      </c>
    </row>
    <row r="159" spans="2:7" ht="15">
      <c r="B159" s="19"/>
      <c r="C159" s="13"/>
      <c r="D159" s="100"/>
      <c r="E159" s="15"/>
      <c r="F159" s="15"/>
      <c r="G159" s="15" t="str">
        <f t="shared" si="1"/>
        <v/>
      </c>
    </row>
    <row r="160" spans="2:7" ht="15">
      <c r="B160" s="19"/>
      <c r="C160" s="13"/>
      <c r="D160" s="100"/>
      <c r="E160" s="15"/>
      <c r="F160" s="15"/>
      <c r="G160" s="15" t="str">
        <f t="shared" si="1"/>
        <v/>
      </c>
    </row>
    <row r="161" spans="2:7" ht="15">
      <c r="B161" s="19"/>
      <c r="C161" s="13"/>
      <c r="D161" s="100"/>
      <c r="E161" s="15"/>
      <c r="F161" s="15"/>
      <c r="G161" s="15" t="str">
        <f t="shared" si="1"/>
        <v/>
      </c>
    </row>
    <row r="162" spans="2:7" ht="15">
      <c r="B162" s="19"/>
      <c r="C162" s="13"/>
      <c r="D162" s="100"/>
      <c r="E162" s="15"/>
      <c r="F162" s="15"/>
      <c r="G162" s="15" t="str">
        <f t="shared" si="1"/>
        <v/>
      </c>
    </row>
    <row r="163" spans="2:7" ht="15">
      <c r="B163" s="19"/>
      <c r="C163" s="13"/>
      <c r="D163" s="100"/>
      <c r="E163" s="15"/>
      <c r="F163" s="15"/>
      <c r="G163" s="15" t="str">
        <f t="shared" si="1"/>
        <v/>
      </c>
    </row>
    <row r="164" spans="2:7" ht="15">
      <c r="B164" s="19"/>
      <c r="C164" s="13"/>
      <c r="D164" s="100"/>
      <c r="E164" s="15"/>
      <c r="F164" s="15"/>
      <c r="G164" s="15" t="str">
        <f t="shared" si="1"/>
        <v/>
      </c>
    </row>
    <row r="165" spans="2:7" ht="15">
      <c r="B165" s="19"/>
      <c r="C165" s="13"/>
      <c r="D165" s="100"/>
      <c r="E165" s="15"/>
      <c r="F165" s="15"/>
      <c r="G165" s="15" t="str">
        <f t="shared" si="1"/>
        <v/>
      </c>
    </row>
    <row r="166" spans="2:7" ht="15">
      <c r="B166" s="19"/>
      <c r="C166" s="13"/>
      <c r="D166" s="100"/>
      <c r="E166" s="15"/>
      <c r="F166" s="15"/>
      <c r="G166" s="15" t="str">
        <f t="shared" si="1"/>
        <v/>
      </c>
    </row>
    <row r="167" spans="2:7" ht="15">
      <c r="B167" s="19"/>
      <c r="C167" s="13"/>
      <c r="D167" s="100"/>
      <c r="E167" s="15"/>
      <c r="F167" s="15"/>
      <c r="G167" s="15" t="str">
        <f t="shared" si="1"/>
        <v/>
      </c>
    </row>
    <row r="168" spans="2:7" ht="15">
      <c r="B168" s="19"/>
      <c r="C168" s="13"/>
      <c r="D168" s="100"/>
      <c r="E168" s="15"/>
      <c r="F168" s="15"/>
      <c r="G168" s="15" t="str">
        <f t="shared" si="1"/>
        <v/>
      </c>
    </row>
    <row r="169" spans="2:7" ht="15">
      <c r="B169" s="19"/>
      <c r="C169" s="13"/>
      <c r="D169" s="100"/>
      <c r="E169" s="15"/>
      <c r="F169" s="15"/>
      <c r="G169" s="15" t="str">
        <f t="shared" si="1"/>
        <v/>
      </c>
    </row>
    <row r="170" spans="2:7" ht="15">
      <c r="B170" s="19"/>
      <c r="C170" s="13"/>
      <c r="D170" s="100"/>
      <c r="E170" s="15"/>
      <c r="F170" s="15"/>
      <c r="G170" s="15" t="str">
        <f t="shared" si="1"/>
        <v/>
      </c>
    </row>
    <row r="171" spans="2:7" ht="15">
      <c r="B171" s="19"/>
      <c r="C171" s="13"/>
      <c r="D171" s="100"/>
      <c r="E171" s="15"/>
      <c r="F171" s="15"/>
      <c r="G171" s="15" t="str">
        <f t="shared" si="1"/>
        <v/>
      </c>
    </row>
    <row r="172" spans="2:7" ht="15">
      <c r="B172" s="19"/>
      <c r="C172" s="13"/>
      <c r="D172" s="100"/>
      <c r="E172" s="15"/>
      <c r="F172" s="15"/>
      <c r="G172" s="15" t="str">
        <f t="shared" si="1"/>
        <v/>
      </c>
    </row>
    <row r="173" spans="2:7" ht="15">
      <c r="B173" s="19"/>
      <c r="C173" s="13"/>
      <c r="D173" s="100"/>
      <c r="E173" s="15"/>
      <c r="F173" s="15"/>
      <c r="G173" s="15" t="str">
        <f t="shared" si="1"/>
        <v/>
      </c>
    </row>
    <row r="174" spans="2:7" ht="15">
      <c r="B174" s="19"/>
      <c r="C174" s="13"/>
      <c r="D174" s="100"/>
      <c r="E174" s="15"/>
      <c r="F174" s="15"/>
      <c r="G174" s="15" t="str">
        <f t="shared" si="1"/>
        <v/>
      </c>
    </row>
    <row r="175" spans="2:7" ht="15">
      <c r="B175" s="19"/>
      <c r="C175" s="13"/>
      <c r="D175" s="100"/>
      <c r="E175" s="15"/>
      <c r="F175" s="15"/>
      <c r="G175" s="15" t="str">
        <f t="shared" si="1"/>
        <v/>
      </c>
    </row>
    <row r="176" spans="2:7" ht="15">
      <c r="B176" s="19"/>
      <c r="C176" s="13"/>
      <c r="D176" s="100"/>
      <c r="E176" s="15"/>
      <c r="F176" s="15"/>
      <c r="G176" s="15" t="str">
        <f t="shared" si="1"/>
        <v/>
      </c>
    </row>
    <row r="177" spans="2:7" ht="15">
      <c r="B177" s="19"/>
      <c r="C177" s="13"/>
      <c r="D177" s="100"/>
      <c r="E177" s="15"/>
      <c r="F177" s="15"/>
      <c r="G177" s="15" t="str">
        <f t="shared" si="1"/>
        <v/>
      </c>
    </row>
    <row r="178" spans="2:7" ht="15">
      <c r="B178" s="19"/>
      <c r="C178" s="13"/>
      <c r="D178" s="100"/>
      <c r="E178" s="15"/>
      <c r="F178" s="15"/>
      <c r="G178" s="15" t="str">
        <f t="shared" si="1"/>
        <v/>
      </c>
    </row>
    <row r="179" spans="2:7" ht="15">
      <c r="B179" s="19"/>
      <c r="C179" s="13"/>
      <c r="D179" s="100"/>
      <c r="E179" s="15"/>
      <c r="F179" s="15"/>
      <c r="G179" s="15" t="str">
        <f t="shared" si="1"/>
        <v/>
      </c>
    </row>
    <row r="180" spans="2:7" ht="15">
      <c r="B180" s="19"/>
      <c r="C180" s="13"/>
      <c r="D180" s="100"/>
      <c r="E180" s="15"/>
      <c r="F180" s="15"/>
      <c r="G180" s="15" t="str">
        <f t="shared" si="1"/>
        <v/>
      </c>
    </row>
    <row r="181" spans="2:7" ht="15">
      <c r="B181" s="19"/>
      <c r="C181" s="13"/>
      <c r="D181" s="100"/>
      <c r="E181" s="15"/>
      <c r="F181" s="15"/>
      <c r="G181" s="15" t="str">
        <f t="shared" si="1"/>
        <v/>
      </c>
    </row>
    <row r="182" spans="2:7" ht="15">
      <c r="B182" s="19"/>
      <c r="C182" s="13"/>
      <c r="D182" s="100"/>
      <c r="E182" s="15"/>
      <c r="F182" s="15"/>
      <c r="G182" s="15" t="str">
        <f t="shared" si="1"/>
        <v/>
      </c>
    </row>
    <row r="183" spans="2:7" ht="15">
      <c r="B183" s="19"/>
      <c r="C183" s="13"/>
      <c r="D183" s="100"/>
      <c r="E183" s="15"/>
      <c r="F183" s="15"/>
      <c r="G183" s="15" t="str">
        <f t="shared" si="1"/>
        <v/>
      </c>
    </row>
    <row r="184" spans="2:7" ht="15">
      <c r="B184" s="19"/>
      <c r="C184" s="13"/>
      <c r="D184" s="100"/>
      <c r="E184" s="15"/>
      <c r="F184" s="15"/>
      <c r="G184" s="15" t="str">
        <f t="shared" si="1"/>
        <v/>
      </c>
    </row>
    <row r="185" spans="2:7" ht="15">
      <c r="B185" s="19"/>
      <c r="C185" s="13"/>
      <c r="D185" s="100"/>
      <c r="E185" s="15"/>
      <c r="F185" s="15"/>
      <c r="G185" s="15" t="str">
        <f t="shared" si="1"/>
        <v/>
      </c>
    </row>
    <row r="186" spans="2:7" ht="15">
      <c r="B186" s="19"/>
      <c r="C186" s="13"/>
      <c r="D186" s="100"/>
      <c r="E186" s="15"/>
      <c r="F186" s="15"/>
      <c r="G186" s="15" t="str">
        <f t="shared" si="1"/>
        <v/>
      </c>
    </row>
    <row r="187" spans="2:7" ht="15">
      <c r="B187" s="19"/>
      <c r="C187" s="13"/>
      <c r="D187" s="100"/>
      <c r="E187" s="15"/>
      <c r="F187" s="15"/>
      <c r="G187" s="15" t="str">
        <f t="shared" si="1"/>
        <v/>
      </c>
    </row>
    <row r="188" spans="2:7" ht="15">
      <c r="B188" s="19"/>
      <c r="C188" s="13"/>
      <c r="D188" s="100"/>
      <c r="E188" s="15"/>
      <c r="F188" s="15"/>
      <c r="G188" s="15" t="str">
        <f t="shared" si="1"/>
        <v/>
      </c>
    </row>
    <row r="189" spans="2:7" ht="15">
      <c r="B189" s="19"/>
      <c r="C189" s="13"/>
      <c r="D189" s="100"/>
      <c r="E189" s="15"/>
      <c r="F189" s="15"/>
      <c r="G189" s="15" t="str">
        <f t="shared" si="1"/>
        <v/>
      </c>
    </row>
    <row r="190" spans="2:7" ht="15">
      <c r="B190" s="19"/>
      <c r="C190" s="13"/>
      <c r="D190" s="100"/>
      <c r="E190" s="15"/>
      <c r="F190" s="15"/>
      <c r="G190" s="15" t="str">
        <f t="shared" si="1"/>
        <v/>
      </c>
    </row>
    <row r="191" spans="2:7" ht="15">
      <c r="B191" s="19"/>
      <c r="C191" s="13"/>
      <c r="D191" s="100"/>
      <c r="E191" s="15"/>
      <c r="F191" s="15"/>
      <c r="G191" s="15" t="str">
        <f t="shared" si="1"/>
        <v/>
      </c>
    </row>
    <row r="192" spans="2:7" ht="15">
      <c r="B192" s="19"/>
      <c r="C192" s="13"/>
      <c r="D192" s="100"/>
      <c r="E192" s="15"/>
      <c r="F192" s="15"/>
      <c r="G192" s="15" t="str">
        <f t="shared" si="1"/>
        <v/>
      </c>
    </row>
    <row r="193" spans="2:7" ht="15">
      <c r="B193" s="19"/>
      <c r="C193" s="13"/>
      <c r="D193" s="100"/>
      <c r="E193" s="15"/>
      <c r="F193" s="15"/>
      <c r="G193" s="15" t="str">
        <f t="shared" si="1"/>
        <v/>
      </c>
    </row>
    <row r="194" spans="2:7" ht="15">
      <c r="B194" s="19"/>
      <c r="C194" s="13"/>
      <c r="D194" s="100"/>
      <c r="E194" s="15"/>
      <c r="F194" s="15"/>
      <c r="G194" s="15" t="str">
        <f t="shared" si="1"/>
        <v/>
      </c>
    </row>
    <row r="195" spans="2:7" ht="15">
      <c r="B195" s="19"/>
      <c r="C195" s="13"/>
      <c r="D195" s="100"/>
      <c r="E195" s="15"/>
      <c r="F195" s="15"/>
      <c r="G195" s="15" t="str">
        <f t="shared" si="1"/>
        <v/>
      </c>
    </row>
    <row r="196" spans="2:7" ht="15">
      <c r="B196" s="19"/>
      <c r="C196" s="13"/>
      <c r="D196" s="100"/>
      <c r="E196" s="15"/>
      <c r="F196" s="15"/>
      <c r="G196" s="15" t="str">
        <f t="shared" si="1"/>
        <v/>
      </c>
    </row>
    <row r="197" spans="2:7" ht="15">
      <c r="B197" s="19"/>
      <c r="C197" s="13"/>
      <c r="D197" s="100"/>
      <c r="E197" s="15"/>
      <c r="F197" s="15"/>
      <c r="G197" s="15" t="str">
        <f t="shared" si="1"/>
        <v/>
      </c>
    </row>
    <row r="198" spans="2:7" ht="15">
      <c r="B198" s="19"/>
      <c r="C198" s="13"/>
      <c r="D198" s="100"/>
      <c r="E198" s="15"/>
      <c r="F198" s="15"/>
      <c r="G198" s="15" t="str">
        <f t="shared" si="1"/>
        <v/>
      </c>
    </row>
    <row r="199" spans="2:7" ht="15">
      <c r="B199" s="19"/>
      <c r="C199" s="13"/>
      <c r="D199" s="100"/>
      <c r="E199" s="15"/>
      <c r="F199" s="15"/>
      <c r="G199" s="15" t="str">
        <f t="shared" si="1"/>
        <v/>
      </c>
    </row>
    <row r="200" spans="2:7" ht="15">
      <c r="B200" s="19"/>
      <c r="C200" s="13"/>
      <c r="D200" s="100"/>
      <c r="E200" s="15"/>
      <c r="F200" s="15"/>
      <c r="G200" s="15" t="str">
        <f t="shared" si="1"/>
        <v/>
      </c>
    </row>
    <row r="201" spans="2:7" ht="15">
      <c r="B201" s="19"/>
      <c r="C201" s="13"/>
      <c r="D201" s="100"/>
      <c r="E201" s="15"/>
      <c r="F201" s="15"/>
      <c r="G201" s="15" t="str">
        <f t="shared" si="1"/>
        <v/>
      </c>
    </row>
    <row r="202" spans="2:7" ht="15">
      <c r="B202" s="19"/>
      <c r="C202" s="13"/>
      <c r="D202" s="100"/>
      <c r="E202" s="15"/>
      <c r="F202" s="15"/>
      <c r="G202" s="15" t="str">
        <f t="shared" si="1"/>
        <v/>
      </c>
    </row>
    <row r="203" spans="2:7" ht="15">
      <c r="B203" s="19"/>
      <c r="C203" s="13"/>
      <c r="D203" s="100"/>
      <c r="E203" s="15"/>
      <c r="F203" s="15"/>
      <c r="G203" s="15" t="str">
        <f t="shared" si="1"/>
        <v/>
      </c>
    </row>
    <row r="204" spans="2:7" ht="15">
      <c r="B204" s="19"/>
      <c r="C204" s="13"/>
      <c r="D204" s="100"/>
      <c r="E204" s="15"/>
      <c r="F204" s="15"/>
      <c r="G204" s="15" t="str">
        <f t="shared" si="1"/>
        <v/>
      </c>
    </row>
    <row r="205" spans="2:7" ht="15">
      <c r="B205" s="19"/>
      <c r="C205" s="13"/>
      <c r="D205" s="100"/>
      <c r="E205" s="15"/>
      <c r="F205" s="15"/>
      <c r="G205" s="15" t="str">
        <f t="shared" si="1"/>
        <v/>
      </c>
    </row>
    <row r="206" spans="2:7" ht="15">
      <c r="B206" s="19"/>
      <c r="C206" s="13"/>
      <c r="D206" s="100"/>
      <c r="E206" s="15"/>
      <c r="F206" s="15"/>
      <c r="G206" s="15" t="str">
        <f t="shared" si="1"/>
        <v/>
      </c>
    </row>
    <row r="207" spans="2:7" ht="15">
      <c r="B207" s="19"/>
      <c r="C207" s="13"/>
      <c r="D207" s="100"/>
      <c r="E207" s="15"/>
      <c r="F207" s="15"/>
      <c r="G207" s="15" t="str">
        <f t="shared" si="1"/>
        <v/>
      </c>
    </row>
    <row r="208" spans="2:7" ht="15">
      <c r="B208" s="19"/>
      <c r="C208" s="13"/>
      <c r="D208" s="100"/>
      <c r="E208" s="15"/>
      <c r="F208" s="15"/>
      <c r="G208" s="15" t="str">
        <f t="shared" si="1"/>
        <v/>
      </c>
    </row>
    <row r="209" spans="2:7" ht="15">
      <c r="B209" s="19"/>
      <c r="C209" s="13"/>
      <c r="D209" s="100"/>
      <c r="E209" s="15"/>
      <c r="F209" s="15"/>
      <c r="G209" s="15" t="str">
        <f t="shared" si="1"/>
        <v/>
      </c>
    </row>
    <row r="210" spans="2:7" ht="15">
      <c r="B210" s="19"/>
      <c r="C210" s="13"/>
      <c r="D210" s="100"/>
      <c r="E210" s="15"/>
      <c r="F210" s="15"/>
      <c r="G210" s="15" t="str">
        <f t="shared" si="1"/>
        <v/>
      </c>
    </row>
    <row r="211" spans="2:7" ht="15">
      <c r="B211" s="19"/>
      <c r="C211" s="13"/>
      <c r="D211" s="100"/>
      <c r="E211" s="15"/>
      <c r="F211" s="15"/>
      <c r="G211" s="15" t="str">
        <f t="shared" si="1"/>
        <v/>
      </c>
    </row>
    <row r="212" spans="2:7" ht="15">
      <c r="B212" s="19"/>
      <c r="C212" s="13"/>
      <c r="D212" s="100"/>
      <c r="E212" s="15"/>
      <c r="F212" s="15"/>
      <c r="G212" s="15" t="str">
        <f t="shared" si="1"/>
        <v/>
      </c>
    </row>
    <row r="213" spans="2:7" ht="15">
      <c r="B213" s="19"/>
      <c r="C213" s="13"/>
      <c r="D213" s="100"/>
      <c r="E213" s="15"/>
      <c r="F213" s="15"/>
      <c r="G213" s="15" t="str">
        <f t="shared" si="1"/>
        <v/>
      </c>
    </row>
    <row r="214" spans="2:7" ht="15">
      <c r="B214" s="19"/>
      <c r="C214" s="13"/>
      <c r="D214" s="100"/>
      <c r="E214" s="15"/>
      <c r="F214" s="15"/>
      <c r="G214" s="15" t="str">
        <f t="shared" si="1"/>
        <v/>
      </c>
    </row>
    <row r="215" spans="2:7" ht="15">
      <c r="B215" s="19"/>
      <c r="C215" s="13"/>
      <c r="D215" s="100"/>
      <c r="E215" s="15"/>
      <c r="F215" s="15"/>
      <c r="G215" s="15" t="str">
        <f t="shared" si="1"/>
        <v/>
      </c>
    </row>
    <row r="216" spans="2:7" ht="15">
      <c r="B216" s="19"/>
      <c r="C216" s="13"/>
      <c r="D216" s="100"/>
      <c r="E216" s="15"/>
      <c r="F216" s="15"/>
      <c r="G216" s="15" t="str">
        <f t="shared" si="1"/>
        <v/>
      </c>
    </row>
    <row r="217" spans="2:7" ht="15">
      <c r="B217" s="19"/>
      <c r="C217" s="13"/>
      <c r="D217" s="100"/>
      <c r="E217" s="15"/>
      <c r="F217" s="15"/>
      <c r="G217" s="15" t="str">
        <f t="shared" si="1"/>
        <v/>
      </c>
    </row>
    <row r="218" spans="2:7" ht="15">
      <c r="B218" s="19"/>
      <c r="C218" s="13"/>
      <c r="D218" s="100"/>
      <c r="E218" s="15"/>
      <c r="F218" s="15"/>
      <c r="G218" s="15" t="str">
        <f t="shared" si="1"/>
        <v/>
      </c>
    </row>
    <row r="219" spans="2:7" ht="15">
      <c r="B219" s="19"/>
      <c r="C219" s="13"/>
      <c r="D219" s="100"/>
      <c r="E219" s="15"/>
      <c r="F219" s="15"/>
      <c r="G219" s="15" t="str">
        <f t="shared" si="1"/>
        <v/>
      </c>
    </row>
    <row r="220" spans="2:7" ht="15">
      <c r="B220" s="19"/>
      <c r="C220" s="13"/>
      <c r="D220" s="100"/>
      <c r="E220" s="15"/>
      <c r="F220" s="15"/>
      <c r="G220" s="15" t="str">
        <f t="shared" si="1"/>
        <v/>
      </c>
    </row>
    <row r="221" spans="2:7" ht="15">
      <c r="B221" s="19"/>
      <c r="C221" s="13"/>
      <c r="D221" s="100"/>
      <c r="E221" s="15"/>
      <c r="F221" s="15"/>
      <c r="G221" s="15" t="str">
        <f t="shared" si="1"/>
        <v/>
      </c>
    </row>
    <row r="222" spans="2:7" ht="15">
      <c r="B222" s="19"/>
      <c r="C222" s="13"/>
      <c r="D222" s="100"/>
      <c r="E222" s="15"/>
      <c r="F222" s="15"/>
      <c r="G222" s="15" t="str">
        <f t="shared" si="1"/>
        <v/>
      </c>
    </row>
    <row r="223" spans="2:7" ht="15">
      <c r="B223" s="19"/>
      <c r="C223" s="13"/>
      <c r="D223" s="100"/>
      <c r="E223" s="15"/>
      <c r="F223" s="15"/>
      <c r="G223" s="15" t="str">
        <f t="shared" si="1"/>
        <v/>
      </c>
    </row>
    <row r="224" spans="2:7" ht="15">
      <c r="B224" s="19"/>
      <c r="C224" s="13"/>
      <c r="D224" s="100"/>
      <c r="E224" s="15"/>
      <c r="F224" s="15"/>
      <c r="G224" s="15" t="str">
        <f t="shared" si="1"/>
        <v/>
      </c>
    </row>
    <row r="225" spans="2:7" ht="15">
      <c r="B225" s="19"/>
      <c r="C225" s="13"/>
      <c r="D225" s="100"/>
      <c r="E225" s="15"/>
      <c r="F225" s="15"/>
      <c r="G225" s="15" t="str">
        <f t="shared" si="1"/>
        <v/>
      </c>
    </row>
    <row r="226" spans="2:7" ht="15">
      <c r="B226" s="19"/>
      <c r="C226" s="13"/>
      <c r="D226" s="100"/>
      <c r="E226" s="15"/>
      <c r="F226" s="15"/>
      <c r="G226" s="15" t="str">
        <f t="shared" si="1"/>
        <v/>
      </c>
    </row>
    <row r="227" spans="2:7" ht="15">
      <c r="B227" s="19"/>
      <c r="C227" s="13"/>
      <c r="D227" s="100"/>
      <c r="E227" s="15"/>
      <c r="F227" s="15"/>
      <c r="G227" s="15" t="str">
        <f t="shared" si="1"/>
        <v/>
      </c>
    </row>
    <row r="228" spans="2:7" ht="15">
      <c r="B228" s="19"/>
      <c r="C228" s="13"/>
      <c r="D228" s="100"/>
      <c r="E228" s="15"/>
      <c r="F228" s="15"/>
      <c r="G228" s="15" t="str">
        <f t="shared" si="1"/>
        <v/>
      </c>
    </row>
    <row r="229" spans="2:7" ht="15">
      <c r="B229" s="19"/>
      <c r="C229" s="13"/>
      <c r="D229" s="100"/>
      <c r="E229" s="15"/>
      <c r="F229" s="15"/>
      <c r="G229" s="15" t="str">
        <f t="shared" si="1"/>
        <v/>
      </c>
    </row>
    <row r="230" spans="2:7" ht="15">
      <c r="B230" s="19"/>
      <c r="C230" s="13"/>
      <c r="D230" s="100"/>
      <c r="E230" s="15"/>
      <c r="F230" s="15"/>
      <c r="G230" s="15" t="str">
        <f t="shared" si="1"/>
        <v/>
      </c>
    </row>
    <row r="231" spans="2:7" ht="15">
      <c r="B231" s="19"/>
      <c r="C231" s="13"/>
      <c r="D231" s="100"/>
      <c r="E231" s="15"/>
      <c r="F231" s="15"/>
      <c r="G231" s="15" t="str">
        <f t="shared" si="1"/>
        <v/>
      </c>
    </row>
    <row r="232" spans="2:7" ht="15">
      <c r="B232" s="19"/>
      <c r="C232" s="13"/>
      <c r="D232" s="100"/>
      <c r="E232" s="15"/>
      <c r="F232" s="15"/>
      <c r="G232" s="15" t="str">
        <f t="shared" si="1"/>
        <v/>
      </c>
    </row>
    <row r="233" spans="2:7" ht="15">
      <c r="B233" s="19"/>
      <c r="C233" s="13"/>
      <c r="D233" s="100"/>
      <c r="E233" s="15"/>
      <c r="F233" s="15"/>
      <c r="G233" s="15" t="str">
        <f t="shared" si="1"/>
        <v/>
      </c>
    </row>
    <row r="234" spans="2:7" ht="15">
      <c r="B234" s="19"/>
      <c r="C234" s="13"/>
      <c r="D234" s="100"/>
      <c r="E234" s="15"/>
      <c r="F234" s="15"/>
      <c r="G234" s="15" t="str">
        <f t="shared" si="1"/>
        <v/>
      </c>
    </row>
    <row r="235" spans="2:7" ht="15">
      <c r="B235" s="19"/>
      <c r="C235" s="13"/>
      <c r="D235" s="100"/>
      <c r="E235" s="15"/>
      <c r="F235" s="15"/>
      <c r="G235" s="15" t="str">
        <f t="shared" si="1"/>
        <v/>
      </c>
    </row>
    <row r="236" spans="2:7" ht="15">
      <c r="B236" s="19"/>
      <c r="C236" s="13"/>
      <c r="D236" s="100"/>
      <c r="E236" s="15"/>
      <c r="F236" s="15"/>
      <c r="G236" s="15" t="str">
        <f t="shared" si="1"/>
        <v/>
      </c>
    </row>
    <row r="237" spans="2:7" ht="15">
      <c r="B237" s="19"/>
      <c r="C237" s="13"/>
      <c r="D237" s="100"/>
      <c r="E237" s="15"/>
      <c r="F237" s="15"/>
      <c r="G237" s="15" t="str">
        <f t="shared" si="1"/>
        <v/>
      </c>
    </row>
    <row r="238" spans="2:7" ht="15">
      <c r="B238" s="19"/>
      <c r="C238" s="13"/>
      <c r="D238" s="100"/>
      <c r="E238" s="15"/>
      <c r="F238" s="15"/>
      <c r="G238" s="15" t="str">
        <f t="shared" si="1"/>
        <v/>
      </c>
    </row>
    <row r="239" spans="2:7" ht="15">
      <c r="B239" s="19"/>
      <c r="C239" s="13"/>
      <c r="D239" s="100"/>
      <c r="E239" s="15"/>
      <c r="F239" s="15"/>
      <c r="G239" s="15" t="str">
        <f t="shared" si="1"/>
        <v/>
      </c>
    </row>
    <row r="240" spans="2:7" ht="15">
      <c r="B240" s="19"/>
      <c r="C240" s="13"/>
      <c r="D240" s="100"/>
      <c r="E240" s="15"/>
      <c r="F240" s="15"/>
      <c r="G240" s="15" t="str">
        <f t="shared" si="1"/>
        <v/>
      </c>
    </row>
    <row r="241" spans="2:7" ht="15">
      <c r="B241" s="19"/>
      <c r="C241" s="13"/>
      <c r="D241" s="100"/>
      <c r="E241" s="15"/>
      <c r="F241" s="15"/>
      <c r="G241" s="15" t="str">
        <f t="shared" si="1"/>
        <v/>
      </c>
    </row>
    <row r="242" spans="2:7" ht="15">
      <c r="B242" s="19"/>
      <c r="C242" s="13"/>
      <c r="D242" s="100"/>
      <c r="E242" s="15"/>
      <c r="F242" s="15"/>
      <c r="G242" s="15" t="str">
        <f t="shared" si="1"/>
        <v/>
      </c>
    </row>
    <row r="243" spans="2:7" ht="15">
      <c r="B243" s="19"/>
      <c r="C243" s="13"/>
      <c r="D243" s="100"/>
      <c r="E243" s="15"/>
      <c r="F243" s="15"/>
      <c r="G243" s="15" t="str">
        <f t="shared" si="1"/>
        <v/>
      </c>
    </row>
    <row r="244" spans="2:7" ht="15">
      <c r="B244" s="19"/>
      <c r="C244" s="13"/>
      <c r="D244" s="100"/>
      <c r="E244" s="15"/>
      <c r="F244" s="15"/>
      <c r="G244" s="15" t="str">
        <f t="shared" si="1"/>
        <v/>
      </c>
    </row>
    <row r="245" spans="2:7" ht="15">
      <c r="B245" s="19"/>
      <c r="C245" s="13"/>
      <c r="D245" s="100"/>
      <c r="E245" s="15"/>
      <c r="F245" s="15"/>
      <c r="G245" s="15" t="str">
        <f t="shared" si="1"/>
        <v/>
      </c>
    </row>
    <row r="246" spans="2:7" ht="15">
      <c r="B246" s="19"/>
      <c r="C246" s="13"/>
      <c r="D246" s="100"/>
      <c r="E246" s="15"/>
      <c r="F246" s="15"/>
      <c r="G246" s="15" t="str">
        <f t="shared" si="1"/>
        <v/>
      </c>
    </row>
    <row r="247" spans="2:7" ht="15">
      <c r="B247" s="19"/>
      <c r="C247" s="13"/>
      <c r="D247" s="100"/>
      <c r="E247" s="15"/>
      <c r="F247" s="15"/>
      <c r="G247" s="15" t="str">
        <f t="shared" si="1"/>
        <v/>
      </c>
    </row>
    <row r="248" spans="2:7" ht="15">
      <c r="B248" s="19"/>
      <c r="C248" s="13"/>
      <c r="D248" s="100"/>
      <c r="E248" s="15"/>
      <c r="F248" s="15"/>
      <c r="G248" s="15" t="str">
        <f t="shared" si="1"/>
        <v/>
      </c>
    </row>
    <row r="249" spans="2:7" ht="15">
      <c r="B249" s="19"/>
      <c r="C249" s="13"/>
      <c r="D249" s="100"/>
      <c r="E249" s="15"/>
      <c r="F249" s="15"/>
      <c r="G249" s="15" t="str">
        <f t="shared" si="1"/>
        <v/>
      </c>
    </row>
    <row r="250" spans="2:7" ht="15">
      <c r="B250" s="19"/>
      <c r="C250" s="13"/>
      <c r="D250" s="100"/>
      <c r="E250" s="15"/>
      <c r="F250" s="15"/>
      <c r="G250" s="15" t="str">
        <f t="shared" si="1"/>
        <v/>
      </c>
    </row>
    <row r="251" spans="2:7" ht="15">
      <c r="B251" s="19"/>
      <c r="C251" s="13"/>
      <c r="D251" s="100"/>
      <c r="E251" s="15"/>
      <c r="F251" s="15"/>
      <c r="G251" s="15" t="str">
        <f t="shared" si="1"/>
        <v/>
      </c>
    </row>
    <row r="252" spans="2:7" ht="15">
      <c r="B252" s="19"/>
      <c r="C252" s="13"/>
      <c r="D252" s="100"/>
      <c r="E252" s="15"/>
      <c r="F252" s="15"/>
      <c r="G252" s="15" t="str">
        <f t="shared" si="1"/>
        <v/>
      </c>
    </row>
    <row r="253" spans="2:7" ht="15">
      <c r="B253" s="19"/>
      <c r="C253" s="13"/>
      <c r="D253" s="100"/>
      <c r="E253" s="15"/>
      <c r="F253" s="15"/>
      <c r="G253" s="15" t="str">
        <f t="shared" si="1"/>
        <v/>
      </c>
    </row>
    <row r="254" spans="2:7" ht="15">
      <c r="B254" s="19"/>
      <c r="C254" s="13"/>
      <c r="D254" s="100"/>
      <c r="E254" s="15"/>
      <c r="F254" s="15"/>
      <c r="G254" s="15" t="str">
        <f t="shared" si="1"/>
        <v/>
      </c>
    </row>
    <row r="255" spans="2:7" ht="15">
      <c r="B255" s="19"/>
      <c r="C255" s="13"/>
      <c r="D255" s="100"/>
      <c r="E255" s="15"/>
      <c r="F255" s="15"/>
      <c r="G255" s="15" t="str">
        <f t="shared" si="1"/>
        <v/>
      </c>
    </row>
    <row r="256" spans="2:7" ht="15">
      <c r="B256" s="19"/>
      <c r="C256" s="13"/>
      <c r="D256" s="100"/>
      <c r="E256" s="15"/>
      <c r="F256" s="15"/>
      <c r="G256" s="15" t="str">
        <f t="shared" si="1"/>
        <v/>
      </c>
    </row>
    <row r="257" spans="2:7" ht="15">
      <c r="B257" s="19"/>
      <c r="C257" s="13"/>
      <c r="D257" s="100"/>
      <c r="E257" s="15"/>
      <c r="F257" s="15"/>
      <c r="G257" s="15" t="str">
        <f t="shared" si="1"/>
        <v/>
      </c>
    </row>
    <row r="258" spans="2:7" ht="15">
      <c r="B258" s="19"/>
      <c r="C258" s="13"/>
      <c r="D258" s="100"/>
      <c r="E258" s="15"/>
      <c r="F258" s="15"/>
      <c r="G258" s="15" t="str">
        <f t="shared" si="1"/>
        <v/>
      </c>
    </row>
    <row r="259" spans="2:7" ht="15">
      <c r="B259" s="19"/>
      <c r="C259" s="13"/>
      <c r="D259" s="100"/>
      <c r="E259" s="15"/>
      <c r="F259" s="15"/>
      <c r="G259" s="15" t="str">
        <f t="shared" si="1"/>
        <v/>
      </c>
    </row>
    <row r="260" spans="2:7" ht="15">
      <c r="B260" s="19"/>
      <c r="C260" s="13"/>
      <c r="D260" s="100"/>
      <c r="E260" s="15"/>
      <c r="F260" s="15"/>
      <c r="G260" s="15" t="str">
        <f t="shared" si="1"/>
        <v/>
      </c>
    </row>
    <row r="261" spans="2:7" ht="15">
      <c r="B261" s="19"/>
      <c r="C261" s="13"/>
      <c r="D261" s="100"/>
      <c r="E261" s="15"/>
      <c r="F261" s="15"/>
      <c r="G261" s="15" t="str">
        <f t="shared" si="1"/>
        <v/>
      </c>
    </row>
    <row r="262" spans="2:7" ht="15">
      <c r="B262" s="19"/>
      <c r="C262" s="13"/>
      <c r="D262" s="100"/>
      <c r="E262" s="15"/>
      <c r="F262" s="15"/>
      <c r="G262" s="15" t="str">
        <f t="shared" ref="G262:G505" si="2">IF(OR(G261="",AND(B262="",E262="",F262="")),"",G261+E262-F262)</f>
        <v/>
      </c>
    </row>
    <row r="263" spans="2:7" ht="15">
      <c r="B263" s="19"/>
      <c r="C263" s="13"/>
      <c r="D263" s="100"/>
      <c r="E263" s="15"/>
      <c r="F263" s="15"/>
      <c r="G263" s="15" t="str">
        <f t="shared" si="2"/>
        <v/>
      </c>
    </row>
    <row r="264" spans="2:7" ht="15">
      <c r="B264" s="19"/>
      <c r="C264" s="13"/>
      <c r="D264" s="100"/>
      <c r="E264" s="15"/>
      <c r="F264" s="15"/>
      <c r="G264" s="15" t="str">
        <f t="shared" si="2"/>
        <v/>
      </c>
    </row>
    <row r="265" spans="2:7" ht="15">
      <c r="B265" s="19"/>
      <c r="C265" s="13"/>
      <c r="D265" s="100"/>
      <c r="E265" s="15"/>
      <c r="F265" s="15"/>
      <c r="G265" s="15" t="str">
        <f t="shared" si="2"/>
        <v/>
      </c>
    </row>
    <row r="266" spans="2:7" ht="15">
      <c r="B266" s="19"/>
      <c r="C266" s="13"/>
      <c r="D266" s="100"/>
      <c r="E266" s="15"/>
      <c r="F266" s="15"/>
      <c r="G266" s="15" t="str">
        <f t="shared" si="2"/>
        <v/>
      </c>
    </row>
    <row r="267" spans="2:7" ht="15">
      <c r="B267" s="19"/>
      <c r="C267" s="13"/>
      <c r="D267" s="100"/>
      <c r="E267" s="15"/>
      <c r="F267" s="15"/>
      <c r="G267" s="15" t="str">
        <f t="shared" si="2"/>
        <v/>
      </c>
    </row>
    <row r="268" spans="2:7" ht="15">
      <c r="B268" s="19"/>
      <c r="C268" s="13"/>
      <c r="D268" s="100"/>
      <c r="E268" s="15"/>
      <c r="F268" s="15"/>
      <c r="G268" s="15" t="str">
        <f t="shared" si="2"/>
        <v/>
      </c>
    </row>
    <row r="269" spans="2:7" ht="15">
      <c r="B269" s="19"/>
      <c r="C269" s="13"/>
      <c r="D269" s="100"/>
      <c r="E269" s="15"/>
      <c r="F269" s="15"/>
      <c r="G269" s="15" t="str">
        <f t="shared" si="2"/>
        <v/>
      </c>
    </row>
    <row r="270" spans="2:7" ht="15">
      <c r="B270" s="19"/>
      <c r="C270" s="13"/>
      <c r="D270" s="100"/>
      <c r="E270" s="15"/>
      <c r="F270" s="15"/>
      <c r="G270" s="15" t="str">
        <f t="shared" si="2"/>
        <v/>
      </c>
    </row>
    <row r="271" spans="2:7" ht="15">
      <c r="B271" s="19"/>
      <c r="C271" s="13"/>
      <c r="D271" s="100"/>
      <c r="E271" s="15"/>
      <c r="F271" s="15"/>
      <c r="G271" s="15" t="str">
        <f t="shared" si="2"/>
        <v/>
      </c>
    </row>
    <row r="272" spans="2:7" ht="15">
      <c r="B272" s="19"/>
      <c r="C272" s="13"/>
      <c r="D272" s="100"/>
      <c r="E272" s="15"/>
      <c r="F272" s="15"/>
      <c r="G272" s="15" t="str">
        <f t="shared" si="2"/>
        <v/>
      </c>
    </row>
    <row r="273" spans="2:7" ht="15">
      <c r="B273" s="19"/>
      <c r="C273" s="13"/>
      <c r="D273" s="100"/>
      <c r="E273" s="15"/>
      <c r="F273" s="15"/>
      <c r="G273" s="15" t="str">
        <f t="shared" si="2"/>
        <v/>
      </c>
    </row>
    <row r="274" spans="2:7" ht="15">
      <c r="B274" s="19"/>
      <c r="C274" s="13"/>
      <c r="D274" s="100"/>
      <c r="E274" s="15"/>
      <c r="F274" s="15"/>
      <c r="G274" s="15" t="str">
        <f t="shared" si="2"/>
        <v/>
      </c>
    </row>
    <row r="275" spans="2:7" ht="15">
      <c r="B275" s="19"/>
      <c r="C275" s="13"/>
      <c r="D275" s="100"/>
      <c r="E275" s="15"/>
      <c r="F275" s="15"/>
      <c r="G275" s="15" t="str">
        <f t="shared" si="2"/>
        <v/>
      </c>
    </row>
    <row r="276" spans="2:7" ht="15">
      <c r="B276" s="19"/>
      <c r="C276" s="13"/>
      <c r="D276" s="100"/>
      <c r="E276" s="15"/>
      <c r="F276" s="15"/>
      <c r="G276" s="15" t="str">
        <f t="shared" si="2"/>
        <v/>
      </c>
    </row>
    <row r="277" spans="2:7" ht="15">
      <c r="B277" s="19"/>
      <c r="C277" s="13"/>
      <c r="D277" s="100"/>
      <c r="E277" s="15"/>
      <c r="F277" s="15"/>
      <c r="G277" s="15" t="str">
        <f t="shared" si="2"/>
        <v/>
      </c>
    </row>
    <row r="278" spans="2:7" ht="15">
      <c r="B278" s="19"/>
      <c r="C278" s="13"/>
      <c r="D278" s="100"/>
      <c r="E278" s="15"/>
      <c r="F278" s="15"/>
      <c r="G278" s="15" t="str">
        <f t="shared" si="2"/>
        <v/>
      </c>
    </row>
    <row r="279" spans="2:7" ht="15">
      <c r="B279" s="19"/>
      <c r="C279" s="13"/>
      <c r="D279" s="100"/>
      <c r="E279" s="15"/>
      <c r="F279" s="15"/>
      <c r="G279" s="15" t="str">
        <f t="shared" si="2"/>
        <v/>
      </c>
    </row>
    <row r="280" spans="2:7" ht="15">
      <c r="B280" s="19"/>
      <c r="C280" s="13"/>
      <c r="D280" s="100"/>
      <c r="E280" s="15"/>
      <c r="F280" s="15"/>
      <c r="G280" s="15" t="str">
        <f t="shared" si="2"/>
        <v/>
      </c>
    </row>
    <row r="281" spans="2:7" ht="15">
      <c r="B281" s="19"/>
      <c r="C281" s="13"/>
      <c r="D281" s="100"/>
      <c r="E281" s="15"/>
      <c r="F281" s="15"/>
      <c r="G281" s="15" t="str">
        <f t="shared" si="2"/>
        <v/>
      </c>
    </row>
    <row r="282" spans="2:7" ht="15">
      <c r="B282" s="19"/>
      <c r="C282" s="13"/>
      <c r="D282" s="100"/>
      <c r="E282" s="15"/>
      <c r="F282" s="15"/>
      <c r="G282" s="15" t="str">
        <f t="shared" si="2"/>
        <v/>
      </c>
    </row>
    <row r="283" spans="2:7" ht="15">
      <c r="B283" s="19"/>
      <c r="C283" s="13"/>
      <c r="D283" s="100"/>
      <c r="E283" s="15"/>
      <c r="F283" s="15"/>
      <c r="G283" s="15" t="str">
        <f t="shared" si="2"/>
        <v/>
      </c>
    </row>
    <row r="284" spans="2:7" ht="15">
      <c r="B284" s="19"/>
      <c r="C284" s="13"/>
      <c r="D284" s="100"/>
      <c r="E284" s="15"/>
      <c r="F284" s="15"/>
      <c r="G284" s="15" t="str">
        <f t="shared" si="2"/>
        <v/>
      </c>
    </row>
    <row r="285" spans="2:7" ht="15">
      <c r="B285" s="19"/>
      <c r="C285" s="13"/>
      <c r="D285" s="100"/>
      <c r="E285" s="15"/>
      <c r="F285" s="15"/>
      <c r="G285" s="15" t="str">
        <f t="shared" si="2"/>
        <v/>
      </c>
    </row>
    <row r="286" spans="2:7" ht="15">
      <c r="B286" s="19"/>
      <c r="C286" s="13"/>
      <c r="D286" s="100"/>
      <c r="E286" s="15"/>
      <c r="F286" s="15"/>
      <c r="G286" s="15" t="str">
        <f t="shared" si="2"/>
        <v/>
      </c>
    </row>
    <row r="287" spans="2:7" ht="15">
      <c r="B287" s="19"/>
      <c r="C287" s="13"/>
      <c r="D287" s="100"/>
      <c r="E287" s="15"/>
      <c r="F287" s="15"/>
      <c r="G287" s="15" t="str">
        <f t="shared" si="2"/>
        <v/>
      </c>
    </row>
    <row r="288" spans="2:7" ht="15">
      <c r="B288" s="19"/>
      <c r="C288" s="13"/>
      <c r="D288" s="100"/>
      <c r="E288" s="15"/>
      <c r="F288" s="15"/>
      <c r="G288" s="15" t="str">
        <f t="shared" si="2"/>
        <v/>
      </c>
    </row>
    <row r="289" spans="2:7" ht="15">
      <c r="B289" s="19"/>
      <c r="C289" s="13"/>
      <c r="D289" s="100"/>
      <c r="E289" s="15"/>
      <c r="F289" s="15"/>
      <c r="G289" s="15" t="str">
        <f t="shared" si="2"/>
        <v/>
      </c>
    </row>
    <row r="290" spans="2:7" ht="15">
      <c r="B290" s="19"/>
      <c r="C290" s="13"/>
      <c r="D290" s="100"/>
      <c r="E290" s="15"/>
      <c r="F290" s="15"/>
      <c r="G290" s="15" t="str">
        <f t="shared" si="2"/>
        <v/>
      </c>
    </row>
    <row r="291" spans="2:7" ht="15">
      <c r="B291" s="19"/>
      <c r="C291" s="13"/>
      <c r="D291" s="100"/>
      <c r="E291" s="15"/>
      <c r="F291" s="15"/>
      <c r="G291" s="15" t="str">
        <f t="shared" si="2"/>
        <v/>
      </c>
    </row>
    <row r="292" spans="2:7" ht="15">
      <c r="B292" s="19"/>
      <c r="C292" s="13"/>
      <c r="D292" s="100"/>
      <c r="E292" s="15"/>
      <c r="F292" s="15"/>
      <c r="G292" s="15" t="str">
        <f t="shared" si="2"/>
        <v/>
      </c>
    </row>
    <row r="293" spans="2:7" ht="15">
      <c r="B293" s="19"/>
      <c r="C293" s="13"/>
      <c r="D293" s="100"/>
      <c r="E293" s="15"/>
      <c r="F293" s="15"/>
      <c r="G293" s="15" t="str">
        <f t="shared" si="2"/>
        <v/>
      </c>
    </row>
    <row r="294" spans="2:7" ht="15">
      <c r="B294" s="19"/>
      <c r="C294" s="13"/>
      <c r="D294" s="100"/>
      <c r="E294" s="15"/>
      <c r="F294" s="15"/>
      <c r="G294" s="15" t="str">
        <f t="shared" si="2"/>
        <v/>
      </c>
    </row>
    <row r="295" spans="2:7" ht="15">
      <c r="B295" s="19"/>
      <c r="C295" s="13"/>
      <c r="D295" s="100"/>
      <c r="E295" s="15"/>
      <c r="F295" s="15"/>
      <c r="G295" s="15" t="str">
        <f t="shared" si="2"/>
        <v/>
      </c>
    </row>
    <row r="296" spans="2:7" ht="15">
      <c r="B296" s="19"/>
      <c r="C296" s="13"/>
      <c r="D296" s="100"/>
      <c r="E296" s="15"/>
      <c r="F296" s="15"/>
      <c r="G296" s="15" t="str">
        <f t="shared" si="2"/>
        <v/>
      </c>
    </row>
    <row r="297" spans="2:7" ht="15">
      <c r="B297" s="19"/>
      <c r="C297" s="13"/>
      <c r="D297" s="100"/>
      <c r="E297" s="15"/>
      <c r="F297" s="15"/>
      <c r="G297" s="15" t="str">
        <f t="shared" si="2"/>
        <v/>
      </c>
    </row>
    <row r="298" spans="2:7" ht="15">
      <c r="B298" s="19"/>
      <c r="C298" s="13"/>
      <c r="D298" s="100"/>
      <c r="E298" s="15"/>
      <c r="F298" s="15"/>
      <c r="G298" s="15" t="str">
        <f t="shared" si="2"/>
        <v/>
      </c>
    </row>
    <row r="299" spans="2:7" ht="15">
      <c r="B299" s="19"/>
      <c r="C299" s="13"/>
      <c r="D299" s="100"/>
      <c r="E299" s="15"/>
      <c r="F299" s="15"/>
      <c r="G299" s="15" t="str">
        <f t="shared" si="2"/>
        <v/>
      </c>
    </row>
    <row r="300" spans="2:7" ht="15">
      <c r="B300" s="19"/>
      <c r="C300" s="13"/>
      <c r="D300" s="100"/>
      <c r="E300" s="15"/>
      <c r="F300" s="15"/>
      <c r="G300" s="15" t="str">
        <f t="shared" si="2"/>
        <v/>
      </c>
    </row>
    <row r="301" spans="2:7" ht="15">
      <c r="B301" s="19"/>
      <c r="C301" s="13"/>
      <c r="D301" s="100"/>
      <c r="E301" s="15"/>
      <c r="F301" s="15"/>
      <c r="G301" s="15" t="str">
        <f t="shared" si="2"/>
        <v/>
      </c>
    </row>
    <row r="302" spans="2:7" ht="15">
      <c r="B302" s="19"/>
      <c r="C302" s="13"/>
      <c r="D302" s="100"/>
      <c r="E302" s="15"/>
      <c r="F302" s="15"/>
      <c r="G302" s="15" t="str">
        <f t="shared" si="2"/>
        <v/>
      </c>
    </row>
    <row r="303" spans="2:7" ht="15">
      <c r="B303" s="19"/>
      <c r="C303" s="13"/>
      <c r="D303" s="100"/>
      <c r="E303" s="15"/>
      <c r="F303" s="15"/>
      <c r="G303" s="15" t="str">
        <f t="shared" si="2"/>
        <v/>
      </c>
    </row>
    <row r="304" spans="2:7" ht="15">
      <c r="B304" s="19"/>
      <c r="C304" s="13"/>
      <c r="D304" s="100"/>
      <c r="E304" s="15"/>
      <c r="F304" s="15"/>
      <c r="G304" s="15" t="str">
        <f t="shared" si="2"/>
        <v/>
      </c>
    </row>
    <row r="305" spans="2:7" ht="15">
      <c r="B305" s="19"/>
      <c r="C305" s="13"/>
      <c r="D305" s="100"/>
      <c r="E305" s="15"/>
      <c r="F305" s="15"/>
      <c r="G305" s="15" t="str">
        <f t="shared" si="2"/>
        <v/>
      </c>
    </row>
    <row r="306" spans="2:7" ht="15">
      <c r="B306" s="19"/>
      <c r="C306" s="13"/>
      <c r="D306" s="100"/>
      <c r="E306" s="15"/>
      <c r="F306" s="15"/>
      <c r="G306" s="15" t="str">
        <f t="shared" si="2"/>
        <v/>
      </c>
    </row>
    <row r="307" spans="2:7" ht="15">
      <c r="B307" s="19"/>
      <c r="C307" s="13"/>
      <c r="D307" s="100"/>
      <c r="E307" s="15"/>
      <c r="F307" s="15"/>
      <c r="G307" s="15" t="str">
        <f t="shared" si="2"/>
        <v/>
      </c>
    </row>
    <row r="308" spans="2:7" ht="15">
      <c r="B308" s="19"/>
      <c r="C308" s="13"/>
      <c r="D308" s="100"/>
      <c r="E308" s="15"/>
      <c r="F308" s="15"/>
      <c r="G308" s="15" t="str">
        <f t="shared" si="2"/>
        <v/>
      </c>
    </row>
    <row r="309" spans="2:7" ht="15">
      <c r="B309" s="19"/>
      <c r="C309" s="13"/>
      <c r="D309" s="100"/>
      <c r="E309" s="15"/>
      <c r="F309" s="15"/>
      <c r="G309" s="15" t="str">
        <f t="shared" si="2"/>
        <v/>
      </c>
    </row>
    <row r="310" spans="2:7" ht="15">
      <c r="B310" s="19"/>
      <c r="C310" s="13"/>
      <c r="D310" s="100"/>
      <c r="E310" s="15"/>
      <c r="F310" s="15"/>
      <c r="G310" s="15" t="str">
        <f t="shared" si="2"/>
        <v/>
      </c>
    </row>
    <row r="311" spans="2:7" ht="15">
      <c r="B311" s="19"/>
      <c r="C311" s="13"/>
      <c r="D311" s="100"/>
      <c r="E311" s="15"/>
      <c r="F311" s="15"/>
      <c r="G311" s="15" t="str">
        <f t="shared" si="2"/>
        <v/>
      </c>
    </row>
    <row r="312" spans="2:7" ht="15">
      <c r="B312" s="19"/>
      <c r="C312" s="13"/>
      <c r="D312" s="100"/>
      <c r="E312" s="15"/>
      <c r="F312" s="15"/>
      <c r="G312" s="15" t="str">
        <f t="shared" si="2"/>
        <v/>
      </c>
    </row>
    <row r="313" spans="2:7" ht="15">
      <c r="B313" s="19"/>
      <c r="C313" s="13"/>
      <c r="D313" s="100"/>
      <c r="E313" s="15"/>
      <c r="F313" s="15"/>
      <c r="G313" s="15" t="str">
        <f t="shared" si="2"/>
        <v/>
      </c>
    </row>
    <row r="314" spans="2:7" ht="15">
      <c r="B314" s="19"/>
      <c r="C314" s="13"/>
      <c r="D314" s="100"/>
      <c r="E314" s="15"/>
      <c r="F314" s="15"/>
      <c r="G314" s="15" t="str">
        <f t="shared" si="2"/>
        <v/>
      </c>
    </row>
    <row r="315" spans="2:7" ht="15">
      <c r="B315" s="19"/>
      <c r="C315" s="13"/>
      <c r="D315" s="100"/>
      <c r="E315" s="15"/>
      <c r="F315" s="15"/>
      <c r="G315" s="15" t="str">
        <f t="shared" si="2"/>
        <v/>
      </c>
    </row>
    <row r="316" spans="2:7" ht="15">
      <c r="B316" s="19"/>
      <c r="C316" s="13"/>
      <c r="D316" s="100"/>
      <c r="E316" s="15"/>
      <c r="F316" s="15"/>
      <c r="G316" s="15" t="str">
        <f t="shared" si="2"/>
        <v/>
      </c>
    </row>
    <row r="317" spans="2:7" ht="15">
      <c r="B317" s="19"/>
      <c r="C317" s="13"/>
      <c r="D317" s="100"/>
      <c r="E317" s="15"/>
      <c r="F317" s="15"/>
      <c r="G317" s="15" t="str">
        <f t="shared" si="2"/>
        <v/>
      </c>
    </row>
    <row r="318" spans="2:7" ht="15">
      <c r="B318" s="19"/>
      <c r="C318" s="13"/>
      <c r="D318" s="100"/>
      <c r="E318" s="15"/>
      <c r="F318" s="15"/>
      <c r="G318" s="15" t="str">
        <f t="shared" si="2"/>
        <v/>
      </c>
    </row>
    <row r="319" spans="2:7" ht="15">
      <c r="B319" s="19"/>
      <c r="C319" s="13"/>
      <c r="D319" s="100"/>
      <c r="E319" s="15"/>
      <c r="F319" s="15"/>
      <c r="G319" s="15" t="str">
        <f t="shared" si="2"/>
        <v/>
      </c>
    </row>
    <row r="320" spans="2:7" ht="15">
      <c r="B320" s="19"/>
      <c r="C320" s="13"/>
      <c r="D320" s="100"/>
      <c r="E320" s="15"/>
      <c r="F320" s="15"/>
      <c r="G320" s="15" t="str">
        <f t="shared" si="2"/>
        <v/>
      </c>
    </row>
    <row r="321" spans="2:7" ht="15">
      <c r="B321" s="19"/>
      <c r="C321" s="13"/>
      <c r="D321" s="100"/>
      <c r="E321" s="15"/>
      <c r="F321" s="15"/>
      <c r="G321" s="15" t="str">
        <f t="shared" si="2"/>
        <v/>
      </c>
    </row>
    <row r="322" spans="2:7" ht="15">
      <c r="B322" s="19"/>
      <c r="C322" s="13"/>
      <c r="D322" s="100"/>
      <c r="E322" s="15"/>
      <c r="F322" s="15"/>
      <c r="G322" s="15" t="str">
        <f t="shared" si="2"/>
        <v/>
      </c>
    </row>
    <row r="323" spans="2:7" ht="15">
      <c r="B323" s="19"/>
      <c r="C323" s="13"/>
      <c r="D323" s="100"/>
      <c r="E323" s="15"/>
      <c r="F323" s="15"/>
      <c r="G323" s="15" t="str">
        <f t="shared" si="2"/>
        <v/>
      </c>
    </row>
    <row r="324" spans="2:7" ht="15">
      <c r="B324" s="19"/>
      <c r="C324" s="13"/>
      <c r="D324" s="100"/>
      <c r="E324" s="15"/>
      <c r="F324" s="15"/>
      <c r="G324" s="15" t="str">
        <f t="shared" si="2"/>
        <v/>
      </c>
    </row>
    <row r="325" spans="2:7" ht="15">
      <c r="B325" s="19"/>
      <c r="C325" s="13"/>
      <c r="D325" s="100"/>
      <c r="E325" s="15"/>
      <c r="F325" s="15"/>
      <c r="G325" s="15" t="str">
        <f t="shared" si="2"/>
        <v/>
      </c>
    </row>
    <row r="326" spans="2:7" ht="15">
      <c r="B326" s="19"/>
      <c r="C326" s="13"/>
      <c r="D326" s="100"/>
      <c r="E326" s="15"/>
      <c r="F326" s="15"/>
      <c r="G326" s="15" t="str">
        <f t="shared" si="2"/>
        <v/>
      </c>
    </row>
    <row r="327" spans="2:7" ht="15">
      <c r="B327" s="19"/>
      <c r="C327" s="13"/>
      <c r="D327" s="100"/>
      <c r="E327" s="15"/>
      <c r="F327" s="15"/>
      <c r="G327" s="15" t="str">
        <f t="shared" si="2"/>
        <v/>
      </c>
    </row>
    <row r="328" spans="2:7" ht="15">
      <c r="B328" s="19"/>
      <c r="C328" s="13"/>
      <c r="D328" s="100"/>
      <c r="E328" s="15"/>
      <c r="F328" s="15"/>
      <c r="G328" s="15" t="str">
        <f t="shared" si="2"/>
        <v/>
      </c>
    </row>
    <row r="329" spans="2:7" ht="15">
      <c r="B329" s="19"/>
      <c r="C329" s="13"/>
      <c r="D329" s="100"/>
      <c r="E329" s="15"/>
      <c r="F329" s="15"/>
      <c r="G329" s="15" t="str">
        <f t="shared" si="2"/>
        <v/>
      </c>
    </row>
    <row r="330" spans="2:7" ht="15">
      <c r="B330" s="19"/>
      <c r="C330" s="13"/>
      <c r="D330" s="100"/>
      <c r="E330" s="15"/>
      <c r="F330" s="15"/>
      <c r="G330" s="15" t="str">
        <f t="shared" si="2"/>
        <v/>
      </c>
    </row>
    <row r="331" spans="2:7" ht="15">
      <c r="B331" s="19"/>
      <c r="C331" s="13"/>
      <c r="D331" s="100"/>
      <c r="E331" s="15"/>
      <c r="F331" s="15"/>
      <c r="G331" s="15" t="str">
        <f t="shared" si="2"/>
        <v/>
      </c>
    </row>
    <row r="332" spans="2:7" ht="15">
      <c r="B332" s="19"/>
      <c r="C332" s="13"/>
      <c r="D332" s="100"/>
      <c r="E332" s="15"/>
      <c r="F332" s="15"/>
      <c r="G332" s="15" t="str">
        <f t="shared" si="2"/>
        <v/>
      </c>
    </row>
    <row r="333" spans="2:7" ht="15">
      <c r="B333" s="19"/>
      <c r="C333" s="13"/>
      <c r="D333" s="100"/>
      <c r="E333" s="15"/>
      <c r="F333" s="15"/>
      <c r="G333" s="15" t="str">
        <f t="shared" si="2"/>
        <v/>
      </c>
    </row>
    <row r="334" spans="2:7" ht="15">
      <c r="B334" s="19"/>
      <c r="C334" s="13"/>
      <c r="D334" s="100"/>
      <c r="E334" s="15"/>
      <c r="F334" s="15"/>
      <c r="G334" s="15" t="str">
        <f t="shared" si="2"/>
        <v/>
      </c>
    </row>
    <row r="335" spans="2:7" ht="15">
      <c r="B335" s="19"/>
      <c r="C335" s="13"/>
      <c r="D335" s="100"/>
      <c r="E335" s="15"/>
      <c r="F335" s="15"/>
      <c r="G335" s="15" t="str">
        <f t="shared" si="2"/>
        <v/>
      </c>
    </row>
    <row r="336" spans="2:7" ht="15">
      <c r="B336" s="19"/>
      <c r="C336" s="13"/>
      <c r="D336" s="100"/>
      <c r="E336" s="15"/>
      <c r="F336" s="15"/>
      <c r="G336" s="15" t="str">
        <f t="shared" si="2"/>
        <v/>
      </c>
    </row>
    <row r="337" spans="2:7" ht="15">
      <c r="B337" s="19"/>
      <c r="C337" s="13"/>
      <c r="D337" s="100"/>
      <c r="E337" s="15"/>
      <c r="F337" s="15"/>
      <c r="G337" s="15" t="str">
        <f t="shared" si="2"/>
        <v/>
      </c>
    </row>
    <row r="338" spans="2:7" ht="15">
      <c r="B338" s="19"/>
      <c r="C338" s="13"/>
      <c r="D338" s="100"/>
      <c r="E338" s="15"/>
      <c r="F338" s="15"/>
      <c r="G338" s="15" t="str">
        <f t="shared" si="2"/>
        <v/>
      </c>
    </row>
    <row r="339" spans="2:7" ht="15">
      <c r="B339" s="19"/>
      <c r="C339" s="13"/>
      <c r="D339" s="100"/>
      <c r="E339" s="15"/>
      <c r="F339" s="15"/>
      <c r="G339" s="15" t="str">
        <f t="shared" si="2"/>
        <v/>
      </c>
    </row>
    <row r="340" spans="2:7" ht="15">
      <c r="B340" s="19"/>
      <c r="C340" s="13"/>
      <c r="D340" s="100"/>
      <c r="E340" s="15"/>
      <c r="F340" s="15"/>
      <c r="G340" s="15" t="str">
        <f t="shared" si="2"/>
        <v/>
      </c>
    </row>
    <row r="341" spans="2:7" ht="15">
      <c r="B341" s="19"/>
      <c r="C341" s="13"/>
      <c r="D341" s="100"/>
      <c r="E341" s="15"/>
      <c r="F341" s="15"/>
      <c r="G341" s="15" t="str">
        <f t="shared" si="2"/>
        <v/>
      </c>
    </row>
    <row r="342" spans="2:7" ht="15">
      <c r="B342" s="19"/>
      <c r="C342" s="13"/>
      <c r="D342" s="100"/>
      <c r="E342" s="15"/>
      <c r="F342" s="15"/>
      <c r="G342" s="15" t="str">
        <f t="shared" si="2"/>
        <v/>
      </c>
    </row>
    <row r="343" spans="2:7" ht="15">
      <c r="B343" s="19"/>
      <c r="C343" s="13"/>
      <c r="D343" s="100"/>
      <c r="E343" s="15"/>
      <c r="F343" s="15"/>
      <c r="G343" s="15" t="str">
        <f t="shared" si="2"/>
        <v/>
      </c>
    </row>
    <row r="344" spans="2:7" ht="15">
      <c r="B344" s="19"/>
      <c r="C344" s="13"/>
      <c r="D344" s="100"/>
      <c r="E344" s="15"/>
      <c r="F344" s="15"/>
      <c r="G344" s="15" t="str">
        <f t="shared" si="2"/>
        <v/>
      </c>
    </row>
    <row r="345" spans="2:7" ht="15">
      <c r="B345" s="19"/>
      <c r="C345" s="13"/>
      <c r="D345" s="100"/>
      <c r="E345" s="15"/>
      <c r="F345" s="15"/>
      <c r="G345" s="15" t="str">
        <f t="shared" si="2"/>
        <v/>
      </c>
    </row>
    <row r="346" spans="2:7" ht="15">
      <c r="B346" s="19"/>
      <c r="C346" s="13"/>
      <c r="D346" s="100"/>
      <c r="E346" s="15"/>
      <c r="F346" s="15"/>
      <c r="G346" s="15" t="str">
        <f t="shared" si="2"/>
        <v/>
      </c>
    </row>
    <row r="347" spans="2:7" ht="15">
      <c r="B347" s="19"/>
      <c r="C347" s="13"/>
      <c r="D347" s="100"/>
      <c r="E347" s="15"/>
      <c r="F347" s="15"/>
      <c r="G347" s="15" t="str">
        <f t="shared" si="2"/>
        <v/>
      </c>
    </row>
    <row r="348" spans="2:7" ht="15">
      <c r="B348" s="19"/>
      <c r="C348" s="13"/>
      <c r="D348" s="100"/>
      <c r="E348" s="15"/>
      <c r="F348" s="15"/>
      <c r="G348" s="15" t="str">
        <f t="shared" si="2"/>
        <v/>
      </c>
    </row>
    <row r="349" spans="2:7" ht="15">
      <c r="B349" s="19"/>
      <c r="C349" s="13"/>
      <c r="D349" s="100"/>
      <c r="E349" s="15"/>
      <c r="F349" s="15"/>
      <c r="G349" s="15" t="str">
        <f t="shared" si="2"/>
        <v/>
      </c>
    </row>
    <row r="350" spans="2:7" ht="15">
      <c r="B350" s="19"/>
      <c r="C350" s="13"/>
      <c r="D350" s="100"/>
      <c r="E350" s="15"/>
      <c r="F350" s="15"/>
      <c r="G350" s="15" t="str">
        <f t="shared" si="2"/>
        <v/>
      </c>
    </row>
    <row r="351" spans="2:7" ht="15">
      <c r="B351" s="19"/>
      <c r="C351" s="13"/>
      <c r="D351" s="100"/>
      <c r="E351" s="15"/>
      <c r="F351" s="15"/>
      <c r="G351" s="15" t="str">
        <f t="shared" si="2"/>
        <v/>
      </c>
    </row>
    <row r="352" spans="2:7" ht="15">
      <c r="B352" s="19"/>
      <c r="C352" s="13"/>
      <c r="D352" s="100"/>
      <c r="E352" s="15"/>
      <c r="F352" s="15"/>
      <c r="G352" s="15" t="str">
        <f t="shared" si="2"/>
        <v/>
      </c>
    </row>
    <row r="353" spans="2:7" ht="15">
      <c r="B353" s="19"/>
      <c r="C353" s="13"/>
      <c r="D353" s="100"/>
      <c r="E353" s="15"/>
      <c r="F353" s="15"/>
      <c r="G353" s="15" t="str">
        <f t="shared" si="2"/>
        <v/>
      </c>
    </row>
    <row r="354" spans="2:7" ht="15">
      <c r="B354" s="19"/>
      <c r="C354" s="13"/>
      <c r="D354" s="100"/>
      <c r="E354" s="15"/>
      <c r="F354" s="15"/>
      <c r="G354" s="15" t="str">
        <f t="shared" si="2"/>
        <v/>
      </c>
    </row>
    <row r="355" spans="2:7" ht="15">
      <c r="B355" s="19"/>
      <c r="C355" s="13"/>
      <c r="D355" s="100"/>
      <c r="E355" s="15"/>
      <c r="F355" s="15"/>
      <c r="G355" s="15" t="str">
        <f t="shared" si="2"/>
        <v/>
      </c>
    </row>
    <row r="356" spans="2:7" ht="15">
      <c r="B356" s="19"/>
      <c r="C356" s="13"/>
      <c r="D356" s="100"/>
      <c r="E356" s="15"/>
      <c r="F356" s="15"/>
      <c r="G356" s="15" t="str">
        <f t="shared" si="2"/>
        <v/>
      </c>
    </row>
    <row r="357" spans="2:7" ht="15">
      <c r="B357" s="19"/>
      <c r="C357" s="13"/>
      <c r="D357" s="100"/>
      <c r="E357" s="15"/>
      <c r="F357" s="15"/>
      <c r="G357" s="15" t="str">
        <f t="shared" si="2"/>
        <v/>
      </c>
    </row>
    <row r="358" spans="2:7" ht="15">
      <c r="B358" s="19"/>
      <c r="C358" s="13"/>
      <c r="D358" s="100"/>
      <c r="E358" s="15"/>
      <c r="F358" s="15"/>
      <c r="G358" s="15" t="str">
        <f t="shared" si="2"/>
        <v/>
      </c>
    </row>
    <row r="359" spans="2:7" ht="15">
      <c r="B359" s="19"/>
      <c r="C359" s="13"/>
      <c r="D359" s="100"/>
      <c r="E359" s="15"/>
      <c r="F359" s="15"/>
      <c r="G359" s="15" t="str">
        <f t="shared" si="2"/>
        <v/>
      </c>
    </row>
    <row r="360" spans="2:7" ht="15">
      <c r="B360" s="19"/>
      <c r="C360" s="13"/>
      <c r="D360" s="100"/>
      <c r="E360" s="15"/>
      <c r="F360" s="15"/>
      <c r="G360" s="15" t="str">
        <f t="shared" si="2"/>
        <v/>
      </c>
    </row>
    <row r="361" spans="2:7" ht="15">
      <c r="B361" s="19"/>
      <c r="C361" s="13"/>
      <c r="D361" s="100"/>
      <c r="E361" s="15"/>
      <c r="F361" s="15"/>
      <c r="G361" s="15" t="str">
        <f t="shared" si="2"/>
        <v/>
      </c>
    </row>
    <row r="362" spans="2:7" ht="15">
      <c r="B362" s="19"/>
      <c r="C362" s="13"/>
      <c r="D362" s="100"/>
      <c r="E362" s="15"/>
      <c r="F362" s="15"/>
      <c r="G362" s="15" t="str">
        <f t="shared" si="2"/>
        <v/>
      </c>
    </row>
    <row r="363" spans="2:7" ht="15">
      <c r="B363" s="19"/>
      <c r="C363" s="13"/>
      <c r="D363" s="100"/>
      <c r="E363" s="15"/>
      <c r="F363" s="15"/>
      <c r="G363" s="15" t="str">
        <f t="shared" si="2"/>
        <v/>
      </c>
    </row>
    <row r="364" spans="2:7" ht="15">
      <c r="B364" s="19"/>
      <c r="C364" s="13"/>
      <c r="D364" s="100"/>
      <c r="E364" s="15"/>
      <c r="F364" s="15"/>
      <c r="G364" s="15" t="str">
        <f t="shared" si="2"/>
        <v/>
      </c>
    </row>
    <row r="365" spans="2:7" ht="15">
      <c r="B365" s="19"/>
      <c r="C365" s="13"/>
      <c r="D365" s="100"/>
      <c r="E365" s="15"/>
      <c r="F365" s="15"/>
      <c r="G365" s="15" t="str">
        <f t="shared" si="2"/>
        <v/>
      </c>
    </row>
    <row r="366" spans="2:7" ht="15">
      <c r="B366" s="19"/>
      <c r="C366" s="13"/>
      <c r="D366" s="100"/>
      <c r="E366" s="15"/>
      <c r="F366" s="15"/>
      <c r="G366" s="15" t="str">
        <f t="shared" si="2"/>
        <v/>
      </c>
    </row>
    <row r="367" spans="2:7" ht="15">
      <c r="B367" s="19"/>
      <c r="C367" s="13"/>
      <c r="D367" s="100"/>
      <c r="E367" s="15"/>
      <c r="F367" s="15"/>
      <c r="G367" s="15" t="str">
        <f t="shared" si="2"/>
        <v/>
      </c>
    </row>
    <row r="368" spans="2:7" ht="15">
      <c r="B368" s="19"/>
      <c r="C368" s="13"/>
      <c r="D368" s="100"/>
      <c r="E368" s="15"/>
      <c r="F368" s="15"/>
      <c r="G368" s="15" t="str">
        <f t="shared" si="2"/>
        <v/>
      </c>
    </row>
    <row r="369" spans="2:7" ht="15">
      <c r="B369" s="19"/>
      <c r="C369" s="13"/>
      <c r="D369" s="100"/>
      <c r="E369" s="15"/>
      <c r="F369" s="15"/>
      <c r="G369" s="15" t="str">
        <f t="shared" si="2"/>
        <v/>
      </c>
    </row>
    <row r="370" spans="2:7" ht="15">
      <c r="B370" s="19"/>
      <c r="C370" s="13"/>
      <c r="D370" s="100"/>
      <c r="E370" s="15"/>
      <c r="F370" s="15"/>
      <c r="G370" s="15" t="str">
        <f t="shared" si="2"/>
        <v/>
      </c>
    </row>
    <row r="371" spans="2:7" ht="15">
      <c r="B371" s="19"/>
      <c r="C371" s="13"/>
      <c r="D371" s="100"/>
      <c r="E371" s="15"/>
      <c r="F371" s="15"/>
      <c r="G371" s="15" t="str">
        <f t="shared" si="2"/>
        <v/>
      </c>
    </row>
    <row r="372" spans="2:7" ht="15">
      <c r="B372" s="19"/>
      <c r="C372" s="13"/>
      <c r="D372" s="100"/>
      <c r="E372" s="15"/>
      <c r="F372" s="15"/>
      <c r="G372" s="15" t="str">
        <f t="shared" si="2"/>
        <v/>
      </c>
    </row>
    <row r="373" spans="2:7" ht="15">
      <c r="B373" s="19"/>
      <c r="C373" s="13"/>
      <c r="D373" s="100"/>
      <c r="E373" s="15"/>
      <c r="F373" s="15"/>
      <c r="G373" s="15" t="str">
        <f t="shared" si="2"/>
        <v/>
      </c>
    </row>
    <row r="374" spans="2:7" ht="15">
      <c r="B374" s="19"/>
      <c r="C374" s="13"/>
      <c r="D374" s="100"/>
      <c r="E374" s="15"/>
      <c r="F374" s="15"/>
      <c r="G374" s="15" t="str">
        <f t="shared" si="2"/>
        <v/>
      </c>
    </row>
    <row r="375" spans="2:7" ht="15">
      <c r="B375" s="19"/>
      <c r="C375" s="13"/>
      <c r="D375" s="100"/>
      <c r="E375" s="15"/>
      <c r="F375" s="15"/>
      <c r="G375" s="15" t="str">
        <f t="shared" si="2"/>
        <v/>
      </c>
    </row>
    <row r="376" spans="2:7" ht="15">
      <c r="B376" s="19"/>
      <c r="C376" s="13"/>
      <c r="D376" s="100"/>
      <c r="E376" s="15"/>
      <c r="F376" s="15"/>
      <c r="G376" s="15" t="str">
        <f t="shared" si="2"/>
        <v/>
      </c>
    </row>
    <row r="377" spans="2:7" ht="15">
      <c r="B377" s="19"/>
      <c r="C377" s="13"/>
      <c r="D377" s="100"/>
      <c r="E377" s="15"/>
      <c r="F377" s="15"/>
      <c r="G377" s="15" t="str">
        <f t="shared" si="2"/>
        <v/>
      </c>
    </row>
    <row r="378" spans="2:7" ht="15">
      <c r="B378" s="19"/>
      <c r="C378" s="13"/>
      <c r="D378" s="100"/>
      <c r="E378" s="15"/>
      <c r="F378" s="15"/>
      <c r="G378" s="15" t="str">
        <f t="shared" si="2"/>
        <v/>
      </c>
    </row>
    <row r="379" spans="2:7" ht="15">
      <c r="B379" s="19"/>
      <c r="C379" s="13"/>
      <c r="D379" s="100"/>
      <c r="E379" s="15"/>
      <c r="F379" s="15"/>
      <c r="G379" s="15" t="str">
        <f t="shared" si="2"/>
        <v/>
      </c>
    </row>
    <row r="380" spans="2:7" ht="15">
      <c r="B380" s="19"/>
      <c r="C380" s="13"/>
      <c r="D380" s="100"/>
      <c r="E380" s="15"/>
      <c r="F380" s="15"/>
      <c r="G380" s="15" t="str">
        <f t="shared" si="2"/>
        <v/>
      </c>
    </row>
    <row r="381" spans="2:7" ht="15">
      <c r="B381" s="19"/>
      <c r="C381" s="13"/>
      <c r="D381" s="100"/>
      <c r="E381" s="15"/>
      <c r="F381" s="15"/>
      <c r="G381" s="15" t="str">
        <f t="shared" si="2"/>
        <v/>
      </c>
    </row>
    <row r="382" spans="2:7" ht="15">
      <c r="B382" s="19"/>
      <c r="C382" s="13"/>
      <c r="D382" s="100"/>
      <c r="E382" s="15"/>
      <c r="F382" s="15"/>
      <c r="G382" s="15" t="str">
        <f t="shared" si="2"/>
        <v/>
      </c>
    </row>
    <row r="383" spans="2:7" ht="15">
      <c r="B383" s="19"/>
      <c r="C383" s="13"/>
      <c r="D383" s="100"/>
      <c r="E383" s="15"/>
      <c r="F383" s="15"/>
      <c r="G383" s="15" t="str">
        <f t="shared" si="2"/>
        <v/>
      </c>
    </row>
    <row r="384" spans="2:7" ht="15">
      <c r="B384" s="19"/>
      <c r="C384" s="13"/>
      <c r="D384" s="100"/>
      <c r="E384" s="15"/>
      <c r="F384" s="15"/>
      <c r="G384" s="15" t="str">
        <f t="shared" si="2"/>
        <v/>
      </c>
    </row>
    <row r="385" spans="2:7" ht="15">
      <c r="B385" s="19"/>
      <c r="C385" s="13"/>
      <c r="D385" s="100"/>
      <c r="E385" s="15"/>
      <c r="F385" s="15"/>
      <c r="G385" s="15" t="str">
        <f t="shared" si="2"/>
        <v/>
      </c>
    </row>
    <row r="386" spans="2:7" ht="15">
      <c r="B386" s="19"/>
      <c r="C386" s="13"/>
      <c r="D386" s="100"/>
      <c r="E386" s="15"/>
      <c r="F386" s="15"/>
      <c r="G386" s="15" t="str">
        <f t="shared" si="2"/>
        <v/>
      </c>
    </row>
    <row r="387" spans="2:7" ht="15">
      <c r="B387" s="19"/>
      <c r="C387" s="13"/>
      <c r="D387" s="100"/>
      <c r="E387" s="15"/>
      <c r="F387" s="15"/>
      <c r="G387" s="15" t="str">
        <f t="shared" si="2"/>
        <v/>
      </c>
    </row>
    <row r="388" spans="2:7" ht="15">
      <c r="B388" s="19"/>
      <c r="C388" s="13"/>
      <c r="D388" s="100"/>
      <c r="E388" s="15"/>
      <c r="F388" s="15"/>
      <c r="G388" s="15" t="str">
        <f t="shared" si="2"/>
        <v/>
      </c>
    </row>
    <row r="389" spans="2:7" ht="15">
      <c r="B389" s="19"/>
      <c r="C389" s="13"/>
      <c r="D389" s="100"/>
      <c r="E389" s="15"/>
      <c r="F389" s="15"/>
      <c r="G389" s="15" t="str">
        <f t="shared" si="2"/>
        <v/>
      </c>
    </row>
    <row r="390" spans="2:7" ht="15">
      <c r="B390" s="19"/>
      <c r="C390" s="13"/>
      <c r="D390" s="100"/>
      <c r="E390" s="15"/>
      <c r="F390" s="15"/>
      <c r="G390" s="15" t="str">
        <f t="shared" si="2"/>
        <v/>
      </c>
    </row>
    <row r="391" spans="2:7" ht="15">
      <c r="B391" s="19"/>
      <c r="C391" s="13"/>
      <c r="D391" s="100"/>
      <c r="E391" s="15"/>
      <c r="F391" s="15"/>
      <c r="G391" s="15" t="str">
        <f t="shared" si="2"/>
        <v/>
      </c>
    </row>
    <row r="392" spans="2:7" ht="15">
      <c r="B392" s="19"/>
      <c r="C392" s="13"/>
      <c r="D392" s="100"/>
      <c r="E392" s="15"/>
      <c r="F392" s="15"/>
      <c r="G392" s="15" t="str">
        <f t="shared" si="2"/>
        <v/>
      </c>
    </row>
    <row r="393" spans="2:7" ht="15">
      <c r="B393" s="19"/>
      <c r="C393" s="13"/>
      <c r="D393" s="100"/>
      <c r="E393" s="15"/>
      <c r="F393" s="15"/>
      <c r="G393" s="15" t="str">
        <f t="shared" si="2"/>
        <v/>
      </c>
    </row>
    <row r="394" spans="2:7" ht="15">
      <c r="B394" s="19"/>
      <c r="C394" s="13"/>
      <c r="D394" s="100"/>
      <c r="E394" s="15"/>
      <c r="F394" s="15"/>
      <c r="G394" s="15" t="str">
        <f t="shared" si="2"/>
        <v/>
      </c>
    </row>
    <row r="395" spans="2:7" ht="15">
      <c r="B395" s="19"/>
      <c r="C395" s="13"/>
      <c r="D395" s="100"/>
      <c r="E395" s="15"/>
      <c r="F395" s="15"/>
      <c r="G395" s="15" t="str">
        <f t="shared" si="2"/>
        <v/>
      </c>
    </row>
    <row r="396" spans="2:7" ht="15">
      <c r="B396" s="19"/>
      <c r="C396" s="13"/>
      <c r="D396" s="100"/>
      <c r="E396" s="15"/>
      <c r="F396" s="15"/>
      <c r="G396" s="15" t="str">
        <f t="shared" si="2"/>
        <v/>
      </c>
    </row>
    <row r="397" spans="2:7" ht="15">
      <c r="B397" s="19"/>
      <c r="C397" s="13"/>
      <c r="D397" s="100"/>
      <c r="E397" s="15"/>
      <c r="F397" s="15"/>
      <c r="G397" s="15" t="str">
        <f t="shared" si="2"/>
        <v/>
      </c>
    </row>
    <row r="398" spans="2:7" ht="15">
      <c r="B398" s="19"/>
      <c r="C398" s="13"/>
      <c r="D398" s="100"/>
      <c r="E398" s="15"/>
      <c r="F398" s="15"/>
      <c r="G398" s="15" t="str">
        <f t="shared" si="2"/>
        <v/>
      </c>
    </row>
    <row r="399" spans="2:7" ht="15">
      <c r="B399" s="19"/>
      <c r="C399" s="13"/>
      <c r="D399" s="100"/>
      <c r="E399" s="15"/>
      <c r="F399" s="15"/>
      <c r="G399" s="15" t="str">
        <f t="shared" si="2"/>
        <v/>
      </c>
    </row>
    <row r="400" spans="2:7" ht="15">
      <c r="B400" s="19"/>
      <c r="C400" s="13"/>
      <c r="D400" s="100"/>
      <c r="E400" s="15"/>
      <c r="F400" s="15"/>
      <c r="G400" s="15" t="str">
        <f t="shared" si="2"/>
        <v/>
      </c>
    </row>
    <row r="401" spans="2:7" ht="15">
      <c r="B401" s="19"/>
      <c r="C401" s="13"/>
      <c r="D401" s="100"/>
      <c r="E401" s="15"/>
      <c r="F401" s="15"/>
      <c r="G401" s="15" t="str">
        <f t="shared" si="2"/>
        <v/>
      </c>
    </row>
    <row r="402" spans="2:7" ht="15">
      <c r="B402" s="19"/>
      <c r="C402" s="13"/>
      <c r="D402" s="100"/>
      <c r="E402" s="15"/>
      <c r="F402" s="15"/>
      <c r="G402" s="15" t="str">
        <f t="shared" si="2"/>
        <v/>
      </c>
    </row>
    <row r="403" spans="2:7" ht="15">
      <c r="B403" s="19"/>
      <c r="C403" s="13"/>
      <c r="D403" s="100"/>
      <c r="E403" s="15"/>
      <c r="F403" s="15"/>
      <c r="G403" s="15" t="str">
        <f t="shared" si="2"/>
        <v/>
      </c>
    </row>
    <row r="404" spans="2:7" ht="15">
      <c r="B404" s="19"/>
      <c r="C404" s="13"/>
      <c r="D404" s="100"/>
      <c r="E404" s="15"/>
      <c r="F404" s="15"/>
      <c r="G404" s="15" t="str">
        <f t="shared" si="2"/>
        <v/>
      </c>
    </row>
    <row r="405" spans="2:7" ht="15">
      <c r="B405" s="19"/>
      <c r="C405" s="13"/>
      <c r="D405" s="100"/>
      <c r="E405" s="15"/>
      <c r="F405" s="15"/>
      <c r="G405" s="15" t="str">
        <f t="shared" si="2"/>
        <v/>
      </c>
    </row>
    <row r="406" spans="2:7" ht="15">
      <c r="B406" s="19"/>
      <c r="C406" s="13"/>
      <c r="D406" s="100"/>
      <c r="E406" s="15"/>
      <c r="F406" s="15"/>
      <c r="G406" s="15" t="str">
        <f t="shared" si="2"/>
        <v/>
      </c>
    </row>
    <row r="407" spans="2:7" ht="15">
      <c r="B407" s="19"/>
      <c r="C407" s="13"/>
      <c r="D407" s="100"/>
      <c r="E407" s="15"/>
      <c r="F407" s="15"/>
      <c r="G407" s="15" t="str">
        <f t="shared" si="2"/>
        <v/>
      </c>
    </row>
    <row r="408" spans="2:7" ht="15">
      <c r="B408" s="19"/>
      <c r="C408" s="13"/>
      <c r="D408" s="100"/>
      <c r="E408" s="15"/>
      <c r="F408" s="15"/>
      <c r="G408" s="15" t="str">
        <f t="shared" si="2"/>
        <v/>
      </c>
    </row>
    <row r="409" spans="2:7" ht="15">
      <c r="B409" s="19"/>
      <c r="C409" s="13"/>
      <c r="D409" s="100"/>
      <c r="E409" s="15"/>
      <c r="F409" s="15"/>
      <c r="G409" s="15" t="str">
        <f t="shared" si="2"/>
        <v/>
      </c>
    </row>
    <row r="410" spans="2:7" ht="15">
      <c r="B410" s="19"/>
      <c r="C410" s="13"/>
      <c r="D410" s="100"/>
      <c r="E410" s="15"/>
      <c r="F410" s="15"/>
      <c r="G410" s="15" t="str">
        <f t="shared" si="2"/>
        <v/>
      </c>
    </row>
    <row r="411" spans="2:7" ht="15">
      <c r="B411" s="19"/>
      <c r="C411" s="13"/>
      <c r="D411" s="100"/>
      <c r="E411" s="15"/>
      <c r="F411" s="15"/>
      <c r="G411" s="15" t="str">
        <f t="shared" si="2"/>
        <v/>
      </c>
    </row>
    <row r="412" spans="2:7" ht="15">
      <c r="B412" s="19"/>
      <c r="C412" s="13"/>
      <c r="D412" s="100"/>
      <c r="E412" s="15"/>
      <c r="F412" s="15"/>
      <c r="G412" s="15" t="str">
        <f t="shared" si="2"/>
        <v/>
      </c>
    </row>
    <row r="413" spans="2:7" ht="15">
      <c r="B413" s="19"/>
      <c r="C413" s="13"/>
      <c r="D413" s="100"/>
      <c r="E413" s="15"/>
      <c r="F413" s="15"/>
      <c r="G413" s="15" t="str">
        <f t="shared" si="2"/>
        <v/>
      </c>
    </row>
    <row r="414" spans="2:7" ht="15">
      <c r="B414" s="19"/>
      <c r="C414" s="13"/>
      <c r="D414" s="100"/>
      <c r="E414" s="15"/>
      <c r="F414" s="15"/>
      <c r="G414" s="15" t="str">
        <f t="shared" si="2"/>
        <v/>
      </c>
    </row>
    <row r="415" spans="2:7" ht="15">
      <c r="B415" s="19"/>
      <c r="C415" s="13"/>
      <c r="D415" s="100"/>
      <c r="E415" s="15"/>
      <c r="F415" s="15"/>
      <c r="G415" s="15" t="str">
        <f t="shared" si="2"/>
        <v/>
      </c>
    </row>
    <row r="416" spans="2:7" ht="15">
      <c r="B416" s="19"/>
      <c r="C416" s="13"/>
      <c r="D416" s="100"/>
      <c r="E416" s="15"/>
      <c r="F416" s="15"/>
      <c r="G416" s="15" t="str">
        <f t="shared" si="2"/>
        <v/>
      </c>
    </row>
    <row r="417" spans="2:7" ht="15">
      <c r="B417" s="19"/>
      <c r="C417" s="13"/>
      <c r="D417" s="100"/>
      <c r="E417" s="15"/>
      <c r="F417" s="15"/>
      <c r="G417" s="15" t="str">
        <f t="shared" si="2"/>
        <v/>
      </c>
    </row>
    <row r="418" spans="2:7" ht="15">
      <c r="B418" s="19"/>
      <c r="C418" s="13"/>
      <c r="D418" s="100"/>
      <c r="E418" s="15"/>
      <c r="F418" s="15"/>
      <c r="G418" s="15" t="str">
        <f t="shared" si="2"/>
        <v/>
      </c>
    </row>
    <row r="419" spans="2:7" ht="15">
      <c r="B419" s="19"/>
      <c r="C419" s="13"/>
      <c r="D419" s="100"/>
      <c r="E419" s="15"/>
      <c r="F419" s="15"/>
      <c r="G419" s="15" t="str">
        <f t="shared" si="2"/>
        <v/>
      </c>
    </row>
    <row r="420" spans="2:7" ht="15">
      <c r="B420" s="19"/>
      <c r="C420" s="13"/>
      <c r="D420" s="100"/>
      <c r="E420" s="15"/>
      <c r="F420" s="15"/>
      <c r="G420" s="15" t="str">
        <f t="shared" si="2"/>
        <v/>
      </c>
    </row>
    <row r="421" spans="2:7" ht="15">
      <c r="B421" s="19"/>
      <c r="C421" s="13"/>
      <c r="D421" s="100"/>
      <c r="E421" s="15"/>
      <c r="F421" s="15"/>
      <c r="G421" s="15" t="str">
        <f t="shared" si="2"/>
        <v/>
      </c>
    </row>
    <row r="422" spans="2:7" ht="15">
      <c r="B422" s="19"/>
      <c r="C422" s="13"/>
      <c r="D422" s="100"/>
      <c r="E422" s="15"/>
      <c r="F422" s="15"/>
      <c r="G422" s="15" t="str">
        <f t="shared" si="2"/>
        <v/>
      </c>
    </row>
    <row r="423" spans="2:7" ht="15">
      <c r="B423" s="19"/>
      <c r="C423" s="13"/>
      <c r="D423" s="100"/>
      <c r="E423" s="15"/>
      <c r="F423" s="15"/>
      <c r="G423" s="15" t="str">
        <f t="shared" si="2"/>
        <v/>
      </c>
    </row>
    <row r="424" spans="2:7" ht="15">
      <c r="B424" s="19"/>
      <c r="C424" s="13"/>
      <c r="D424" s="100"/>
      <c r="E424" s="15"/>
      <c r="F424" s="15"/>
      <c r="G424" s="15" t="str">
        <f t="shared" si="2"/>
        <v/>
      </c>
    </row>
    <row r="425" spans="2:7" ht="15">
      <c r="B425" s="19"/>
      <c r="C425" s="13"/>
      <c r="D425" s="100"/>
      <c r="E425" s="15"/>
      <c r="F425" s="15"/>
      <c r="G425" s="15" t="str">
        <f t="shared" si="2"/>
        <v/>
      </c>
    </row>
    <row r="426" spans="2:7" ht="15">
      <c r="B426" s="19"/>
      <c r="C426" s="13"/>
      <c r="D426" s="100"/>
      <c r="E426" s="15"/>
      <c r="F426" s="15"/>
      <c r="G426" s="15" t="str">
        <f t="shared" si="2"/>
        <v/>
      </c>
    </row>
    <row r="427" spans="2:7" ht="15">
      <c r="B427" s="19"/>
      <c r="C427" s="13"/>
      <c r="D427" s="100"/>
      <c r="E427" s="15"/>
      <c r="F427" s="15"/>
      <c r="G427" s="15" t="str">
        <f t="shared" si="2"/>
        <v/>
      </c>
    </row>
    <row r="428" spans="2:7" ht="15">
      <c r="B428" s="19"/>
      <c r="C428" s="13"/>
      <c r="D428" s="100"/>
      <c r="E428" s="15"/>
      <c r="F428" s="15"/>
      <c r="G428" s="15" t="str">
        <f t="shared" si="2"/>
        <v/>
      </c>
    </row>
    <row r="429" spans="2:7" ht="15">
      <c r="B429" s="19"/>
      <c r="C429" s="13"/>
      <c r="D429" s="100"/>
      <c r="E429" s="15"/>
      <c r="F429" s="15"/>
      <c r="G429" s="15" t="str">
        <f t="shared" si="2"/>
        <v/>
      </c>
    </row>
    <row r="430" spans="2:7" ht="15">
      <c r="B430" s="19"/>
      <c r="C430" s="13"/>
      <c r="D430" s="100"/>
      <c r="E430" s="15"/>
      <c r="F430" s="15"/>
      <c r="G430" s="15" t="str">
        <f t="shared" si="2"/>
        <v/>
      </c>
    </row>
    <row r="431" spans="2:7" ht="15">
      <c r="B431" s="19"/>
      <c r="C431" s="13"/>
      <c r="D431" s="100"/>
      <c r="E431" s="15"/>
      <c r="F431" s="15"/>
      <c r="G431" s="15" t="str">
        <f t="shared" si="2"/>
        <v/>
      </c>
    </row>
    <row r="432" spans="2:7" ht="15">
      <c r="B432" s="19"/>
      <c r="C432" s="13"/>
      <c r="D432" s="100"/>
      <c r="E432" s="15"/>
      <c r="F432" s="15"/>
      <c r="G432" s="15" t="str">
        <f t="shared" si="2"/>
        <v/>
      </c>
    </row>
    <row r="433" spans="2:7" ht="15">
      <c r="B433" s="19"/>
      <c r="C433" s="13"/>
      <c r="D433" s="100"/>
      <c r="E433" s="15"/>
      <c r="F433" s="15"/>
      <c r="G433" s="15" t="str">
        <f t="shared" si="2"/>
        <v/>
      </c>
    </row>
    <row r="434" spans="2:7" ht="15">
      <c r="B434" s="19"/>
      <c r="C434" s="13"/>
      <c r="D434" s="100"/>
      <c r="E434" s="15"/>
      <c r="F434" s="15"/>
      <c r="G434" s="15" t="str">
        <f t="shared" si="2"/>
        <v/>
      </c>
    </row>
    <row r="435" spans="2:7" ht="15">
      <c r="B435" s="19"/>
      <c r="C435" s="13"/>
      <c r="D435" s="100"/>
      <c r="E435" s="15"/>
      <c r="F435" s="15"/>
      <c r="G435" s="15" t="str">
        <f t="shared" si="2"/>
        <v/>
      </c>
    </row>
    <row r="436" spans="2:7" ht="15">
      <c r="B436" s="19"/>
      <c r="C436" s="13"/>
      <c r="D436" s="100"/>
      <c r="E436" s="15"/>
      <c r="F436" s="15"/>
      <c r="G436" s="15" t="str">
        <f t="shared" si="2"/>
        <v/>
      </c>
    </row>
    <row r="437" spans="2:7" ht="15">
      <c r="B437" s="19"/>
      <c r="C437" s="13"/>
      <c r="D437" s="100"/>
      <c r="E437" s="15"/>
      <c r="F437" s="15"/>
      <c r="G437" s="15" t="str">
        <f t="shared" si="2"/>
        <v/>
      </c>
    </row>
    <row r="438" spans="2:7" ht="15">
      <c r="B438" s="19"/>
      <c r="C438" s="13"/>
      <c r="D438" s="100"/>
      <c r="E438" s="15"/>
      <c r="F438" s="15"/>
      <c r="G438" s="15" t="str">
        <f t="shared" si="2"/>
        <v/>
      </c>
    </row>
    <row r="439" spans="2:7" ht="15">
      <c r="B439" s="19"/>
      <c r="C439" s="13"/>
      <c r="D439" s="100"/>
      <c r="E439" s="15"/>
      <c r="F439" s="15"/>
      <c r="G439" s="15" t="str">
        <f t="shared" si="2"/>
        <v/>
      </c>
    </row>
    <row r="440" spans="2:7" ht="15">
      <c r="B440" s="19"/>
      <c r="C440" s="13"/>
      <c r="D440" s="100"/>
      <c r="E440" s="15"/>
      <c r="F440" s="15"/>
      <c r="G440" s="15" t="str">
        <f t="shared" si="2"/>
        <v/>
      </c>
    </row>
    <row r="441" spans="2:7" ht="15">
      <c r="B441" s="19"/>
      <c r="C441" s="13"/>
      <c r="D441" s="100"/>
      <c r="E441" s="15"/>
      <c r="F441" s="15"/>
      <c r="G441" s="15" t="str">
        <f t="shared" si="2"/>
        <v/>
      </c>
    </row>
    <row r="442" spans="2:7" ht="15">
      <c r="B442" s="19"/>
      <c r="C442" s="13"/>
      <c r="D442" s="100"/>
      <c r="E442" s="15"/>
      <c r="F442" s="15"/>
      <c r="G442" s="15" t="str">
        <f t="shared" si="2"/>
        <v/>
      </c>
    </row>
    <row r="443" spans="2:7" ht="15">
      <c r="B443" s="19"/>
      <c r="C443" s="13"/>
      <c r="D443" s="100"/>
      <c r="E443" s="15"/>
      <c r="F443" s="15"/>
      <c r="G443" s="15" t="str">
        <f t="shared" si="2"/>
        <v/>
      </c>
    </row>
    <row r="444" spans="2:7" ht="15">
      <c r="B444" s="19"/>
      <c r="C444" s="13"/>
      <c r="D444" s="100"/>
      <c r="E444" s="15"/>
      <c r="F444" s="15"/>
      <c r="G444" s="15" t="str">
        <f t="shared" si="2"/>
        <v/>
      </c>
    </row>
    <row r="445" spans="2:7" ht="15">
      <c r="B445" s="19"/>
      <c r="C445" s="13"/>
      <c r="D445" s="100"/>
      <c r="E445" s="15"/>
      <c r="F445" s="15"/>
      <c r="G445" s="15" t="str">
        <f t="shared" si="2"/>
        <v/>
      </c>
    </row>
    <row r="446" spans="2:7" ht="15">
      <c r="B446" s="19"/>
      <c r="C446" s="13"/>
      <c r="D446" s="100"/>
      <c r="E446" s="15"/>
      <c r="F446" s="15"/>
      <c r="G446" s="15" t="str">
        <f t="shared" si="2"/>
        <v/>
      </c>
    </row>
    <row r="447" spans="2:7" ht="15">
      <c r="B447" s="19"/>
      <c r="C447" s="13"/>
      <c r="D447" s="100"/>
      <c r="E447" s="15"/>
      <c r="F447" s="15"/>
      <c r="G447" s="15" t="str">
        <f t="shared" si="2"/>
        <v/>
      </c>
    </row>
    <row r="448" spans="2:7" ht="15">
      <c r="B448" s="19"/>
      <c r="C448" s="13"/>
      <c r="D448" s="100"/>
      <c r="E448" s="15"/>
      <c r="F448" s="15"/>
      <c r="G448" s="15" t="str">
        <f t="shared" si="2"/>
        <v/>
      </c>
    </row>
    <row r="449" spans="2:7" ht="15">
      <c r="B449" s="19"/>
      <c r="C449" s="13"/>
      <c r="D449" s="100"/>
      <c r="E449" s="15"/>
      <c r="F449" s="15"/>
      <c r="G449" s="15" t="str">
        <f t="shared" si="2"/>
        <v/>
      </c>
    </row>
    <row r="450" spans="2:7" ht="15">
      <c r="B450" s="19"/>
      <c r="C450" s="13"/>
      <c r="D450" s="100"/>
      <c r="E450" s="15"/>
      <c r="F450" s="15"/>
      <c r="G450" s="15" t="str">
        <f t="shared" si="2"/>
        <v/>
      </c>
    </row>
    <row r="451" spans="2:7" ht="15">
      <c r="B451" s="19"/>
      <c r="C451" s="13"/>
      <c r="D451" s="100"/>
      <c r="E451" s="15"/>
      <c r="F451" s="15"/>
      <c r="G451" s="15" t="str">
        <f t="shared" si="2"/>
        <v/>
      </c>
    </row>
    <row r="452" spans="2:7" ht="15">
      <c r="B452" s="19"/>
      <c r="C452" s="13"/>
      <c r="D452" s="100"/>
      <c r="E452" s="15"/>
      <c r="F452" s="15"/>
      <c r="G452" s="15" t="str">
        <f t="shared" si="2"/>
        <v/>
      </c>
    </row>
    <row r="453" spans="2:7" ht="15">
      <c r="B453" s="19"/>
      <c r="C453" s="13"/>
      <c r="D453" s="100"/>
      <c r="E453" s="15"/>
      <c r="F453" s="15"/>
      <c r="G453" s="15" t="str">
        <f t="shared" si="2"/>
        <v/>
      </c>
    </row>
    <row r="454" spans="2:7" ht="15">
      <c r="B454" s="19"/>
      <c r="C454" s="13"/>
      <c r="D454" s="100"/>
      <c r="E454" s="15"/>
      <c r="F454" s="15"/>
      <c r="G454" s="15" t="str">
        <f t="shared" si="2"/>
        <v/>
      </c>
    </row>
    <row r="455" spans="2:7" ht="15">
      <c r="B455" s="19"/>
      <c r="C455" s="13"/>
      <c r="D455" s="100"/>
      <c r="E455" s="15"/>
      <c r="F455" s="15"/>
      <c r="G455" s="15" t="str">
        <f t="shared" si="2"/>
        <v/>
      </c>
    </row>
    <row r="456" spans="2:7" ht="15">
      <c r="B456" s="19"/>
      <c r="C456" s="13"/>
      <c r="D456" s="100"/>
      <c r="E456" s="15"/>
      <c r="F456" s="15"/>
      <c r="G456" s="15" t="str">
        <f t="shared" si="2"/>
        <v/>
      </c>
    </row>
    <row r="457" spans="2:7" ht="15">
      <c r="B457" s="19"/>
      <c r="C457" s="13"/>
      <c r="D457" s="100"/>
      <c r="E457" s="15"/>
      <c r="F457" s="15"/>
      <c r="G457" s="15" t="str">
        <f t="shared" si="2"/>
        <v/>
      </c>
    </row>
    <row r="458" spans="2:7" ht="15">
      <c r="B458" s="19"/>
      <c r="C458" s="13"/>
      <c r="D458" s="100"/>
      <c r="E458" s="15"/>
      <c r="F458" s="15"/>
      <c r="G458" s="15" t="str">
        <f t="shared" si="2"/>
        <v/>
      </c>
    </row>
    <row r="459" spans="2:7" ht="15">
      <c r="B459" s="19"/>
      <c r="C459" s="13"/>
      <c r="D459" s="100"/>
      <c r="E459" s="15"/>
      <c r="F459" s="15"/>
      <c r="G459" s="15" t="str">
        <f t="shared" si="2"/>
        <v/>
      </c>
    </row>
    <row r="460" spans="2:7" ht="15">
      <c r="B460" s="19"/>
      <c r="C460" s="13"/>
      <c r="D460" s="100"/>
      <c r="E460" s="15"/>
      <c r="F460" s="15"/>
      <c r="G460" s="15" t="str">
        <f t="shared" si="2"/>
        <v/>
      </c>
    </row>
    <row r="461" spans="2:7" ht="15">
      <c r="B461" s="19"/>
      <c r="C461" s="13"/>
      <c r="D461" s="100"/>
      <c r="E461" s="15"/>
      <c r="F461" s="15"/>
      <c r="G461" s="15" t="str">
        <f t="shared" si="2"/>
        <v/>
      </c>
    </row>
    <row r="462" spans="2:7" ht="15">
      <c r="B462" s="19"/>
      <c r="C462" s="13"/>
      <c r="D462" s="100"/>
      <c r="E462" s="15"/>
      <c r="F462" s="15"/>
      <c r="G462" s="15" t="str">
        <f t="shared" si="2"/>
        <v/>
      </c>
    </row>
    <row r="463" spans="2:7" ht="15">
      <c r="B463" s="19"/>
      <c r="C463" s="13"/>
      <c r="D463" s="100"/>
      <c r="E463" s="15"/>
      <c r="F463" s="15"/>
      <c r="G463" s="15" t="str">
        <f t="shared" si="2"/>
        <v/>
      </c>
    </row>
    <row r="464" spans="2:7" ht="15">
      <c r="B464" s="19"/>
      <c r="C464" s="13"/>
      <c r="D464" s="100"/>
      <c r="E464" s="15"/>
      <c r="F464" s="15"/>
      <c r="G464" s="15" t="str">
        <f t="shared" si="2"/>
        <v/>
      </c>
    </row>
    <row r="465" spans="2:7" ht="15">
      <c r="B465" s="19"/>
      <c r="C465" s="13"/>
      <c r="D465" s="100"/>
      <c r="E465" s="15"/>
      <c r="F465" s="15"/>
      <c r="G465" s="15" t="str">
        <f t="shared" si="2"/>
        <v/>
      </c>
    </row>
    <row r="466" spans="2:7" ht="15">
      <c r="B466" s="19"/>
      <c r="C466" s="13"/>
      <c r="D466" s="100"/>
      <c r="E466" s="15"/>
      <c r="F466" s="15"/>
      <c r="G466" s="15" t="str">
        <f t="shared" si="2"/>
        <v/>
      </c>
    </row>
    <row r="467" spans="2:7" ht="15">
      <c r="B467" s="19"/>
      <c r="C467" s="13"/>
      <c r="D467" s="100"/>
      <c r="E467" s="15"/>
      <c r="F467" s="15"/>
      <c r="G467" s="15" t="str">
        <f t="shared" si="2"/>
        <v/>
      </c>
    </row>
    <row r="468" spans="2:7" ht="15">
      <c r="B468" s="19"/>
      <c r="C468" s="13"/>
      <c r="D468" s="100"/>
      <c r="E468" s="15"/>
      <c r="F468" s="15"/>
      <c r="G468" s="15" t="str">
        <f t="shared" si="2"/>
        <v/>
      </c>
    </row>
    <row r="469" spans="2:7" ht="15">
      <c r="B469" s="19"/>
      <c r="C469" s="13"/>
      <c r="D469" s="100"/>
      <c r="E469" s="15"/>
      <c r="F469" s="15"/>
      <c r="G469" s="15" t="str">
        <f t="shared" si="2"/>
        <v/>
      </c>
    </row>
    <row r="470" spans="2:7" ht="15">
      <c r="B470" s="19"/>
      <c r="C470" s="13"/>
      <c r="D470" s="100"/>
      <c r="E470" s="15"/>
      <c r="F470" s="15"/>
      <c r="G470" s="15" t="str">
        <f t="shared" si="2"/>
        <v/>
      </c>
    </row>
    <row r="471" spans="2:7" ht="15">
      <c r="B471" s="19"/>
      <c r="C471" s="13"/>
      <c r="D471" s="100"/>
      <c r="E471" s="15"/>
      <c r="F471" s="15"/>
      <c r="G471" s="15" t="str">
        <f t="shared" si="2"/>
        <v/>
      </c>
    </row>
    <row r="472" spans="2:7" ht="15">
      <c r="B472" s="19"/>
      <c r="C472" s="13"/>
      <c r="D472" s="100"/>
      <c r="E472" s="15"/>
      <c r="F472" s="15"/>
      <c r="G472" s="15" t="str">
        <f t="shared" si="2"/>
        <v/>
      </c>
    </row>
    <row r="473" spans="2:7" ht="15">
      <c r="B473" s="19"/>
      <c r="C473" s="13"/>
      <c r="D473" s="100"/>
      <c r="E473" s="15"/>
      <c r="F473" s="15"/>
      <c r="G473" s="15" t="str">
        <f t="shared" si="2"/>
        <v/>
      </c>
    </row>
    <row r="474" spans="2:7" ht="15">
      <c r="B474" s="19"/>
      <c r="C474" s="13"/>
      <c r="D474" s="100"/>
      <c r="E474" s="15"/>
      <c r="F474" s="15"/>
      <c r="G474" s="15" t="str">
        <f t="shared" si="2"/>
        <v/>
      </c>
    </row>
    <row r="475" spans="2:7" ht="15">
      <c r="B475" s="19"/>
      <c r="C475" s="13"/>
      <c r="D475" s="100"/>
      <c r="E475" s="15"/>
      <c r="F475" s="15"/>
      <c r="G475" s="15" t="str">
        <f t="shared" si="2"/>
        <v/>
      </c>
    </row>
    <row r="476" spans="2:7" ht="15">
      <c r="B476" s="19"/>
      <c r="C476" s="13"/>
      <c r="D476" s="100"/>
      <c r="E476" s="15"/>
      <c r="F476" s="15"/>
      <c r="G476" s="15" t="str">
        <f t="shared" si="2"/>
        <v/>
      </c>
    </row>
    <row r="477" spans="2:7" ht="15">
      <c r="B477" s="19"/>
      <c r="C477" s="13"/>
      <c r="D477" s="100"/>
      <c r="E477" s="15"/>
      <c r="F477" s="15"/>
      <c r="G477" s="15" t="str">
        <f t="shared" si="2"/>
        <v/>
      </c>
    </row>
    <row r="478" spans="2:7" ht="15">
      <c r="B478" s="19"/>
      <c r="C478" s="13"/>
      <c r="D478" s="100"/>
      <c r="E478" s="15"/>
      <c r="F478" s="15"/>
      <c r="G478" s="15" t="str">
        <f t="shared" si="2"/>
        <v/>
      </c>
    </row>
    <row r="479" spans="2:7" ht="15">
      <c r="B479" s="19"/>
      <c r="C479" s="13"/>
      <c r="D479" s="100"/>
      <c r="E479" s="15"/>
      <c r="F479" s="15"/>
      <c r="G479" s="15" t="str">
        <f t="shared" si="2"/>
        <v/>
      </c>
    </row>
    <row r="480" spans="2:7" ht="15">
      <c r="B480" s="19"/>
      <c r="C480" s="13"/>
      <c r="D480" s="100"/>
      <c r="E480" s="15"/>
      <c r="F480" s="15"/>
      <c r="G480" s="15" t="str">
        <f t="shared" si="2"/>
        <v/>
      </c>
    </row>
    <row r="481" spans="2:7" ht="15">
      <c r="B481" s="19"/>
      <c r="C481" s="13"/>
      <c r="D481" s="100"/>
      <c r="E481" s="15"/>
      <c r="F481" s="15"/>
      <c r="G481" s="15" t="str">
        <f t="shared" si="2"/>
        <v/>
      </c>
    </row>
    <row r="482" spans="2:7" ht="15">
      <c r="B482" s="19"/>
      <c r="C482" s="13"/>
      <c r="D482" s="100"/>
      <c r="E482" s="15"/>
      <c r="F482" s="15"/>
      <c r="G482" s="15" t="str">
        <f t="shared" si="2"/>
        <v/>
      </c>
    </row>
    <row r="483" spans="2:7" ht="15">
      <c r="B483" s="19"/>
      <c r="C483" s="13"/>
      <c r="D483" s="100"/>
      <c r="E483" s="15"/>
      <c r="F483" s="15"/>
      <c r="G483" s="15" t="str">
        <f t="shared" si="2"/>
        <v/>
      </c>
    </row>
    <row r="484" spans="2:7" ht="15">
      <c r="B484" s="19"/>
      <c r="C484" s="13"/>
      <c r="D484" s="100"/>
      <c r="E484" s="15"/>
      <c r="F484" s="15"/>
      <c r="G484" s="15" t="str">
        <f t="shared" si="2"/>
        <v/>
      </c>
    </row>
    <row r="485" spans="2:7" ht="15">
      <c r="B485" s="19"/>
      <c r="C485" s="13"/>
      <c r="D485" s="100"/>
      <c r="E485" s="15"/>
      <c r="F485" s="15"/>
      <c r="G485" s="15" t="str">
        <f t="shared" si="2"/>
        <v/>
      </c>
    </row>
    <row r="486" spans="2:7" ht="15">
      <c r="B486" s="19"/>
      <c r="C486" s="13"/>
      <c r="D486" s="100"/>
      <c r="E486" s="15"/>
      <c r="F486" s="15"/>
      <c r="G486" s="15" t="str">
        <f t="shared" si="2"/>
        <v/>
      </c>
    </row>
    <row r="487" spans="2:7" ht="15">
      <c r="B487" s="19"/>
      <c r="C487" s="13"/>
      <c r="D487" s="100"/>
      <c r="E487" s="15"/>
      <c r="F487" s="15"/>
      <c r="G487" s="15" t="str">
        <f t="shared" si="2"/>
        <v/>
      </c>
    </row>
    <row r="488" spans="2:7" ht="15">
      <c r="B488" s="19"/>
      <c r="C488" s="13"/>
      <c r="D488" s="100"/>
      <c r="E488" s="15"/>
      <c r="F488" s="15"/>
      <c r="G488" s="15" t="str">
        <f t="shared" si="2"/>
        <v/>
      </c>
    </row>
    <row r="489" spans="2:7" ht="15">
      <c r="B489" s="19"/>
      <c r="C489" s="13"/>
      <c r="D489" s="100"/>
      <c r="E489" s="15"/>
      <c r="F489" s="15"/>
      <c r="G489" s="15" t="str">
        <f t="shared" si="2"/>
        <v/>
      </c>
    </row>
    <row r="490" spans="2:7" ht="15">
      <c r="B490" s="19"/>
      <c r="C490" s="13"/>
      <c r="D490" s="100"/>
      <c r="E490" s="15"/>
      <c r="F490" s="15"/>
      <c r="G490" s="15" t="str">
        <f t="shared" si="2"/>
        <v/>
      </c>
    </row>
    <row r="491" spans="2:7" ht="15">
      <c r="B491" s="19"/>
      <c r="C491" s="13"/>
      <c r="D491" s="100"/>
      <c r="E491" s="15"/>
      <c r="F491" s="15"/>
      <c r="G491" s="15" t="str">
        <f t="shared" si="2"/>
        <v/>
      </c>
    </row>
    <row r="492" spans="2:7" ht="15">
      <c r="B492" s="19"/>
      <c r="C492" s="13"/>
      <c r="D492" s="100"/>
      <c r="E492" s="15"/>
      <c r="F492" s="15"/>
      <c r="G492" s="15" t="str">
        <f t="shared" si="2"/>
        <v/>
      </c>
    </row>
    <row r="493" spans="2:7" ht="15">
      <c r="B493" s="19"/>
      <c r="C493" s="13"/>
      <c r="D493" s="100"/>
      <c r="E493" s="15"/>
      <c r="F493" s="15"/>
      <c r="G493" s="15" t="str">
        <f t="shared" si="2"/>
        <v/>
      </c>
    </row>
    <row r="494" spans="2:7" ht="15">
      <c r="B494" s="19"/>
      <c r="C494" s="13"/>
      <c r="D494" s="100"/>
      <c r="E494" s="15"/>
      <c r="F494" s="15"/>
      <c r="G494" s="15" t="str">
        <f t="shared" si="2"/>
        <v/>
      </c>
    </row>
    <row r="495" spans="2:7" ht="15">
      <c r="B495" s="19"/>
      <c r="C495" s="13"/>
      <c r="D495" s="100"/>
      <c r="E495" s="15"/>
      <c r="F495" s="15"/>
      <c r="G495" s="15" t="str">
        <f t="shared" si="2"/>
        <v/>
      </c>
    </row>
    <row r="496" spans="2:7" ht="15">
      <c r="B496" s="19"/>
      <c r="C496" s="13"/>
      <c r="D496" s="100"/>
      <c r="E496" s="15"/>
      <c r="F496" s="15"/>
      <c r="G496" s="15" t="str">
        <f t="shared" si="2"/>
        <v/>
      </c>
    </row>
    <row r="497" spans="2:7" ht="15">
      <c r="B497" s="19"/>
      <c r="C497" s="13"/>
      <c r="D497" s="100"/>
      <c r="E497" s="15"/>
      <c r="F497" s="15"/>
      <c r="G497" s="15" t="str">
        <f t="shared" si="2"/>
        <v/>
      </c>
    </row>
    <row r="498" spans="2:7" ht="15">
      <c r="B498" s="19"/>
      <c r="C498" s="13"/>
      <c r="D498" s="100"/>
      <c r="E498" s="15"/>
      <c r="F498" s="15"/>
      <c r="G498" s="15" t="str">
        <f t="shared" si="2"/>
        <v/>
      </c>
    </row>
    <row r="499" spans="2:7" ht="15">
      <c r="B499" s="19"/>
      <c r="C499" s="13"/>
      <c r="D499" s="100"/>
      <c r="E499" s="15"/>
      <c r="F499" s="15"/>
      <c r="G499" s="15" t="str">
        <f t="shared" si="2"/>
        <v/>
      </c>
    </row>
    <row r="500" spans="2:7" ht="15">
      <c r="B500" s="19"/>
      <c r="C500" s="13"/>
      <c r="D500" s="100"/>
      <c r="E500" s="15"/>
      <c r="F500" s="15"/>
      <c r="G500" s="15" t="str">
        <f t="shared" si="2"/>
        <v/>
      </c>
    </row>
    <row r="501" spans="2:7" ht="15">
      <c r="B501" s="19"/>
      <c r="C501" s="13"/>
      <c r="D501" s="100"/>
      <c r="E501" s="15"/>
      <c r="F501" s="15"/>
      <c r="G501" s="15" t="str">
        <f t="shared" si="2"/>
        <v/>
      </c>
    </row>
    <row r="502" spans="2:7" ht="15">
      <c r="B502" s="19"/>
      <c r="C502" s="13"/>
      <c r="D502" s="100"/>
      <c r="E502" s="15"/>
      <c r="F502" s="15"/>
      <c r="G502" s="15" t="str">
        <f t="shared" si="2"/>
        <v/>
      </c>
    </row>
    <row r="503" spans="2:7" ht="15">
      <c r="B503" s="19"/>
      <c r="C503" s="13"/>
      <c r="D503" s="100"/>
      <c r="E503" s="15"/>
      <c r="F503" s="15"/>
      <c r="G503" s="15" t="str">
        <f t="shared" si="2"/>
        <v/>
      </c>
    </row>
    <row r="504" spans="2:7" ht="15">
      <c r="B504" s="19"/>
      <c r="C504" s="13"/>
      <c r="D504" s="100"/>
      <c r="E504" s="15"/>
      <c r="F504" s="15"/>
      <c r="G504" s="15" t="str">
        <f t="shared" si="2"/>
        <v/>
      </c>
    </row>
    <row r="505" spans="2:7" ht="15">
      <c r="B505" s="19"/>
      <c r="C505" s="13"/>
      <c r="D505" s="100"/>
      <c r="E505" s="15"/>
      <c r="F505" s="15"/>
      <c r="G505" s="15" t="str">
        <f t="shared" si="2"/>
        <v/>
      </c>
    </row>
    <row r="506" spans="2:7" ht="14">
      <c r="D506" s="95"/>
    </row>
    <row r="507" spans="2:7" ht="14">
      <c r="D507" s="95"/>
    </row>
    <row r="508" spans="2:7" ht="14">
      <c r="D508" s="95"/>
    </row>
    <row r="509" spans="2:7" ht="14">
      <c r="D509" s="95"/>
    </row>
    <row r="510" spans="2:7" ht="14">
      <c r="D510" s="95"/>
    </row>
    <row r="511" spans="2:7" ht="14">
      <c r="D511" s="95"/>
    </row>
    <row r="512" spans="2:7" ht="14">
      <c r="D512" s="95"/>
    </row>
    <row r="513" spans="4:4" ht="14">
      <c r="D513" s="95"/>
    </row>
    <row r="514" spans="4:4" ht="14">
      <c r="D514" s="95"/>
    </row>
    <row r="515" spans="4:4" ht="14">
      <c r="D515" s="95"/>
    </row>
    <row r="516" spans="4:4" ht="14">
      <c r="D516" s="95"/>
    </row>
    <row r="517" spans="4:4" ht="14">
      <c r="D517" s="95"/>
    </row>
    <row r="518" spans="4:4" ht="14">
      <c r="D518" s="95"/>
    </row>
    <row r="519" spans="4:4" ht="14">
      <c r="D519" s="95"/>
    </row>
    <row r="520" spans="4:4" ht="14">
      <c r="D520" s="95"/>
    </row>
    <row r="521" spans="4:4" ht="14">
      <c r="D521" s="95"/>
    </row>
    <row r="522" spans="4:4" ht="14">
      <c r="D522" s="95"/>
    </row>
    <row r="523" spans="4:4" ht="14">
      <c r="D523" s="95"/>
    </row>
    <row r="524" spans="4:4" ht="14">
      <c r="D524" s="95"/>
    </row>
    <row r="525" spans="4:4" ht="14">
      <c r="D525" s="95"/>
    </row>
    <row r="526" spans="4:4" ht="14">
      <c r="D526" s="95"/>
    </row>
    <row r="527" spans="4:4" ht="14">
      <c r="D527" s="95"/>
    </row>
    <row r="528" spans="4:4" ht="14">
      <c r="D528" s="95"/>
    </row>
    <row r="529" spans="4:4" ht="14">
      <c r="D529" s="95"/>
    </row>
    <row r="530" spans="4:4" ht="14">
      <c r="D530" s="95"/>
    </row>
    <row r="531" spans="4:4" ht="14">
      <c r="D531" s="95"/>
    </row>
    <row r="532" spans="4:4" ht="14">
      <c r="D532" s="95"/>
    </row>
    <row r="533" spans="4:4" ht="14">
      <c r="D533" s="95"/>
    </row>
    <row r="534" spans="4:4" ht="14">
      <c r="D534" s="95"/>
    </row>
    <row r="535" spans="4:4" ht="14">
      <c r="D535" s="95"/>
    </row>
    <row r="536" spans="4:4" ht="14">
      <c r="D536" s="95"/>
    </row>
    <row r="537" spans="4:4" ht="14">
      <c r="D537" s="95"/>
    </row>
    <row r="538" spans="4:4" ht="14">
      <c r="D538" s="95"/>
    </row>
    <row r="539" spans="4:4" ht="14">
      <c r="D539" s="95"/>
    </row>
    <row r="540" spans="4:4" ht="14">
      <c r="D540" s="95"/>
    </row>
    <row r="541" spans="4:4" ht="14">
      <c r="D541" s="95"/>
    </row>
    <row r="542" spans="4:4" ht="14">
      <c r="D542" s="95"/>
    </row>
    <row r="543" spans="4:4" ht="14">
      <c r="D543" s="95"/>
    </row>
    <row r="544" spans="4:4" ht="14">
      <c r="D544" s="95"/>
    </row>
    <row r="545" spans="4:4" ht="14">
      <c r="D545" s="95"/>
    </row>
    <row r="546" spans="4:4" ht="14">
      <c r="D546" s="95"/>
    </row>
    <row r="547" spans="4:4" ht="14">
      <c r="D547" s="95"/>
    </row>
    <row r="548" spans="4:4" ht="14">
      <c r="D548" s="95"/>
    </row>
    <row r="549" spans="4:4" ht="14">
      <c r="D549" s="95"/>
    </row>
    <row r="550" spans="4:4" ht="14">
      <c r="D550" s="95"/>
    </row>
    <row r="551" spans="4:4" ht="14">
      <c r="D551" s="95"/>
    </row>
    <row r="552" spans="4:4" ht="14">
      <c r="D552" s="95"/>
    </row>
    <row r="553" spans="4:4" ht="14">
      <c r="D553" s="95"/>
    </row>
    <row r="554" spans="4:4" ht="14">
      <c r="D554" s="95"/>
    </row>
    <row r="555" spans="4:4" ht="14">
      <c r="D555" s="95"/>
    </row>
    <row r="556" spans="4:4" ht="14">
      <c r="D556" s="95"/>
    </row>
    <row r="557" spans="4:4" ht="14">
      <c r="D557" s="95"/>
    </row>
    <row r="558" spans="4:4" ht="14">
      <c r="D558" s="95"/>
    </row>
    <row r="559" spans="4:4" ht="14">
      <c r="D559" s="95"/>
    </row>
    <row r="560" spans="4:4" ht="14">
      <c r="D560" s="95"/>
    </row>
    <row r="561" spans="4:4" ht="14">
      <c r="D561" s="95"/>
    </row>
    <row r="562" spans="4:4" ht="14">
      <c r="D562" s="95"/>
    </row>
    <row r="563" spans="4:4" ht="14">
      <c r="D563" s="95"/>
    </row>
    <row r="564" spans="4:4" ht="14">
      <c r="D564" s="95"/>
    </row>
    <row r="565" spans="4:4" ht="14">
      <c r="D565" s="95"/>
    </row>
    <row r="566" spans="4:4" ht="14">
      <c r="D566" s="95"/>
    </row>
    <row r="567" spans="4:4" ht="14">
      <c r="D567" s="95"/>
    </row>
    <row r="568" spans="4:4" ht="14">
      <c r="D568" s="95"/>
    </row>
    <row r="569" spans="4:4" ht="14">
      <c r="D569" s="95"/>
    </row>
    <row r="570" spans="4:4" ht="14">
      <c r="D570" s="95"/>
    </row>
    <row r="571" spans="4:4" ht="14">
      <c r="D571" s="95"/>
    </row>
    <row r="572" spans="4:4" ht="14">
      <c r="D572" s="95"/>
    </row>
    <row r="573" spans="4:4" ht="14">
      <c r="D573" s="95"/>
    </row>
    <row r="574" spans="4:4" ht="14">
      <c r="D574" s="95"/>
    </row>
    <row r="575" spans="4:4" ht="14">
      <c r="D575" s="95"/>
    </row>
    <row r="576" spans="4:4" ht="14">
      <c r="D576" s="95"/>
    </row>
    <row r="577" spans="4:4" ht="14">
      <c r="D577" s="95"/>
    </row>
    <row r="578" spans="4:4" ht="14">
      <c r="D578" s="95"/>
    </row>
    <row r="579" spans="4:4" ht="14">
      <c r="D579" s="95"/>
    </row>
    <row r="580" spans="4:4" ht="14">
      <c r="D580" s="95"/>
    </row>
    <row r="581" spans="4:4" ht="14">
      <c r="D581" s="95"/>
    </row>
    <row r="582" spans="4:4" ht="14">
      <c r="D582" s="95"/>
    </row>
    <row r="583" spans="4:4" ht="14">
      <c r="D583" s="95"/>
    </row>
    <row r="584" spans="4:4" ht="14">
      <c r="D584" s="95"/>
    </row>
    <row r="585" spans="4:4" ht="14">
      <c r="D585" s="95"/>
    </row>
    <row r="586" spans="4:4" ht="14">
      <c r="D586" s="95"/>
    </row>
    <row r="587" spans="4:4" ht="14">
      <c r="D587" s="95"/>
    </row>
    <row r="588" spans="4:4" ht="14">
      <c r="D588" s="95"/>
    </row>
    <row r="589" spans="4:4" ht="14">
      <c r="D589" s="95"/>
    </row>
    <row r="590" spans="4:4" ht="14">
      <c r="D590" s="95"/>
    </row>
    <row r="591" spans="4:4" ht="14">
      <c r="D591" s="95"/>
    </row>
    <row r="592" spans="4:4" ht="14">
      <c r="D592" s="95"/>
    </row>
    <row r="593" spans="4:4" ht="14">
      <c r="D593" s="95"/>
    </row>
    <row r="594" spans="4:4" ht="14">
      <c r="D594" s="95"/>
    </row>
    <row r="595" spans="4:4" ht="14">
      <c r="D595" s="95"/>
    </row>
    <row r="596" spans="4:4" ht="14">
      <c r="D596" s="95"/>
    </row>
    <row r="597" spans="4:4" ht="14">
      <c r="D597" s="95"/>
    </row>
    <row r="598" spans="4:4" ht="14">
      <c r="D598" s="95"/>
    </row>
    <row r="599" spans="4:4" ht="14">
      <c r="D599" s="95"/>
    </row>
    <row r="600" spans="4:4" ht="14">
      <c r="D600" s="95"/>
    </row>
    <row r="601" spans="4:4" ht="14">
      <c r="D601" s="95"/>
    </row>
    <row r="602" spans="4:4" ht="14">
      <c r="D602" s="95"/>
    </row>
    <row r="603" spans="4:4" ht="14">
      <c r="D603" s="95"/>
    </row>
    <row r="604" spans="4:4" ht="14">
      <c r="D604" s="95"/>
    </row>
    <row r="605" spans="4:4" ht="14">
      <c r="D605" s="95"/>
    </row>
    <row r="606" spans="4:4" ht="14">
      <c r="D606" s="95"/>
    </row>
    <row r="607" spans="4:4" ht="14">
      <c r="D607" s="95"/>
    </row>
    <row r="608" spans="4:4" ht="14">
      <c r="D608" s="95"/>
    </row>
    <row r="609" spans="4:4" ht="14">
      <c r="D609" s="95"/>
    </row>
    <row r="610" spans="4:4" ht="14">
      <c r="D610" s="95"/>
    </row>
    <row r="611" spans="4:4" ht="14">
      <c r="D611" s="95"/>
    </row>
    <row r="612" spans="4:4" ht="14">
      <c r="D612" s="95"/>
    </row>
    <row r="613" spans="4:4" ht="14">
      <c r="D613" s="95"/>
    </row>
    <row r="614" spans="4:4" ht="14">
      <c r="D614" s="95"/>
    </row>
    <row r="615" spans="4:4" ht="14">
      <c r="D615" s="95"/>
    </row>
    <row r="616" spans="4:4" ht="14">
      <c r="D616" s="95"/>
    </row>
    <row r="617" spans="4:4" ht="14">
      <c r="D617" s="95"/>
    </row>
    <row r="618" spans="4:4" ht="14">
      <c r="D618" s="95"/>
    </row>
    <row r="619" spans="4:4" ht="14">
      <c r="D619" s="95"/>
    </row>
    <row r="620" spans="4:4" ht="14">
      <c r="D620" s="95"/>
    </row>
    <row r="621" spans="4:4" ht="14">
      <c r="D621" s="95"/>
    </row>
    <row r="622" spans="4:4" ht="14">
      <c r="D622" s="95"/>
    </row>
    <row r="623" spans="4:4" ht="14">
      <c r="D623" s="95"/>
    </row>
    <row r="624" spans="4:4" ht="14">
      <c r="D624" s="95"/>
    </row>
    <row r="625" spans="4:4" ht="14">
      <c r="D625" s="95"/>
    </row>
    <row r="626" spans="4:4" ht="14">
      <c r="D626" s="95"/>
    </row>
    <row r="627" spans="4:4" ht="14">
      <c r="D627" s="95"/>
    </row>
    <row r="628" spans="4:4" ht="14">
      <c r="D628" s="95"/>
    </row>
    <row r="629" spans="4:4" ht="14">
      <c r="D629" s="95"/>
    </row>
    <row r="630" spans="4:4" ht="14">
      <c r="D630" s="95"/>
    </row>
    <row r="631" spans="4:4" ht="14">
      <c r="D631" s="95"/>
    </row>
    <row r="632" spans="4:4" ht="14">
      <c r="D632" s="95"/>
    </row>
    <row r="633" spans="4:4" ht="14">
      <c r="D633" s="95"/>
    </row>
    <row r="634" spans="4:4" ht="14">
      <c r="D634" s="95"/>
    </row>
    <row r="635" spans="4:4" ht="14">
      <c r="D635" s="95"/>
    </row>
    <row r="636" spans="4:4" ht="14">
      <c r="D636" s="95"/>
    </row>
    <row r="637" spans="4:4" ht="14">
      <c r="D637" s="95"/>
    </row>
    <row r="638" spans="4:4" ht="14">
      <c r="D638" s="95"/>
    </row>
    <row r="639" spans="4:4" ht="14">
      <c r="D639" s="95"/>
    </row>
    <row r="640" spans="4:4" ht="14">
      <c r="D640" s="95"/>
    </row>
    <row r="641" spans="4:4" ht="14">
      <c r="D641" s="95"/>
    </row>
    <row r="642" spans="4:4" ht="14">
      <c r="D642" s="95"/>
    </row>
    <row r="643" spans="4:4" ht="14">
      <c r="D643" s="95"/>
    </row>
    <row r="644" spans="4:4" ht="14">
      <c r="D644" s="95"/>
    </row>
    <row r="645" spans="4:4" ht="14">
      <c r="D645" s="95"/>
    </row>
    <row r="646" spans="4:4" ht="14">
      <c r="D646" s="95"/>
    </row>
    <row r="647" spans="4:4" ht="14">
      <c r="D647" s="95"/>
    </row>
    <row r="648" spans="4:4" ht="14">
      <c r="D648" s="95"/>
    </row>
    <row r="649" spans="4:4" ht="14">
      <c r="D649" s="95"/>
    </row>
    <row r="650" spans="4:4" ht="14">
      <c r="D650" s="95"/>
    </row>
    <row r="651" spans="4:4" ht="14">
      <c r="D651" s="95"/>
    </row>
    <row r="652" spans="4:4" ht="14">
      <c r="D652" s="95"/>
    </row>
    <row r="653" spans="4:4" ht="14">
      <c r="D653" s="95"/>
    </row>
    <row r="654" spans="4:4" ht="14">
      <c r="D654" s="95"/>
    </row>
    <row r="655" spans="4:4" ht="14">
      <c r="D655" s="95"/>
    </row>
    <row r="656" spans="4:4" ht="14">
      <c r="D656" s="95"/>
    </row>
    <row r="657" spans="4:4" ht="14">
      <c r="D657" s="95"/>
    </row>
    <row r="658" spans="4:4" ht="14">
      <c r="D658" s="95"/>
    </row>
    <row r="659" spans="4:4" ht="14">
      <c r="D659" s="95"/>
    </row>
    <row r="660" spans="4:4" ht="14">
      <c r="D660" s="95"/>
    </row>
    <row r="661" spans="4:4" ht="14">
      <c r="D661" s="95"/>
    </row>
    <row r="662" spans="4:4" ht="14">
      <c r="D662" s="95"/>
    </row>
    <row r="663" spans="4:4" ht="14">
      <c r="D663" s="95"/>
    </row>
    <row r="664" spans="4:4" ht="14">
      <c r="D664" s="95"/>
    </row>
    <row r="665" spans="4:4" ht="14">
      <c r="D665" s="95"/>
    </row>
    <row r="666" spans="4:4" ht="14">
      <c r="D666" s="95"/>
    </row>
    <row r="667" spans="4:4" ht="14">
      <c r="D667" s="95"/>
    </row>
    <row r="668" spans="4:4" ht="14">
      <c r="D668" s="95"/>
    </row>
    <row r="669" spans="4:4" ht="14">
      <c r="D669" s="95"/>
    </row>
    <row r="670" spans="4:4" ht="14">
      <c r="D670" s="95"/>
    </row>
    <row r="671" spans="4:4" ht="14">
      <c r="D671" s="95"/>
    </row>
    <row r="672" spans="4:4" ht="14">
      <c r="D672" s="95"/>
    </row>
    <row r="673" spans="4:4" ht="14">
      <c r="D673" s="95"/>
    </row>
    <row r="674" spans="4:4" ht="14">
      <c r="D674" s="95"/>
    </row>
    <row r="675" spans="4:4" ht="14">
      <c r="D675" s="95"/>
    </row>
    <row r="676" spans="4:4" ht="14">
      <c r="D676" s="95"/>
    </row>
    <row r="677" spans="4:4" ht="14">
      <c r="D677" s="95"/>
    </row>
    <row r="678" spans="4:4" ht="14">
      <c r="D678" s="95"/>
    </row>
    <row r="679" spans="4:4" ht="14">
      <c r="D679" s="95"/>
    </row>
    <row r="680" spans="4:4" ht="14">
      <c r="D680" s="95"/>
    </row>
    <row r="681" spans="4:4" ht="14">
      <c r="D681" s="95"/>
    </row>
    <row r="682" spans="4:4" ht="14">
      <c r="D682" s="95"/>
    </row>
    <row r="683" spans="4:4" ht="14">
      <c r="D683" s="95"/>
    </row>
    <row r="684" spans="4:4" ht="14">
      <c r="D684" s="95"/>
    </row>
    <row r="685" spans="4:4" ht="14">
      <c r="D685" s="95"/>
    </row>
    <row r="686" spans="4:4" ht="14">
      <c r="D686" s="95"/>
    </row>
    <row r="687" spans="4:4" ht="14">
      <c r="D687" s="95"/>
    </row>
    <row r="688" spans="4:4" ht="14">
      <c r="D688" s="95"/>
    </row>
    <row r="689" spans="4:4" ht="14">
      <c r="D689" s="95"/>
    </row>
    <row r="690" spans="4:4" ht="14">
      <c r="D690" s="95"/>
    </row>
    <row r="691" spans="4:4" ht="14">
      <c r="D691" s="95"/>
    </row>
    <row r="692" spans="4:4" ht="14">
      <c r="D692" s="95"/>
    </row>
    <row r="693" spans="4:4" ht="14">
      <c r="D693" s="95"/>
    </row>
    <row r="694" spans="4:4" ht="14">
      <c r="D694" s="95"/>
    </row>
    <row r="695" spans="4:4" ht="14">
      <c r="D695" s="95"/>
    </row>
    <row r="696" spans="4:4" ht="14">
      <c r="D696" s="95"/>
    </row>
    <row r="697" spans="4:4" ht="14">
      <c r="D697" s="95"/>
    </row>
    <row r="698" spans="4:4" ht="14">
      <c r="D698" s="95"/>
    </row>
    <row r="699" spans="4:4" ht="14">
      <c r="D699" s="95"/>
    </row>
    <row r="700" spans="4:4" ht="14">
      <c r="D700" s="95"/>
    </row>
    <row r="701" spans="4:4" ht="14">
      <c r="D701" s="95"/>
    </row>
    <row r="702" spans="4:4" ht="14">
      <c r="D702" s="95"/>
    </row>
    <row r="703" spans="4:4" ht="14">
      <c r="D703" s="95"/>
    </row>
    <row r="704" spans="4:4" ht="14">
      <c r="D704" s="95"/>
    </row>
    <row r="705" spans="4:4" ht="14">
      <c r="D705" s="95"/>
    </row>
    <row r="706" spans="4:4" ht="14">
      <c r="D706" s="95"/>
    </row>
    <row r="707" spans="4:4" ht="14">
      <c r="D707" s="95"/>
    </row>
    <row r="708" spans="4:4" ht="14">
      <c r="D708" s="95"/>
    </row>
    <row r="709" spans="4:4" ht="14">
      <c r="D709" s="95"/>
    </row>
    <row r="710" spans="4:4" ht="14">
      <c r="D710" s="95"/>
    </row>
    <row r="711" spans="4:4" ht="14">
      <c r="D711" s="95"/>
    </row>
    <row r="712" spans="4:4" ht="14">
      <c r="D712" s="95"/>
    </row>
    <row r="713" spans="4:4" ht="14">
      <c r="D713" s="95"/>
    </row>
    <row r="714" spans="4:4" ht="14">
      <c r="D714" s="95"/>
    </row>
    <row r="715" spans="4:4" ht="14">
      <c r="D715" s="95"/>
    </row>
    <row r="716" spans="4:4" ht="14">
      <c r="D716" s="95"/>
    </row>
    <row r="717" spans="4:4" ht="14">
      <c r="D717" s="95"/>
    </row>
    <row r="718" spans="4:4" ht="14">
      <c r="D718" s="95"/>
    </row>
    <row r="719" spans="4:4" ht="14">
      <c r="D719" s="95"/>
    </row>
    <row r="720" spans="4:4" ht="14">
      <c r="D720" s="95"/>
    </row>
    <row r="721" spans="4:4" ht="14">
      <c r="D721" s="95"/>
    </row>
    <row r="722" spans="4:4" ht="14">
      <c r="D722" s="95"/>
    </row>
    <row r="723" spans="4:4" ht="14">
      <c r="D723" s="95"/>
    </row>
    <row r="724" spans="4:4" ht="14">
      <c r="D724" s="95"/>
    </row>
    <row r="725" spans="4:4" ht="14">
      <c r="D725" s="95"/>
    </row>
    <row r="726" spans="4:4" ht="14">
      <c r="D726" s="95"/>
    </row>
    <row r="727" spans="4:4" ht="14">
      <c r="D727" s="95"/>
    </row>
    <row r="728" spans="4:4" ht="14">
      <c r="D728" s="95"/>
    </row>
    <row r="729" spans="4:4" ht="14">
      <c r="D729" s="95"/>
    </row>
    <row r="730" spans="4:4" ht="14">
      <c r="D730" s="95"/>
    </row>
    <row r="731" spans="4:4" ht="14">
      <c r="D731" s="95"/>
    </row>
    <row r="732" spans="4:4" ht="14">
      <c r="D732" s="95"/>
    </row>
    <row r="733" spans="4:4" ht="14">
      <c r="D733" s="95"/>
    </row>
    <row r="734" spans="4:4" ht="14">
      <c r="D734" s="95"/>
    </row>
    <row r="735" spans="4:4" ht="14">
      <c r="D735" s="95"/>
    </row>
    <row r="736" spans="4:4" ht="14">
      <c r="D736" s="95"/>
    </row>
    <row r="737" spans="4:4" ht="14">
      <c r="D737" s="95"/>
    </row>
    <row r="738" spans="4:4" ht="14">
      <c r="D738" s="95"/>
    </row>
    <row r="739" spans="4:4" ht="14">
      <c r="D739" s="95"/>
    </row>
    <row r="740" spans="4:4" ht="14">
      <c r="D740" s="95"/>
    </row>
    <row r="741" spans="4:4" ht="14">
      <c r="D741" s="95"/>
    </row>
    <row r="742" spans="4:4" ht="14">
      <c r="D742" s="95"/>
    </row>
    <row r="743" spans="4:4" ht="14">
      <c r="D743" s="95"/>
    </row>
    <row r="744" spans="4:4" ht="14">
      <c r="D744" s="95"/>
    </row>
    <row r="745" spans="4:4" ht="14">
      <c r="D745" s="95"/>
    </row>
    <row r="746" spans="4:4" ht="14">
      <c r="D746" s="95"/>
    </row>
    <row r="747" spans="4:4" ht="14">
      <c r="D747" s="95"/>
    </row>
    <row r="748" spans="4:4" ht="14">
      <c r="D748" s="95"/>
    </row>
    <row r="749" spans="4:4" ht="14">
      <c r="D749" s="95"/>
    </row>
    <row r="750" spans="4:4" ht="14">
      <c r="D750" s="95"/>
    </row>
    <row r="751" spans="4:4" ht="14">
      <c r="D751" s="95"/>
    </row>
    <row r="752" spans="4:4" ht="14">
      <c r="D752" s="95"/>
    </row>
    <row r="753" spans="4:4" ht="14">
      <c r="D753" s="95"/>
    </row>
    <row r="754" spans="4:4" ht="14">
      <c r="D754" s="95"/>
    </row>
    <row r="755" spans="4:4" ht="14">
      <c r="D755" s="95"/>
    </row>
    <row r="756" spans="4:4" ht="14">
      <c r="D756" s="95"/>
    </row>
    <row r="757" spans="4:4" ht="14">
      <c r="D757" s="95"/>
    </row>
    <row r="758" spans="4:4" ht="14">
      <c r="D758" s="95"/>
    </row>
    <row r="759" spans="4:4" ht="14">
      <c r="D759" s="95"/>
    </row>
    <row r="760" spans="4:4" ht="14">
      <c r="D760" s="95"/>
    </row>
    <row r="761" spans="4:4" ht="14">
      <c r="D761" s="95"/>
    </row>
    <row r="762" spans="4:4" ht="14">
      <c r="D762" s="95"/>
    </row>
    <row r="763" spans="4:4" ht="14">
      <c r="D763" s="95"/>
    </row>
    <row r="764" spans="4:4" ht="14">
      <c r="D764" s="95"/>
    </row>
    <row r="765" spans="4:4" ht="14">
      <c r="D765" s="95"/>
    </row>
    <row r="766" spans="4:4" ht="14">
      <c r="D766" s="95"/>
    </row>
    <row r="767" spans="4:4" ht="14">
      <c r="D767" s="95"/>
    </row>
    <row r="768" spans="4:4" ht="14">
      <c r="D768" s="95"/>
    </row>
    <row r="769" spans="4:4" ht="14">
      <c r="D769" s="95"/>
    </row>
    <row r="770" spans="4:4" ht="14">
      <c r="D770" s="95"/>
    </row>
    <row r="771" spans="4:4" ht="14">
      <c r="D771" s="95"/>
    </row>
    <row r="772" spans="4:4" ht="14">
      <c r="D772" s="95"/>
    </row>
    <row r="773" spans="4:4" ht="14">
      <c r="D773" s="95"/>
    </row>
    <row r="774" spans="4:4" ht="14">
      <c r="D774" s="95"/>
    </row>
    <row r="775" spans="4:4" ht="14">
      <c r="D775" s="95"/>
    </row>
    <row r="776" spans="4:4" ht="14">
      <c r="D776" s="95"/>
    </row>
    <row r="777" spans="4:4" ht="14">
      <c r="D777" s="95"/>
    </row>
    <row r="778" spans="4:4" ht="14">
      <c r="D778" s="95"/>
    </row>
    <row r="779" spans="4:4" ht="14">
      <c r="D779" s="95"/>
    </row>
    <row r="780" spans="4:4" ht="14">
      <c r="D780" s="95"/>
    </row>
    <row r="781" spans="4:4" ht="14">
      <c r="D781" s="95"/>
    </row>
    <row r="782" spans="4:4" ht="14">
      <c r="D782" s="95"/>
    </row>
    <row r="783" spans="4:4" ht="14">
      <c r="D783" s="95"/>
    </row>
    <row r="784" spans="4:4" ht="14">
      <c r="D784" s="95"/>
    </row>
    <row r="785" spans="4:4" ht="14">
      <c r="D785" s="95"/>
    </row>
    <row r="786" spans="4:4" ht="14">
      <c r="D786" s="95"/>
    </row>
    <row r="787" spans="4:4" ht="14">
      <c r="D787" s="95"/>
    </row>
    <row r="788" spans="4:4" ht="14">
      <c r="D788" s="95"/>
    </row>
    <row r="789" spans="4:4" ht="14">
      <c r="D789" s="95"/>
    </row>
    <row r="790" spans="4:4" ht="14">
      <c r="D790" s="95"/>
    </row>
    <row r="791" spans="4:4" ht="14">
      <c r="D791" s="95"/>
    </row>
    <row r="792" spans="4:4" ht="14">
      <c r="D792" s="95"/>
    </row>
    <row r="793" spans="4:4" ht="14">
      <c r="D793" s="95"/>
    </row>
    <row r="794" spans="4:4" ht="14">
      <c r="D794" s="95"/>
    </row>
    <row r="795" spans="4:4" ht="14">
      <c r="D795" s="95"/>
    </row>
    <row r="796" spans="4:4" ht="14">
      <c r="D796" s="95"/>
    </row>
    <row r="797" spans="4:4" ht="14">
      <c r="D797" s="95"/>
    </row>
    <row r="798" spans="4:4" ht="14">
      <c r="D798" s="95"/>
    </row>
    <row r="799" spans="4:4" ht="14">
      <c r="D799" s="95"/>
    </row>
    <row r="800" spans="4:4" ht="14">
      <c r="D800" s="95"/>
    </row>
    <row r="801" spans="4:4" ht="14">
      <c r="D801" s="95"/>
    </row>
    <row r="802" spans="4:4" ht="14">
      <c r="D802" s="95"/>
    </row>
    <row r="803" spans="4:4" ht="14">
      <c r="D803" s="95"/>
    </row>
    <row r="804" spans="4:4" ht="14">
      <c r="D804" s="95"/>
    </row>
    <row r="805" spans="4:4" ht="14">
      <c r="D805" s="95"/>
    </row>
    <row r="806" spans="4:4" ht="14">
      <c r="D806" s="95"/>
    </row>
    <row r="807" spans="4:4" ht="14">
      <c r="D807" s="95"/>
    </row>
    <row r="808" spans="4:4" ht="14">
      <c r="D808" s="95"/>
    </row>
    <row r="809" spans="4:4" ht="14">
      <c r="D809" s="95"/>
    </row>
    <row r="810" spans="4:4" ht="14">
      <c r="D810" s="95"/>
    </row>
    <row r="811" spans="4:4" ht="14">
      <c r="D811" s="95"/>
    </row>
    <row r="812" spans="4:4" ht="14">
      <c r="D812" s="95"/>
    </row>
    <row r="813" spans="4:4" ht="14">
      <c r="D813" s="95"/>
    </row>
    <row r="814" spans="4:4" ht="14">
      <c r="D814" s="95"/>
    </row>
    <row r="815" spans="4:4" ht="14">
      <c r="D815" s="95"/>
    </row>
    <row r="816" spans="4:4" ht="14">
      <c r="D816" s="95"/>
    </row>
    <row r="817" spans="4:4" ht="14">
      <c r="D817" s="95"/>
    </row>
    <row r="818" spans="4:4" ht="14">
      <c r="D818" s="95"/>
    </row>
    <row r="819" spans="4:4" ht="14">
      <c r="D819" s="95"/>
    </row>
    <row r="820" spans="4:4" ht="14">
      <c r="D820" s="95"/>
    </row>
    <row r="821" spans="4:4" ht="14">
      <c r="D821" s="95"/>
    </row>
    <row r="822" spans="4:4" ht="14">
      <c r="D822" s="95"/>
    </row>
    <row r="823" spans="4:4" ht="14">
      <c r="D823" s="95"/>
    </row>
    <row r="824" spans="4:4" ht="14">
      <c r="D824" s="95"/>
    </row>
    <row r="825" spans="4:4" ht="14">
      <c r="D825" s="95"/>
    </row>
    <row r="826" spans="4:4" ht="14">
      <c r="D826" s="95"/>
    </row>
    <row r="827" spans="4:4" ht="14">
      <c r="D827" s="95"/>
    </row>
    <row r="828" spans="4:4" ht="14">
      <c r="D828" s="95"/>
    </row>
    <row r="829" spans="4:4" ht="14">
      <c r="D829" s="95"/>
    </row>
    <row r="830" spans="4:4" ht="14">
      <c r="D830" s="95"/>
    </row>
    <row r="831" spans="4:4" ht="14">
      <c r="D831" s="95"/>
    </row>
    <row r="832" spans="4:4" ht="14">
      <c r="D832" s="95"/>
    </row>
    <row r="833" spans="4:4" ht="14">
      <c r="D833" s="95"/>
    </row>
    <row r="834" spans="4:4" ht="14">
      <c r="D834" s="95"/>
    </row>
    <row r="835" spans="4:4" ht="14">
      <c r="D835" s="95"/>
    </row>
    <row r="836" spans="4:4" ht="14">
      <c r="D836" s="95"/>
    </row>
    <row r="837" spans="4:4" ht="14">
      <c r="D837" s="95"/>
    </row>
    <row r="838" spans="4:4" ht="14">
      <c r="D838" s="95"/>
    </row>
    <row r="839" spans="4:4" ht="14">
      <c r="D839" s="95"/>
    </row>
    <row r="840" spans="4:4" ht="14">
      <c r="D840" s="95"/>
    </row>
    <row r="841" spans="4:4" ht="14">
      <c r="D841" s="95"/>
    </row>
    <row r="842" spans="4:4" ht="14">
      <c r="D842" s="95"/>
    </row>
    <row r="843" spans="4:4" ht="14">
      <c r="D843" s="95"/>
    </row>
    <row r="844" spans="4:4" ht="14">
      <c r="D844" s="95"/>
    </row>
    <row r="845" spans="4:4" ht="14">
      <c r="D845" s="95"/>
    </row>
    <row r="846" spans="4:4" ht="14">
      <c r="D846" s="95"/>
    </row>
    <row r="847" spans="4:4" ht="14">
      <c r="D847" s="95"/>
    </row>
    <row r="848" spans="4:4" ht="14">
      <c r="D848" s="95"/>
    </row>
    <row r="849" spans="4:4" ht="14">
      <c r="D849" s="95"/>
    </row>
    <row r="850" spans="4:4" ht="14">
      <c r="D850" s="95"/>
    </row>
    <row r="851" spans="4:4" ht="14">
      <c r="D851" s="95"/>
    </row>
    <row r="852" spans="4:4" ht="14">
      <c r="D852" s="95"/>
    </row>
    <row r="853" spans="4:4" ht="14">
      <c r="D853" s="95"/>
    </row>
    <row r="854" spans="4:4" ht="14">
      <c r="D854" s="95"/>
    </row>
    <row r="855" spans="4:4" ht="14">
      <c r="D855" s="95"/>
    </row>
    <row r="856" spans="4:4" ht="14">
      <c r="D856" s="95"/>
    </row>
    <row r="857" spans="4:4" ht="14">
      <c r="D857" s="95"/>
    </row>
    <row r="858" spans="4:4" ht="14">
      <c r="D858" s="95"/>
    </row>
    <row r="859" spans="4:4" ht="14">
      <c r="D859" s="95"/>
    </row>
    <row r="860" spans="4:4" ht="14">
      <c r="D860" s="95"/>
    </row>
    <row r="861" spans="4:4" ht="14">
      <c r="D861" s="95"/>
    </row>
    <row r="862" spans="4:4" ht="14">
      <c r="D862" s="95"/>
    </row>
    <row r="863" spans="4:4" ht="14">
      <c r="D863" s="95"/>
    </row>
    <row r="864" spans="4:4" ht="14">
      <c r="D864" s="95"/>
    </row>
    <row r="865" spans="4:4" ht="14">
      <c r="D865" s="95"/>
    </row>
    <row r="866" spans="4:4" ht="14">
      <c r="D866" s="95"/>
    </row>
    <row r="867" spans="4:4" ht="14">
      <c r="D867" s="95"/>
    </row>
    <row r="868" spans="4:4" ht="14">
      <c r="D868" s="95"/>
    </row>
    <row r="869" spans="4:4" ht="14">
      <c r="D869" s="95"/>
    </row>
    <row r="870" spans="4:4" ht="14">
      <c r="D870" s="95"/>
    </row>
    <row r="871" spans="4:4" ht="14">
      <c r="D871" s="95"/>
    </row>
    <row r="872" spans="4:4" ht="14">
      <c r="D872" s="95"/>
    </row>
    <row r="873" spans="4:4" ht="14">
      <c r="D873" s="95"/>
    </row>
    <row r="874" spans="4:4" ht="14">
      <c r="D874" s="95"/>
    </row>
    <row r="875" spans="4:4" ht="14">
      <c r="D875" s="95"/>
    </row>
    <row r="876" spans="4:4" ht="14">
      <c r="D876" s="95"/>
    </row>
    <row r="877" spans="4:4" ht="14">
      <c r="D877" s="95"/>
    </row>
    <row r="878" spans="4:4" ht="14">
      <c r="D878" s="95"/>
    </row>
    <row r="879" spans="4:4" ht="14">
      <c r="D879" s="95"/>
    </row>
    <row r="880" spans="4:4" ht="14">
      <c r="D880" s="95"/>
    </row>
    <row r="881" spans="4:4" ht="14">
      <c r="D881" s="95"/>
    </row>
    <row r="882" spans="4:4" ht="14">
      <c r="D882" s="95"/>
    </row>
    <row r="883" spans="4:4" ht="14">
      <c r="D883" s="95"/>
    </row>
    <row r="884" spans="4:4" ht="14">
      <c r="D884" s="95"/>
    </row>
    <row r="885" spans="4:4" ht="14">
      <c r="D885" s="95"/>
    </row>
    <row r="886" spans="4:4" ht="14">
      <c r="D886" s="95"/>
    </row>
    <row r="887" spans="4:4" ht="14">
      <c r="D887" s="95"/>
    </row>
    <row r="888" spans="4:4" ht="14">
      <c r="D888" s="95"/>
    </row>
    <row r="889" spans="4:4" ht="14">
      <c r="D889" s="95"/>
    </row>
    <row r="890" spans="4:4" ht="14">
      <c r="D890" s="95"/>
    </row>
    <row r="891" spans="4:4" ht="14">
      <c r="D891" s="95"/>
    </row>
    <row r="892" spans="4:4" ht="14">
      <c r="D892" s="95"/>
    </row>
    <row r="893" spans="4:4" ht="14">
      <c r="D893" s="95"/>
    </row>
    <row r="894" spans="4:4" ht="14">
      <c r="D894" s="95"/>
    </row>
    <row r="895" spans="4:4" ht="14">
      <c r="D895" s="95"/>
    </row>
    <row r="896" spans="4:4" ht="14">
      <c r="D896" s="95"/>
    </row>
    <row r="897" spans="4:4" ht="14">
      <c r="D897" s="95"/>
    </row>
    <row r="898" spans="4:4" ht="14">
      <c r="D898" s="95"/>
    </row>
    <row r="899" spans="4:4" ht="14">
      <c r="D899" s="95"/>
    </row>
    <row r="900" spans="4:4" ht="14">
      <c r="D900" s="95"/>
    </row>
    <row r="901" spans="4:4" ht="14">
      <c r="D901" s="95"/>
    </row>
    <row r="902" spans="4:4" ht="14">
      <c r="D902" s="95"/>
    </row>
    <row r="903" spans="4:4" ht="14">
      <c r="D903" s="95"/>
    </row>
    <row r="904" spans="4:4" ht="14">
      <c r="D904" s="95"/>
    </row>
    <row r="905" spans="4:4" ht="14">
      <c r="D905" s="95"/>
    </row>
    <row r="906" spans="4:4" ht="14">
      <c r="D906" s="95"/>
    </row>
    <row r="907" spans="4:4" ht="14">
      <c r="D907" s="95"/>
    </row>
    <row r="908" spans="4:4" ht="14">
      <c r="D908" s="95"/>
    </row>
    <row r="909" spans="4:4" ht="14">
      <c r="D909" s="95"/>
    </row>
    <row r="910" spans="4:4" ht="14">
      <c r="D910" s="95"/>
    </row>
    <row r="911" spans="4:4" ht="14">
      <c r="D911" s="95"/>
    </row>
    <row r="912" spans="4:4" ht="14">
      <c r="D912" s="95"/>
    </row>
    <row r="913" spans="4:4" ht="14">
      <c r="D913" s="95"/>
    </row>
    <row r="914" spans="4:4" ht="14">
      <c r="D914" s="95"/>
    </row>
    <row r="915" spans="4:4" ht="14">
      <c r="D915" s="95"/>
    </row>
    <row r="916" spans="4:4" ht="14">
      <c r="D916" s="95"/>
    </row>
    <row r="917" spans="4:4" ht="14">
      <c r="D917" s="95"/>
    </row>
    <row r="918" spans="4:4" ht="14">
      <c r="D918" s="95"/>
    </row>
    <row r="919" spans="4:4" ht="14">
      <c r="D919" s="95"/>
    </row>
    <row r="920" spans="4:4" ht="14">
      <c r="D920" s="95"/>
    </row>
    <row r="921" spans="4:4" ht="14">
      <c r="D921" s="95"/>
    </row>
    <row r="922" spans="4:4" ht="14">
      <c r="D922" s="95"/>
    </row>
    <row r="923" spans="4:4" ht="14">
      <c r="D923" s="95"/>
    </row>
    <row r="924" spans="4:4" ht="14">
      <c r="D924" s="95"/>
    </row>
    <row r="925" spans="4:4" ht="14">
      <c r="D925" s="95"/>
    </row>
    <row r="926" spans="4:4" ht="14">
      <c r="D926" s="95"/>
    </row>
    <row r="927" spans="4:4" ht="14">
      <c r="D927" s="95"/>
    </row>
    <row r="928" spans="4:4" ht="14">
      <c r="D928" s="95"/>
    </row>
    <row r="929" spans="4:4" ht="14">
      <c r="D929" s="95"/>
    </row>
    <row r="930" spans="4:4" ht="14">
      <c r="D930" s="95"/>
    </row>
    <row r="931" spans="4:4" ht="14">
      <c r="D931" s="95"/>
    </row>
    <row r="932" spans="4:4" ht="14">
      <c r="D932" s="95"/>
    </row>
    <row r="933" spans="4:4" ht="14">
      <c r="D933" s="95"/>
    </row>
    <row r="934" spans="4:4" ht="14">
      <c r="D934" s="95"/>
    </row>
    <row r="935" spans="4:4" ht="14">
      <c r="D935" s="95"/>
    </row>
    <row r="936" spans="4:4" ht="14">
      <c r="D936" s="95"/>
    </row>
    <row r="937" spans="4:4" ht="14">
      <c r="D937" s="95"/>
    </row>
    <row r="938" spans="4:4" ht="14">
      <c r="D938" s="95"/>
    </row>
    <row r="939" spans="4:4" ht="14">
      <c r="D939" s="95"/>
    </row>
    <row r="940" spans="4:4" ht="14">
      <c r="D940" s="95"/>
    </row>
    <row r="941" spans="4:4" ht="14">
      <c r="D941" s="95"/>
    </row>
    <row r="942" spans="4:4" ht="14">
      <c r="D942" s="95"/>
    </row>
    <row r="943" spans="4:4" ht="14">
      <c r="D943" s="95"/>
    </row>
    <row r="944" spans="4:4" ht="14">
      <c r="D944" s="95"/>
    </row>
    <row r="945" spans="4:4" ht="14">
      <c r="D945" s="95"/>
    </row>
    <row r="946" spans="4:4" ht="14">
      <c r="D946" s="95"/>
    </row>
    <row r="947" spans="4:4" ht="14">
      <c r="D947" s="95"/>
    </row>
    <row r="948" spans="4:4" ht="14">
      <c r="D948" s="95"/>
    </row>
    <row r="949" spans="4:4" ht="14">
      <c r="D949" s="95"/>
    </row>
    <row r="950" spans="4:4" ht="14">
      <c r="D950" s="95"/>
    </row>
    <row r="951" spans="4:4" ht="14">
      <c r="D951" s="95"/>
    </row>
    <row r="952" spans="4:4" ht="14">
      <c r="D952" s="95"/>
    </row>
    <row r="953" spans="4:4" ht="14">
      <c r="D953" s="95"/>
    </row>
    <row r="954" spans="4:4" ht="14">
      <c r="D954" s="95"/>
    </row>
    <row r="955" spans="4:4" ht="14">
      <c r="D955" s="95"/>
    </row>
    <row r="956" spans="4:4" ht="14">
      <c r="D956" s="95"/>
    </row>
    <row r="957" spans="4:4" ht="14">
      <c r="D957" s="95"/>
    </row>
    <row r="958" spans="4:4" ht="14">
      <c r="D958" s="95"/>
    </row>
    <row r="959" spans="4:4" ht="14">
      <c r="D959" s="95"/>
    </row>
    <row r="960" spans="4:4" ht="14">
      <c r="D960" s="95"/>
    </row>
    <row r="961" spans="4:4" ht="14">
      <c r="D961" s="95"/>
    </row>
    <row r="962" spans="4:4" ht="14">
      <c r="D962" s="95"/>
    </row>
    <row r="963" spans="4:4" ht="14">
      <c r="D963" s="95"/>
    </row>
    <row r="964" spans="4:4" ht="14">
      <c r="D964" s="95"/>
    </row>
    <row r="965" spans="4:4" ht="14">
      <c r="D965" s="95"/>
    </row>
    <row r="966" spans="4:4" ht="14">
      <c r="D966" s="95"/>
    </row>
    <row r="967" spans="4:4" ht="14">
      <c r="D967" s="95"/>
    </row>
    <row r="968" spans="4:4" ht="14">
      <c r="D968" s="95"/>
    </row>
    <row r="969" spans="4:4" ht="14">
      <c r="D969" s="95"/>
    </row>
    <row r="970" spans="4:4" ht="14">
      <c r="D970" s="95"/>
    </row>
    <row r="971" spans="4:4" ht="14">
      <c r="D971" s="95"/>
    </row>
    <row r="972" spans="4:4" ht="14">
      <c r="D972" s="95"/>
    </row>
    <row r="973" spans="4:4" ht="14">
      <c r="D973" s="95"/>
    </row>
    <row r="974" spans="4:4" ht="14">
      <c r="D974" s="95"/>
    </row>
    <row r="975" spans="4:4" ht="14">
      <c r="D975" s="95"/>
    </row>
    <row r="976" spans="4:4" ht="14">
      <c r="D976" s="95"/>
    </row>
    <row r="977" spans="4:4" ht="14">
      <c r="D977" s="95"/>
    </row>
    <row r="978" spans="4:4" ht="14">
      <c r="D978" s="95"/>
    </row>
    <row r="979" spans="4:4" ht="14">
      <c r="D979" s="95"/>
    </row>
    <row r="980" spans="4:4" ht="14">
      <c r="D980" s="95"/>
    </row>
    <row r="981" spans="4:4" ht="14">
      <c r="D981" s="95"/>
    </row>
    <row r="982" spans="4:4" ht="14">
      <c r="D982" s="95"/>
    </row>
    <row r="983" spans="4:4" ht="14">
      <c r="D983" s="95"/>
    </row>
    <row r="984" spans="4:4" ht="14">
      <c r="D984" s="95"/>
    </row>
    <row r="985" spans="4:4" ht="14">
      <c r="D985" s="95"/>
    </row>
    <row r="986" spans="4:4" ht="14">
      <c r="D986" s="95"/>
    </row>
    <row r="987" spans="4:4" ht="14">
      <c r="D987" s="95"/>
    </row>
    <row r="988" spans="4:4" ht="14">
      <c r="D988" s="95"/>
    </row>
    <row r="989" spans="4:4" ht="14">
      <c r="D989" s="95"/>
    </row>
    <row r="990" spans="4:4" ht="14">
      <c r="D990" s="95"/>
    </row>
    <row r="991" spans="4:4" ht="14">
      <c r="D991" s="95"/>
    </row>
    <row r="992" spans="4:4" ht="14">
      <c r="D992" s="95"/>
    </row>
    <row r="993" spans="4:4" ht="14">
      <c r="D993" s="95"/>
    </row>
    <row r="994" spans="4:4" ht="14">
      <c r="D994" s="95"/>
    </row>
    <row r="995" spans="4:4" ht="14">
      <c r="D995" s="95"/>
    </row>
    <row r="996" spans="4:4" ht="14">
      <c r="D996" s="95"/>
    </row>
    <row r="997" spans="4:4" ht="14">
      <c r="D997" s="95"/>
    </row>
    <row r="998" spans="4:4" ht="14">
      <c r="D998" s="95"/>
    </row>
    <row r="999" spans="4:4" ht="14">
      <c r="D999" s="95"/>
    </row>
    <row r="1000" spans="4:4" ht="14">
      <c r="D1000" s="95"/>
    </row>
  </sheetData>
  <autoFilter ref="B5:G5" xr:uid="{00000000-0009-0000-0000-000015000000}"/>
  <mergeCells count="2">
    <mergeCell ref="B2:C2"/>
    <mergeCell ref="B3:C3"/>
  </mergeCells>
  <conditionalFormatting sqref="B6:B505">
    <cfRule type="expression" dxfId="17" priority="1">
      <formula>AND($B6&lt;&gt;"",MOD(SUM(--($B5:$B$5&lt;&gt;$B6:$B$6))+1,2))</formula>
    </cfRule>
  </conditionalFormatting>
  <conditionalFormatting sqref="B6:F505">
    <cfRule type="expression" dxfId="16" priority="2">
      <formula>$B6&lt;&gt;""</formula>
    </cfRule>
  </conditionalFormatting>
  <conditionalFormatting sqref="G6:G505">
    <cfRule type="expression" dxfId="15" priority="3">
      <formula>$B6&lt;&gt;""</formula>
    </cfRule>
  </conditionalFormatting>
  <dataValidations count="1">
    <dataValidation type="list" allowBlank="1" sqref="C6:C505" xr:uid="{00000000-0002-0000-1500-000000000000}">
      <formula1>rngTexty</formula1>
    </dataValidation>
  </dataValidations>
  <hyperlinks>
    <hyperlink ref="D13" r:id="rId1" xr:uid="{00000000-0004-0000-1500-000000000000}"/>
    <hyperlink ref="D14" r:id="rId2" xr:uid="{00000000-0004-0000-1500-000001000000}"/>
    <hyperlink ref="D17" r:id="rId3" xr:uid="{00000000-0004-0000-1500-000002000000}"/>
    <hyperlink ref="D18" r:id="rId4" xr:uid="{00000000-0004-0000-1500-000003000000}"/>
    <hyperlink ref="D20" r:id="rId5" xr:uid="{00000000-0004-0000-1500-000004000000}"/>
  </hyperlinks>
  <pageMargins left="0.39370078740157483" right="0.39370078740157483" top="0.39370078740157483" bottom="0.62992125984251968" header="0" footer="0"/>
  <pageSetup paperSize="9" orientation="portrait"/>
  <headerFooter>
    <oddFooter>&amp;CStrana &amp;P z</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D6E3BC"/>
  </sheetPr>
  <dimension ref="B2:F1000"/>
  <sheetViews>
    <sheetView showGridLines="0" workbookViewId="0">
      <pane ySplit="5" topLeftCell="A6" activePane="bottomLeft" state="frozen"/>
      <selection pane="bottomLeft" activeCell="B7" sqref="B7"/>
    </sheetView>
  </sheetViews>
  <sheetFormatPr baseColWidth="10" defaultColWidth="14.3984375" defaultRowHeight="15.75" customHeight="1"/>
  <cols>
    <col min="1" max="1" width="2.796875" customWidth="1"/>
    <col min="2" max="2" width="11.796875" customWidth="1"/>
    <col min="3" max="3" width="33.59765625" customWidth="1"/>
    <col min="4" max="6" width="15.796875" customWidth="1"/>
    <col min="7" max="26" width="8.796875" customWidth="1"/>
  </cols>
  <sheetData>
    <row r="2" spans="2:6" ht="20.25" customHeight="1">
      <c r="B2" s="431" t="s">
        <v>5</v>
      </c>
      <c r="C2" s="432"/>
      <c r="D2" s="4" t="s">
        <v>6</v>
      </c>
      <c r="E2" s="5" t="s">
        <v>7</v>
      </c>
      <c r="F2" s="6" t="s">
        <v>8</v>
      </c>
    </row>
    <row r="3" spans="2:6" ht="18" customHeight="1">
      <c r="B3" s="433" t="str">
        <f>"demo "&amp; rngRok</f>
        <v>demo 2021</v>
      </c>
      <c r="C3" s="434"/>
      <c r="D3" s="8">
        <f t="shared" ref="D3:E3" si="0">SUBTOTAL(9,D6:D505)</f>
        <v>1500</v>
      </c>
      <c r="E3" s="8">
        <f t="shared" si="0"/>
        <v>1800</v>
      </c>
      <c r="F3" s="9">
        <v>1000</v>
      </c>
    </row>
    <row r="5" spans="2:6" ht="18" customHeight="1">
      <c r="B5" s="10" t="s">
        <v>9</v>
      </c>
      <c r="C5" s="11" t="s">
        <v>600</v>
      </c>
      <c r="D5" s="5" t="s">
        <v>12</v>
      </c>
      <c r="E5" s="5" t="s">
        <v>13</v>
      </c>
      <c r="F5" s="6" t="s">
        <v>14</v>
      </c>
    </row>
    <row r="6" spans="2:6" ht="15">
      <c r="B6" s="19">
        <v>43115</v>
      </c>
      <c r="C6" s="13" t="s">
        <v>1430</v>
      </c>
      <c r="D6" s="15">
        <v>100</v>
      </c>
      <c r="E6" s="15"/>
      <c r="F6" s="15">
        <f>IF(OR(F3="",AND(B6="",D6="",E6="")),"",F3+D6-E6)</f>
        <v>1100</v>
      </c>
    </row>
    <row r="7" spans="2:6" ht="15">
      <c r="B7" s="19">
        <v>43115</v>
      </c>
      <c r="C7" s="13" t="s">
        <v>1431</v>
      </c>
      <c r="D7" s="15"/>
      <c r="E7" s="15">
        <v>200</v>
      </c>
      <c r="F7" s="15">
        <f t="shared" ref="F7:F261" si="1">IF(OR(F6="",AND(B7="",D7="",E7="")),"",F6+D7-E7)</f>
        <v>900</v>
      </c>
    </row>
    <row r="8" spans="2:6" ht="15">
      <c r="B8" s="19">
        <v>43115</v>
      </c>
      <c r="C8" s="13" t="s">
        <v>1432</v>
      </c>
      <c r="D8" s="15">
        <v>300</v>
      </c>
      <c r="E8" s="15"/>
      <c r="F8" s="15">
        <f t="shared" si="1"/>
        <v>1200</v>
      </c>
    </row>
    <row r="9" spans="2:6" ht="15">
      <c r="B9" s="19">
        <v>43116</v>
      </c>
      <c r="C9" s="13" t="s">
        <v>1433</v>
      </c>
      <c r="D9" s="15"/>
      <c r="E9" s="15">
        <v>400</v>
      </c>
      <c r="F9" s="15">
        <f t="shared" si="1"/>
        <v>800</v>
      </c>
    </row>
    <row r="10" spans="2:6" ht="15">
      <c r="B10" s="19">
        <v>43116</v>
      </c>
      <c r="C10" s="13" t="s">
        <v>1434</v>
      </c>
      <c r="D10" s="15"/>
      <c r="E10" s="15">
        <v>500</v>
      </c>
      <c r="F10" s="15">
        <f t="shared" si="1"/>
        <v>300</v>
      </c>
    </row>
    <row r="11" spans="2:6" ht="15">
      <c r="B11" s="19">
        <v>43117</v>
      </c>
      <c r="C11" s="13" t="s">
        <v>1435</v>
      </c>
      <c r="D11" s="15">
        <v>600</v>
      </c>
      <c r="E11" s="15"/>
      <c r="F11" s="15">
        <f t="shared" si="1"/>
        <v>900</v>
      </c>
    </row>
    <row r="12" spans="2:6" ht="15">
      <c r="B12" s="19">
        <v>43118</v>
      </c>
      <c r="C12" s="13" t="s">
        <v>1432</v>
      </c>
      <c r="D12" s="15"/>
      <c r="E12" s="15">
        <v>700</v>
      </c>
      <c r="F12" s="15">
        <f t="shared" si="1"/>
        <v>200</v>
      </c>
    </row>
    <row r="13" spans="2:6" ht="15">
      <c r="B13" s="19">
        <v>43118</v>
      </c>
      <c r="C13" s="13" t="s">
        <v>1432</v>
      </c>
      <c r="D13" s="15"/>
      <c r="E13" s="15"/>
      <c r="F13" s="15">
        <f t="shared" si="1"/>
        <v>200</v>
      </c>
    </row>
    <row r="14" spans="2:6" ht="15">
      <c r="B14" s="111">
        <v>44483</v>
      </c>
      <c r="C14" s="13" t="s">
        <v>1430</v>
      </c>
      <c r="D14" s="15">
        <v>500</v>
      </c>
      <c r="E14" s="15"/>
      <c r="F14" s="15">
        <f t="shared" si="1"/>
        <v>700</v>
      </c>
    </row>
    <row r="15" spans="2:6" ht="15">
      <c r="B15" s="19"/>
      <c r="C15" s="13"/>
      <c r="D15" s="15"/>
      <c r="E15" s="15"/>
      <c r="F15" s="15" t="str">
        <f t="shared" si="1"/>
        <v/>
      </c>
    </row>
    <row r="16" spans="2:6" ht="15">
      <c r="B16" s="19"/>
      <c r="C16" s="13"/>
      <c r="D16" s="15"/>
      <c r="E16" s="15"/>
      <c r="F16" s="15" t="str">
        <f t="shared" si="1"/>
        <v/>
      </c>
    </row>
    <row r="17" spans="2:6" ht="15">
      <c r="B17" s="19"/>
      <c r="C17" s="13"/>
      <c r="D17" s="15"/>
      <c r="E17" s="15"/>
      <c r="F17" s="15" t="str">
        <f t="shared" si="1"/>
        <v/>
      </c>
    </row>
    <row r="18" spans="2:6" ht="15">
      <c r="B18" s="19"/>
      <c r="C18" s="13"/>
      <c r="D18" s="15"/>
      <c r="E18" s="15"/>
      <c r="F18" s="15" t="str">
        <f t="shared" si="1"/>
        <v/>
      </c>
    </row>
    <row r="19" spans="2:6" ht="15">
      <c r="B19" s="19"/>
      <c r="C19" s="13"/>
      <c r="D19" s="15"/>
      <c r="E19" s="15"/>
      <c r="F19" s="15" t="str">
        <f t="shared" si="1"/>
        <v/>
      </c>
    </row>
    <row r="20" spans="2:6" ht="15">
      <c r="B20" s="19"/>
      <c r="C20" s="13"/>
      <c r="D20" s="15"/>
      <c r="E20" s="15"/>
      <c r="F20" s="15" t="str">
        <f t="shared" si="1"/>
        <v/>
      </c>
    </row>
    <row r="21" spans="2:6" ht="15">
      <c r="B21" s="19"/>
      <c r="C21" s="13"/>
      <c r="D21" s="15"/>
      <c r="E21" s="15"/>
      <c r="F21" s="15" t="str">
        <f t="shared" si="1"/>
        <v/>
      </c>
    </row>
    <row r="22" spans="2:6" ht="15">
      <c r="B22" s="19"/>
      <c r="C22" s="13"/>
      <c r="D22" s="15"/>
      <c r="E22" s="15"/>
      <c r="F22" s="15" t="str">
        <f t="shared" si="1"/>
        <v/>
      </c>
    </row>
    <row r="23" spans="2:6" ht="15">
      <c r="B23" s="19"/>
      <c r="C23" s="13"/>
      <c r="D23" s="15"/>
      <c r="E23" s="15"/>
      <c r="F23" s="15" t="str">
        <f t="shared" si="1"/>
        <v/>
      </c>
    </row>
    <row r="24" spans="2:6" ht="15">
      <c r="B24" s="19"/>
      <c r="C24" s="13"/>
      <c r="D24" s="15"/>
      <c r="E24" s="15"/>
      <c r="F24" s="15" t="str">
        <f t="shared" si="1"/>
        <v/>
      </c>
    </row>
    <row r="25" spans="2:6" ht="15">
      <c r="B25" s="19"/>
      <c r="C25" s="13"/>
      <c r="D25" s="15"/>
      <c r="E25" s="15"/>
      <c r="F25" s="15" t="str">
        <f t="shared" si="1"/>
        <v/>
      </c>
    </row>
    <row r="26" spans="2:6" ht="15">
      <c r="B26" s="19"/>
      <c r="C26" s="13"/>
      <c r="D26" s="15"/>
      <c r="E26" s="15"/>
      <c r="F26" s="15" t="str">
        <f t="shared" si="1"/>
        <v/>
      </c>
    </row>
    <row r="27" spans="2:6" ht="15">
      <c r="B27" s="19"/>
      <c r="C27" s="13"/>
      <c r="D27" s="15"/>
      <c r="E27" s="15"/>
      <c r="F27" s="15" t="str">
        <f t="shared" si="1"/>
        <v/>
      </c>
    </row>
    <row r="28" spans="2:6" ht="15">
      <c r="B28" s="19"/>
      <c r="C28" s="13"/>
      <c r="D28" s="15"/>
      <c r="E28" s="15"/>
      <c r="F28" s="15" t="str">
        <f t="shared" si="1"/>
        <v/>
      </c>
    </row>
    <row r="29" spans="2:6" ht="15">
      <c r="B29" s="19"/>
      <c r="C29" s="13"/>
      <c r="D29" s="15"/>
      <c r="E29" s="15"/>
      <c r="F29" s="15" t="str">
        <f t="shared" si="1"/>
        <v/>
      </c>
    </row>
    <row r="30" spans="2:6" ht="15">
      <c r="B30" s="19"/>
      <c r="C30" s="13"/>
      <c r="D30" s="15"/>
      <c r="E30" s="15"/>
      <c r="F30" s="15" t="str">
        <f t="shared" si="1"/>
        <v/>
      </c>
    </row>
    <row r="31" spans="2:6" ht="15">
      <c r="B31" s="19"/>
      <c r="C31" s="13"/>
      <c r="D31" s="15"/>
      <c r="E31" s="15"/>
      <c r="F31" s="15" t="str">
        <f t="shared" si="1"/>
        <v/>
      </c>
    </row>
    <row r="32" spans="2:6" ht="15">
      <c r="B32" s="19"/>
      <c r="C32" s="13"/>
      <c r="D32" s="15"/>
      <c r="E32" s="15"/>
      <c r="F32" s="15" t="str">
        <f t="shared" si="1"/>
        <v/>
      </c>
    </row>
    <row r="33" spans="2:6" ht="15">
      <c r="B33" s="19"/>
      <c r="C33" s="13"/>
      <c r="D33" s="15"/>
      <c r="E33" s="15"/>
      <c r="F33" s="15" t="str">
        <f t="shared" si="1"/>
        <v/>
      </c>
    </row>
    <row r="34" spans="2:6" ht="15">
      <c r="B34" s="19"/>
      <c r="C34" s="13"/>
      <c r="D34" s="15"/>
      <c r="E34" s="15"/>
      <c r="F34" s="15" t="str">
        <f t="shared" si="1"/>
        <v/>
      </c>
    </row>
    <row r="35" spans="2:6" ht="15">
      <c r="B35" s="19"/>
      <c r="C35" s="13"/>
      <c r="D35" s="15"/>
      <c r="E35" s="15"/>
      <c r="F35" s="15" t="str">
        <f t="shared" si="1"/>
        <v/>
      </c>
    </row>
    <row r="36" spans="2:6" ht="15">
      <c r="B36" s="19"/>
      <c r="C36" s="13"/>
      <c r="D36" s="15"/>
      <c r="E36" s="15"/>
      <c r="F36" s="15" t="str">
        <f t="shared" si="1"/>
        <v/>
      </c>
    </row>
    <row r="37" spans="2:6" ht="15">
      <c r="B37" s="19"/>
      <c r="C37" s="13"/>
      <c r="D37" s="15"/>
      <c r="E37" s="15"/>
      <c r="F37" s="15" t="str">
        <f t="shared" si="1"/>
        <v/>
      </c>
    </row>
    <row r="38" spans="2:6" ht="15">
      <c r="B38" s="19"/>
      <c r="C38" s="13"/>
      <c r="D38" s="15"/>
      <c r="E38" s="15"/>
      <c r="F38" s="15" t="str">
        <f t="shared" si="1"/>
        <v/>
      </c>
    </row>
    <row r="39" spans="2:6" ht="15">
      <c r="B39" s="19"/>
      <c r="C39" s="13"/>
      <c r="D39" s="15"/>
      <c r="E39" s="15"/>
      <c r="F39" s="15" t="str">
        <f t="shared" si="1"/>
        <v/>
      </c>
    </row>
    <row r="40" spans="2:6" ht="15">
      <c r="B40" s="19"/>
      <c r="C40" s="13"/>
      <c r="D40" s="15"/>
      <c r="E40" s="15"/>
      <c r="F40" s="15" t="str">
        <f t="shared" si="1"/>
        <v/>
      </c>
    </row>
    <row r="41" spans="2:6" ht="15">
      <c r="B41" s="19"/>
      <c r="C41" s="13"/>
      <c r="D41" s="15"/>
      <c r="E41" s="15"/>
      <c r="F41" s="15" t="str">
        <f t="shared" si="1"/>
        <v/>
      </c>
    </row>
    <row r="42" spans="2:6" ht="15">
      <c r="B42" s="19"/>
      <c r="C42" s="13"/>
      <c r="D42" s="15"/>
      <c r="E42" s="15"/>
      <c r="F42" s="15" t="str">
        <f t="shared" si="1"/>
        <v/>
      </c>
    </row>
    <row r="43" spans="2:6" ht="15">
      <c r="B43" s="19"/>
      <c r="C43" s="13"/>
      <c r="D43" s="15"/>
      <c r="E43" s="15"/>
      <c r="F43" s="15" t="str">
        <f t="shared" si="1"/>
        <v/>
      </c>
    </row>
    <row r="44" spans="2:6" ht="15">
      <c r="B44" s="19"/>
      <c r="C44" s="13"/>
      <c r="D44" s="15"/>
      <c r="E44" s="15"/>
      <c r="F44" s="15" t="str">
        <f t="shared" si="1"/>
        <v/>
      </c>
    </row>
    <row r="45" spans="2:6" ht="15">
      <c r="B45" s="19"/>
      <c r="C45" s="13"/>
      <c r="D45" s="15"/>
      <c r="E45" s="15"/>
      <c r="F45" s="15" t="str">
        <f t="shared" si="1"/>
        <v/>
      </c>
    </row>
    <row r="46" spans="2:6" ht="15">
      <c r="B46" s="19"/>
      <c r="C46" s="13"/>
      <c r="D46" s="15"/>
      <c r="E46" s="15"/>
      <c r="F46" s="15" t="str">
        <f t="shared" si="1"/>
        <v/>
      </c>
    </row>
    <row r="47" spans="2:6" ht="15">
      <c r="B47" s="19"/>
      <c r="C47" s="13"/>
      <c r="D47" s="15"/>
      <c r="E47" s="15"/>
      <c r="F47" s="15" t="str">
        <f t="shared" si="1"/>
        <v/>
      </c>
    </row>
    <row r="48" spans="2:6" ht="15">
      <c r="B48" s="19"/>
      <c r="C48" s="13"/>
      <c r="D48" s="15"/>
      <c r="E48" s="15"/>
      <c r="F48" s="15" t="str">
        <f t="shared" si="1"/>
        <v/>
      </c>
    </row>
    <row r="49" spans="2:6" ht="15">
      <c r="B49" s="19"/>
      <c r="C49" s="13"/>
      <c r="D49" s="15"/>
      <c r="E49" s="15"/>
      <c r="F49" s="15" t="str">
        <f t="shared" si="1"/>
        <v/>
      </c>
    </row>
    <row r="50" spans="2:6" ht="15">
      <c r="B50" s="19"/>
      <c r="C50" s="13"/>
      <c r="D50" s="15"/>
      <c r="E50" s="15"/>
      <c r="F50" s="15" t="str">
        <f t="shared" si="1"/>
        <v/>
      </c>
    </row>
    <row r="51" spans="2:6" ht="15">
      <c r="B51" s="19"/>
      <c r="C51" s="13"/>
      <c r="D51" s="15"/>
      <c r="E51" s="15"/>
      <c r="F51" s="15" t="str">
        <f t="shared" si="1"/>
        <v/>
      </c>
    </row>
    <row r="52" spans="2:6" ht="15">
      <c r="B52" s="19"/>
      <c r="C52" s="13"/>
      <c r="D52" s="15"/>
      <c r="E52" s="15"/>
      <c r="F52" s="15" t="str">
        <f t="shared" si="1"/>
        <v/>
      </c>
    </row>
    <row r="53" spans="2:6" ht="15">
      <c r="B53" s="19"/>
      <c r="C53" s="13"/>
      <c r="D53" s="15"/>
      <c r="E53" s="15"/>
      <c r="F53" s="15" t="str">
        <f t="shared" si="1"/>
        <v/>
      </c>
    </row>
    <row r="54" spans="2:6" ht="15">
      <c r="B54" s="19"/>
      <c r="C54" s="13"/>
      <c r="D54" s="15"/>
      <c r="E54" s="15"/>
      <c r="F54" s="15" t="str">
        <f t="shared" si="1"/>
        <v/>
      </c>
    </row>
    <row r="55" spans="2:6" ht="15">
      <c r="B55" s="19"/>
      <c r="C55" s="13"/>
      <c r="D55" s="15"/>
      <c r="E55" s="15"/>
      <c r="F55" s="15" t="str">
        <f t="shared" si="1"/>
        <v/>
      </c>
    </row>
    <row r="56" spans="2:6" ht="15">
      <c r="B56" s="19"/>
      <c r="C56" s="13"/>
      <c r="D56" s="15"/>
      <c r="E56" s="15"/>
      <c r="F56" s="15" t="str">
        <f t="shared" si="1"/>
        <v/>
      </c>
    </row>
    <row r="57" spans="2:6" ht="15">
      <c r="B57" s="19"/>
      <c r="C57" s="13"/>
      <c r="D57" s="15"/>
      <c r="E57" s="15"/>
      <c r="F57" s="15" t="str">
        <f t="shared" si="1"/>
        <v/>
      </c>
    </row>
    <row r="58" spans="2:6" ht="15">
      <c r="B58" s="19"/>
      <c r="C58" s="13"/>
      <c r="D58" s="15"/>
      <c r="E58" s="15"/>
      <c r="F58" s="15" t="str">
        <f t="shared" si="1"/>
        <v/>
      </c>
    </row>
    <row r="59" spans="2:6" ht="15">
      <c r="B59" s="19"/>
      <c r="C59" s="13"/>
      <c r="D59" s="15"/>
      <c r="E59" s="15"/>
      <c r="F59" s="15" t="str">
        <f t="shared" si="1"/>
        <v/>
      </c>
    </row>
    <row r="60" spans="2:6" ht="15">
      <c r="B60" s="19"/>
      <c r="C60" s="13"/>
      <c r="D60" s="15"/>
      <c r="E60" s="15"/>
      <c r="F60" s="15" t="str">
        <f t="shared" si="1"/>
        <v/>
      </c>
    </row>
    <row r="61" spans="2:6" ht="15">
      <c r="B61" s="19"/>
      <c r="C61" s="13"/>
      <c r="D61" s="15"/>
      <c r="E61" s="15"/>
      <c r="F61" s="15" t="str">
        <f t="shared" si="1"/>
        <v/>
      </c>
    </row>
    <row r="62" spans="2:6" ht="15">
      <c r="B62" s="19"/>
      <c r="C62" s="13"/>
      <c r="D62" s="15"/>
      <c r="E62" s="15"/>
      <c r="F62" s="15" t="str">
        <f t="shared" si="1"/>
        <v/>
      </c>
    </row>
    <row r="63" spans="2:6" ht="15">
      <c r="B63" s="19"/>
      <c r="C63" s="13"/>
      <c r="D63" s="15"/>
      <c r="E63" s="15"/>
      <c r="F63" s="15" t="str">
        <f t="shared" si="1"/>
        <v/>
      </c>
    </row>
    <row r="64" spans="2:6" ht="15">
      <c r="B64" s="19"/>
      <c r="C64" s="13"/>
      <c r="D64" s="15"/>
      <c r="E64" s="15"/>
      <c r="F64" s="15" t="str">
        <f t="shared" si="1"/>
        <v/>
      </c>
    </row>
    <row r="65" spans="2:6" ht="15">
      <c r="B65" s="19"/>
      <c r="C65" s="13"/>
      <c r="D65" s="15"/>
      <c r="E65" s="15"/>
      <c r="F65" s="15" t="str">
        <f t="shared" si="1"/>
        <v/>
      </c>
    </row>
    <row r="66" spans="2:6" ht="15">
      <c r="B66" s="19"/>
      <c r="C66" s="13"/>
      <c r="D66" s="15"/>
      <c r="E66" s="15"/>
      <c r="F66" s="15" t="str">
        <f t="shared" si="1"/>
        <v/>
      </c>
    </row>
    <row r="67" spans="2:6" ht="15">
      <c r="B67" s="19"/>
      <c r="C67" s="13"/>
      <c r="D67" s="15"/>
      <c r="E67" s="15"/>
      <c r="F67" s="15" t="str">
        <f t="shared" si="1"/>
        <v/>
      </c>
    </row>
    <row r="68" spans="2:6" ht="15">
      <c r="B68" s="19"/>
      <c r="C68" s="13"/>
      <c r="D68" s="15"/>
      <c r="E68" s="15"/>
      <c r="F68" s="15" t="str">
        <f t="shared" si="1"/>
        <v/>
      </c>
    </row>
    <row r="69" spans="2:6" ht="15">
      <c r="B69" s="19"/>
      <c r="C69" s="13"/>
      <c r="D69" s="15"/>
      <c r="E69" s="15"/>
      <c r="F69" s="15" t="str">
        <f t="shared" si="1"/>
        <v/>
      </c>
    </row>
    <row r="70" spans="2:6" ht="15">
      <c r="B70" s="19"/>
      <c r="C70" s="13"/>
      <c r="D70" s="15"/>
      <c r="E70" s="15"/>
      <c r="F70" s="15" t="str">
        <f t="shared" si="1"/>
        <v/>
      </c>
    </row>
    <row r="71" spans="2:6" ht="15">
      <c r="B71" s="19"/>
      <c r="C71" s="13"/>
      <c r="D71" s="15"/>
      <c r="E71" s="15"/>
      <c r="F71" s="15" t="str">
        <f t="shared" si="1"/>
        <v/>
      </c>
    </row>
    <row r="72" spans="2:6" ht="15">
      <c r="B72" s="19"/>
      <c r="C72" s="13"/>
      <c r="D72" s="15"/>
      <c r="E72" s="15"/>
      <c r="F72" s="15" t="str">
        <f t="shared" si="1"/>
        <v/>
      </c>
    </row>
    <row r="73" spans="2:6" ht="15">
      <c r="B73" s="19"/>
      <c r="C73" s="13"/>
      <c r="D73" s="15"/>
      <c r="E73" s="15"/>
      <c r="F73" s="15" t="str">
        <f t="shared" si="1"/>
        <v/>
      </c>
    </row>
    <row r="74" spans="2:6" ht="15">
      <c r="B74" s="19"/>
      <c r="C74" s="13"/>
      <c r="D74" s="15"/>
      <c r="E74" s="15"/>
      <c r="F74" s="15" t="str">
        <f t="shared" si="1"/>
        <v/>
      </c>
    </row>
    <row r="75" spans="2:6" ht="15">
      <c r="B75" s="19"/>
      <c r="C75" s="13"/>
      <c r="D75" s="15"/>
      <c r="E75" s="15"/>
      <c r="F75" s="15" t="str">
        <f t="shared" si="1"/>
        <v/>
      </c>
    </row>
    <row r="76" spans="2:6" ht="15">
      <c r="B76" s="19"/>
      <c r="C76" s="13"/>
      <c r="D76" s="15"/>
      <c r="E76" s="15"/>
      <c r="F76" s="15" t="str">
        <f t="shared" si="1"/>
        <v/>
      </c>
    </row>
    <row r="77" spans="2:6" ht="15">
      <c r="B77" s="19"/>
      <c r="C77" s="13"/>
      <c r="D77" s="15"/>
      <c r="E77" s="15"/>
      <c r="F77" s="15" t="str">
        <f t="shared" si="1"/>
        <v/>
      </c>
    </row>
    <row r="78" spans="2:6" ht="15">
      <c r="B78" s="19"/>
      <c r="C78" s="13"/>
      <c r="D78" s="15"/>
      <c r="E78" s="15"/>
      <c r="F78" s="15" t="str">
        <f t="shared" si="1"/>
        <v/>
      </c>
    </row>
    <row r="79" spans="2:6" ht="15">
      <c r="B79" s="19"/>
      <c r="C79" s="13"/>
      <c r="D79" s="15"/>
      <c r="E79" s="15"/>
      <c r="F79" s="15" t="str">
        <f t="shared" si="1"/>
        <v/>
      </c>
    </row>
    <row r="80" spans="2:6" ht="15">
      <c r="B80" s="19"/>
      <c r="C80" s="13"/>
      <c r="D80" s="15"/>
      <c r="E80" s="15"/>
      <c r="F80" s="15" t="str">
        <f t="shared" si="1"/>
        <v/>
      </c>
    </row>
    <row r="81" spans="2:6" ht="15">
      <c r="B81" s="19"/>
      <c r="C81" s="13"/>
      <c r="D81" s="15"/>
      <c r="E81" s="15"/>
      <c r="F81" s="15" t="str">
        <f t="shared" si="1"/>
        <v/>
      </c>
    </row>
    <row r="82" spans="2:6" ht="15">
      <c r="B82" s="19"/>
      <c r="C82" s="13"/>
      <c r="D82" s="15"/>
      <c r="E82" s="15"/>
      <c r="F82" s="15" t="str">
        <f t="shared" si="1"/>
        <v/>
      </c>
    </row>
    <row r="83" spans="2:6" ht="15">
      <c r="B83" s="19"/>
      <c r="C83" s="13"/>
      <c r="D83" s="15"/>
      <c r="E83" s="15"/>
      <c r="F83" s="15" t="str">
        <f t="shared" si="1"/>
        <v/>
      </c>
    </row>
    <row r="84" spans="2:6" ht="15">
      <c r="B84" s="19"/>
      <c r="C84" s="13"/>
      <c r="D84" s="15"/>
      <c r="E84" s="15"/>
      <c r="F84" s="15" t="str">
        <f t="shared" si="1"/>
        <v/>
      </c>
    </row>
    <row r="85" spans="2:6" ht="15">
      <c r="B85" s="19"/>
      <c r="C85" s="13"/>
      <c r="D85" s="15"/>
      <c r="E85" s="15"/>
      <c r="F85" s="15" t="str">
        <f t="shared" si="1"/>
        <v/>
      </c>
    </row>
    <row r="86" spans="2:6" ht="15">
      <c r="B86" s="19"/>
      <c r="C86" s="13"/>
      <c r="D86" s="15"/>
      <c r="E86" s="15"/>
      <c r="F86" s="15" t="str">
        <f t="shared" si="1"/>
        <v/>
      </c>
    </row>
    <row r="87" spans="2:6" ht="15">
      <c r="B87" s="19"/>
      <c r="C87" s="13"/>
      <c r="D87" s="15"/>
      <c r="E87" s="15"/>
      <c r="F87" s="15" t="str">
        <f t="shared" si="1"/>
        <v/>
      </c>
    </row>
    <row r="88" spans="2:6" ht="15">
      <c r="B88" s="19"/>
      <c r="C88" s="13"/>
      <c r="D88" s="15"/>
      <c r="E88" s="15"/>
      <c r="F88" s="15" t="str">
        <f t="shared" si="1"/>
        <v/>
      </c>
    </row>
    <row r="89" spans="2:6" ht="15">
      <c r="B89" s="19"/>
      <c r="C89" s="13"/>
      <c r="D89" s="15"/>
      <c r="E89" s="15"/>
      <c r="F89" s="15" t="str">
        <f t="shared" si="1"/>
        <v/>
      </c>
    </row>
    <row r="90" spans="2:6" ht="15">
      <c r="B90" s="19"/>
      <c r="C90" s="13"/>
      <c r="D90" s="15"/>
      <c r="E90" s="15"/>
      <c r="F90" s="15" t="str">
        <f t="shared" si="1"/>
        <v/>
      </c>
    </row>
    <row r="91" spans="2:6" ht="15">
      <c r="B91" s="19"/>
      <c r="C91" s="13"/>
      <c r="D91" s="15"/>
      <c r="E91" s="15"/>
      <c r="F91" s="15" t="str">
        <f t="shared" si="1"/>
        <v/>
      </c>
    </row>
    <row r="92" spans="2:6" ht="15">
      <c r="B92" s="19"/>
      <c r="C92" s="13"/>
      <c r="D92" s="15"/>
      <c r="E92" s="15"/>
      <c r="F92" s="15" t="str">
        <f t="shared" si="1"/>
        <v/>
      </c>
    </row>
    <row r="93" spans="2:6" ht="15">
      <c r="B93" s="19"/>
      <c r="C93" s="13"/>
      <c r="D93" s="15"/>
      <c r="E93" s="15"/>
      <c r="F93" s="15" t="str">
        <f t="shared" si="1"/>
        <v/>
      </c>
    </row>
    <row r="94" spans="2:6" ht="15">
      <c r="B94" s="19"/>
      <c r="C94" s="13"/>
      <c r="D94" s="15"/>
      <c r="E94" s="15"/>
      <c r="F94" s="15" t="str">
        <f t="shared" si="1"/>
        <v/>
      </c>
    </row>
    <row r="95" spans="2:6" ht="15">
      <c r="B95" s="19"/>
      <c r="C95" s="13"/>
      <c r="D95" s="15"/>
      <c r="E95" s="15"/>
      <c r="F95" s="15" t="str">
        <f t="shared" si="1"/>
        <v/>
      </c>
    </row>
    <row r="96" spans="2:6" ht="15">
      <c r="B96" s="19"/>
      <c r="C96" s="13"/>
      <c r="D96" s="15"/>
      <c r="E96" s="15"/>
      <c r="F96" s="15" t="str">
        <f t="shared" si="1"/>
        <v/>
      </c>
    </row>
    <row r="97" spans="2:6" ht="15">
      <c r="B97" s="19"/>
      <c r="C97" s="13"/>
      <c r="D97" s="15"/>
      <c r="E97" s="15"/>
      <c r="F97" s="15" t="str">
        <f t="shared" si="1"/>
        <v/>
      </c>
    </row>
    <row r="98" spans="2:6" ht="15">
      <c r="B98" s="19"/>
      <c r="C98" s="13"/>
      <c r="D98" s="15"/>
      <c r="E98" s="15"/>
      <c r="F98" s="15" t="str">
        <f t="shared" si="1"/>
        <v/>
      </c>
    </row>
    <row r="99" spans="2:6" ht="15">
      <c r="B99" s="19"/>
      <c r="C99" s="13"/>
      <c r="D99" s="15"/>
      <c r="E99" s="15"/>
      <c r="F99" s="15" t="str">
        <f t="shared" si="1"/>
        <v/>
      </c>
    </row>
    <row r="100" spans="2:6" ht="15">
      <c r="B100" s="19"/>
      <c r="C100" s="13"/>
      <c r="D100" s="15"/>
      <c r="E100" s="15"/>
      <c r="F100" s="15" t="str">
        <f t="shared" si="1"/>
        <v/>
      </c>
    </row>
    <row r="101" spans="2:6" ht="15">
      <c r="B101" s="19"/>
      <c r="C101" s="13"/>
      <c r="D101" s="15"/>
      <c r="E101" s="15"/>
      <c r="F101" s="15" t="str">
        <f t="shared" si="1"/>
        <v/>
      </c>
    </row>
    <row r="102" spans="2:6" ht="15">
      <c r="B102" s="19"/>
      <c r="C102" s="13"/>
      <c r="D102" s="15"/>
      <c r="E102" s="15"/>
      <c r="F102" s="15" t="str">
        <f t="shared" si="1"/>
        <v/>
      </c>
    </row>
    <row r="103" spans="2:6" ht="15">
      <c r="B103" s="19"/>
      <c r="C103" s="13"/>
      <c r="D103" s="15"/>
      <c r="E103" s="15"/>
      <c r="F103" s="15" t="str">
        <f t="shared" si="1"/>
        <v/>
      </c>
    </row>
    <row r="104" spans="2:6" ht="15">
      <c r="B104" s="19"/>
      <c r="C104" s="13"/>
      <c r="D104" s="15"/>
      <c r="E104" s="15"/>
      <c r="F104" s="15" t="str">
        <f t="shared" si="1"/>
        <v/>
      </c>
    </row>
    <row r="105" spans="2:6" ht="15">
      <c r="B105" s="19"/>
      <c r="C105" s="13"/>
      <c r="D105" s="15"/>
      <c r="E105" s="15"/>
      <c r="F105" s="15" t="str">
        <f t="shared" si="1"/>
        <v/>
      </c>
    </row>
    <row r="106" spans="2:6" ht="15">
      <c r="B106" s="19"/>
      <c r="C106" s="13"/>
      <c r="D106" s="15"/>
      <c r="E106" s="15"/>
      <c r="F106" s="15" t="str">
        <f t="shared" si="1"/>
        <v/>
      </c>
    </row>
    <row r="107" spans="2:6" ht="15">
      <c r="B107" s="19"/>
      <c r="C107" s="13"/>
      <c r="D107" s="15"/>
      <c r="E107" s="15"/>
      <c r="F107" s="15" t="str">
        <f t="shared" si="1"/>
        <v/>
      </c>
    </row>
    <row r="108" spans="2:6" ht="15">
      <c r="B108" s="19"/>
      <c r="C108" s="13"/>
      <c r="D108" s="15"/>
      <c r="E108" s="15"/>
      <c r="F108" s="15" t="str">
        <f t="shared" si="1"/>
        <v/>
      </c>
    </row>
    <row r="109" spans="2:6" ht="15">
      <c r="B109" s="19"/>
      <c r="C109" s="13"/>
      <c r="D109" s="15"/>
      <c r="E109" s="15"/>
      <c r="F109" s="15" t="str">
        <f t="shared" si="1"/>
        <v/>
      </c>
    </row>
    <row r="110" spans="2:6" ht="15">
      <c r="B110" s="19"/>
      <c r="C110" s="13"/>
      <c r="D110" s="15"/>
      <c r="E110" s="15"/>
      <c r="F110" s="15" t="str">
        <f t="shared" si="1"/>
        <v/>
      </c>
    </row>
    <row r="111" spans="2:6" ht="15">
      <c r="B111" s="19"/>
      <c r="C111" s="13"/>
      <c r="D111" s="15"/>
      <c r="E111" s="15"/>
      <c r="F111" s="15" t="str">
        <f t="shared" si="1"/>
        <v/>
      </c>
    </row>
    <row r="112" spans="2:6" ht="15">
      <c r="B112" s="19"/>
      <c r="C112" s="13"/>
      <c r="D112" s="15"/>
      <c r="E112" s="15"/>
      <c r="F112" s="15" t="str">
        <f t="shared" si="1"/>
        <v/>
      </c>
    </row>
    <row r="113" spans="2:6" ht="15">
      <c r="B113" s="19"/>
      <c r="C113" s="13"/>
      <c r="D113" s="15"/>
      <c r="E113" s="15"/>
      <c r="F113" s="15" t="str">
        <f t="shared" si="1"/>
        <v/>
      </c>
    </row>
    <row r="114" spans="2:6" ht="15">
      <c r="B114" s="19"/>
      <c r="C114" s="13"/>
      <c r="D114" s="15"/>
      <c r="E114" s="15"/>
      <c r="F114" s="15" t="str">
        <f t="shared" si="1"/>
        <v/>
      </c>
    </row>
    <row r="115" spans="2:6" ht="15">
      <c r="B115" s="19"/>
      <c r="C115" s="13"/>
      <c r="D115" s="15"/>
      <c r="E115" s="15"/>
      <c r="F115" s="15" t="str">
        <f t="shared" si="1"/>
        <v/>
      </c>
    </row>
    <row r="116" spans="2:6" ht="15">
      <c r="B116" s="19"/>
      <c r="C116" s="13"/>
      <c r="D116" s="15"/>
      <c r="E116" s="15"/>
      <c r="F116" s="15" t="str">
        <f t="shared" si="1"/>
        <v/>
      </c>
    </row>
    <row r="117" spans="2:6" ht="15">
      <c r="B117" s="19"/>
      <c r="C117" s="13"/>
      <c r="D117" s="15"/>
      <c r="E117" s="15"/>
      <c r="F117" s="15" t="str">
        <f t="shared" si="1"/>
        <v/>
      </c>
    </row>
    <row r="118" spans="2:6" ht="15">
      <c r="B118" s="19"/>
      <c r="C118" s="13"/>
      <c r="D118" s="15"/>
      <c r="E118" s="15"/>
      <c r="F118" s="15" t="str">
        <f t="shared" si="1"/>
        <v/>
      </c>
    </row>
    <row r="119" spans="2:6" ht="15">
      <c r="B119" s="19"/>
      <c r="C119" s="13"/>
      <c r="D119" s="15"/>
      <c r="E119" s="15"/>
      <c r="F119" s="15" t="str">
        <f t="shared" si="1"/>
        <v/>
      </c>
    </row>
    <row r="120" spans="2:6" ht="15">
      <c r="B120" s="19"/>
      <c r="C120" s="13"/>
      <c r="D120" s="15"/>
      <c r="E120" s="15"/>
      <c r="F120" s="15" t="str">
        <f t="shared" si="1"/>
        <v/>
      </c>
    </row>
    <row r="121" spans="2:6" ht="15">
      <c r="B121" s="19"/>
      <c r="C121" s="13"/>
      <c r="D121" s="15"/>
      <c r="E121" s="15"/>
      <c r="F121" s="15" t="str">
        <f t="shared" si="1"/>
        <v/>
      </c>
    </row>
    <row r="122" spans="2:6" ht="15">
      <c r="B122" s="19"/>
      <c r="C122" s="13"/>
      <c r="D122" s="15"/>
      <c r="E122" s="15"/>
      <c r="F122" s="15" t="str">
        <f t="shared" si="1"/>
        <v/>
      </c>
    </row>
    <row r="123" spans="2:6" ht="15">
      <c r="B123" s="19"/>
      <c r="C123" s="13"/>
      <c r="D123" s="15"/>
      <c r="E123" s="15"/>
      <c r="F123" s="15" t="str">
        <f t="shared" si="1"/>
        <v/>
      </c>
    </row>
    <row r="124" spans="2:6" ht="15">
      <c r="B124" s="19"/>
      <c r="C124" s="13"/>
      <c r="D124" s="15"/>
      <c r="E124" s="15"/>
      <c r="F124" s="15" t="str">
        <f t="shared" si="1"/>
        <v/>
      </c>
    </row>
    <row r="125" spans="2:6" ht="15">
      <c r="B125" s="19"/>
      <c r="C125" s="13"/>
      <c r="D125" s="15"/>
      <c r="E125" s="15"/>
      <c r="F125" s="15" t="str">
        <f t="shared" si="1"/>
        <v/>
      </c>
    </row>
    <row r="126" spans="2:6" ht="15">
      <c r="B126" s="19"/>
      <c r="C126" s="13"/>
      <c r="D126" s="15"/>
      <c r="E126" s="15"/>
      <c r="F126" s="15" t="str">
        <f t="shared" si="1"/>
        <v/>
      </c>
    </row>
    <row r="127" spans="2:6" ht="15">
      <c r="B127" s="19"/>
      <c r="C127" s="13"/>
      <c r="D127" s="15"/>
      <c r="E127" s="15"/>
      <c r="F127" s="15" t="str">
        <f t="shared" si="1"/>
        <v/>
      </c>
    </row>
    <row r="128" spans="2:6" ht="15">
      <c r="B128" s="19"/>
      <c r="C128" s="13"/>
      <c r="D128" s="15"/>
      <c r="E128" s="15"/>
      <c r="F128" s="15" t="str">
        <f t="shared" si="1"/>
        <v/>
      </c>
    </row>
    <row r="129" spans="2:6" ht="15">
      <c r="B129" s="19"/>
      <c r="C129" s="13"/>
      <c r="D129" s="15"/>
      <c r="E129" s="15"/>
      <c r="F129" s="15" t="str">
        <f t="shared" si="1"/>
        <v/>
      </c>
    </row>
    <row r="130" spans="2:6" ht="15">
      <c r="B130" s="19"/>
      <c r="C130" s="13"/>
      <c r="D130" s="15"/>
      <c r="E130" s="15"/>
      <c r="F130" s="15" t="str">
        <f t="shared" si="1"/>
        <v/>
      </c>
    </row>
    <row r="131" spans="2:6" ht="15">
      <c r="B131" s="19"/>
      <c r="C131" s="13"/>
      <c r="D131" s="15"/>
      <c r="E131" s="15"/>
      <c r="F131" s="15" t="str">
        <f t="shared" si="1"/>
        <v/>
      </c>
    </row>
    <row r="132" spans="2:6" ht="15">
      <c r="B132" s="19"/>
      <c r="C132" s="13"/>
      <c r="D132" s="15"/>
      <c r="E132" s="15"/>
      <c r="F132" s="15" t="str">
        <f t="shared" si="1"/>
        <v/>
      </c>
    </row>
    <row r="133" spans="2:6" ht="15">
      <c r="B133" s="19"/>
      <c r="C133" s="13"/>
      <c r="D133" s="15"/>
      <c r="E133" s="15"/>
      <c r="F133" s="15" t="str">
        <f t="shared" si="1"/>
        <v/>
      </c>
    </row>
    <row r="134" spans="2:6" ht="15">
      <c r="B134" s="19"/>
      <c r="C134" s="13"/>
      <c r="D134" s="15"/>
      <c r="E134" s="15"/>
      <c r="F134" s="15" t="str">
        <f t="shared" si="1"/>
        <v/>
      </c>
    </row>
    <row r="135" spans="2:6" ht="15">
      <c r="B135" s="19"/>
      <c r="C135" s="13"/>
      <c r="D135" s="15"/>
      <c r="E135" s="15"/>
      <c r="F135" s="15" t="str">
        <f t="shared" si="1"/>
        <v/>
      </c>
    </row>
    <row r="136" spans="2:6" ht="15">
      <c r="B136" s="19"/>
      <c r="C136" s="13"/>
      <c r="D136" s="15"/>
      <c r="E136" s="15"/>
      <c r="F136" s="15" t="str">
        <f t="shared" si="1"/>
        <v/>
      </c>
    </row>
    <row r="137" spans="2:6" ht="15">
      <c r="B137" s="19"/>
      <c r="C137" s="13"/>
      <c r="D137" s="15"/>
      <c r="E137" s="15"/>
      <c r="F137" s="15" t="str">
        <f t="shared" si="1"/>
        <v/>
      </c>
    </row>
    <row r="138" spans="2:6" ht="15">
      <c r="B138" s="19"/>
      <c r="C138" s="13"/>
      <c r="D138" s="15"/>
      <c r="E138" s="15"/>
      <c r="F138" s="15" t="str">
        <f t="shared" si="1"/>
        <v/>
      </c>
    </row>
    <row r="139" spans="2:6" ht="15">
      <c r="B139" s="19"/>
      <c r="C139" s="13"/>
      <c r="D139" s="15"/>
      <c r="E139" s="15"/>
      <c r="F139" s="15" t="str">
        <f t="shared" si="1"/>
        <v/>
      </c>
    </row>
    <row r="140" spans="2:6" ht="15">
      <c r="B140" s="19"/>
      <c r="C140" s="13"/>
      <c r="D140" s="15"/>
      <c r="E140" s="15"/>
      <c r="F140" s="15" t="str">
        <f t="shared" si="1"/>
        <v/>
      </c>
    </row>
    <row r="141" spans="2:6" ht="15">
      <c r="B141" s="19"/>
      <c r="C141" s="13"/>
      <c r="D141" s="15"/>
      <c r="E141" s="15"/>
      <c r="F141" s="15" t="str">
        <f t="shared" si="1"/>
        <v/>
      </c>
    </row>
    <row r="142" spans="2:6" ht="15">
      <c r="B142" s="19"/>
      <c r="C142" s="13"/>
      <c r="D142" s="15"/>
      <c r="E142" s="15"/>
      <c r="F142" s="15" t="str">
        <f t="shared" si="1"/>
        <v/>
      </c>
    </row>
    <row r="143" spans="2:6" ht="15">
      <c r="B143" s="19"/>
      <c r="C143" s="13"/>
      <c r="D143" s="15"/>
      <c r="E143" s="15"/>
      <c r="F143" s="15" t="str">
        <f t="shared" si="1"/>
        <v/>
      </c>
    </row>
    <row r="144" spans="2:6" ht="15">
      <c r="B144" s="19"/>
      <c r="C144" s="13"/>
      <c r="D144" s="15"/>
      <c r="E144" s="15"/>
      <c r="F144" s="15" t="str">
        <f t="shared" si="1"/>
        <v/>
      </c>
    </row>
    <row r="145" spans="2:6" ht="15">
      <c r="B145" s="19"/>
      <c r="C145" s="13"/>
      <c r="D145" s="15"/>
      <c r="E145" s="15"/>
      <c r="F145" s="15" t="str">
        <f t="shared" si="1"/>
        <v/>
      </c>
    </row>
    <row r="146" spans="2:6" ht="15">
      <c r="B146" s="19"/>
      <c r="C146" s="13"/>
      <c r="D146" s="15"/>
      <c r="E146" s="15"/>
      <c r="F146" s="15" t="str">
        <f t="shared" si="1"/>
        <v/>
      </c>
    </row>
    <row r="147" spans="2:6" ht="15">
      <c r="B147" s="19"/>
      <c r="C147" s="13"/>
      <c r="D147" s="15"/>
      <c r="E147" s="15"/>
      <c r="F147" s="15" t="str">
        <f t="shared" si="1"/>
        <v/>
      </c>
    </row>
    <row r="148" spans="2:6" ht="15">
      <c r="B148" s="19"/>
      <c r="C148" s="13"/>
      <c r="D148" s="15"/>
      <c r="E148" s="15"/>
      <c r="F148" s="15" t="str">
        <f t="shared" si="1"/>
        <v/>
      </c>
    </row>
    <row r="149" spans="2:6" ht="15">
      <c r="B149" s="19"/>
      <c r="C149" s="13"/>
      <c r="D149" s="15"/>
      <c r="E149" s="15"/>
      <c r="F149" s="15" t="str">
        <f t="shared" si="1"/>
        <v/>
      </c>
    </row>
    <row r="150" spans="2:6" ht="15">
      <c r="B150" s="19"/>
      <c r="C150" s="13"/>
      <c r="D150" s="15"/>
      <c r="E150" s="15"/>
      <c r="F150" s="15" t="str">
        <f t="shared" si="1"/>
        <v/>
      </c>
    </row>
    <row r="151" spans="2:6" ht="15">
      <c r="B151" s="19"/>
      <c r="C151" s="13"/>
      <c r="D151" s="15"/>
      <c r="E151" s="15"/>
      <c r="F151" s="15" t="str">
        <f t="shared" si="1"/>
        <v/>
      </c>
    </row>
    <row r="152" spans="2:6" ht="15">
      <c r="B152" s="19"/>
      <c r="C152" s="13"/>
      <c r="D152" s="15"/>
      <c r="E152" s="15"/>
      <c r="F152" s="15" t="str">
        <f t="shared" si="1"/>
        <v/>
      </c>
    </row>
    <row r="153" spans="2:6" ht="15">
      <c r="B153" s="19"/>
      <c r="C153" s="13"/>
      <c r="D153" s="15"/>
      <c r="E153" s="15"/>
      <c r="F153" s="15" t="str">
        <f t="shared" si="1"/>
        <v/>
      </c>
    </row>
    <row r="154" spans="2:6" ht="15">
      <c r="B154" s="19"/>
      <c r="C154" s="13"/>
      <c r="D154" s="15"/>
      <c r="E154" s="15"/>
      <c r="F154" s="15" t="str">
        <f t="shared" si="1"/>
        <v/>
      </c>
    </row>
    <row r="155" spans="2:6" ht="15">
      <c r="B155" s="19"/>
      <c r="C155" s="13"/>
      <c r="D155" s="15"/>
      <c r="E155" s="15"/>
      <c r="F155" s="15" t="str">
        <f t="shared" si="1"/>
        <v/>
      </c>
    </row>
    <row r="156" spans="2:6" ht="15">
      <c r="B156" s="19"/>
      <c r="C156" s="13"/>
      <c r="D156" s="15"/>
      <c r="E156" s="15"/>
      <c r="F156" s="15" t="str">
        <f t="shared" si="1"/>
        <v/>
      </c>
    </row>
    <row r="157" spans="2:6" ht="15">
      <c r="B157" s="19"/>
      <c r="C157" s="13"/>
      <c r="D157" s="15"/>
      <c r="E157" s="15"/>
      <c r="F157" s="15" t="str">
        <f t="shared" si="1"/>
        <v/>
      </c>
    </row>
    <row r="158" spans="2:6" ht="15">
      <c r="B158" s="19"/>
      <c r="C158" s="13"/>
      <c r="D158" s="15"/>
      <c r="E158" s="15"/>
      <c r="F158" s="15" t="str">
        <f t="shared" si="1"/>
        <v/>
      </c>
    </row>
    <row r="159" spans="2:6" ht="15">
      <c r="B159" s="19"/>
      <c r="C159" s="13"/>
      <c r="D159" s="15"/>
      <c r="E159" s="15"/>
      <c r="F159" s="15" t="str">
        <f t="shared" si="1"/>
        <v/>
      </c>
    </row>
    <row r="160" spans="2:6" ht="15">
      <c r="B160" s="19"/>
      <c r="C160" s="13"/>
      <c r="D160" s="15"/>
      <c r="E160" s="15"/>
      <c r="F160" s="15" t="str">
        <f t="shared" si="1"/>
        <v/>
      </c>
    </row>
    <row r="161" spans="2:6" ht="15">
      <c r="B161" s="19"/>
      <c r="C161" s="13"/>
      <c r="D161" s="15"/>
      <c r="E161" s="15"/>
      <c r="F161" s="15" t="str">
        <f t="shared" si="1"/>
        <v/>
      </c>
    </row>
    <row r="162" spans="2:6" ht="15">
      <c r="B162" s="19"/>
      <c r="C162" s="13"/>
      <c r="D162" s="15"/>
      <c r="E162" s="15"/>
      <c r="F162" s="15" t="str">
        <f t="shared" si="1"/>
        <v/>
      </c>
    </row>
    <row r="163" spans="2:6" ht="15">
      <c r="B163" s="19"/>
      <c r="C163" s="13"/>
      <c r="D163" s="15"/>
      <c r="E163" s="15"/>
      <c r="F163" s="15" t="str">
        <f t="shared" si="1"/>
        <v/>
      </c>
    </row>
    <row r="164" spans="2:6" ht="15">
      <c r="B164" s="19"/>
      <c r="C164" s="13"/>
      <c r="D164" s="15"/>
      <c r="E164" s="15"/>
      <c r="F164" s="15" t="str">
        <f t="shared" si="1"/>
        <v/>
      </c>
    </row>
    <row r="165" spans="2:6" ht="15">
      <c r="B165" s="19"/>
      <c r="C165" s="13"/>
      <c r="D165" s="15"/>
      <c r="E165" s="15"/>
      <c r="F165" s="15" t="str">
        <f t="shared" si="1"/>
        <v/>
      </c>
    </row>
    <row r="166" spans="2:6" ht="15">
      <c r="B166" s="19"/>
      <c r="C166" s="13"/>
      <c r="D166" s="15"/>
      <c r="E166" s="15"/>
      <c r="F166" s="15" t="str">
        <f t="shared" si="1"/>
        <v/>
      </c>
    </row>
    <row r="167" spans="2:6" ht="15">
      <c r="B167" s="19"/>
      <c r="C167" s="13"/>
      <c r="D167" s="15"/>
      <c r="E167" s="15"/>
      <c r="F167" s="15" t="str">
        <f t="shared" si="1"/>
        <v/>
      </c>
    </row>
    <row r="168" spans="2:6" ht="15">
      <c r="B168" s="19"/>
      <c r="C168" s="13"/>
      <c r="D168" s="15"/>
      <c r="E168" s="15"/>
      <c r="F168" s="15" t="str">
        <f t="shared" si="1"/>
        <v/>
      </c>
    </row>
    <row r="169" spans="2:6" ht="15">
      <c r="B169" s="19"/>
      <c r="C169" s="13"/>
      <c r="D169" s="15"/>
      <c r="E169" s="15"/>
      <c r="F169" s="15" t="str">
        <f t="shared" si="1"/>
        <v/>
      </c>
    </row>
    <row r="170" spans="2:6" ht="15">
      <c r="B170" s="19"/>
      <c r="C170" s="13"/>
      <c r="D170" s="15"/>
      <c r="E170" s="15"/>
      <c r="F170" s="15" t="str">
        <f t="shared" si="1"/>
        <v/>
      </c>
    </row>
    <row r="171" spans="2:6" ht="15">
      <c r="B171" s="19"/>
      <c r="C171" s="13"/>
      <c r="D171" s="15"/>
      <c r="E171" s="15"/>
      <c r="F171" s="15" t="str">
        <f t="shared" si="1"/>
        <v/>
      </c>
    </row>
    <row r="172" spans="2:6" ht="15">
      <c r="B172" s="19"/>
      <c r="C172" s="13"/>
      <c r="D172" s="15"/>
      <c r="E172" s="15"/>
      <c r="F172" s="15" t="str">
        <f t="shared" si="1"/>
        <v/>
      </c>
    </row>
    <row r="173" spans="2:6" ht="15">
      <c r="B173" s="19"/>
      <c r="C173" s="13"/>
      <c r="D173" s="15"/>
      <c r="E173" s="15"/>
      <c r="F173" s="15" t="str">
        <f t="shared" si="1"/>
        <v/>
      </c>
    </row>
    <row r="174" spans="2:6" ht="15">
      <c r="B174" s="19"/>
      <c r="C174" s="13"/>
      <c r="D174" s="15"/>
      <c r="E174" s="15"/>
      <c r="F174" s="15" t="str">
        <f t="shared" si="1"/>
        <v/>
      </c>
    </row>
    <row r="175" spans="2:6" ht="15">
      <c r="B175" s="19"/>
      <c r="C175" s="13"/>
      <c r="D175" s="15"/>
      <c r="E175" s="15"/>
      <c r="F175" s="15" t="str">
        <f t="shared" si="1"/>
        <v/>
      </c>
    </row>
    <row r="176" spans="2:6" ht="15">
      <c r="B176" s="19"/>
      <c r="C176" s="13"/>
      <c r="D176" s="15"/>
      <c r="E176" s="15"/>
      <c r="F176" s="15" t="str">
        <f t="shared" si="1"/>
        <v/>
      </c>
    </row>
    <row r="177" spans="2:6" ht="15">
      <c r="B177" s="19"/>
      <c r="C177" s="13"/>
      <c r="D177" s="15"/>
      <c r="E177" s="15"/>
      <c r="F177" s="15" t="str">
        <f t="shared" si="1"/>
        <v/>
      </c>
    </row>
    <row r="178" spans="2:6" ht="15">
      <c r="B178" s="19"/>
      <c r="C178" s="13"/>
      <c r="D178" s="15"/>
      <c r="E178" s="15"/>
      <c r="F178" s="15" t="str">
        <f t="shared" si="1"/>
        <v/>
      </c>
    </row>
    <row r="179" spans="2:6" ht="15">
      <c r="B179" s="19"/>
      <c r="C179" s="13"/>
      <c r="D179" s="15"/>
      <c r="E179" s="15"/>
      <c r="F179" s="15" t="str">
        <f t="shared" si="1"/>
        <v/>
      </c>
    </row>
    <row r="180" spans="2:6" ht="15">
      <c r="B180" s="19"/>
      <c r="C180" s="13"/>
      <c r="D180" s="15"/>
      <c r="E180" s="15"/>
      <c r="F180" s="15" t="str">
        <f t="shared" si="1"/>
        <v/>
      </c>
    </row>
    <row r="181" spans="2:6" ht="15">
      <c r="B181" s="19"/>
      <c r="C181" s="13"/>
      <c r="D181" s="15"/>
      <c r="E181" s="15"/>
      <c r="F181" s="15" t="str">
        <f t="shared" si="1"/>
        <v/>
      </c>
    </row>
    <row r="182" spans="2:6" ht="15">
      <c r="B182" s="19"/>
      <c r="C182" s="13"/>
      <c r="D182" s="15"/>
      <c r="E182" s="15"/>
      <c r="F182" s="15" t="str">
        <f t="shared" si="1"/>
        <v/>
      </c>
    </row>
    <row r="183" spans="2:6" ht="15">
      <c r="B183" s="19"/>
      <c r="C183" s="13"/>
      <c r="D183" s="15"/>
      <c r="E183" s="15"/>
      <c r="F183" s="15" t="str">
        <f t="shared" si="1"/>
        <v/>
      </c>
    </row>
    <row r="184" spans="2:6" ht="15">
      <c r="B184" s="19"/>
      <c r="C184" s="13"/>
      <c r="D184" s="15"/>
      <c r="E184" s="15"/>
      <c r="F184" s="15" t="str">
        <f t="shared" si="1"/>
        <v/>
      </c>
    </row>
    <row r="185" spans="2:6" ht="15">
      <c r="B185" s="19"/>
      <c r="C185" s="13"/>
      <c r="D185" s="15"/>
      <c r="E185" s="15"/>
      <c r="F185" s="15" t="str">
        <f t="shared" si="1"/>
        <v/>
      </c>
    </row>
    <row r="186" spans="2:6" ht="15">
      <c r="B186" s="19"/>
      <c r="C186" s="13"/>
      <c r="D186" s="15"/>
      <c r="E186" s="15"/>
      <c r="F186" s="15" t="str">
        <f t="shared" si="1"/>
        <v/>
      </c>
    </row>
    <row r="187" spans="2:6" ht="15">
      <c r="B187" s="19"/>
      <c r="C187" s="13"/>
      <c r="D187" s="15"/>
      <c r="E187" s="15"/>
      <c r="F187" s="15" t="str">
        <f t="shared" si="1"/>
        <v/>
      </c>
    </row>
    <row r="188" spans="2:6" ht="15">
      <c r="B188" s="19"/>
      <c r="C188" s="13"/>
      <c r="D188" s="15"/>
      <c r="E188" s="15"/>
      <c r="F188" s="15" t="str">
        <f t="shared" si="1"/>
        <v/>
      </c>
    </row>
    <row r="189" spans="2:6" ht="15">
      <c r="B189" s="19"/>
      <c r="C189" s="13"/>
      <c r="D189" s="15"/>
      <c r="E189" s="15"/>
      <c r="F189" s="15" t="str">
        <f t="shared" si="1"/>
        <v/>
      </c>
    </row>
    <row r="190" spans="2:6" ht="15">
      <c r="B190" s="19"/>
      <c r="C190" s="13"/>
      <c r="D190" s="15"/>
      <c r="E190" s="15"/>
      <c r="F190" s="15" t="str">
        <f t="shared" si="1"/>
        <v/>
      </c>
    </row>
    <row r="191" spans="2:6" ht="15">
      <c r="B191" s="19"/>
      <c r="C191" s="13"/>
      <c r="D191" s="15"/>
      <c r="E191" s="15"/>
      <c r="F191" s="15" t="str">
        <f t="shared" si="1"/>
        <v/>
      </c>
    </row>
    <row r="192" spans="2:6" ht="15">
      <c r="B192" s="19"/>
      <c r="C192" s="13"/>
      <c r="D192" s="15"/>
      <c r="E192" s="15"/>
      <c r="F192" s="15" t="str">
        <f t="shared" si="1"/>
        <v/>
      </c>
    </row>
    <row r="193" spans="2:6" ht="15">
      <c r="B193" s="19"/>
      <c r="C193" s="13"/>
      <c r="D193" s="15"/>
      <c r="E193" s="15"/>
      <c r="F193" s="15" t="str">
        <f t="shared" si="1"/>
        <v/>
      </c>
    </row>
    <row r="194" spans="2:6" ht="15">
      <c r="B194" s="19"/>
      <c r="C194" s="13"/>
      <c r="D194" s="15"/>
      <c r="E194" s="15"/>
      <c r="F194" s="15" t="str">
        <f t="shared" si="1"/>
        <v/>
      </c>
    </row>
    <row r="195" spans="2:6" ht="15">
      <c r="B195" s="19"/>
      <c r="C195" s="13"/>
      <c r="D195" s="15"/>
      <c r="E195" s="15"/>
      <c r="F195" s="15" t="str">
        <f t="shared" si="1"/>
        <v/>
      </c>
    </row>
    <row r="196" spans="2:6" ht="15">
      <c r="B196" s="19"/>
      <c r="C196" s="13"/>
      <c r="D196" s="15"/>
      <c r="E196" s="15"/>
      <c r="F196" s="15" t="str">
        <f t="shared" si="1"/>
        <v/>
      </c>
    </row>
    <row r="197" spans="2:6" ht="15">
      <c r="B197" s="19"/>
      <c r="C197" s="13"/>
      <c r="D197" s="15"/>
      <c r="E197" s="15"/>
      <c r="F197" s="15" t="str">
        <f t="shared" si="1"/>
        <v/>
      </c>
    </row>
    <row r="198" spans="2:6" ht="15">
      <c r="B198" s="19"/>
      <c r="C198" s="13"/>
      <c r="D198" s="15"/>
      <c r="E198" s="15"/>
      <c r="F198" s="15" t="str">
        <f t="shared" si="1"/>
        <v/>
      </c>
    </row>
    <row r="199" spans="2:6" ht="15">
      <c r="B199" s="19"/>
      <c r="C199" s="13"/>
      <c r="D199" s="15"/>
      <c r="E199" s="15"/>
      <c r="F199" s="15" t="str">
        <f t="shared" si="1"/>
        <v/>
      </c>
    </row>
    <row r="200" spans="2:6" ht="15">
      <c r="B200" s="19"/>
      <c r="C200" s="13"/>
      <c r="D200" s="15"/>
      <c r="E200" s="15"/>
      <c r="F200" s="15" t="str">
        <f t="shared" si="1"/>
        <v/>
      </c>
    </row>
    <row r="201" spans="2:6" ht="15">
      <c r="B201" s="19"/>
      <c r="C201" s="13"/>
      <c r="D201" s="15"/>
      <c r="E201" s="15"/>
      <c r="F201" s="15" t="str">
        <f t="shared" si="1"/>
        <v/>
      </c>
    </row>
    <row r="202" spans="2:6" ht="15">
      <c r="B202" s="19"/>
      <c r="C202" s="13"/>
      <c r="D202" s="15"/>
      <c r="E202" s="15"/>
      <c r="F202" s="15" t="str">
        <f t="shared" si="1"/>
        <v/>
      </c>
    </row>
    <row r="203" spans="2:6" ht="15">
      <c r="B203" s="19"/>
      <c r="C203" s="13"/>
      <c r="D203" s="15"/>
      <c r="E203" s="15"/>
      <c r="F203" s="15" t="str">
        <f t="shared" si="1"/>
        <v/>
      </c>
    </row>
    <row r="204" spans="2:6" ht="15">
      <c r="B204" s="19"/>
      <c r="C204" s="13"/>
      <c r="D204" s="15"/>
      <c r="E204" s="15"/>
      <c r="F204" s="15" t="str">
        <f t="shared" si="1"/>
        <v/>
      </c>
    </row>
    <row r="205" spans="2:6" ht="15">
      <c r="B205" s="19"/>
      <c r="C205" s="13"/>
      <c r="D205" s="15"/>
      <c r="E205" s="15"/>
      <c r="F205" s="15" t="str">
        <f t="shared" si="1"/>
        <v/>
      </c>
    </row>
    <row r="206" spans="2:6" ht="15">
      <c r="B206" s="19"/>
      <c r="C206" s="13"/>
      <c r="D206" s="15"/>
      <c r="E206" s="15"/>
      <c r="F206" s="15" t="str">
        <f t="shared" si="1"/>
        <v/>
      </c>
    </row>
    <row r="207" spans="2:6" ht="15">
      <c r="B207" s="19"/>
      <c r="C207" s="13"/>
      <c r="D207" s="15"/>
      <c r="E207" s="15"/>
      <c r="F207" s="15" t="str">
        <f t="shared" si="1"/>
        <v/>
      </c>
    </row>
    <row r="208" spans="2:6" ht="15">
      <c r="B208" s="19"/>
      <c r="C208" s="13"/>
      <c r="D208" s="15"/>
      <c r="E208" s="15"/>
      <c r="F208" s="15" t="str">
        <f t="shared" si="1"/>
        <v/>
      </c>
    </row>
    <row r="209" spans="2:6" ht="15">
      <c r="B209" s="19"/>
      <c r="C209" s="13"/>
      <c r="D209" s="15"/>
      <c r="E209" s="15"/>
      <c r="F209" s="15" t="str">
        <f t="shared" si="1"/>
        <v/>
      </c>
    </row>
    <row r="210" spans="2:6" ht="15">
      <c r="B210" s="19"/>
      <c r="C210" s="13"/>
      <c r="D210" s="15"/>
      <c r="E210" s="15"/>
      <c r="F210" s="15" t="str">
        <f t="shared" si="1"/>
        <v/>
      </c>
    </row>
    <row r="211" spans="2:6" ht="15">
      <c r="B211" s="19"/>
      <c r="C211" s="13"/>
      <c r="D211" s="15"/>
      <c r="E211" s="15"/>
      <c r="F211" s="15" t="str">
        <f t="shared" si="1"/>
        <v/>
      </c>
    </row>
    <row r="212" spans="2:6" ht="15">
      <c r="B212" s="19"/>
      <c r="C212" s="13"/>
      <c r="D212" s="15"/>
      <c r="E212" s="15"/>
      <c r="F212" s="15" t="str">
        <f t="shared" si="1"/>
        <v/>
      </c>
    </row>
    <row r="213" spans="2:6" ht="15">
      <c r="B213" s="19"/>
      <c r="C213" s="13"/>
      <c r="D213" s="15"/>
      <c r="E213" s="15"/>
      <c r="F213" s="15" t="str">
        <f t="shared" si="1"/>
        <v/>
      </c>
    </row>
    <row r="214" spans="2:6" ht="15">
      <c r="B214" s="19"/>
      <c r="C214" s="13"/>
      <c r="D214" s="15"/>
      <c r="E214" s="15"/>
      <c r="F214" s="15" t="str">
        <f t="shared" si="1"/>
        <v/>
      </c>
    </row>
    <row r="215" spans="2:6" ht="15">
      <c r="B215" s="19"/>
      <c r="C215" s="13"/>
      <c r="D215" s="15"/>
      <c r="E215" s="15"/>
      <c r="F215" s="15" t="str">
        <f t="shared" si="1"/>
        <v/>
      </c>
    </row>
    <row r="216" spans="2:6" ht="15">
      <c r="B216" s="19"/>
      <c r="C216" s="13"/>
      <c r="D216" s="15"/>
      <c r="E216" s="15"/>
      <c r="F216" s="15" t="str">
        <f t="shared" si="1"/>
        <v/>
      </c>
    </row>
    <row r="217" spans="2:6" ht="15">
      <c r="B217" s="19"/>
      <c r="C217" s="13"/>
      <c r="D217" s="15"/>
      <c r="E217" s="15"/>
      <c r="F217" s="15" t="str">
        <f t="shared" si="1"/>
        <v/>
      </c>
    </row>
    <row r="218" spans="2:6" ht="15">
      <c r="B218" s="19"/>
      <c r="C218" s="13"/>
      <c r="D218" s="15"/>
      <c r="E218" s="15"/>
      <c r="F218" s="15" t="str">
        <f t="shared" si="1"/>
        <v/>
      </c>
    </row>
    <row r="219" spans="2:6" ht="15">
      <c r="B219" s="19"/>
      <c r="C219" s="13"/>
      <c r="D219" s="15"/>
      <c r="E219" s="15"/>
      <c r="F219" s="15" t="str">
        <f t="shared" si="1"/>
        <v/>
      </c>
    </row>
    <row r="220" spans="2:6" ht="15">
      <c r="B220" s="19"/>
      <c r="C220" s="13"/>
      <c r="D220" s="15"/>
      <c r="E220" s="15"/>
      <c r="F220" s="15" t="str">
        <f t="shared" si="1"/>
        <v/>
      </c>
    </row>
    <row r="221" spans="2:6" ht="15">
      <c r="B221" s="19"/>
      <c r="C221" s="13"/>
      <c r="D221" s="15"/>
      <c r="E221" s="15"/>
      <c r="F221" s="15" t="str">
        <f t="shared" si="1"/>
        <v/>
      </c>
    </row>
    <row r="222" spans="2:6" ht="15">
      <c r="B222" s="19"/>
      <c r="C222" s="13"/>
      <c r="D222" s="15"/>
      <c r="E222" s="15"/>
      <c r="F222" s="15" t="str">
        <f t="shared" si="1"/>
        <v/>
      </c>
    </row>
    <row r="223" spans="2:6" ht="15">
      <c r="B223" s="19"/>
      <c r="C223" s="13"/>
      <c r="D223" s="15"/>
      <c r="E223" s="15"/>
      <c r="F223" s="15" t="str">
        <f t="shared" si="1"/>
        <v/>
      </c>
    </row>
    <row r="224" spans="2:6" ht="15">
      <c r="B224" s="19"/>
      <c r="C224" s="13"/>
      <c r="D224" s="15"/>
      <c r="E224" s="15"/>
      <c r="F224" s="15" t="str">
        <f t="shared" si="1"/>
        <v/>
      </c>
    </row>
    <row r="225" spans="2:6" ht="15">
      <c r="B225" s="19"/>
      <c r="C225" s="13"/>
      <c r="D225" s="15"/>
      <c r="E225" s="15"/>
      <c r="F225" s="15" t="str">
        <f t="shared" si="1"/>
        <v/>
      </c>
    </row>
    <row r="226" spans="2:6" ht="15">
      <c r="B226" s="19"/>
      <c r="C226" s="13"/>
      <c r="D226" s="15"/>
      <c r="E226" s="15"/>
      <c r="F226" s="15" t="str">
        <f t="shared" si="1"/>
        <v/>
      </c>
    </row>
    <row r="227" spans="2:6" ht="15">
      <c r="B227" s="19"/>
      <c r="C227" s="13"/>
      <c r="D227" s="15"/>
      <c r="E227" s="15"/>
      <c r="F227" s="15" t="str">
        <f t="shared" si="1"/>
        <v/>
      </c>
    </row>
    <row r="228" spans="2:6" ht="15">
      <c r="B228" s="19"/>
      <c r="C228" s="13"/>
      <c r="D228" s="15"/>
      <c r="E228" s="15"/>
      <c r="F228" s="15" t="str">
        <f t="shared" si="1"/>
        <v/>
      </c>
    </row>
    <row r="229" spans="2:6" ht="15">
      <c r="B229" s="19"/>
      <c r="C229" s="13"/>
      <c r="D229" s="15"/>
      <c r="E229" s="15"/>
      <c r="F229" s="15" t="str">
        <f t="shared" si="1"/>
        <v/>
      </c>
    </row>
    <row r="230" spans="2:6" ht="15">
      <c r="B230" s="19"/>
      <c r="C230" s="13"/>
      <c r="D230" s="15"/>
      <c r="E230" s="15"/>
      <c r="F230" s="15" t="str">
        <f t="shared" si="1"/>
        <v/>
      </c>
    </row>
    <row r="231" spans="2:6" ht="15">
      <c r="B231" s="19"/>
      <c r="C231" s="13"/>
      <c r="D231" s="15"/>
      <c r="E231" s="15"/>
      <c r="F231" s="15" t="str">
        <f t="shared" si="1"/>
        <v/>
      </c>
    </row>
    <row r="232" spans="2:6" ht="15">
      <c r="B232" s="19"/>
      <c r="C232" s="13"/>
      <c r="D232" s="15"/>
      <c r="E232" s="15"/>
      <c r="F232" s="15" t="str">
        <f t="shared" si="1"/>
        <v/>
      </c>
    </row>
    <row r="233" spans="2:6" ht="15">
      <c r="B233" s="19"/>
      <c r="C233" s="13"/>
      <c r="D233" s="15"/>
      <c r="E233" s="15"/>
      <c r="F233" s="15" t="str">
        <f t="shared" si="1"/>
        <v/>
      </c>
    </row>
    <row r="234" spans="2:6" ht="15">
      <c r="B234" s="19"/>
      <c r="C234" s="13"/>
      <c r="D234" s="15"/>
      <c r="E234" s="15"/>
      <c r="F234" s="15" t="str">
        <f t="shared" si="1"/>
        <v/>
      </c>
    </row>
    <row r="235" spans="2:6" ht="15">
      <c r="B235" s="19"/>
      <c r="C235" s="13"/>
      <c r="D235" s="15"/>
      <c r="E235" s="15"/>
      <c r="F235" s="15" t="str">
        <f t="shared" si="1"/>
        <v/>
      </c>
    </row>
    <row r="236" spans="2:6" ht="15">
      <c r="B236" s="19"/>
      <c r="C236" s="13"/>
      <c r="D236" s="15"/>
      <c r="E236" s="15"/>
      <c r="F236" s="15" t="str">
        <f t="shared" si="1"/>
        <v/>
      </c>
    </row>
    <row r="237" spans="2:6" ht="15">
      <c r="B237" s="19"/>
      <c r="C237" s="13"/>
      <c r="D237" s="15"/>
      <c r="E237" s="15"/>
      <c r="F237" s="15" t="str">
        <f t="shared" si="1"/>
        <v/>
      </c>
    </row>
    <row r="238" spans="2:6" ht="15">
      <c r="B238" s="19"/>
      <c r="C238" s="13"/>
      <c r="D238" s="15"/>
      <c r="E238" s="15"/>
      <c r="F238" s="15" t="str">
        <f t="shared" si="1"/>
        <v/>
      </c>
    </row>
    <row r="239" spans="2:6" ht="15">
      <c r="B239" s="19"/>
      <c r="C239" s="13"/>
      <c r="D239" s="15"/>
      <c r="E239" s="15"/>
      <c r="F239" s="15" t="str">
        <f t="shared" si="1"/>
        <v/>
      </c>
    </row>
    <row r="240" spans="2:6" ht="15">
      <c r="B240" s="19"/>
      <c r="C240" s="13"/>
      <c r="D240" s="15"/>
      <c r="E240" s="15"/>
      <c r="F240" s="15" t="str">
        <f t="shared" si="1"/>
        <v/>
      </c>
    </row>
    <row r="241" spans="2:6" ht="15">
      <c r="B241" s="19"/>
      <c r="C241" s="13"/>
      <c r="D241" s="15"/>
      <c r="E241" s="15"/>
      <c r="F241" s="15" t="str">
        <f t="shared" si="1"/>
        <v/>
      </c>
    </row>
    <row r="242" spans="2:6" ht="15">
      <c r="B242" s="19"/>
      <c r="C242" s="13"/>
      <c r="D242" s="15"/>
      <c r="E242" s="15"/>
      <c r="F242" s="15" t="str">
        <f t="shared" si="1"/>
        <v/>
      </c>
    </row>
    <row r="243" spans="2:6" ht="15">
      <c r="B243" s="19"/>
      <c r="C243" s="13"/>
      <c r="D243" s="15"/>
      <c r="E243" s="15"/>
      <c r="F243" s="15" t="str">
        <f t="shared" si="1"/>
        <v/>
      </c>
    </row>
    <row r="244" spans="2:6" ht="15">
      <c r="B244" s="19"/>
      <c r="C244" s="13"/>
      <c r="D244" s="15"/>
      <c r="E244" s="15"/>
      <c r="F244" s="15" t="str">
        <f t="shared" si="1"/>
        <v/>
      </c>
    </row>
    <row r="245" spans="2:6" ht="15">
      <c r="B245" s="19"/>
      <c r="C245" s="13"/>
      <c r="D245" s="15"/>
      <c r="E245" s="15"/>
      <c r="F245" s="15" t="str">
        <f t="shared" si="1"/>
        <v/>
      </c>
    </row>
    <row r="246" spans="2:6" ht="15">
      <c r="B246" s="19"/>
      <c r="C246" s="13"/>
      <c r="D246" s="15"/>
      <c r="E246" s="15"/>
      <c r="F246" s="15" t="str">
        <f t="shared" si="1"/>
        <v/>
      </c>
    </row>
    <row r="247" spans="2:6" ht="15">
      <c r="B247" s="19"/>
      <c r="C247" s="13"/>
      <c r="D247" s="15"/>
      <c r="E247" s="15"/>
      <c r="F247" s="15" t="str">
        <f t="shared" si="1"/>
        <v/>
      </c>
    </row>
    <row r="248" spans="2:6" ht="15">
      <c r="B248" s="19"/>
      <c r="C248" s="13"/>
      <c r="D248" s="15"/>
      <c r="E248" s="15"/>
      <c r="F248" s="15" t="str">
        <f t="shared" si="1"/>
        <v/>
      </c>
    </row>
    <row r="249" spans="2:6" ht="15">
      <c r="B249" s="19"/>
      <c r="C249" s="13"/>
      <c r="D249" s="15"/>
      <c r="E249" s="15"/>
      <c r="F249" s="15" t="str">
        <f t="shared" si="1"/>
        <v/>
      </c>
    </row>
    <row r="250" spans="2:6" ht="15">
      <c r="B250" s="19"/>
      <c r="C250" s="13"/>
      <c r="D250" s="15"/>
      <c r="E250" s="15"/>
      <c r="F250" s="15" t="str">
        <f t="shared" si="1"/>
        <v/>
      </c>
    </row>
    <row r="251" spans="2:6" ht="15">
      <c r="B251" s="19"/>
      <c r="C251" s="13"/>
      <c r="D251" s="15"/>
      <c r="E251" s="15"/>
      <c r="F251" s="15" t="str">
        <f t="shared" si="1"/>
        <v/>
      </c>
    </row>
    <row r="252" spans="2:6" ht="15">
      <c r="B252" s="19"/>
      <c r="C252" s="13"/>
      <c r="D252" s="15"/>
      <c r="E252" s="15"/>
      <c r="F252" s="15" t="str">
        <f t="shared" si="1"/>
        <v/>
      </c>
    </row>
    <row r="253" spans="2:6" ht="15">
      <c r="B253" s="19"/>
      <c r="C253" s="13"/>
      <c r="D253" s="15"/>
      <c r="E253" s="15"/>
      <c r="F253" s="15" t="str">
        <f t="shared" si="1"/>
        <v/>
      </c>
    </row>
    <row r="254" spans="2:6" ht="15">
      <c r="B254" s="19"/>
      <c r="C254" s="13"/>
      <c r="D254" s="15"/>
      <c r="E254" s="15"/>
      <c r="F254" s="15" t="str">
        <f t="shared" si="1"/>
        <v/>
      </c>
    </row>
    <row r="255" spans="2:6" ht="15">
      <c r="B255" s="19"/>
      <c r="C255" s="13"/>
      <c r="D255" s="15"/>
      <c r="E255" s="15"/>
      <c r="F255" s="15" t="str">
        <f t="shared" si="1"/>
        <v/>
      </c>
    </row>
    <row r="256" spans="2:6" ht="15">
      <c r="B256" s="19"/>
      <c r="C256" s="13"/>
      <c r="D256" s="15"/>
      <c r="E256" s="15"/>
      <c r="F256" s="15" t="str">
        <f t="shared" si="1"/>
        <v/>
      </c>
    </row>
    <row r="257" spans="2:6" ht="15">
      <c r="B257" s="19"/>
      <c r="C257" s="13"/>
      <c r="D257" s="15"/>
      <c r="E257" s="15"/>
      <c r="F257" s="15" t="str">
        <f t="shared" si="1"/>
        <v/>
      </c>
    </row>
    <row r="258" spans="2:6" ht="15">
      <c r="B258" s="19"/>
      <c r="C258" s="13"/>
      <c r="D258" s="15"/>
      <c r="E258" s="15"/>
      <c r="F258" s="15" t="str">
        <f t="shared" si="1"/>
        <v/>
      </c>
    </row>
    <row r="259" spans="2:6" ht="15">
      <c r="B259" s="19"/>
      <c r="C259" s="13"/>
      <c r="D259" s="15"/>
      <c r="E259" s="15"/>
      <c r="F259" s="15" t="str">
        <f t="shared" si="1"/>
        <v/>
      </c>
    </row>
    <row r="260" spans="2:6" ht="15">
      <c r="B260" s="19"/>
      <c r="C260" s="13"/>
      <c r="D260" s="15"/>
      <c r="E260" s="15"/>
      <c r="F260" s="15" t="str">
        <f t="shared" si="1"/>
        <v/>
      </c>
    </row>
    <row r="261" spans="2:6" ht="15">
      <c r="B261" s="19"/>
      <c r="C261" s="13"/>
      <c r="D261" s="15"/>
      <c r="E261" s="15"/>
      <c r="F261" s="15" t="str">
        <f t="shared" si="1"/>
        <v/>
      </c>
    </row>
    <row r="262" spans="2:6" ht="15">
      <c r="B262" s="19"/>
      <c r="C262" s="13"/>
      <c r="D262" s="15"/>
      <c r="E262" s="15"/>
      <c r="F262" s="15" t="str">
        <f t="shared" ref="F262:F505" si="2">IF(OR(F261="",AND(B262="",D262="",E262="")),"",F261+D262-E262)</f>
        <v/>
      </c>
    </row>
    <row r="263" spans="2:6" ht="15">
      <c r="B263" s="19"/>
      <c r="C263" s="13"/>
      <c r="D263" s="15"/>
      <c r="E263" s="15"/>
      <c r="F263" s="15" t="str">
        <f t="shared" si="2"/>
        <v/>
      </c>
    </row>
    <row r="264" spans="2:6" ht="15">
      <c r="B264" s="19"/>
      <c r="C264" s="13"/>
      <c r="D264" s="15"/>
      <c r="E264" s="15"/>
      <c r="F264" s="15" t="str">
        <f t="shared" si="2"/>
        <v/>
      </c>
    </row>
    <row r="265" spans="2:6" ht="15">
      <c r="B265" s="19"/>
      <c r="C265" s="13"/>
      <c r="D265" s="15"/>
      <c r="E265" s="15"/>
      <c r="F265" s="15" t="str">
        <f t="shared" si="2"/>
        <v/>
      </c>
    </row>
    <row r="266" spans="2:6" ht="15">
      <c r="B266" s="19"/>
      <c r="C266" s="13"/>
      <c r="D266" s="15"/>
      <c r="E266" s="15"/>
      <c r="F266" s="15" t="str">
        <f t="shared" si="2"/>
        <v/>
      </c>
    </row>
    <row r="267" spans="2:6" ht="15">
      <c r="B267" s="19"/>
      <c r="C267" s="13"/>
      <c r="D267" s="15"/>
      <c r="E267" s="15"/>
      <c r="F267" s="15" t="str">
        <f t="shared" si="2"/>
        <v/>
      </c>
    </row>
    <row r="268" spans="2:6" ht="15">
      <c r="B268" s="19"/>
      <c r="C268" s="13"/>
      <c r="D268" s="15"/>
      <c r="E268" s="15"/>
      <c r="F268" s="15" t="str">
        <f t="shared" si="2"/>
        <v/>
      </c>
    </row>
    <row r="269" spans="2:6" ht="15">
      <c r="B269" s="19"/>
      <c r="C269" s="13"/>
      <c r="D269" s="15"/>
      <c r="E269" s="15"/>
      <c r="F269" s="15" t="str">
        <f t="shared" si="2"/>
        <v/>
      </c>
    </row>
    <row r="270" spans="2:6" ht="15">
      <c r="B270" s="19"/>
      <c r="C270" s="13"/>
      <c r="D270" s="15"/>
      <c r="E270" s="15"/>
      <c r="F270" s="15" t="str">
        <f t="shared" si="2"/>
        <v/>
      </c>
    </row>
    <row r="271" spans="2:6" ht="15">
      <c r="B271" s="19"/>
      <c r="C271" s="13"/>
      <c r="D271" s="15"/>
      <c r="E271" s="15"/>
      <c r="F271" s="15" t="str">
        <f t="shared" si="2"/>
        <v/>
      </c>
    </row>
    <row r="272" spans="2:6" ht="15">
      <c r="B272" s="19"/>
      <c r="C272" s="13"/>
      <c r="D272" s="15"/>
      <c r="E272" s="15"/>
      <c r="F272" s="15" t="str">
        <f t="shared" si="2"/>
        <v/>
      </c>
    </row>
    <row r="273" spans="2:6" ht="15">
      <c r="B273" s="19"/>
      <c r="C273" s="13"/>
      <c r="D273" s="15"/>
      <c r="E273" s="15"/>
      <c r="F273" s="15" t="str">
        <f t="shared" si="2"/>
        <v/>
      </c>
    </row>
    <row r="274" spans="2:6" ht="15">
      <c r="B274" s="19"/>
      <c r="C274" s="13"/>
      <c r="D274" s="15"/>
      <c r="E274" s="15"/>
      <c r="F274" s="15" t="str">
        <f t="shared" si="2"/>
        <v/>
      </c>
    </row>
    <row r="275" spans="2:6" ht="15">
      <c r="B275" s="19"/>
      <c r="C275" s="13"/>
      <c r="D275" s="15"/>
      <c r="E275" s="15"/>
      <c r="F275" s="15" t="str">
        <f t="shared" si="2"/>
        <v/>
      </c>
    </row>
    <row r="276" spans="2:6" ht="15">
      <c r="B276" s="19"/>
      <c r="C276" s="13"/>
      <c r="D276" s="15"/>
      <c r="E276" s="15"/>
      <c r="F276" s="15" t="str">
        <f t="shared" si="2"/>
        <v/>
      </c>
    </row>
    <row r="277" spans="2:6" ht="15">
      <c r="B277" s="19"/>
      <c r="C277" s="13"/>
      <c r="D277" s="15"/>
      <c r="E277" s="15"/>
      <c r="F277" s="15" t="str">
        <f t="shared" si="2"/>
        <v/>
      </c>
    </row>
    <row r="278" spans="2:6" ht="15">
      <c r="B278" s="19"/>
      <c r="C278" s="13"/>
      <c r="D278" s="15"/>
      <c r="E278" s="15"/>
      <c r="F278" s="15" t="str">
        <f t="shared" si="2"/>
        <v/>
      </c>
    </row>
    <row r="279" spans="2:6" ht="15">
      <c r="B279" s="19"/>
      <c r="C279" s="13"/>
      <c r="D279" s="15"/>
      <c r="E279" s="15"/>
      <c r="F279" s="15" t="str">
        <f t="shared" si="2"/>
        <v/>
      </c>
    </row>
    <row r="280" spans="2:6" ht="15">
      <c r="B280" s="19"/>
      <c r="C280" s="13"/>
      <c r="D280" s="15"/>
      <c r="E280" s="15"/>
      <c r="F280" s="15" t="str">
        <f t="shared" si="2"/>
        <v/>
      </c>
    </row>
    <row r="281" spans="2:6" ht="15">
      <c r="B281" s="19"/>
      <c r="C281" s="13"/>
      <c r="D281" s="15"/>
      <c r="E281" s="15"/>
      <c r="F281" s="15" t="str">
        <f t="shared" si="2"/>
        <v/>
      </c>
    </row>
    <row r="282" spans="2:6" ht="15">
      <c r="B282" s="19"/>
      <c r="C282" s="13"/>
      <c r="D282" s="15"/>
      <c r="E282" s="15"/>
      <c r="F282" s="15" t="str">
        <f t="shared" si="2"/>
        <v/>
      </c>
    </row>
    <row r="283" spans="2:6" ht="15">
      <c r="B283" s="19"/>
      <c r="C283" s="13"/>
      <c r="D283" s="15"/>
      <c r="E283" s="15"/>
      <c r="F283" s="15" t="str">
        <f t="shared" si="2"/>
        <v/>
      </c>
    </row>
    <row r="284" spans="2:6" ht="15">
      <c r="B284" s="19"/>
      <c r="C284" s="13"/>
      <c r="D284" s="15"/>
      <c r="E284" s="15"/>
      <c r="F284" s="15" t="str">
        <f t="shared" si="2"/>
        <v/>
      </c>
    </row>
    <row r="285" spans="2:6" ht="15">
      <c r="B285" s="19"/>
      <c r="C285" s="13"/>
      <c r="D285" s="15"/>
      <c r="E285" s="15"/>
      <c r="F285" s="15" t="str">
        <f t="shared" si="2"/>
        <v/>
      </c>
    </row>
    <row r="286" spans="2:6" ht="15">
      <c r="B286" s="19"/>
      <c r="C286" s="13"/>
      <c r="D286" s="15"/>
      <c r="E286" s="15"/>
      <c r="F286" s="15" t="str">
        <f t="shared" si="2"/>
        <v/>
      </c>
    </row>
    <row r="287" spans="2:6" ht="15">
      <c r="B287" s="19"/>
      <c r="C287" s="13"/>
      <c r="D287" s="15"/>
      <c r="E287" s="15"/>
      <c r="F287" s="15" t="str">
        <f t="shared" si="2"/>
        <v/>
      </c>
    </row>
    <row r="288" spans="2:6" ht="15">
      <c r="B288" s="19"/>
      <c r="C288" s="13"/>
      <c r="D288" s="15"/>
      <c r="E288" s="15"/>
      <c r="F288" s="15" t="str">
        <f t="shared" si="2"/>
        <v/>
      </c>
    </row>
    <row r="289" spans="2:6" ht="15">
      <c r="B289" s="19"/>
      <c r="C289" s="13"/>
      <c r="D289" s="15"/>
      <c r="E289" s="15"/>
      <c r="F289" s="15" t="str">
        <f t="shared" si="2"/>
        <v/>
      </c>
    </row>
    <row r="290" spans="2:6" ht="15">
      <c r="B290" s="19"/>
      <c r="C290" s="13"/>
      <c r="D290" s="15"/>
      <c r="E290" s="15"/>
      <c r="F290" s="15" t="str">
        <f t="shared" si="2"/>
        <v/>
      </c>
    </row>
    <row r="291" spans="2:6" ht="15">
      <c r="B291" s="19"/>
      <c r="C291" s="13"/>
      <c r="D291" s="15"/>
      <c r="E291" s="15"/>
      <c r="F291" s="15" t="str">
        <f t="shared" si="2"/>
        <v/>
      </c>
    </row>
    <row r="292" spans="2:6" ht="15">
      <c r="B292" s="19"/>
      <c r="C292" s="13"/>
      <c r="D292" s="15"/>
      <c r="E292" s="15"/>
      <c r="F292" s="15" t="str">
        <f t="shared" si="2"/>
        <v/>
      </c>
    </row>
    <row r="293" spans="2:6" ht="15">
      <c r="B293" s="19"/>
      <c r="C293" s="13"/>
      <c r="D293" s="15"/>
      <c r="E293" s="15"/>
      <c r="F293" s="15" t="str">
        <f t="shared" si="2"/>
        <v/>
      </c>
    </row>
    <row r="294" spans="2:6" ht="15">
      <c r="B294" s="19"/>
      <c r="C294" s="13"/>
      <c r="D294" s="15"/>
      <c r="E294" s="15"/>
      <c r="F294" s="15" t="str">
        <f t="shared" si="2"/>
        <v/>
      </c>
    </row>
    <row r="295" spans="2:6" ht="15">
      <c r="B295" s="19"/>
      <c r="C295" s="13"/>
      <c r="D295" s="15"/>
      <c r="E295" s="15"/>
      <c r="F295" s="15" t="str">
        <f t="shared" si="2"/>
        <v/>
      </c>
    </row>
    <row r="296" spans="2:6" ht="15">
      <c r="B296" s="19"/>
      <c r="C296" s="13"/>
      <c r="D296" s="15"/>
      <c r="E296" s="15"/>
      <c r="F296" s="15" t="str">
        <f t="shared" si="2"/>
        <v/>
      </c>
    </row>
    <row r="297" spans="2:6" ht="15">
      <c r="B297" s="19"/>
      <c r="C297" s="13"/>
      <c r="D297" s="15"/>
      <c r="E297" s="15"/>
      <c r="F297" s="15" t="str">
        <f t="shared" si="2"/>
        <v/>
      </c>
    </row>
    <row r="298" spans="2:6" ht="15">
      <c r="B298" s="19"/>
      <c r="C298" s="13"/>
      <c r="D298" s="15"/>
      <c r="E298" s="15"/>
      <c r="F298" s="15" t="str">
        <f t="shared" si="2"/>
        <v/>
      </c>
    </row>
    <row r="299" spans="2:6" ht="15">
      <c r="B299" s="19"/>
      <c r="C299" s="13"/>
      <c r="D299" s="15"/>
      <c r="E299" s="15"/>
      <c r="F299" s="15" t="str">
        <f t="shared" si="2"/>
        <v/>
      </c>
    </row>
    <row r="300" spans="2:6" ht="15">
      <c r="B300" s="19"/>
      <c r="C300" s="13"/>
      <c r="D300" s="15"/>
      <c r="E300" s="15"/>
      <c r="F300" s="15" t="str">
        <f t="shared" si="2"/>
        <v/>
      </c>
    </row>
    <row r="301" spans="2:6" ht="15">
      <c r="B301" s="19"/>
      <c r="C301" s="13"/>
      <c r="D301" s="15"/>
      <c r="E301" s="15"/>
      <c r="F301" s="15" t="str">
        <f t="shared" si="2"/>
        <v/>
      </c>
    </row>
    <row r="302" spans="2:6" ht="15">
      <c r="B302" s="19"/>
      <c r="C302" s="13"/>
      <c r="D302" s="15"/>
      <c r="E302" s="15"/>
      <c r="F302" s="15" t="str">
        <f t="shared" si="2"/>
        <v/>
      </c>
    </row>
    <row r="303" spans="2:6" ht="15">
      <c r="B303" s="19"/>
      <c r="C303" s="13"/>
      <c r="D303" s="15"/>
      <c r="E303" s="15"/>
      <c r="F303" s="15" t="str">
        <f t="shared" si="2"/>
        <v/>
      </c>
    </row>
    <row r="304" spans="2:6" ht="15">
      <c r="B304" s="19"/>
      <c r="C304" s="13"/>
      <c r="D304" s="15"/>
      <c r="E304" s="15"/>
      <c r="F304" s="15" t="str">
        <f t="shared" si="2"/>
        <v/>
      </c>
    </row>
    <row r="305" spans="2:6" ht="15">
      <c r="B305" s="19"/>
      <c r="C305" s="13"/>
      <c r="D305" s="15"/>
      <c r="E305" s="15"/>
      <c r="F305" s="15" t="str">
        <f t="shared" si="2"/>
        <v/>
      </c>
    </row>
    <row r="306" spans="2:6" ht="15">
      <c r="B306" s="19"/>
      <c r="C306" s="13"/>
      <c r="D306" s="15"/>
      <c r="E306" s="15"/>
      <c r="F306" s="15" t="str">
        <f t="shared" si="2"/>
        <v/>
      </c>
    </row>
    <row r="307" spans="2:6" ht="15">
      <c r="B307" s="19"/>
      <c r="C307" s="13"/>
      <c r="D307" s="15"/>
      <c r="E307" s="15"/>
      <c r="F307" s="15" t="str">
        <f t="shared" si="2"/>
        <v/>
      </c>
    </row>
    <row r="308" spans="2:6" ht="15">
      <c r="B308" s="19"/>
      <c r="C308" s="13"/>
      <c r="D308" s="15"/>
      <c r="E308" s="15"/>
      <c r="F308" s="15" t="str">
        <f t="shared" si="2"/>
        <v/>
      </c>
    </row>
    <row r="309" spans="2:6" ht="15">
      <c r="B309" s="19"/>
      <c r="C309" s="13"/>
      <c r="D309" s="15"/>
      <c r="E309" s="15"/>
      <c r="F309" s="15" t="str">
        <f t="shared" si="2"/>
        <v/>
      </c>
    </row>
    <row r="310" spans="2:6" ht="15">
      <c r="B310" s="19"/>
      <c r="C310" s="13"/>
      <c r="D310" s="15"/>
      <c r="E310" s="15"/>
      <c r="F310" s="15" t="str">
        <f t="shared" si="2"/>
        <v/>
      </c>
    </row>
    <row r="311" spans="2:6" ht="15">
      <c r="B311" s="19"/>
      <c r="C311" s="13"/>
      <c r="D311" s="15"/>
      <c r="E311" s="15"/>
      <c r="F311" s="15" t="str">
        <f t="shared" si="2"/>
        <v/>
      </c>
    </row>
    <row r="312" spans="2:6" ht="15">
      <c r="B312" s="19"/>
      <c r="C312" s="13"/>
      <c r="D312" s="15"/>
      <c r="E312" s="15"/>
      <c r="F312" s="15" t="str">
        <f t="shared" si="2"/>
        <v/>
      </c>
    </row>
    <row r="313" spans="2:6" ht="15">
      <c r="B313" s="19"/>
      <c r="C313" s="13"/>
      <c r="D313" s="15"/>
      <c r="E313" s="15"/>
      <c r="F313" s="15" t="str">
        <f t="shared" si="2"/>
        <v/>
      </c>
    </row>
    <row r="314" spans="2:6" ht="15">
      <c r="B314" s="19"/>
      <c r="C314" s="13"/>
      <c r="D314" s="15"/>
      <c r="E314" s="15"/>
      <c r="F314" s="15" t="str">
        <f t="shared" si="2"/>
        <v/>
      </c>
    </row>
    <row r="315" spans="2:6" ht="15">
      <c r="B315" s="19"/>
      <c r="C315" s="13"/>
      <c r="D315" s="15"/>
      <c r="E315" s="15"/>
      <c r="F315" s="15" t="str">
        <f t="shared" si="2"/>
        <v/>
      </c>
    </row>
    <row r="316" spans="2:6" ht="15">
      <c r="B316" s="19"/>
      <c r="C316" s="13"/>
      <c r="D316" s="15"/>
      <c r="E316" s="15"/>
      <c r="F316" s="15" t="str">
        <f t="shared" si="2"/>
        <v/>
      </c>
    </row>
    <row r="317" spans="2:6" ht="15">
      <c r="B317" s="19"/>
      <c r="C317" s="13"/>
      <c r="D317" s="15"/>
      <c r="E317" s="15"/>
      <c r="F317" s="15" t="str">
        <f t="shared" si="2"/>
        <v/>
      </c>
    </row>
    <row r="318" spans="2:6" ht="15">
      <c r="B318" s="19"/>
      <c r="C318" s="13"/>
      <c r="D318" s="15"/>
      <c r="E318" s="15"/>
      <c r="F318" s="15" t="str">
        <f t="shared" si="2"/>
        <v/>
      </c>
    </row>
    <row r="319" spans="2:6" ht="15">
      <c r="B319" s="19"/>
      <c r="C319" s="13"/>
      <c r="D319" s="15"/>
      <c r="E319" s="15"/>
      <c r="F319" s="15" t="str">
        <f t="shared" si="2"/>
        <v/>
      </c>
    </row>
    <row r="320" spans="2:6" ht="15">
      <c r="B320" s="19"/>
      <c r="C320" s="13"/>
      <c r="D320" s="15"/>
      <c r="E320" s="15"/>
      <c r="F320" s="15" t="str">
        <f t="shared" si="2"/>
        <v/>
      </c>
    </row>
    <row r="321" spans="2:6" ht="15">
      <c r="B321" s="19"/>
      <c r="C321" s="13"/>
      <c r="D321" s="15"/>
      <c r="E321" s="15"/>
      <c r="F321" s="15" t="str">
        <f t="shared" si="2"/>
        <v/>
      </c>
    </row>
    <row r="322" spans="2:6" ht="15">
      <c r="B322" s="19"/>
      <c r="C322" s="13"/>
      <c r="D322" s="15"/>
      <c r="E322" s="15"/>
      <c r="F322" s="15" t="str">
        <f t="shared" si="2"/>
        <v/>
      </c>
    </row>
    <row r="323" spans="2:6" ht="15">
      <c r="B323" s="19"/>
      <c r="C323" s="13"/>
      <c r="D323" s="15"/>
      <c r="E323" s="15"/>
      <c r="F323" s="15" t="str">
        <f t="shared" si="2"/>
        <v/>
      </c>
    </row>
    <row r="324" spans="2:6" ht="15">
      <c r="B324" s="19"/>
      <c r="C324" s="13"/>
      <c r="D324" s="15"/>
      <c r="E324" s="15"/>
      <c r="F324" s="15" t="str">
        <f t="shared" si="2"/>
        <v/>
      </c>
    </row>
    <row r="325" spans="2:6" ht="15">
      <c r="B325" s="19"/>
      <c r="C325" s="13"/>
      <c r="D325" s="15"/>
      <c r="E325" s="15"/>
      <c r="F325" s="15" t="str">
        <f t="shared" si="2"/>
        <v/>
      </c>
    </row>
    <row r="326" spans="2:6" ht="15">
      <c r="B326" s="19"/>
      <c r="C326" s="13"/>
      <c r="D326" s="15"/>
      <c r="E326" s="15"/>
      <c r="F326" s="15" t="str">
        <f t="shared" si="2"/>
        <v/>
      </c>
    </row>
    <row r="327" spans="2:6" ht="15">
      <c r="B327" s="19"/>
      <c r="C327" s="13"/>
      <c r="D327" s="15"/>
      <c r="E327" s="15"/>
      <c r="F327" s="15" t="str">
        <f t="shared" si="2"/>
        <v/>
      </c>
    </row>
    <row r="328" spans="2:6" ht="15">
      <c r="B328" s="19"/>
      <c r="C328" s="13"/>
      <c r="D328" s="15"/>
      <c r="E328" s="15"/>
      <c r="F328" s="15" t="str">
        <f t="shared" si="2"/>
        <v/>
      </c>
    </row>
    <row r="329" spans="2:6" ht="15">
      <c r="B329" s="19"/>
      <c r="C329" s="13"/>
      <c r="D329" s="15"/>
      <c r="E329" s="15"/>
      <c r="F329" s="15" t="str">
        <f t="shared" si="2"/>
        <v/>
      </c>
    </row>
    <row r="330" spans="2:6" ht="15">
      <c r="B330" s="19"/>
      <c r="C330" s="13"/>
      <c r="D330" s="15"/>
      <c r="E330" s="15"/>
      <c r="F330" s="15" t="str">
        <f t="shared" si="2"/>
        <v/>
      </c>
    </row>
    <row r="331" spans="2:6" ht="15">
      <c r="B331" s="19"/>
      <c r="C331" s="13"/>
      <c r="D331" s="15"/>
      <c r="E331" s="15"/>
      <c r="F331" s="15" t="str">
        <f t="shared" si="2"/>
        <v/>
      </c>
    </row>
    <row r="332" spans="2:6" ht="15">
      <c r="B332" s="19"/>
      <c r="C332" s="13"/>
      <c r="D332" s="15"/>
      <c r="E332" s="15"/>
      <c r="F332" s="15" t="str">
        <f t="shared" si="2"/>
        <v/>
      </c>
    </row>
    <row r="333" spans="2:6" ht="15">
      <c r="B333" s="19"/>
      <c r="C333" s="13"/>
      <c r="D333" s="15"/>
      <c r="E333" s="15"/>
      <c r="F333" s="15" t="str">
        <f t="shared" si="2"/>
        <v/>
      </c>
    </row>
    <row r="334" spans="2:6" ht="15">
      <c r="B334" s="19"/>
      <c r="C334" s="13"/>
      <c r="D334" s="15"/>
      <c r="E334" s="15"/>
      <c r="F334" s="15" t="str">
        <f t="shared" si="2"/>
        <v/>
      </c>
    </row>
    <row r="335" spans="2:6" ht="15">
      <c r="B335" s="19"/>
      <c r="C335" s="13"/>
      <c r="D335" s="15"/>
      <c r="E335" s="15"/>
      <c r="F335" s="15" t="str">
        <f t="shared" si="2"/>
        <v/>
      </c>
    </row>
    <row r="336" spans="2:6" ht="15">
      <c r="B336" s="19"/>
      <c r="C336" s="13"/>
      <c r="D336" s="15"/>
      <c r="E336" s="15"/>
      <c r="F336" s="15" t="str">
        <f t="shared" si="2"/>
        <v/>
      </c>
    </row>
    <row r="337" spans="2:6" ht="15">
      <c r="B337" s="19"/>
      <c r="C337" s="13"/>
      <c r="D337" s="15"/>
      <c r="E337" s="15"/>
      <c r="F337" s="15" t="str">
        <f t="shared" si="2"/>
        <v/>
      </c>
    </row>
    <row r="338" spans="2:6" ht="15">
      <c r="B338" s="19"/>
      <c r="C338" s="13"/>
      <c r="D338" s="15"/>
      <c r="E338" s="15"/>
      <c r="F338" s="15" t="str">
        <f t="shared" si="2"/>
        <v/>
      </c>
    </row>
    <row r="339" spans="2:6" ht="15">
      <c r="B339" s="19"/>
      <c r="C339" s="13"/>
      <c r="D339" s="15"/>
      <c r="E339" s="15"/>
      <c r="F339" s="15" t="str">
        <f t="shared" si="2"/>
        <v/>
      </c>
    </row>
    <row r="340" spans="2:6" ht="15">
      <c r="B340" s="19"/>
      <c r="C340" s="13"/>
      <c r="D340" s="15"/>
      <c r="E340" s="15"/>
      <c r="F340" s="15" t="str">
        <f t="shared" si="2"/>
        <v/>
      </c>
    </row>
    <row r="341" spans="2:6" ht="15">
      <c r="B341" s="19"/>
      <c r="C341" s="13"/>
      <c r="D341" s="15"/>
      <c r="E341" s="15"/>
      <c r="F341" s="15" t="str">
        <f t="shared" si="2"/>
        <v/>
      </c>
    </row>
    <row r="342" spans="2:6" ht="15">
      <c r="B342" s="19"/>
      <c r="C342" s="13"/>
      <c r="D342" s="15"/>
      <c r="E342" s="15"/>
      <c r="F342" s="15" t="str">
        <f t="shared" si="2"/>
        <v/>
      </c>
    </row>
    <row r="343" spans="2:6" ht="15">
      <c r="B343" s="19"/>
      <c r="C343" s="13"/>
      <c r="D343" s="15"/>
      <c r="E343" s="15"/>
      <c r="F343" s="15" t="str">
        <f t="shared" si="2"/>
        <v/>
      </c>
    </row>
    <row r="344" spans="2:6" ht="15">
      <c r="B344" s="19"/>
      <c r="C344" s="13"/>
      <c r="D344" s="15"/>
      <c r="E344" s="15"/>
      <c r="F344" s="15" t="str">
        <f t="shared" si="2"/>
        <v/>
      </c>
    </row>
    <row r="345" spans="2:6" ht="15">
      <c r="B345" s="19"/>
      <c r="C345" s="13"/>
      <c r="D345" s="15"/>
      <c r="E345" s="15"/>
      <c r="F345" s="15" t="str">
        <f t="shared" si="2"/>
        <v/>
      </c>
    </row>
    <row r="346" spans="2:6" ht="15">
      <c r="B346" s="19"/>
      <c r="C346" s="13"/>
      <c r="D346" s="15"/>
      <c r="E346" s="15"/>
      <c r="F346" s="15" t="str">
        <f t="shared" si="2"/>
        <v/>
      </c>
    </row>
    <row r="347" spans="2:6" ht="15">
      <c r="B347" s="19"/>
      <c r="C347" s="13"/>
      <c r="D347" s="15"/>
      <c r="E347" s="15"/>
      <c r="F347" s="15" t="str">
        <f t="shared" si="2"/>
        <v/>
      </c>
    </row>
    <row r="348" spans="2:6" ht="15">
      <c r="B348" s="19"/>
      <c r="C348" s="13"/>
      <c r="D348" s="15"/>
      <c r="E348" s="15"/>
      <c r="F348" s="15" t="str">
        <f t="shared" si="2"/>
        <v/>
      </c>
    </row>
    <row r="349" spans="2:6" ht="15">
      <c r="B349" s="19"/>
      <c r="C349" s="13"/>
      <c r="D349" s="15"/>
      <c r="E349" s="15"/>
      <c r="F349" s="15" t="str">
        <f t="shared" si="2"/>
        <v/>
      </c>
    </row>
    <row r="350" spans="2:6" ht="15">
      <c r="B350" s="19"/>
      <c r="C350" s="13"/>
      <c r="D350" s="15"/>
      <c r="E350" s="15"/>
      <c r="F350" s="15" t="str">
        <f t="shared" si="2"/>
        <v/>
      </c>
    </row>
    <row r="351" spans="2:6" ht="15">
      <c r="B351" s="19"/>
      <c r="C351" s="13"/>
      <c r="D351" s="15"/>
      <c r="E351" s="15"/>
      <c r="F351" s="15" t="str">
        <f t="shared" si="2"/>
        <v/>
      </c>
    </row>
    <row r="352" spans="2:6" ht="15">
      <c r="B352" s="19"/>
      <c r="C352" s="13"/>
      <c r="D352" s="15"/>
      <c r="E352" s="15"/>
      <c r="F352" s="15" t="str">
        <f t="shared" si="2"/>
        <v/>
      </c>
    </row>
    <row r="353" spans="2:6" ht="15">
      <c r="B353" s="19"/>
      <c r="C353" s="13"/>
      <c r="D353" s="15"/>
      <c r="E353" s="15"/>
      <c r="F353" s="15" t="str">
        <f t="shared" si="2"/>
        <v/>
      </c>
    </row>
    <row r="354" spans="2:6" ht="15">
      <c r="B354" s="19"/>
      <c r="C354" s="13"/>
      <c r="D354" s="15"/>
      <c r="E354" s="15"/>
      <c r="F354" s="15" t="str">
        <f t="shared" si="2"/>
        <v/>
      </c>
    </row>
    <row r="355" spans="2:6" ht="15">
      <c r="B355" s="19"/>
      <c r="C355" s="13"/>
      <c r="D355" s="15"/>
      <c r="E355" s="15"/>
      <c r="F355" s="15" t="str">
        <f t="shared" si="2"/>
        <v/>
      </c>
    </row>
    <row r="356" spans="2:6" ht="15">
      <c r="B356" s="19"/>
      <c r="C356" s="13"/>
      <c r="D356" s="15"/>
      <c r="E356" s="15"/>
      <c r="F356" s="15" t="str">
        <f t="shared" si="2"/>
        <v/>
      </c>
    </row>
    <row r="357" spans="2:6" ht="15">
      <c r="B357" s="19"/>
      <c r="C357" s="13"/>
      <c r="D357" s="15"/>
      <c r="E357" s="15"/>
      <c r="F357" s="15" t="str">
        <f t="shared" si="2"/>
        <v/>
      </c>
    </row>
    <row r="358" spans="2:6" ht="15">
      <c r="B358" s="19"/>
      <c r="C358" s="13"/>
      <c r="D358" s="15"/>
      <c r="E358" s="15"/>
      <c r="F358" s="15" t="str">
        <f t="shared" si="2"/>
        <v/>
      </c>
    </row>
    <row r="359" spans="2:6" ht="15">
      <c r="B359" s="19"/>
      <c r="C359" s="13"/>
      <c r="D359" s="15"/>
      <c r="E359" s="15"/>
      <c r="F359" s="15" t="str">
        <f t="shared" si="2"/>
        <v/>
      </c>
    </row>
    <row r="360" spans="2:6" ht="15">
      <c r="B360" s="19"/>
      <c r="C360" s="13"/>
      <c r="D360" s="15"/>
      <c r="E360" s="15"/>
      <c r="F360" s="15" t="str">
        <f t="shared" si="2"/>
        <v/>
      </c>
    </row>
    <row r="361" spans="2:6" ht="15">
      <c r="B361" s="19"/>
      <c r="C361" s="13"/>
      <c r="D361" s="15"/>
      <c r="E361" s="15"/>
      <c r="F361" s="15" t="str">
        <f t="shared" si="2"/>
        <v/>
      </c>
    </row>
    <row r="362" spans="2:6" ht="15">
      <c r="B362" s="19"/>
      <c r="C362" s="13"/>
      <c r="D362" s="15"/>
      <c r="E362" s="15"/>
      <c r="F362" s="15" t="str">
        <f t="shared" si="2"/>
        <v/>
      </c>
    </row>
    <row r="363" spans="2:6" ht="15">
      <c r="B363" s="19"/>
      <c r="C363" s="13"/>
      <c r="D363" s="15"/>
      <c r="E363" s="15"/>
      <c r="F363" s="15" t="str">
        <f t="shared" si="2"/>
        <v/>
      </c>
    </row>
    <row r="364" spans="2:6" ht="15">
      <c r="B364" s="19"/>
      <c r="C364" s="13"/>
      <c r="D364" s="15"/>
      <c r="E364" s="15"/>
      <c r="F364" s="15" t="str">
        <f t="shared" si="2"/>
        <v/>
      </c>
    </row>
    <row r="365" spans="2:6" ht="15">
      <c r="B365" s="19"/>
      <c r="C365" s="13"/>
      <c r="D365" s="15"/>
      <c r="E365" s="15"/>
      <c r="F365" s="15" t="str">
        <f t="shared" si="2"/>
        <v/>
      </c>
    </row>
    <row r="366" spans="2:6" ht="15">
      <c r="B366" s="19"/>
      <c r="C366" s="13"/>
      <c r="D366" s="15"/>
      <c r="E366" s="15"/>
      <c r="F366" s="15" t="str">
        <f t="shared" si="2"/>
        <v/>
      </c>
    </row>
    <row r="367" spans="2:6" ht="15">
      <c r="B367" s="19"/>
      <c r="C367" s="13"/>
      <c r="D367" s="15"/>
      <c r="E367" s="15"/>
      <c r="F367" s="15" t="str">
        <f t="shared" si="2"/>
        <v/>
      </c>
    </row>
    <row r="368" spans="2:6" ht="15">
      <c r="B368" s="19"/>
      <c r="C368" s="13"/>
      <c r="D368" s="15"/>
      <c r="E368" s="15"/>
      <c r="F368" s="15" t="str">
        <f t="shared" si="2"/>
        <v/>
      </c>
    </row>
    <row r="369" spans="2:6" ht="15">
      <c r="B369" s="19"/>
      <c r="C369" s="13"/>
      <c r="D369" s="15"/>
      <c r="E369" s="15"/>
      <c r="F369" s="15" t="str">
        <f t="shared" si="2"/>
        <v/>
      </c>
    </row>
    <row r="370" spans="2:6" ht="15">
      <c r="B370" s="19"/>
      <c r="C370" s="13"/>
      <c r="D370" s="15"/>
      <c r="E370" s="15"/>
      <c r="F370" s="15" t="str">
        <f t="shared" si="2"/>
        <v/>
      </c>
    </row>
    <row r="371" spans="2:6" ht="15">
      <c r="B371" s="19"/>
      <c r="C371" s="13"/>
      <c r="D371" s="15"/>
      <c r="E371" s="15"/>
      <c r="F371" s="15" t="str">
        <f t="shared" si="2"/>
        <v/>
      </c>
    </row>
    <row r="372" spans="2:6" ht="15">
      <c r="B372" s="19"/>
      <c r="C372" s="13"/>
      <c r="D372" s="15"/>
      <c r="E372" s="15"/>
      <c r="F372" s="15" t="str">
        <f t="shared" si="2"/>
        <v/>
      </c>
    </row>
    <row r="373" spans="2:6" ht="15">
      <c r="B373" s="19"/>
      <c r="C373" s="13"/>
      <c r="D373" s="15"/>
      <c r="E373" s="15"/>
      <c r="F373" s="15" t="str">
        <f t="shared" si="2"/>
        <v/>
      </c>
    </row>
    <row r="374" spans="2:6" ht="15">
      <c r="B374" s="19"/>
      <c r="C374" s="13"/>
      <c r="D374" s="15"/>
      <c r="E374" s="15"/>
      <c r="F374" s="15" t="str">
        <f t="shared" si="2"/>
        <v/>
      </c>
    </row>
    <row r="375" spans="2:6" ht="15">
      <c r="B375" s="19"/>
      <c r="C375" s="13"/>
      <c r="D375" s="15"/>
      <c r="E375" s="15"/>
      <c r="F375" s="15" t="str">
        <f t="shared" si="2"/>
        <v/>
      </c>
    </row>
    <row r="376" spans="2:6" ht="15">
      <c r="B376" s="19"/>
      <c r="C376" s="13"/>
      <c r="D376" s="15"/>
      <c r="E376" s="15"/>
      <c r="F376" s="15" t="str">
        <f t="shared" si="2"/>
        <v/>
      </c>
    </row>
    <row r="377" spans="2:6" ht="15">
      <c r="B377" s="19"/>
      <c r="C377" s="13"/>
      <c r="D377" s="15"/>
      <c r="E377" s="15"/>
      <c r="F377" s="15" t="str">
        <f t="shared" si="2"/>
        <v/>
      </c>
    </row>
    <row r="378" spans="2:6" ht="15">
      <c r="B378" s="19"/>
      <c r="C378" s="13"/>
      <c r="D378" s="15"/>
      <c r="E378" s="15"/>
      <c r="F378" s="15" t="str">
        <f t="shared" si="2"/>
        <v/>
      </c>
    </row>
    <row r="379" spans="2:6" ht="15">
      <c r="B379" s="19"/>
      <c r="C379" s="13"/>
      <c r="D379" s="15"/>
      <c r="E379" s="15"/>
      <c r="F379" s="15" t="str">
        <f t="shared" si="2"/>
        <v/>
      </c>
    </row>
    <row r="380" spans="2:6" ht="15">
      <c r="B380" s="19"/>
      <c r="C380" s="13"/>
      <c r="D380" s="15"/>
      <c r="E380" s="15"/>
      <c r="F380" s="15" t="str">
        <f t="shared" si="2"/>
        <v/>
      </c>
    </row>
    <row r="381" spans="2:6" ht="15">
      <c r="B381" s="19"/>
      <c r="C381" s="13"/>
      <c r="D381" s="15"/>
      <c r="E381" s="15"/>
      <c r="F381" s="15" t="str">
        <f t="shared" si="2"/>
        <v/>
      </c>
    </row>
    <row r="382" spans="2:6" ht="15">
      <c r="B382" s="19"/>
      <c r="C382" s="13"/>
      <c r="D382" s="15"/>
      <c r="E382" s="15"/>
      <c r="F382" s="15" t="str">
        <f t="shared" si="2"/>
        <v/>
      </c>
    </row>
    <row r="383" spans="2:6" ht="15">
      <c r="B383" s="19"/>
      <c r="C383" s="13"/>
      <c r="D383" s="15"/>
      <c r="E383" s="15"/>
      <c r="F383" s="15" t="str">
        <f t="shared" si="2"/>
        <v/>
      </c>
    </row>
    <row r="384" spans="2:6" ht="15">
      <c r="B384" s="19"/>
      <c r="C384" s="13"/>
      <c r="D384" s="15"/>
      <c r="E384" s="15"/>
      <c r="F384" s="15" t="str">
        <f t="shared" si="2"/>
        <v/>
      </c>
    </row>
    <row r="385" spans="2:6" ht="15">
      <c r="B385" s="19"/>
      <c r="C385" s="13"/>
      <c r="D385" s="15"/>
      <c r="E385" s="15"/>
      <c r="F385" s="15" t="str">
        <f t="shared" si="2"/>
        <v/>
      </c>
    </row>
    <row r="386" spans="2:6" ht="15">
      <c r="B386" s="19"/>
      <c r="C386" s="13"/>
      <c r="D386" s="15"/>
      <c r="E386" s="15"/>
      <c r="F386" s="15" t="str">
        <f t="shared" si="2"/>
        <v/>
      </c>
    </row>
    <row r="387" spans="2:6" ht="15">
      <c r="B387" s="19"/>
      <c r="C387" s="13"/>
      <c r="D387" s="15"/>
      <c r="E387" s="15"/>
      <c r="F387" s="15" t="str">
        <f t="shared" si="2"/>
        <v/>
      </c>
    </row>
    <row r="388" spans="2:6" ht="15">
      <c r="B388" s="19"/>
      <c r="C388" s="13"/>
      <c r="D388" s="15"/>
      <c r="E388" s="15"/>
      <c r="F388" s="15" t="str">
        <f t="shared" si="2"/>
        <v/>
      </c>
    </row>
    <row r="389" spans="2:6" ht="15">
      <c r="B389" s="19"/>
      <c r="C389" s="13"/>
      <c r="D389" s="15"/>
      <c r="E389" s="15"/>
      <c r="F389" s="15" t="str">
        <f t="shared" si="2"/>
        <v/>
      </c>
    </row>
    <row r="390" spans="2:6" ht="15">
      <c r="B390" s="19"/>
      <c r="C390" s="13"/>
      <c r="D390" s="15"/>
      <c r="E390" s="15"/>
      <c r="F390" s="15" t="str">
        <f t="shared" si="2"/>
        <v/>
      </c>
    </row>
    <row r="391" spans="2:6" ht="15">
      <c r="B391" s="19"/>
      <c r="C391" s="13"/>
      <c r="D391" s="15"/>
      <c r="E391" s="15"/>
      <c r="F391" s="15" t="str">
        <f t="shared" si="2"/>
        <v/>
      </c>
    </row>
    <row r="392" spans="2:6" ht="15">
      <c r="B392" s="19"/>
      <c r="C392" s="13"/>
      <c r="D392" s="15"/>
      <c r="E392" s="15"/>
      <c r="F392" s="15" t="str">
        <f t="shared" si="2"/>
        <v/>
      </c>
    </row>
    <row r="393" spans="2:6" ht="15">
      <c r="B393" s="19"/>
      <c r="C393" s="13"/>
      <c r="D393" s="15"/>
      <c r="E393" s="15"/>
      <c r="F393" s="15" t="str">
        <f t="shared" si="2"/>
        <v/>
      </c>
    </row>
    <row r="394" spans="2:6" ht="15">
      <c r="B394" s="19"/>
      <c r="C394" s="13"/>
      <c r="D394" s="15"/>
      <c r="E394" s="15"/>
      <c r="F394" s="15" t="str">
        <f t="shared" si="2"/>
        <v/>
      </c>
    </row>
    <row r="395" spans="2:6" ht="15">
      <c r="B395" s="19"/>
      <c r="C395" s="13"/>
      <c r="D395" s="15"/>
      <c r="E395" s="15"/>
      <c r="F395" s="15" t="str">
        <f t="shared" si="2"/>
        <v/>
      </c>
    </row>
    <row r="396" spans="2:6" ht="15">
      <c r="B396" s="19"/>
      <c r="C396" s="13"/>
      <c r="D396" s="15"/>
      <c r="E396" s="15"/>
      <c r="F396" s="15" t="str">
        <f t="shared" si="2"/>
        <v/>
      </c>
    </row>
    <row r="397" spans="2:6" ht="15">
      <c r="B397" s="19"/>
      <c r="C397" s="13"/>
      <c r="D397" s="15"/>
      <c r="E397" s="15"/>
      <c r="F397" s="15" t="str">
        <f t="shared" si="2"/>
        <v/>
      </c>
    </row>
    <row r="398" spans="2:6" ht="15">
      <c r="B398" s="19"/>
      <c r="C398" s="13"/>
      <c r="D398" s="15"/>
      <c r="E398" s="15"/>
      <c r="F398" s="15" t="str">
        <f t="shared" si="2"/>
        <v/>
      </c>
    </row>
    <row r="399" spans="2:6" ht="15">
      <c r="B399" s="19"/>
      <c r="C399" s="13"/>
      <c r="D399" s="15"/>
      <c r="E399" s="15"/>
      <c r="F399" s="15" t="str">
        <f t="shared" si="2"/>
        <v/>
      </c>
    </row>
    <row r="400" spans="2:6" ht="15">
      <c r="B400" s="19"/>
      <c r="C400" s="13"/>
      <c r="D400" s="15"/>
      <c r="E400" s="15"/>
      <c r="F400" s="15" t="str">
        <f t="shared" si="2"/>
        <v/>
      </c>
    </row>
    <row r="401" spans="2:6" ht="15">
      <c r="B401" s="19"/>
      <c r="C401" s="13"/>
      <c r="D401" s="15"/>
      <c r="E401" s="15"/>
      <c r="F401" s="15" t="str">
        <f t="shared" si="2"/>
        <v/>
      </c>
    </row>
    <row r="402" spans="2:6" ht="15">
      <c r="B402" s="19"/>
      <c r="C402" s="13"/>
      <c r="D402" s="15"/>
      <c r="E402" s="15"/>
      <c r="F402" s="15" t="str">
        <f t="shared" si="2"/>
        <v/>
      </c>
    </row>
    <row r="403" spans="2:6" ht="15">
      <c r="B403" s="19"/>
      <c r="C403" s="13"/>
      <c r="D403" s="15"/>
      <c r="E403" s="15"/>
      <c r="F403" s="15" t="str">
        <f t="shared" si="2"/>
        <v/>
      </c>
    </row>
    <row r="404" spans="2:6" ht="15">
      <c r="B404" s="19"/>
      <c r="C404" s="13"/>
      <c r="D404" s="15"/>
      <c r="E404" s="15"/>
      <c r="F404" s="15" t="str">
        <f t="shared" si="2"/>
        <v/>
      </c>
    </row>
    <row r="405" spans="2:6" ht="15">
      <c r="B405" s="19"/>
      <c r="C405" s="13"/>
      <c r="D405" s="15"/>
      <c r="E405" s="15"/>
      <c r="F405" s="15" t="str">
        <f t="shared" si="2"/>
        <v/>
      </c>
    </row>
    <row r="406" spans="2:6" ht="15">
      <c r="B406" s="19"/>
      <c r="C406" s="13"/>
      <c r="D406" s="15"/>
      <c r="E406" s="15"/>
      <c r="F406" s="15" t="str">
        <f t="shared" si="2"/>
        <v/>
      </c>
    </row>
    <row r="407" spans="2:6" ht="15">
      <c r="B407" s="19"/>
      <c r="C407" s="13"/>
      <c r="D407" s="15"/>
      <c r="E407" s="15"/>
      <c r="F407" s="15" t="str">
        <f t="shared" si="2"/>
        <v/>
      </c>
    </row>
    <row r="408" spans="2:6" ht="15">
      <c r="B408" s="19"/>
      <c r="C408" s="13"/>
      <c r="D408" s="15"/>
      <c r="E408" s="15"/>
      <c r="F408" s="15" t="str">
        <f t="shared" si="2"/>
        <v/>
      </c>
    </row>
    <row r="409" spans="2:6" ht="15">
      <c r="B409" s="19"/>
      <c r="C409" s="13"/>
      <c r="D409" s="15"/>
      <c r="E409" s="15"/>
      <c r="F409" s="15" t="str">
        <f t="shared" si="2"/>
        <v/>
      </c>
    </row>
    <row r="410" spans="2:6" ht="15">
      <c r="B410" s="19"/>
      <c r="C410" s="13"/>
      <c r="D410" s="15"/>
      <c r="E410" s="15"/>
      <c r="F410" s="15" t="str">
        <f t="shared" si="2"/>
        <v/>
      </c>
    </row>
    <row r="411" spans="2:6" ht="15">
      <c r="B411" s="19"/>
      <c r="C411" s="13"/>
      <c r="D411" s="15"/>
      <c r="E411" s="15"/>
      <c r="F411" s="15" t="str">
        <f t="shared" si="2"/>
        <v/>
      </c>
    </row>
    <row r="412" spans="2:6" ht="15">
      <c r="B412" s="19"/>
      <c r="C412" s="13"/>
      <c r="D412" s="15"/>
      <c r="E412" s="15"/>
      <c r="F412" s="15" t="str">
        <f t="shared" si="2"/>
        <v/>
      </c>
    </row>
    <row r="413" spans="2:6" ht="15">
      <c r="B413" s="19"/>
      <c r="C413" s="13"/>
      <c r="D413" s="15"/>
      <c r="E413" s="15"/>
      <c r="F413" s="15" t="str">
        <f t="shared" si="2"/>
        <v/>
      </c>
    </row>
    <row r="414" spans="2:6" ht="15">
      <c r="B414" s="19"/>
      <c r="C414" s="13"/>
      <c r="D414" s="15"/>
      <c r="E414" s="15"/>
      <c r="F414" s="15" t="str">
        <f t="shared" si="2"/>
        <v/>
      </c>
    </row>
    <row r="415" spans="2:6" ht="15">
      <c r="B415" s="19"/>
      <c r="C415" s="13"/>
      <c r="D415" s="15"/>
      <c r="E415" s="15"/>
      <c r="F415" s="15" t="str">
        <f t="shared" si="2"/>
        <v/>
      </c>
    </row>
    <row r="416" spans="2:6" ht="15">
      <c r="B416" s="19"/>
      <c r="C416" s="13"/>
      <c r="D416" s="15"/>
      <c r="E416" s="15"/>
      <c r="F416" s="15" t="str">
        <f t="shared" si="2"/>
        <v/>
      </c>
    </row>
    <row r="417" spans="2:6" ht="15">
      <c r="B417" s="19"/>
      <c r="C417" s="13"/>
      <c r="D417" s="15"/>
      <c r="E417" s="15"/>
      <c r="F417" s="15" t="str">
        <f t="shared" si="2"/>
        <v/>
      </c>
    </row>
    <row r="418" spans="2:6" ht="15">
      <c r="B418" s="19"/>
      <c r="C418" s="13"/>
      <c r="D418" s="15"/>
      <c r="E418" s="15"/>
      <c r="F418" s="15" t="str">
        <f t="shared" si="2"/>
        <v/>
      </c>
    </row>
    <row r="419" spans="2:6" ht="15">
      <c r="B419" s="19"/>
      <c r="C419" s="13"/>
      <c r="D419" s="15"/>
      <c r="E419" s="15"/>
      <c r="F419" s="15" t="str">
        <f t="shared" si="2"/>
        <v/>
      </c>
    </row>
    <row r="420" spans="2:6" ht="15">
      <c r="B420" s="19"/>
      <c r="C420" s="13"/>
      <c r="D420" s="15"/>
      <c r="E420" s="15"/>
      <c r="F420" s="15" t="str">
        <f t="shared" si="2"/>
        <v/>
      </c>
    </row>
    <row r="421" spans="2:6" ht="15">
      <c r="B421" s="19"/>
      <c r="C421" s="13"/>
      <c r="D421" s="15"/>
      <c r="E421" s="15"/>
      <c r="F421" s="15" t="str">
        <f t="shared" si="2"/>
        <v/>
      </c>
    </row>
    <row r="422" spans="2:6" ht="15">
      <c r="B422" s="19"/>
      <c r="C422" s="13"/>
      <c r="D422" s="15"/>
      <c r="E422" s="15"/>
      <c r="F422" s="15" t="str">
        <f t="shared" si="2"/>
        <v/>
      </c>
    </row>
    <row r="423" spans="2:6" ht="15">
      <c r="B423" s="19"/>
      <c r="C423" s="13"/>
      <c r="D423" s="15"/>
      <c r="E423" s="15"/>
      <c r="F423" s="15" t="str">
        <f t="shared" si="2"/>
        <v/>
      </c>
    </row>
    <row r="424" spans="2:6" ht="15">
      <c r="B424" s="19"/>
      <c r="C424" s="13"/>
      <c r="D424" s="15"/>
      <c r="E424" s="15"/>
      <c r="F424" s="15" t="str">
        <f t="shared" si="2"/>
        <v/>
      </c>
    </row>
    <row r="425" spans="2:6" ht="15">
      <c r="B425" s="19"/>
      <c r="C425" s="13"/>
      <c r="D425" s="15"/>
      <c r="E425" s="15"/>
      <c r="F425" s="15" t="str">
        <f t="shared" si="2"/>
        <v/>
      </c>
    </row>
    <row r="426" spans="2:6" ht="15">
      <c r="B426" s="19"/>
      <c r="C426" s="13"/>
      <c r="D426" s="15"/>
      <c r="E426" s="15"/>
      <c r="F426" s="15" t="str">
        <f t="shared" si="2"/>
        <v/>
      </c>
    </row>
    <row r="427" spans="2:6" ht="15">
      <c r="B427" s="19"/>
      <c r="C427" s="13"/>
      <c r="D427" s="15"/>
      <c r="E427" s="15"/>
      <c r="F427" s="15" t="str">
        <f t="shared" si="2"/>
        <v/>
      </c>
    </row>
    <row r="428" spans="2:6" ht="15">
      <c r="B428" s="19"/>
      <c r="C428" s="13"/>
      <c r="D428" s="15"/>
      <c r="E428" s="15"/>
      <c r="F428" s="15" t="str">
        <f t="shared" si="2"/>
        <v/>
      </c>
    </row>
    <row r="429" spans="2:6" ht="15">
      <c r="B429" s="19"/>
      <c r="C429" s="13"/>
      <c r="D429" s="15"/>
      <c r="E429" s="15"/>
      <c r="F429" s="15" t="str">
        <f t="shared" si="2"/>
        <v/>
      </c>
    </row>
    <row r="430" spans="2:6" ht="15">
      <c r="B430" s="19"/>
      <c r="C430" s="13"/>
      <c r="D430" s="15"/>
      <c r="E430" s="15"/>
      <c r="F430" s="15" t="str">
        <f t="shared" si="2"/>
        <v/>
      </c>
    </row>
    <row r="431" spans="2:6" ht="15">
      <c r="B431" s="19"/>
      <c r="C431" s="13"/>
      <c r="D431" s="15"/>
      <c r="E431" s="15"/>
      <c r="F431" s="15" t="str">
        <f t="shared" si="2"/>
        <v/>
      </c>
    </row>
    <row r="432" spans="2:6" ht="15">
      <c r="B432" s="19"/>
      <c r="C432" s="13"/>
      <c r="D432" s="15"/>
      <c r="E432" s="15"/>
      <c r="F432" s="15" t="str">
        <f t="shared" si="2"/>
        <v/>
      </c>
    </row>
    <row r="433" spans="2:6" ht="15">
      <c r="B433" s="19"/>
      <c r="C433" s="13"/>
      <c r="D433" s="15"/>
      <c r="E433" s="15"/>
      <c r="F433" s="15" t="str">
        <f t="shared" si="2"/>
        <v/>
      </c>
    </row>
    <row r="434" spans="2:6" ht="15">
      <c r="B434" s="19"/>
      <c r="C434" s="13"/>
      <c r="D434" s="15"/>
      <c r="E434" s="15"/>
      <c r="F434" s="15" t="str">
        <f t="shared" si="2"/>
        <v/>
      </c>
    </row>
    <row r="435" spans="2:6" ht="15">
      <c r="B435" s="19"/>
      <c r="C435" s="13"/>
      <c r="D435" s="15"/>
      <c r="E435" s="15"/>
      <c r="F435" s="15" t="str">
        <f t="shared" si="2"/>
        <v/>
      </c>
    </row>
    <row r="436" spans="2:6" ht="15">
      <c r="B436" s="19"/>
      <c r="C436" s="13"/>
      <c r="D436" s="15"/>
      <c r="E436" s="15"/>
      <c r="F436" s="15" t="str">
        <f t="shared" si="2"/>
        <v/>
      </c>
    </row>
    <row r="437" spans="2:6" ht="15">
      <c r="B437" s="19"/>
      <c r="C437" s="13"/>
      <c r="D437" s="15"/>
      <c r="E437" s="15"/>
      <c r="F437" s="15" t="str">
        <f t="shared" si="2"/>
        <v/>
      </c>
    </row>
    <row r="438" spans="2:6" ht="15">
      <c r="B438" s="19"/>
      <c r="C438" s="13"/>
      <c r="D438" s="15"/>
      <c r="E438" s="15"/>
      <c r="F438" s="15" t="str">
        <f t="shared" si="2"/>
        <v/>
      </c>
    </row>
    <row r="439" spans="2:6" ht="15">
      <c r="B439" s="19"/>
      <c r="C439" s="13"/>
      <c r="D439" s="15"/>
      <c r="E439" s="15"/>
      <c r="F439" s="15" t="str">
        <f t="shared" si="2"/>
        <v/>
      </c>
    </row>
    <row r="440" spans="2:6" ht="15">
      <c r="B440" s="19"/>
      <c r="C440" s="13"/>
      <c r="D440" s="15"/>
      <c r="E440" s="15"/>
      <c r="F440" s="15" t="str">
        <f t="shared" si="2"/>
        <v/>
      </c>
    </row>
    <row r="441" spans="2:6" ht="15">
      <c r="B441" s="19"/>
      <c r="C441" s="13"/>
      <c r="D441" s="15"/>
      <c r="E441" s="15"/>
      <c r="F441" s="15" t="str">
        <f t="shared" si="2"/>
        <v/>
      </c>
    </row>
    <row r="442" spans="2:6" ht="15">
      <c r="B442" s="19"/>
      <c r="C442" s="13"/>
      <c r="D442" s="15"/>
      <c r="E442" s="15"/>
      <c r="F442" s="15" t="str">
        <f t="shared" si="2"/>
        <v/>
      </c>
    </row>
    <row r="443" spans="2:6" ht="15">
      <c r="B443" s="19"/>
      <c r="C443" s="13"/>
      <c r="D443" s="15"/>
      <c r="E443" s="15"/>
      <c r="F443" s="15" t="str">
        <f t="shared" si="2"/>
        <v/>
      </c>
    </row>
    <row r="444" spans="2:6" ht="15">
      <c r="B444" s="19"/>
      <c r="C444" s="13"/>
      <c r="D444" s="15"/>
      <c r="E444" s="15"/>
      <c r="F444" s="15" t="str">
        <f t="shared" si="2"/>
        <v/>
      </c>
    </row>
    <row r="445" spans="2:6" ht="15">
      <c r="B445" s="19"/>
      <c r="C445" s="13"/>
      <c r="D445" s="15"/>
      <c r="E445" s="15"/>
      <c r="F445" s="15" t="str">
        <f t="shared" si="2"/>
        <v/>
      </c>
    </row>
    <row r="446" spans="2:6" ht="15">
      <c r="B446" s="19"/>
      <c r="C446" s="13"/>
      <c r="D446" s="15"/>
      <c r="E446" s="15"/>
      <c r="F446" s="15" t="str">
        <f t="shared" si="2"/>
        <v/>
      </c>
    </row>
    <row r="447" spans="2:6" ht="15">
      <c r="B447" s="19"/>
      <c r="C447" s="13"/>
      <c r="D447" s="15"/>
      <c r="E447" s="15"/>
      <c r="F447" s="15" t="str">
        <f t="shared" si="2"/>
        <v/>
      </c>
    </row>
    <row r="448" spans="2:6" ht="15">
      <c r="B448" s="19"/>
      <c r="C448" s="13"/>
      <c r="D448" s="15"/>
      <c r="E448" s="15"/>
      <c r="F448" s="15" t="str">
        <f t="shared" si="2"/>
        <v/>
      </c>
    </row>
    <row r="449" spans="2:6" ht="15">
      <c r="B449" s="19"/>
      <c r="C449" s="13"/>
      <c r="D449" s="15"/>
      <c r="E449" s="15"/>
      <c r="F449" s="15" t="str">
        <f t="shared" si="2"/>
        <v/>
      </c>
    </row>
    <row r="450" spans="2:6" ht="15">
      <c r="B450" s="19"/>
      <c r="C450" s="13"/>
      <c r="D450" s="15"/>
      <c r="E450" s="15"/>
      <c r="F450" s="15" t="str">
        <f t="shared" si="2"/>
        <v/>
      </c>
    </row>
    <row r="451" spans="2:6" ht="15">
      <c r="B451" s="19"/>
      <c r="C451" s="13"/>
      <c r="D451" s="15"/>
      <c r="E451" s="15"/>
      <c r="F451" s="15" t="str">
        <f t="shared" si="2"/>
        <v/>
      </c>
    </row>
    <row r="452" spans="2:6" ht="15">
      <c r="B452" s="19"/>
      <c r="C452" s="13"/>
      <c r="D452" s="15"/>
      <c r="E452" s="15"/>
      <c r="F452" s="15" t="str">
        <f t="shared" si="2"/>
        <v/>
      </c>
    </row>
    <row r="453" spans="2:6" ht="15">
      <c r="B453" s="19"/>
      <c r="C453" s="13"/>
      <c r="D453" s="15"/>
      <c r="E453" s="15"/>
      <c r="F453" s="15" t="str">
        <f t="shared" si="2"/>
        <v/>
      </c>
    </row>
    <row r="454" spans="2:6" ht="15">
      <c r="B454" s="19"/>
      <c r="C454" s="13"/>
      <c r="D454" s="15"/>
      <c r="E454" s="15"/>
      <c r="F454" s="15" t="str">
        <f t="shared" si="2"/>
        <v/>
      </c>
    </row>
    <row r="455" spans="2:6" ht="15">
      <c r="B455" s="19"/>
      <c r="C455" s="13"/>
      <c r="D455" s="15"/>
      <c r="E455" s="15"/>
      <c r="F455" s="15" t="str">
        <f t="shared" si="2"/>
        <v/>
      </c>
    </row>
    <row r="456" spans="2:6" ht="15">
      <c r="B456" s="19"/>
      <c r="C456" s="13"/>
      <c r="D456" s="15"/>
      <c r="E456" s="15"/>
      <c r="F456" s="15" t="str">
        <f t="shared" si="2"/>
        <v/>
      </c>
    </row>
    <row r="457" spans="2:6" ht="15">
      <c r="B457" s="19"/>
      <c r="C457" s="13"/>
      <c r="D457" s="15"/>
      <c r="E457" s="15"/>
      <c r="F457" s="15" t="str">
        <f t="shared" si="2"/>
        <v/>
      </c>
    </row>
    <row r="458" spans="2:6" ht="15">
      <c r="B458" s="19"/>
      <c r="C458" s="13"/>
      <c r="D458" s="15"/>
      <c r="E458" s="15"/>
      <c r="F458" s="15" t="str">
        <f t="shared" si="2"/>
        <v/>
      </c>
    </row>
    <row r="459" spans="2:6" ht="15">
      <c r="B459" s="19"/>
      <c r="C459" s="13"/>
      <c r="D459" s="15"/>
      <c r="E459" s="15"/>
      <c r="F459" s="15" t="str">
        <f t="shared" si="2"/>
        <v/>
      </c>
    </row>
    <row r="460" spans="2:6" ht="15">
      <c r="B460" s="19"/>
      <c r="C460" s="13"/>
      <c r="D460" s="15"/>
      <c r="E460" s="15"/>
      <c r="F460" s="15" t="str">
        <f t="shared" si="2"/>
        <v/>
      </c>
    </row>
    <row r="461" spans="2:6" ht="15">
      <c r="B461" s="19"/>
      <c r="C461" s="13"/>
      <c r="D461" s="15"/>
      <c r="E461" s="15"/>
      <c r="F461" s="15" t="str">
        <f t="shared" si="2"/>
        <v/>
      </c>
    </row>
    <row r="462" spans="2:6" ht="15">
      <c r="B462" s="19"/>
      <c r="C462" s="13"/>
      <c r="D462" s="15"/>
      <c r="E462" s="15"/>
      <c r="F462" s="15" t="str">
        <f t="shared" si="2"/>
        <v/>
      </c>
    </row>
    <row r="463" spans="2:6" ht="15">
      <c r="B463" s="19"/>
      <c r="C463" s="13"/>
      <c r="D463" s="15"/>
      <c r="E463" s="15"/>
      <c r="F463" s="15" t="str">
        <f t="shared" si="2"/>
        <v/>
      </c>
    </row>
    <row r="464" spans="2:6" ht="15">
      <c r="B464" s="19"/>
      <c r="C464" s="13"/>
      <c r="D464" s="15"/>
      <c r="E464" s="15"/>
      <c r="F464" s="15" t="str">
        <f t="shared" si="2"/>
        <v/>
      </c>
    </row>
    <row r="465" spans="2:6" ht="15">
      <c r="B465" s="19"/>
      <c r="C465" s="13"/>
      <c r="D465" s="15"/>
      <c r="E465" s="15"/>
      <c r="F465" s="15" t="str">
        <f t="shared" si="2"/>
        <v/>
      </c>
    </row>
    <row r="466" spans="2:6" ht="15">
      <c r="B466" s="19"/>
      <c r="C466" s="13"/>
      <c r="D466" s="15"/>
      <c r="E466" s="15"/>
      <c r="F466" s="15" t="str">
        <f t="shared" si="2"/>
        <v/>
      </c>
    </row>
    <row r="467" spans="2:6" ht="15">
      <c r="B467" s="19"/>
      <c r="C467" s="13"/>
      <c r="D467" s="15"/>
      <c r="E467" s="15"/>
      <c r="F467" s="15" t="str">
        <f t="shared" si="2"/>
        <v/>
      </c>
    </row>
    <row r="468" spans="2:6" ht="15">
      <c r="B468" s="19"/>
      <c r="C468" s="13"/>
      <c r="D468" s="15"/>
      <c r="E468" s="15"/>
      <c r="F468" s="15" t="str">
        <f t="shared" si="2"/>
        <v/>
      </c>
    </row>
    <row r="469" spans="2:6" ht="15">
      <c r="B469" s="19"/>
      <c r="C469" s="13"/>
      <c r="D469" s="15"/>
      <c r="E469" s="15"/>
      <c r="F469" s="15" t="str">
        <f t="shared" si="2"/>
        <v/>
      </c>
    </row>
    <row r="470" spans="2:6" ht="15">
      <c r="B470" s="19"/>
      <c r="C470" s="13"/>
      <c r="D470" s="15"/>
      <c r="E470" s="15"/>
      <c r="F470" s="15" t="str">
        <f t="shared" si="2"/>
        <v/>
      </c>
    </row>
    <row r="471" spans="2:6" ht="15">
      <c r="B471" s="19"/>
      <c r="C471" s="13"/>
      <c r="D471" s="15"/>
      <c r="E471" s="15"/>
      <c r="F471" s="15" t="str">
        <f t="shared" si="2"/>
        <v/>
      </c>
    </row>
    <row r="472" spans="2:6" ht="15">
      <c r="B472" s="19"/>
      <c r="C472" s="13"/>
      <c r="D472" s="15"/>
      <c r="E472" s="15"/>
      <c r="F472" s="15" t="str">
        <f t="shared" si="2"/>
        <v/>
      </c>
    </row>
    <row r="473" spans="2:6" ht="15">
      <c r="B473" s="19"/>
      <c r="C473" s="13"/>
      <c r="D473" s="15"/>
      <c r="E473" s="15"/>
      <c r="F473" s="15" t="str">
        <f t="shared" si="2"/>
        <v/>
      </c>
    </row>
    <row r="474" spans="2:6" ht="15">
      <c r="B474" s="19"/>
      <c r="C474" s="13"/>
      <c r="D474" s="15"/>
      <c r="E474" s="15"/>
      <c r="F474" s="15" t="str">
        <f t="shared" si="2"/>
        <v/>
      </c>
    </row>
    <row r="475" spans="2:6" ht="15">
      <c r="B475" s="19"/>
      <c r="C475" s="13"/>
      <c r="D475" s="15"/>
      <c r="E475" s="15"/>
      <c r="F475" s="15" t="str">
        <f t="shared" si="2"/>
        <v/>
      </c>
    </row>
    <row r="476" spans="2:6" ht="15">
      <c r="B476" s="19"/>
      <c r="C476" s="13"/>
      <c r="D476" s="15"/>
      <c r="E476" s="15"/>
      <c r="F476" s="15" t="str">
        <f t="shared" si="2"/>
        <v/>
      </c>
    </row>
    <row r="477" spans="2:6" ht="15">
      <c r="B477" s="19"/>
      <c r="C477" s="13"/>
      <c r="D477" s="15"/>
      <c r="E477" s="15"/>
      <c r="F477" s="15" t="str">
        <f t="shared" si="2"/>
        <v/>
      </c>
    </row>
    <row r="478" spans="2:6" ht="15">
      <c r="B478" s="19"/>
      <c r="C478" s="13"/>
      <c r="D478" s="15"/>
      <c r="E478" s="15"/>
      <c r="F478" s="15" t="str">
        <f t="shared" si="2"/>
        <v/>
      </c>
    </row>
    <row r="479" spans="2:6" ht="15">
      <c r="B479" s="19"/>
      <c r="C479" s="13"/>
      <c r="D479" s="15"/>
      <c r="E479" s="15"/>
      <c r="F479" s="15" t="str">
        <f t="shared" si="2"/>
        <v/>
      </c>
    </row>
    <row r="480" spans="2:6" ht="15">
      <c r="B480" s="19"/>
      <c r="C480" s="13"/>
      <c r="D480" s="15"/>
      <c r="E480" s="15"/>
      <c r="F480" s="15" t="str">
        <f t="shared" si="2"/>
        <v/>
      </c>
    </row>
    <row r="481" spans="2:6" ht="15">
      <c r="B481" s="19"/>
      <c r="C481" s="13"/>
      <c r="D481" s="15"/>
      <c r="E481" s="15"/>
      <c r="F481" s="15" t="str">
        <f t="shared" si="2"/>
        <v/>
      </c>
    </row>
    <row r="482" spans="2:6" ht="15">
      <c r="B482" s="19"/>
      <c r="C482" s="13"/>
      <c r="D482" s="15"/>
      <c r="E482" s="15"/>
      <c r="F482" s="15" t="str">
        <f t="shared" si="2"/>
        <v/>
      </c>
    </row>
    <row r="483" spans="2:6" ht="15">
      <c r="B483" s="19"/>
      <c r="C483" s="13"/>
      <c r="D483" s="15"/>
      <c r="E483" s="15"/>
      <c r="F483" s="15" t="str">
        <f t="shared" si="2"/>
        <v/>
      </c>
    </row>
    <row r="484" spans="2:6" ht="15">
      <c r="B484" s="19"/>
      <c r="C484" s="13"/>
      <c r="D484" s="15"/>
      <c r="E484" s="15"/>
      <c r="F484" s="15" t="str">
        <f t="shared" si="2"/>
        <v/>
      </c>
    </row>
    <row r="485" spans="2:6" ht="15">
      <c r="B485" s="19"/>
      <c r="C485" s="13"/>
      <c r="D485" s="15"/>
      <c r="E485" s="15"/>
      <c r="F485" s="15" t="str">
        <f t="shared" si="2"/>
        <v/>
      </c>
    </row>
    <row r="486" spans="2:6" ht="15">
      <c r="B486" s="19"/>
      <c r="C486" s="13"/>
      <c r="D486" s="15"/>
      <c r="E486" s="15"/>
      <c r="F486" s="15" t="str">
        <f t="shared" si="2"/>
        <v/>
      </c>
    </row>
    <row r="487" spans="2:6" ht="15">
      <c r="B487" s="19"/>
      <c r="C487" s="13"/>
      <c r="D487" s="15"/>
      <c r="E487" s="15"/>
      <c r="F487" s="15" t="str">
        <f t="shared" si="2"/>
        <v/>
      </c>
    </row>
    <row r="488" spans="2:6" ht="15">
      <c r="B488" s="19"/>
      <c r="C488" s="13"/>
      <c r="D488" s="15"/>
      <c r="E488" s="15"/>
      <c r="F488" s="15" t="str">
        <f t="shared" si="2"/>
        <v/>
      </c>
    </row>
    <row r="489" spans="2:6" ht="15">
      <c r="B489" s="19"/>
      <c r="C489" s="13"/>
      <c r="D489" s="15"/>
      <c r="E489" s="15"/>
      <c r="F489" s="15" t="str">
        <f t="shared" si="2"/>
        <v/>
      </c>
    </row>
    <row r="490" spans="2:6" ht="15">
      <c r="B490" s="19"/>
      <c r="C490" s="13"/>
      <c r="D490" s="15"/>
      <c r="E490" s="15"/>
      <c r="F490" s="15" t="str">
        <f t="shared" si="2"/>
        <v/>
      </c>
    </row>
    <row r="491" spans="2:6" ht="15">
      <c r="B491" s="19"/>
      <c r="C491" s="13"/>
      <c r="D491" s="15"/>
      <c r="E491" s="15"/>
      <c r="F491" s="15" t="str">
        <f t="shared" si="2"/>
        <v/>
      </c>
    </row>
    <row r="492" spans="2:6" ht="15">
      <c r="B492" s="19"/>
      <c r="C492" s="13"/>
      <c r="D492" s="15"/>
      <c r="E492" s="15"/>
      <c r="F492" s="15" t="str">
        <f t="shared" si="2"/>
        <v/>
      </c>
    </row>
    <row r="493" spans="2:6" ht="15">
      <c r="B493" s="19"/>
      <c r="C493" s="13"/>
      <c r="D493" s="15"/>
      <c r="E493" s="15"/>
      <c r="F493" s="15" t="str">
        <f t="shared" si="2"/>
        <v/>
      </c>
    </row>
    <row r="494" spans="2:6" ht="15">
      <c r="B494" s="19"/>
      <c r="C494" s="13"/>
      <c r="D494" s="15"/>
      <c r="E494" s="15"/>
      <c r="F494" s="15" t="str">
        <f t="shared" si="2"/>
        <v/>
      </c>
    </row>
    <row r="495" spans="2:6" ht="15">
      <c r="B495" s="19"/>
      <c r="C495" s="13"/>
      <c r="D495" s="15"/>
      <c r="E495" s="15"/>
      <c r="F495" s="15" t="str">
        <f t="shared" si="2"/>
        <v/>
      </c>
    </row>
    <row r="496" spans="2:6" ht="15">
      <c r="B496" s="19"/>
      <c r="C496" s="13"/>
      <c r="D496" s="15"/>
      <c r="E496" s="15"/>
      <c r="F496" s="15" t="str">
        <f t="shared" si="2"/>
        <v/>
      </c>
    </row>
    <row r="497" spans="2:6" ht="15">
      <c r="B497" s="19"/>
      <c r="C497" s="13"/>
      <c r="D497" s="15"/>
      <c r="E497" s="15"/>
      <c r="F497" s="15" t="str">
        <f t="shared" si="2"/>
        <v/>
      </c>
    </row>
    <row r="498" spans="2:6" ht="15">
      <c r="B498" s="19"/>
      <c r="C498" s="13"/>
      <c r="D498" s="15"/>
      <c r="E498" s="15"/>
      <c r="F498" s="15" t="str">
        <f t="shared" si="2"/>
        <v/>
      </c>
    </row>
    <row r="499" spans="2:6" ht="15">
      <c r="B499" s="19"/>
      <c r="C499" s="13"/>
      <c r="D499" s="15"/>
      <c r="E499" s="15"/>
      <c r="F499" s="15" t="str">
        <f t="shared" si="2"/>
        <v/>
      </c>
    </row>
    <row r="500" spans="2:6" ht="15">
      <c r="B500" s="19"/>
      <c r="C500" s="13"/>
      <c r="D500" s="15"/>
      <c r="E500" s="15"/>
      <c r="F500" s="15" t="str">
        <f t="shared" si="2"/>
        <v/>
      </c>
    </row>
    <row r="501" spans="2:6" ht="15">
      <c r="B501" s="19"/>
      <c r="C501" s="13"/>
      <c r="D501" s="15"/>
      <c r="E501" s="15"/>
      <c r="F501" s="15" t="str">
        <f t="shared" si="2"/>
        <v/>
      </c>
    </row>
    <row r="502" spans="2:6" ht="15">
      <c r="B502" s="19"/>
      <c r="C502" s="13"/>
      <c r="D502" s="15"/>
      <c r="E502" s="15"/>
      <c r="F502" s="15" t="str">
        <f t="shared" si="2"/>
        <v/>
      </c>
    </row>
    <row r="503" spans="2:6" ht="15">
      <c r="B503" s="19"/>
      <c r="C503" s="13"/>
      <c r="D503" s="15"/>
      <c r="E503" s="15"/>
      <c r="F503" s="15" t="str">
        <f t="shared" si="2"/>
        <v/>
      </c>
    </row>
    <row r="504" spans="2:6" ht="15">
      <c r="B504" s="19"/>
      <c r="C504" s="13"/>
      <c r="D504" s="15"/>
      <c r="E504" s="15"/>
      <c r="F504" s="15" t="str">
        <f t="shared" si="2"/>
        <v/>
      </c>
    </row>
    <row r="505" spans="2:6" ht="15">
      <c r="B505" s="19"/>
      <c r="C505" s="13"/>
      <c r="D505" s="15"/>
      <c r="E505" s="15"/>
      <c r="F505" s="15" t="str">
        <f t="shared" si="2"/>
        <v/>
      </c>
    </row>
    <row r="506" spans="2:6" ht="14"/>
    <row r="507" spans="2:6" ht="14"/>
    <row r="508" spans="2:6" ht="14"/>
    <row r="509" spans="2:6" ht="14"/>
    <row r="510" spans="2:6" ht="14"/>
    <row r="511" spans="2:6" ht="14"/>
    <row r="512" spans="2:6" ht="14"/>
    <row r="513" ht="14"/>
    <row r="514" ht="14"/>
    <row r="515" ht="14"/>
    <row r="516" ht="14"/>
    <row r="517" ht="14"/>
    <row r="518" ht="14"/>
    <row r="519" ht="14"/>
    <row r="520" ht="14"/>
    <row r="521" ht="14"/>
    <row r="522" ht="14"/>
    <row r="523" ht="14"/>
    <row r="524" ht="14"/>
    <row r="525" ht="14"/>
    <row r="526" ht="14"/>
    <row r="527" ht="14"/>
    <row r="528" ht="14"/>
    <row r="529" ht="14"/>
    <row r="530" ht="14"/>
    <row r="531" ht="14"/>
    <row r="532" ht="14"/>
    <row r="533" ht="14"/>
    <row r="534" ht="14"/>
    <row r="535" ht="14"/>
    <row r="536" ht="14"/>
    <row r="537" ht="14"/>
    <row r="538" ht="14"/>
    <row r="539" ht="14"/>
    <row r="540" ht="14"/>
    <row r="541" ht="14"/>
    <row r="542" ht="14"/>
    <row r="543" ht="14"/>
    <row r="544" ht="14"/>
    <row r="545" ht="14"/>
    <row r="546" ht="14"/>
    <row r="547" ht="14"/>
    <row r="548" ht="14"/>
    <row r="549" ht="14"/>
    <row r="550" ht="14"/>
    <row r="551" ht="14"/>
    <row r="552" ht="14"/>
    <row r="553" ht="14"/>
    <row r="554" ht="14"/>
    <row r="555" ht="14"/>
    <row r="556" ht="14"/>
    <row r="557" ht="14"/>
    <row r="558" ht="14"/>
    <row r="559" ht="14"/>
    <row r="560" ht="14"/>
    <row r="561" ht="14"/>
    <row r="562" ht="14"/>
    <row r="563" ht="14"/>
    <row r="564" ht="14"/>
    <row r="565" ht="14"/>
    <row r="566" ht="14"/>
    <row r="567" ht="14"/>
    <row r="568" ht="14"/>
    <row r="569" ht="14"/>
    <row r="570" ht="14"/>
    <row r="571" ht="14"/>
    <row r="572" ht="14"/>
    <row r="573" ht="14"/>
    <row r="574" ht="14"/>
    <row r="575" ht="14"/>
    <row r="576" ht="14"/>
    <row r="577" ht="14"/>
    <row r="578" ht="14"/>
    <row r="579" ht="14"/>
    <row r="580" ht="14"/>
    <row r="581" ht="14"/>
    <row r="582" ht="14"/>
    <row r="583" ht="14"/>
    <row r="584" ht="14"/>
    <row r="585" ht="14"/>
    <row r="586" ht="14"/>
    <row r="587" ht="14"/>
    <row r="588" ht="14"/>
    <row r="589" ht="14"/>
    <row r="590" ht="14"/>
    <row r="591" ht="14"/>
    <row r="592" ht="14"/>
    <row r="593" ht="14"/>
    <row r="594" ht="14"/>
    <row r="595" ht="14"/>
    <row r="596" ht="14"/>
    <row r="597" ht="14"/>
    <row r="598" ht="14"/>
    <row r="599" ht="14"/>
    <row r="600" ht="14"/>
    <row r="601" ht="14"/>
    <row r="602" ht="14"/>
    <row r="603" ht="14"/>
    <row r="604" ht="14"/>
    <row r="605" ht="14"/>
    <row r="606" ht="14"/>
    <row r="607" ht="14"/>
    <row r="608" ht="14"/>
    <row r="609" ht="14"/>
    <row r="610" ht="14"/>
    <row r="611" ht="14"/>
    <row r="612" ht="14"/>
    <row r="613" ht="14"/>
    <row r="614" ht="14"/>
    <row r="615" ht="14"/>
    <row r="616" ht="14"/>
    <row r="617" ht="14"/>
    <row r="618" ht="14"/>
    <row r="619" ht="14"/>
    <row r="620" ht="14"/>
    <row r="621" ht="14"/>
    <row r="622" ht="14"/>
    <row r="623" ht="14"/>
    <row r="624" ht="14"/>
    <row r="625" ht="14"/>
    <row r="626" ht="14"/>
    <row r="627" ht="14"/>
    <row r="628" ht="14"/>
    <row r="629" ht="14"/>
    <row r="630" ht="14"/>
    <row r="631" ht="14"/>
    <row r="632" ht="14"/>
    <row r="633" ht="14"/>
    <row r="634" ht="14"/>
    <row r="635" ht="14"/>
    <row r="636" ht="14"/>
    <row r="637" ht="14"/>
    <row r="638" ht="14"/>
    <row r="639" ht="14"/>
    <row r="640" ht="14"/>
    <row r="641" ht="14"/>
    <row r="642" ht="14"/>
    <row r="643" ht="14"/>
    <row r="644" ht="14"/>
    <row r="645" ht="14"/>
    <row r="646" ht="14"/>
    <row r="647" ht="14"/>
    <row r="648" ht="14"/>
    <row r="649" ht="14"/>
    <row r="650" ht="14"/>
    <row r="651" ht="14"/>
    <row r="652" ht="14"/>
    <row r="653" ht="14"/>
    <row r="654" ht="14"/>
    <row r="655" ht="14"/>
    <row r="656" ht="14"/>
    <row r="657" ht="14"/>
    <row r="658" ht="14"/>
    <row r="659" ht="14"/>
    <row r="660" ht="14"/>
    <row r="661" ht="14"/>
    <row r="662" ht="14"/>
    <row r="663" ht="14"/>
    <row r="664" ht="14"/>
    <row r="665" ht="14"/>
    <row r="666" ht="14"/>
    <row r="667" ht="14"/>
    <row r="668" ht="14"/>
    <row r="669" ht="14"/>
    <row r="670" ht="14"/>
    <row r="671" ht="14"/>
    <row r="672" ht="14"/>
    <row r="673" ht="14"/>
    <row r="674" ht="14"/>
    <row r="675" ht="14"/>
    <row r="676" ht="14"/>
    <row r="677" ht="14"/>
    <row r="678" ht="14"/>
    <row r="679" ht="14"/>
    <row r="680" ht="14"/>
    <row r="681" ht="14"/>
    <row r="682" ht="14"/>
    <row r="683" ht="14"/>
    <row r="684" ht="14"/>
    <row r="685" ht="14"/>
    <row r="686" ht="14"/>
    <row r="687" ht="14"/>
    <row r="688" ht="14"/>
    <row r="689" ht="14"/>
    <row r="690" ht="14"/>
    <row r="691" ht="14"/>
    <row r="692" ht="14"/>
    <row r="693" ht="14"/>
    <row r="694" ht="14"/>
    <row r="695" ht="14"/>
    <row r="696" ht="14"/>
    <row r="697" ht="14"/>
    <row r="698" ht="14"/>
    <row r="699" ht="14"/>
    <row r="700" ht="14"/>
    <row r="701" ht="14"/>
    <row r="702" ht="14"/>
    <row r="703" ht="14"/>
    <row r="704" ht="14"/>
    <row r="705" ht="14"/>
    <row r="706" ht="14"/>
    <row r="707" ht="14"/>
    <row r="708" ht="14"/>
    <row r="709" ht="14"/>
    <row r="710" ht="14"/>
    <row r="711" ht="14"/>
    <row r="712" ht="14"/>
    <row r="713" ht="14"/>
    <row r="714" ht="14"/>
    <row r="715" ht="14"/>
    <row r="716" ht="14"/>
    <row r="717" ht="14"/>
    <row r="718" ht="14"/>
    <row r="719" ht="14"/>
    <row r="720" ht="14"/>
    <row r="721" ht="14"/>
    <row r="722" ht="14"/>
    <row r="723" ht="14"/>
    <row r="724" ht="14"/>
    <row r="725" ht="14"/>
    <row r="726" ht="14"/>
    <row r="727" ht="14"/>
    <row r="728" ht="14"/>
    <row r="729" ht="14"/>
    <row r="730" ht="14"/>
    <row r="731" ht="14"/>
    <row r="732" ht="14"/>
    <row r="733" ht="14"/>
    <row r="734" ht="14"/>
    <row r="735" ht="14"/>
    <row r="736" ht="14"/>
    <row r="737" ht="14"/>
    <row r="738" ht="14"/>
    <row r="739" ht="14"/>
    <row r="740" ht="14"/>
    <row r="741" ht="14"/>
    <row r="742" ht="14"/>
    <row r="743" ht="14"/>
    <row r="744" ht="14"/>
    <row r="745" ht="14"/>
    <row r="746" ht="14"/>
    <row r="747" ht="14"/>
    <row r="748" ht="14"/>
    <row r="749" ht="14"/>
    <row r="750" ht="14"/>
    <row r="751" ht="14"/>
    <row r="752" ht="14"/>
    <row r="753" ht="14"/>
    <row r="754" ht="14"/>
    <row r="755" ht="14"/>
    <row r="756" ht="14"/>
    <row r="757" ht="14"/>
    <row r="758" ht="14"/>
    <row r="759" ht="14"/>
    <row r="760" ht="14"/>
    <row r="761" ht="14"/>
    <row r="762" ht="14"/>
    <row r="763" ht="14"/>
    <row r="764" ht="14"/>
    <row r="765" ht="14"/>
    <row r="766" ht="14"/>
    <row r="767" ht="14"/>
    <row r="768" ht="14"/>
    <row r="769" ht="14"/>
    <row r="770" ht="14"/>
    <row r="771" ht="14"/>
    <row r="772" ht="14"/>
    <row r="773" ht="14"/>
    <row r="774" ht="14"/>
    <row r="775" ht="14"/>
    <row r="776" ht="14"/>
    <row r="777" ht="14"/>
    <row r="778" ht="14"/>
    <row r="779" ht="14"/>
    <row r="780" ht="14"/>
    <row r="781" ht="14"/>
    <row r="782" ht="14"/>
    <row r="783" ht="14"/>
    <row r="784" ht="14"/>
    <row r="785" ht="14"/>
    <row r="786" ht="14"/>
    <row r="787" ht="14"/>
    <row r="788" ht="14"/>
    <row r="789" ht="14"/>
    <row r="790" ht="14"/>
    <row r="791" ht="14"/>
    <row r="792" ht="14"/>
    <row r="793" ht="14"/>
    <row r="794" ht="14"/>
    <row r="795" ht="14"/>
    <row r="796" ht="14"/>
    <row r="797" ht="14"/>
    <row r="798" ht="14"/>
    <row r="799" ht="14"/>
    <row r="800" ht="14"/>
    <row r="801" ht="14"/>
    <row r="802" ht="14"/>
    <row r="803" ht="14"/>
    <row r="804" ht="14"/>
    <row r="805" ht="14"/>
    <row r="806" ht="14"/>
    <row r="807" ht="14"/>
    <row r="808" ht="14"/>
    <row r="809" ht="14"/>
    <row r="810" ht="14"/>
    <row r="811" ht="14"/>
    <row r="812" ht="14"/>
    <row r="813" ht="14"/>
    <row r="814" ht="14"/>
    <row r="815" ht="14"/>
    <row r="816" ht="14"/>
    <row r="817" ht="14"/>
    <row r="818" ht="14"/>
    <row r="819" ht="14"/>
    <row r="820" ht="14"/>
    <row r="821" ht="14"/>
    <row r="822" ht="14"/>
    <row r="823" ht="14"/>
    <row r="824" ht="14"/>
    <row r="825" ht="14"/>
    <row r="826" ht="14"/>
    <row r="827" ht="14"/>
    <row r="828" ht="14"/>
    <row r="829" ht="14"/>
    <row r="830" ht="14"/>
    <row r="831" ht="14"/>
    <row r="832" ht="14"/>
    <row r="833" ht="14"/>
    <row r="834" ht="14"/>
    <row r="835" ht="14"/>
    <row r="836" ht="14"/>
    <row r="837" ht="14"/>
    <row r="838" ht="14"/>
    <row r="839" ht="14"/>
    <row r="840" ht="14"/>
    <row r="841" ht="14"/>
    <row r="842" ht="14"/>
    <row r="843" ht="14"/>
    <row r="844" ht="14"/>
    <row r="845" ht="14"/>
    <row r="846" ht="14"/>
    <row r="847" ht="14"/>
    <row r="848" ht="14"/>
    <row r="849" ht="14"/>
    <row r="850" ht="14"/>
    <row r="851" ht="14"/>
    <row r="852" ht="14"/>
    <row r="853" ht="14"/>
    <row r="854" ht="14"/>
    <row r="855" ht="14"/>
    <row r="856" ht="14"/>
    <row r="857" ht="14"/>
    <row r="858" ht="14"/>
    <row r="859" ht="14"/>
    <row r="860" ht="14"/>
    <row r="861" ht="14"/>
    <row r="862" ht="14"/>
    <row r="863" ht="14"/>
    <row r="864" ht="14"/>
    <row r="865" ht="14"/>
    <row r="866" ht="14"/>
    <row r="867" ht="14"/>
    <row r="868" ht="14"/>
    <row r="869" ht="14"/>
    <row r="870" ht="14"/>
    <row r="871" ht="14"/>
    <row r="872" ht="14"/>
    <row r="873" ht="14"/>
    <row r="874" ht="14"/>
    <row r="875" ht="14"/>
    <row r="876" ht="14"/>
    <row r="877" ht="14"/>
    <row r="878" ht="14"/>
    <row r="879" ht="14"/>
    <row r="880" ht="14"/>
    <row r="881" ht="14"/>
    <row r="882" ht="14"/>
    <row r="883" ht="14"/>
    <row r="884" ht="14"/>
    <row r="885" ht="14"/>
    <row r="886" ht="14"/>
    <row r="887" ht="14"/>
    <row r="888" ht="14"/>
    <row r="889" ht="14"/>
    <row r="890" ht="14"/>
    <row r="891" ht="14"/>
    <row r="892" ht="14"/>
    <row r="893" ht="14"/>
    <row r="894" ht="14"/>
    <row r="895" ht="14"/>
    <row r="896" ht="14"/>
    <row r="897" ht="14"/>
    <row r="898" ht="14"/>
    <row r="899" ht="14"/>
    <row r="900" ht="14"/>
    <row r="901" ht="14"/>
    <row r="902" ht="14"/>
    <row r="903" ht="14"/>
    <row r="904" ht="14"/>
    <row r="905" ht="14"/>
    <row r="906" ht="14"/>
    <row r="907" ht="14"/>
    <row r="908" ht="14"/>
    <row r="909" ht="14"/>
    <row r="910" ht="14"/>
    <row r="911" ht="14"/>
    <row r="912" ht="14"/>
    <row r="913" ht="14"/>
    <row r="914" ht="14"/>
    <row r="915" ht="14"/>
    <row r="916" ht="14"/>
    <row r="917" ht="14"/>
    <row r="918" ht="14"/>
    <row r="919" ht="14"/>
    <row r="920" ht="14"/>
    <row r="921" ht="14"/>
    <row r="922" ht="14"/>
    <row r="923" ht="14"/>
    <row r="924" ht="14"/>
    <row r="925" ht="14"/>
    <row r="926" ht="14"/>
    <row r="927" ht="14"/>
    <row r="928" ht="14"/>
    <row r="929" ht="14"/>
    <row r="930" ht="14"/>
    <row r="931" ht="14"/>
    <row r="932" ht="14"/>
    <row r="933" ht="14"/>
    <row r="934" ht="14"/>
    <row r="935" ht="14"/>
    <row r="936" ht="14"/>
    <row r="937" ht="14"/>
    <row r="938" ht="14"/>
    <row r="939" ht="14"/>
    <row r="940" ht="14"/>
    <row r="941" ht="14"/>
    <row r="942" ht="14"/>
    <row r="943" ht="14"/>
    <row r="944" ht="14"/>
    <row r="945" ht="14"/>
    <row r="946" ht="14"/>
    <row r="947" ht="14"/>
    <row r="948" ht="14"/>
    <row r="949" ht="14"/>
    <row r="950" ht="14"/>
    <row r="951" ht="14"/>
    <row r="952" ht="14"/>
    <row r="953" ht="14"/>
    <row r="954" ht="14"/>
    <row r="955" ht="14"/>
    <row r="956" ht="14"/>
    <row r="957" ht="14"/>
    <row r="958" ht="14"/>
    <row r="959" ht="14"/>
    <row r="960" ht="14"/>
    <row r="961" ht="14"/>
    <row r="962" ht="14"/>
    <row r="963" ht="14"/>
    <row r="964" ht="14"/>
    <row r="965" ht="14"/>
    <row r="966" ht="14"/>
    <row r="967" ht="14"/>
    <row r="968" ht="14"/>
    <row r="969" ht="14"/>
    <row r="970" ht="14"/>
    <row r="971" ht="14"/>
    <row r="972" ht="14"/>
    <row r="973" ht="14"/>
    <row r="974" ht="14"/>
    <row r="975" ht="14"/>
    <row r="976" ht="14"/>
    <row r="977" ht="14"/>
    <row r="978" ht="14"/>
    <row r="979" ht="14"/>
    <row r="980" ht="14"/>
    <row r="981" ht="14"/>
    <row r="982" ht="14"/>
    <row r="983" ht="14"/>
    <row r="984" ht="14"/>
    <row r="985" ht="14"/>
    <row r="986" ht="14"/>
    <row r="987" ht="14"/>
    <row r="988" ht="14"/>
    <row r="989" ht="14"/>
    <row r="990" ht="14"/>
    <row r="991" ht="14"/>
    <row r="992" ht="14"/>
    <row r="993" ht="14"/>
    <row r="994" ht="14"/>
    <row r="995" ht="14"/>
    <row r="996" ht="14"/>
    <row r="997" ht="14"/>
    <row r="998" ht="14"/>
    <row r="999" ht="14"/>
    <row r="1000" ht="14"/>
  </sheetData>
  <autoFilter ref="B5:F505" xr:uid="{00000000-0009-0000-0000-000016000000}"/>
  <mergeCells count="2">
    <mergeCell ref="B2:C2"/>
    <mergeCell ref="B3:C3"/>
  </mergeCells>
  <conditionalFormatting sqref="B6:B505">
    <cfRule type="expression" dxfId="14" priority="1">
      <formula>AND($B6&lt;&gt;"",MOD(SUM(--($B5:$B$5&lt;&gt;$B6:$B$6))+1,2))</formula>
    </cfRule>
  </conditionalFormatting>
  <conditionalFormatting sqref="B6:E505">
    <cfRule type="expression" dxfId="13" priority="2">
      <formula>$B6&lt;&gt;""</formula>
    </cfRule>
  </conditionalFormatting>
  <conditionalFormatting sqref="F6:F505">
    <cfRule type="expression" dxfId="12" priority="3">
      <formula>$B6&lt;&gt;""</formula>
    </cfRule>
  </conditionalFormatting>
  <dataValidations count="1">
    <dataValidation type="list" allowBlank="1" sqref="C6:C505" xr:uid="{00000000-0002-0000-1600-000000000000}">
      <formula1>rngTexty</formula1>
    </dataValidation>
  </dataValidations>
  <pageMargins left="0.39370078740157483" right="0.39370078740157483" top="0.39370078740157483" bottom="0.62992125984251968" header="0" footer="0"/>
  <pageSetup paperSize="9" orientation="portrait"/>
  <headerFooter>
    <oddFooter>&amp;CStrana &amp;P z</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H1000"/>
  <sheetViews>
    <sheetView showGridLines="0" workbookViewId="0">
      <pane ySplit="5" topLeftCell="A6" activePane="bottomLeft" state="frozen"/>
      <selection pane="bottomLeft" activeCell="B7" sqref="B7"/>
    </sheetView>
  </sheetViews>
  <sheetFormatPr baseColWidth="10" defaultColWidth="14.3984375" defaultRowHeight="15.75" customHeight="1"/>
  <cols>
    <col min="1" max="1" width="2.796875" customWidth="1"/>
    <col min="2" max="2" width="11.796875" customWidth="1"/>
    <col min="3" max="3" width="33.59765625" customWidth="1"/>
    <col min="4" max="8" width="15.796875" customWidth="1"/>
    <col min="9" max="28" width="8.796875" customWidth="1"/>
  </cols>
  <sheetData>
    <row r="1" spans="2:8" ht="14">
      <c r="D1" s="170"/>
      <c r="E1" s="170"/>
    </row>
    <row r="2" spans="2:8" ht="20.25" customHeight="1">
      <c r="B2" s="431" t="s">
        <v>5</v>
      </c>
      <c r="C2" s="432"/>
      <c r="D2" s="121"/>
      <c r="E2" s="121"/>
      <c r="F2" s="4" t="s">
        <v>6</v>
      </c>
      <c r="G2" s="5" t="s">
        <v>7</v>
      </c>
      <c r="H2" s="6" t="s">
        <v>8</v>
      </c>
    </row>
    <row r="3" spans="2:8" ht="18" customHeight="1">
      <c r="B3" s="437" t="s">
        <v>1436</v>
      </c>
      <c r="C3" s="434"/>
      <c r="D3" s="171"/>
      <c r="E3" s="171"/>
      <c r="F3" s="8">
        <f t="shared" ref="F3:G3" si="0">SUBTOTAL(9,F6:F505)</f>
        <v>12600</v>
      </c>
      <c r="G3" s="8">
        <f t="shared" si="0"/>
        <v>19335</v>
      </c>
      <c r="H3" s="9">
        <v>8524</v>
      </c>
    </row>
    <row r="4" spans="2:8" ht="14">
      <c r="D4" s="170"/>
      <c r="E4" s="170"/>
    </row>
    <row r="5" spans="2:8" ht="18" customHeight="1">
      <c r="B5" s="10" t="s">
        <v>9</v>
      </c>
      <c r="C5" s="11" t="s">
        <v>600</v>
      </c>
      <c r="D5" s="123"/>
      <c r="E5" s="123"/>
      <c r="F5" s="5" t="s">
        <v>12</v>
      </c>
      <c r="G5" s="5" t="s">
        <v>13</v>
      </c>
      <c r="H5" s="6" t="s">
        <v>14</v>
      </c>
    </row>
    <row r="6" spans="2:8" ht="15">
      <c r="B6" s="12" t="s">
        <v>1437</v>
      </c>
      <c r="C6" s="13"/>
      <c r="D6" s="172">
        <v>2278</v>
      </c>
      <c r="E6" s="173" t="s">
        <v>1438</v>
      </c>
      <c r="F6" s="15">
        <v>400</v>
      </c>
      <c r="G6" s="15"/>
      <c r="H6" s="15">
        <f>H3+F6</f>
        <v>8924</v>
      </c>
    </row>
    <row r="7" spans="2:8" ht="15">
      <c r="B7" s="12" t="s">
        <v>1439</v>
      </c>
      <c r="C7" s="13"/>
      <c r="D7" s="174">
        <v>2023000422</v>
      </c>
      <c r="E7" s="173" t="s">
        <v>1440</v>
      </c>
      <c r="F7" s="15">
        <v>5600</v>
      </c>
      <c r="G7" s="15"/>
      <c r="H7" s="15">
        <f>H6+F7</f>
        <v>14524</v>
      </c>
    </row>
    <row r="8" spans="2:8" ht="15">
      <c r="B8" s="12" t="s">
        <v>1441</v>
      </c>
      <c r="C8" s="13" t="s">
        <v>20</v>
      </c>
      <c r="D8" s="175"/>
      <c r="E8" s="175"/>
      <c r="F8" s="15"/>
      <c r="G8" s="15">
        <v>12000</v>
      </c>
      <c r="H8" s="15">
        <f>H7-G8</f>
        <v>2524</v>
      </c>
    </row>
    <row r="9" spans="2:8" ht="15">
      <c r="B9" s="12" t="s">
        <v>1442</v>
      </c>
      <c r="C9" s="13" t="s">
        <v>1443</v>
      </c>
      <c r="D9" s="175"/>
      <c r="E9" s="175"/>
      <c r="F9" s="15">
        <v>100</v>
      </c>
      <c r="G9" s="15"/>
      <c r="H9" s="15">
        <f>H8+F9</f>
        <v>2624</v>
      </c>
    </row>
    <row r="10" spans="2:8" ht="15">
      <c r="B10" s="12" t="s">
        <v>1444</v>
      </c>
      <c r="C10" s="13" t="s">
        <v>20</v>
      </c>
      <c r="D10" s="175"/>
      <c r="E10" s="175"/>
      <c r="F10" s="15"/>
      <c r="G10" s="15">
        <v>1200</v>
      </c>
      <c r="H10" s="15">
        <f>H9-G10</f>
        <v>1424</v>
      </c>
    </row>
    <row r="11" spans="2:8" ht="15">
      <c r="B11" s="12" t="s">
        <v>1445</v>
      </c>
      <c r="C11" s="13"/>
      <c r="D11" s="174">
        <v>2023000468</v>
      </c>
      <c r="E11" s="175" t="s">
        <v>1446</v>
      </c>
      <c r="F11" s="15">
        <v>2800</v>
      </c>
      <c r="G11" s="15"/>
      <c r="H11" s="15">
        <f t="shared" ref="H11:H12" si="1">H10+F11</f>
        <v>4224</v>
      </c>
    </row>
    <row r="12" spans="2:8" ht="15">
      <c r="B12" s="12" t="s">
        <v>1445</v>
      </c>
      <c r="C12" s="13"/>
      <c r="D12" s="174">
        <v>2023000481</v>
      </c>
      <c r="E12" s="175" t="s">
        <v>1446</v>
      </c>
      <c r="F12" s="15">
        <v>2800</v>
      </c>
      <c r="G12" s="15"/>
      <c r="H12" s="15">
        <f t="shared" si="1"/>
        <v>7024</v>
      </c>
    </row>
    <row r="13" spans="2:8" ht="15">
      <c r="B13" s="12" t="s">
        <v>1447</v>
      </c>
      <c r="C13" s="13" t="s">
        <v>1448</v>
      </c>
      <c r="D13" s="175"/>
      <c r="E13" s="175" t="s">
        <v>1449</v>
      </c>
      <c r="F13" s="15"/>
      <c r="G13" s="15">
        <v>135</v>
      </c>
      <c r="H13" s="15">
        <f>H12-G13</f>
        <v>6889</v>
      </c>
    </row>
    <row r="14" spans="2:8" ht="15">
      <c r="B14" s="12" t="s">
        <v>1450</v>
      </c>
      <c r="C14" s="13" t="s">
        <v>1407</v>
      </c>
      <c r="D14" s="175"/>
      <c r="E14" s="175" t="s">
        <v>1451</v>
      </c>
      <c r="F14" s="15">
        <v>300</v>
      </c>
      <c r="G14" s="15"/>
      <c r="H14" s="15">
        <f>H13+F14</f>
        <v>7189</v>
      </c>
    </row>
    <row r="15" spans="2:8" ht="15">
      <c r="B15" s="12" t="s">
        <v>1450</v>
      </c>
      <c r="C15" s="13" t="s">
        <v>20</v>
      </c>
      <c r="D15" s="175"/>
      <c r="E15" s="175"/>
      <c r="F15" s="15"/>
      <c r="G15" s="15">
        <v>6000</v>
      </c>
      <c r="H15" s="15">
        <f>H14-G15</f>
        <v>1189</v>
      </c>
    </row>
    <row r="16" spans="2:8" ht="15">
      <c r="B16" s="12" t="s">
        <v>1450</v>
      </c>
      <c r="C16" s="13" t="s">
        <v>1452</v>
      </c>
      <c r="D16" s="175"/>
      <c r="E16" s="175" t="s">
        <v>1453</v>
      </c>
      <c r="F16" s="15">
        <v>200</v>
      </c>
      <c r="G16" s="15"/>
      <c r="H16" s="15">
        <f t="shared" ref="H16:H17" si="2">H15+F16</f>
        <v>1389</v>
      </c>
    </row>
    <row r="17" spans="2:8" ht="15">
      <c r="B17" s="12" t="s">
        <v>1454</v>
      </c>
      <c r="C17" s="13" t="s">
        <v>1407</v>
      </c>
      <c r="D17" s="175"/>
      <c r="E17" s="175" t="s">
        <v>1455</v>
      </c>
      <c r="F17" s="15">
        <v>400</v>
      </c>
      <c r="G17" s="15"/>
      <c r="H17" s="15">
        <f t="shared" si="2"/>
        <v>1789</v>
      </c>
    </row>
    <row r="18" spans="2:8" ht="15">
      <c r="B18" s="12"/>
      <c r="C18" s="13"/>
      <c r="D18" s="175"/>
      <c r="E18" s="175"/>
      <c r="F18" s="15"/>
      <c r="G18" s="15"/>
      <c r="H18" s="15"/>
    </row>
    <row r="19" spans="2:8" ht="15">
      <c r="B19" s="12"/>
      <c r="C19" s="13"/>
      <c r="D19" s="175"/>
      <c r="E19" s="175"/>
      <c r="F19" s="15"/>
      <c r="G19" s="15"/>
      <c r="H19" s="15"/>
    </row>
    <row r="20" spans="2:8" ht="15">
      <c r="B20" s="12"/>
      <c r="C20" s="13"/>
      <c r="D20" s="175"/>
      <c r="E20" s="175"/>
      <c r="F20" s="15"/>
      <c r="G20" s="15"/>
      <c r="H20" s="15"/>
    </row>
    <row r="21" spans="2:8" ht="15">
      <c r="B21" s="12"/>
      <c r="C21" s="13"/>
      <c r="D21" s="175"/>
      <c r="E21" s="175"/>
      <c r="F21" s="15"/>
      <c r="G21" s="15"/>
      <c r="H21" s="15"/>
    </row>
    <row r="22" spans="2:8" ht="15">
      <c r="B22" s="12"/>
      <c r="C22" s="13"/>
      <c r="D22" s="176"/>
      <c r="E22" s="176"/>
      <c r="F22" s="15"/>
      <c r="G22" s="15"/>
      <c r="H22" s="15"/>
    </row>
    <row r="23" spans="2:8" ht="15">
      <c r="B23" s="12"/>
      <c r="C23" s="13"/>
      <c r="D23" s="175"/>
      <c r="E23" s="175"/>
      <c r="F23" s="15"/>
      <c r="G23" s="15"/>
      <c r="H23" s="15"/>
    </row>
    <row r="24" spans="2:8" ht="15">
      <c r="B24" s="12"/>
      <c r="C24" s="13"/>
      <c r="D24" s="175"/>
      <c r="E24" s="175"/>
      <c r="F24" s="15"/>
      <c r="G24" s="15"/>
      <c r="H24" s="15"/>
    </row>
    <row r="25" spans="2:8" ht="15">
      <c r="B25" s="12"/>
      <c r="C25" s="13"/>
      <c r="D25" s="175"/>
      <c r="E25" s="175"/>
      <c r="F25" s="15"/>
      <c r="G25" s="15"/>
      <c r="H25" s="15"/>
    </row>
    <row r="26" spans="2:8" ht="15">
      <c r="B26" s="12"/>
      <c r="C26" s="13"/>
      <c r="D26" s="175"/>
      <c r="E26" s="175"/>
      <c r="F26" s="15"/>
      <c r="G26" s="15"/>
      <c r="H26" s="15"/>
    </row>
    <row r="27" spans="2:8" ht="15">
      <c r="B27" s="12"/>
      <c r="C27" s="13"/>
      <c r="D27" s="177"/>
      <c r="E27" s="177"/>
      <c r="F27" s="15"/>
      <c r="G27" s="15"/>
      <c r="H27" s="15"/>
    </row>
    <row r="28" spans="2:8" ht="15">
      <c r="B28" s="12"/>
      <c r="C28" s="13"/>
      <c r="D28" s="175"/>
      <c r="E28" s="175"/>
      <c r="F28" s="15"/>
      <c r="G28" s="15"/>
      <c r="H28" s="15"/>
    </row>
    <row r="29" spans="2:8" ht="15">
      <c r="B29" s="12"/>
      <c r="C29" s="13"/>
      <c r="D29" s="175"/>
      <c r="E29" s="175"/>
      <c r="F29" s="15"/>
      <c r="G29" s="15"/>
      <c r="H29" s="15"/>
    </row>
    <row r="30" spans="2:8" ht="15">
      <c r="B30" s="12"/>
      <c r="C30" s="13"/>
      <c r="D30" s="175"/>
      <c r="E30" s="175"/>
      <c r="F30" s="15"/>
      <c r="G30" s="15"/>
      <c r="H30" s="15"/>
    </row>
    <row r="31" spans="2:8" ht="15">
      <c r="B31" s="12"/>
      <c r="C31" s="13"/>
      <c r="D31" s="175"/>
      <c r="E31" s="175"/>
      <c r="F31" s="15"/>
      <c r="G31" s="15"/>
      <c r="H31" s="15"/>
    </row>
    <row r="32" spans="2:8" ht="15">
      <c r="B32" s="12"/>
      <c r="C32" s="13"/>
      <c r="D32" s="175"/>
      <c r="E32" s="175"/>
      <c r="F32" s="15"/>
      <c r="G32" s="15"/>
      <c r="H32" s="15"/>
    </row>
    <row r="33" spans="2:8" ht="15">
      <c r="B33" s="12"/>
      <c r="C33" s="13"/>
      <c r="D33" s="175"/>
      <c r="E33" s="175"/>
      <c r="F33" s="15"/>
      <c r="G33" s="15"/>
      <c r="H33" s="15"/>
    </row>
    <row r="34" spans="2:8" ht="15">
      <c r="B34" s="12"/>
      <c r="C34" s="13"/>
      <c r="D34" s="175"/>
      <c r="E34" s="175"/>
      <c r="F34" s="15"/>
      <c r="G34" s="15"/>
      <c r="H34" s="15"/>
    </row>
    <row r="35" spans="2:8" ht="15">
      <c r="B35" s="12"/>
      <c r="C35" s="13"/>
      <c r="D35" s="175"/>
      <c r="E35" s="175"/>
      <c r="F35" s="15"/>
      <c r="G35" s="15"/>
      <c r="H35" s="15"/>
    </row>
    <row r="36" spans="2:8" ht="15">
      <c r="B36" s="12"/>
      <c r="C36" s="13"/>
      <c r="D36" s="175"/>
      <c r="E36" s="175"/>
      <c r="F36" s="15"/>
      <c r="G36" s="15"/>
      <c r="H36" s="15"/>
    </row>
    <row r="37" spans="2:8" ht="15">
      <c r="B37" s="12"/>
      <c r="C37" s="13"/>
      <c r="D37" s="175"/>
      <c r="E37" s="175"/>
      <c r="F37" s="15"/>
      <c r="G37" s="15"/>
      <c r="H37" s="15"/>
    </row>
    <row r="38" spans="2:8" ht="15">
      <c r="B38" s="12"/>
      <c r="C38" s="13"/>
      <c r="D38" s="175"/>
      <c r="E38" s="175"/>
      <c r="F38" s="15"/>
      <c r="G38" s="15"/>
      <c r="H38" s="15"/>
    </row>
    <row r="39" spans="2:8" ht="15">
      <c r="B39" s="19"/>
      <c r="C39" s="13"/>
      <c r="D39" s="175"/>
      <c r="E39" s="175"/>
      <c r="F39" s="15"/>
      <c r="G39" s="15"/>
      <c r="H39" s="15" t="str">
        <f t="shared" ref="H39:H293" si="3">IF(OR(H38="",AND(B39="",F39="",G39="")),"",H38+F39-G39)</f>
        <v/>
      </c>
    </row>
    <row r="40" spans="2:8" ht="15">
      <c r="B40" s="19"/>
      <c r="C40" s="13"/>
      <c r="D40" s="175"/>
      <c r="E40" s="175"/>
      <c r="F40" s="15"/>
      <c r="G40" s="15"/>
      <c r="H40" s="15" t="str">
        <f t="shared" si="3"/>
        <v/>
      </c>
    </row>
    <row r="41" spans="2:8" ht="15">
      <c r="B41" s="19"/>
      <c r="C41" s="13"/>
      <c r="D41" s="175"/>
      <c r="E41" s="175"/>
      <c r="F41" s="15"/>
      <c r="G41" s="15"/>
      <c r="H41" s="15" t="str">
        <f t="shared" si="3"/>
        <v/>
      </c>
    </row>
    <row r="42" spans="2:8" ht="15">
      <c r="B42" s="19"/>
      <c r="C42" s="13"/>
      <c r="D42" s="175"/>
      <c r="E42" s="175"/>
      <c r="F42" s="15"/>
      <c r="G42" s="15"/>
      <c r="H42" s="15" t="str">
        <f t="shared" si="3"/>
        <v/>
      </c>
    </row>
    <row r="43" spans="2:8" ht="15">
      <c r="B43" s="19"/>
      <c r="C43" s="13"/>
      <c r="D43" s="175"/>
      <c r="E43" s="175"/>
      <c r="F43" s="15"/>
      <c r="G43" s="15"/>
      <c r="H43" s="15" t="str">
        <f t="shared" si="3"/>
        <v/>
      </c>
    </row>
    <row r="44" spans="2:8" ht="15">
      <c r="B44" s="19"/>
      <c r="C44" s="13"/>
      <c r="D44" s="175"/>
      <c r="E44" s="175"/>
      <c r="F44" s="15"/>
      <c r="G44" s="15"/>
      <c r="H44" s="15" t="str">
        <f t="shared" si="3"/>
        <v/>
      </c>
    </row>
    <row r="45" spans="2:8" ht="15">
      <c r="B45" s="19"/>
      <c r="C45" s="13"/>
      <c r="D45" s="175"/>
      <c r="E45" s="175"/>
      <c r="F45" s="15"/>
      <c r="G45" s="15"/>
      <c r="H45" s="15" t="str">
        <f t="shared" si="3"/>
        <v/>
      </c>
    </row>
    <row r="46" spans="2:8" ht="15">
      <c r="B46" s="19"/>
      <c r="C46" s="13"/>
      <c r="D46" s="175"/>
      <c r="E46" s="175"/>
      <c r="F46" s="15"/>
      <c r="G46" s="15"/>
      <c r="H46" s="15" t="str">
        <f t="shared" si="3"/>
        <v/>
      </c>
    </row>
    <row r="47" spans="2:8" ht="15">
      <c r="B47" s="19"/>
      <c r="C47" s="13"/>
      <c r="D47" s="175"/>
      <c r="E47" s="175"/>
      <c r="F47" s="15"/>
      <c r="G47" s="15"/>
      <c r="H47" s="15" t="str">
        <f t="shared" si="3"/>
        <v/>
      </c>
    </row>
    <row r="48" spans="2:8" ht="15">
      <c r="B48" s="19"/>
      <c r="C48" s="13"/>
      <c r="D48" s="175"/>
      <c r="E48" s="175"/>
      <c r="F48" s="15"/>
      <c r="G48" s="15"/>
      <c r="H48" s="15" t="str">
        <f t="shared" si="3"/>
        <v/>
      </c>
    </row>
    <row r="49" spans="2:8" ht="15">
      <c r="B49" s="19"/>
      <c r="C49" s="13"/>
      <c r="D49" s="175"/>
      <c r="E49" s="175"/>
      <c r="F49" s="15"/>
      <c r="G49" s="15"/>
      <c r="H49" s="15" t="str">
        <f t="shared" si="3"/>
        <v/>
      </c>
    </row>
    <row r="50" spans="2:8" ht="15">
      <c r="B50" s="19"/>
      <c r="C50" s="13"/>
      <c r="D50" s="175"/>
      <c r="E50" s="175"/>
      <c r="F50" s="15"/>
      <c r="G50" s="15"/>
      <c r="H50" s="15" t="str">
        <f t="shared" si="3"/>
        <v/>
      </c>
    </row>
    <row r="51" spans="2:8" ht="15">
      <c r="B51" s="19"/>
      <c r="C51" s="13"/>
      <c r="D51" s="175"/>
      <c r="E51" s="175"/>
      <c r="F51" s="15"/>
      <c r="G51" s="15"/>
      <c r="H51" s="15" t="str">
        <f t="shared" si="3"/>
        <v/>
      </c>
    </row>
    <row r="52" spans="2:8" ht="15">
      <c r="B52" s="19"/>
      <c r="C52" s="13"/>
      <c r="D52" s="175"/>
      <c r="E52" s="175"/>
      <c r="F52" s="15"/>
      <c r="G52" s="15"/>
      <c r="H52" s="15" t="str">
        <f t="shared" si="3"/>
        <v/>
      </c>
    </row>
    <row r="53" spans="2:8" ht="15">
      <c r="B53" s="19"/>
      <c r="C53" s="13"/>
      <c r="D53" s="175"/>
      <c r="E53" s="175"/>
      <c r="F53" s="15"/>
      <c r="G53" s="15"/>
      <c r="H53" s="15" t="str">
        <f t="shared" si="3"/>
        <v/>
      </c>
    </row>
    <row r="54" spans="2:8" ht="15">
      <c r="B54" s="19"/>
      <c r="C54" s="13"/>
      <c r="D54" s="175"/>
      <c r="E54" s="175"/>
      <c r="F54" s="15"/>
      <c r="G54" s="15"/>
      <c r="H54" s="15" t="str">
        <f t="shared" si="3"/>
        <v/>
      </c>
    </row>
    <row r="55" spans="2:8" ht="15">
      <c r="B55" s="19"/>
      <c r="C55" s="13"/>
      <c r="D55" s="175"/>
      <c r="E55" s="175"/>
      <c r="F55" s="15"/>
      <c r="G55" s="15"/>
      <c r="H55" s="15" t="str">
        <f t="shared" si="3"/>
        <v/>
      </c>
    </row>
    <row r="56" spans="2:8" ht="15">
      <c r="B56" s="19"/>
      <c r="C56" s="13"/>
      <c r="D56" s="175"/>
      <c r="E56" s="175"/>
      <c r="F56" s="15"/>
      <c r="G56" s="15"/>
      <c r="H56" s="15" t="str">
        <f t="shared" si="3"/>
        <v/>
      </c>
    </row>
    <row r="57" spans="2:8" ht="15">
      <c r="B57" s="19"/>
      <c r="C57" s="13"/>
      <c r="D57" s="175"/>
      <c r="E57" s="175"/>
      <c r="F57" s="15"/>
      <c r="G57" s="15"/>
      <c r="H57" s="15" t="str">
        <f t="shared" si="3"/>
        <v/>
      </c>
    </row>
    <row r="58" spans="2:8" ht="15">
      <c r="B58" s="19"/>
      <c r="C58" s="13"/>
      <c r="D58" s="175"/>
      <c r="E58" s="175"/>
      <c r="F58" s="15"/>
      <c r="G58" s="15"/>
      <c r="H58" s="15" t="str">
        <f t="shared" si="3"/>
        <v/>
      </c>
    </row>
    <row r="59" spans="2:8" ht="15">
      <c r="B59" s="19"/>
      <c r="C59" s="13"/>
      <c r="D59" s="175"/>
      <c r="E59" s="175"/>
      <c r="F59" s="15"/>
      <c r="G59" s="15"/>
      <c r="H59" s="15" t="str">
        <f t="shared" si="3"/>
        <v/>
      </c>
    </row>
    <row r="60" spans="2:8" ht="15">
      <c r="B60" s="19"/>
      <c r="C60" s="13"/>
      <c r="D60" s="175"/>
      <c r="E60" s="175"/>
      <c r="F60" s="15"/>
      <c r="G60" s="15"/>
      <c r="H60" s="15" t="str">
        <f t="shared" si="3"/>
        <v/>
      </c>
    </row>
    <row r="61" spans="2:8" ht="15">
      <c r="B61" s="19"/>
      <c r="C61" s="13"/>
      <c r="D61" s="175"/>
      <c r="E61" s="175"/>
      <c r="F61" s="15"/>
      <c r="G61" s="15"/>
      <c r="H61" s="15" t="str">
        <f t="shared" si="3"/>
        <v/>
      </c>
    </row>
    <row r="62" spans="2:8" ht="15">
      <c r="B62" s="19"/>
      <c r="C62" s="13"/>
      <c r="D62" s="175"/>
      <c r="E62" s="175"/>
      <c r="F62" s="15"/>
      <c r="G62" s="15"/>
      <c r="H62" s="15" t="str">
        <f t="shared" si="3"/>
        <v/>
      </c>
    </row>
    <row r="63" spans="2:8" ht="15">
      <c r="B63" s="19"/>
      <c r="C63" s="13"/>
      <c r="D63" s="175"/>
      <c r="E63" s="175"/>
      <c r="F63" s="15"/>
      <c r="G63" s="15"/>
      <c r="H63" s="15" t="str">
        <f t="shared" si="3"/>
        <v/>
      </c>
    </row>
    <row r="64" spans="2:8" ht="15">
      <c r="B64" s="19"/>
      <c r="C64" s="13"/>
      <c r="D64" s="175"/>
      <c r="E64" s="175"/>
      <c r="F64" s="15"/>
      <c r="G64" s="15"/>
      <c r="H64" s="15" t="str">
        <f t="shared" si="3"/>
        <v/>
      </c>
    </row>
    <row r="65" spans="2:8" ht="15">
      <c r="B65" s="19"/>
      <c r="C65" s="13"/>
      <c r="D65" s="175"/>
      <c r="E65" s="175"/>
      <c r="F65" s="15"/>
      <c r="G65" s="15"/>
      <c r="H65" s="15" t="str">
        <f t="shared" si="3"/>
        <v/>
      </c>
    </row>
    <row r="66" spans="2:8" ht="15">
      <c r="B66" s="19"/>
      <c r="C66" s="13"/>
      <c r="D66" s="175"/>
      <c r="E66" s="175"/>
      <c r="F66" s="15"/>
      <c r="G66" s="15"/>
      <c r="H66" s="15" t="str">
        <f t="shared" si="3"/>
        <v/>
      </c>
    </row>
    <row r="67" spans="2:8" ht="15">
      <c r="B67" s="19"/>
      <c r="C67" s="13"/>
      <c r="D67" s="175"/>
      <c r="E67" s="175"/>
      <c r="F67" s="15"/>
      <c r="G67" s="15"/>
      <c r="H67" s="15" t="str">
        <f t="shared" si="3"/>
        <v/>
      </c>
    </row>
    <row r="68" spans="2:8" ht="15">
      <c r="B68" s="19"/>
      <c r="C68" s="13"/>
      <c r="D68" s="175"/>
      <c r="E68" s="175"/>
      <c r="F68" s="15"/>
      <c r="G68" s="15"/>
      <c r="H68" s="15" t="str">
        <f t="shared" si="3"/>
        <v/>
      </c>
    </row>
    <row r="69" spans="2:8" ht="15">
      <c r="B69" s="19"/>
      <c r="C69" s="13"/>
      <c r="D69" s="175"/>
      <c r="E69" s="175"/>
      <c r="F69" s="15"/>
      <c r="G69" s="15"/>
      <c r="H69" s="15" t="str">
        <f t="shared" si="3"/>
        <v/>
      </c>
    </row>
    <row r="70" spans="2:8" ht="15">
      <c r="B70" s="19"/>
      <c r="C70" s="13"/>
      <c r="D70" s="175"/>
      <c r="E70" s="175"/>
      <c r="F70" s="15"/>
      <c r="G70" s="15"/>
      <c r="H70" s="15" t="str">
        <f t="shared" si="3"/>
        <v/>
      </c>
    </row>
    <row r="71" spans="2:8" ht="15">
      <c r="B71" s="19"/>
      <c r="C71" s="13"/>
      <c r="D71" s="175"/>
      <c r="E71" s="175"/>
      <c r="F71" s="15"/>
      <c r="G71" s="15"/>
      <c r="H71" s="15" t="str">
        <f t="shared" si="3"/>
        <v/>
      </c>
    </row>
    <row r="72" spans="2:8" ht="15">
      <c r="B72" s="19"/>
      <c r="C72" s="13"/>
      <c r="D72" s="175"/>
      <c r="E72" s="175"/>
      <c r="F72" s="15"/>
      <c r="G72" s="15"/>
      <c r="H72" s="15" t="str">
        <f t="shared" si="3"/>
        <v/>
      </c>
    </row>
    <row r="73" spans="2:8" ht="15">
      <c r="B73" s="19"/>
      <c r="C73" s="13"/>
      <c r="D73" s="175"/>
      <c r="E73" s="175"/>
      <c r="F73" s="15"/>
      <c r="G73" s="15"/>
      <c r="H73" s="15" t="str">
        <f t="shared" si="3"/>
        <v/>
      </c>
    </row>
    <row r="74" spans="2:8" ht="15">
      <c r="B74" s="19"/>
      <c r="C74" s="13"/>
      <c r="D74" s="175"/>
      <c r="E74" s="175"/>
      <c r="F74" s="15"/>
      <c r="G74" s="15"/>
      <c r="H74" s="15" t="str">
        <f t="shared" si="3"/>
        <v/>
      </c>
    </row>
    <row r="75" spans="2:8" ht="15">
      <c r="B75" s="19"/>
      <c r="C75" s="13"/>
      <c r="D75" s="175"/>
      <c r="E75" s="175"/>
      <c r="F75" s="15"/>
      <c r="G75" s="15"/>
      <c r="H75" s="15" t="str">
        <f t="shared" si="3"/>
        <v/>
      </c>
    </row>
    <row r="76" spans="2:8" ht="15">
      <c r="B76" s="19"/>
      <c r="C76" s="13"/>
      <c r="D76" s="175"/>
      <c r="E76" s="175"/>
      <c r="F76" s="15"/>
      <c r="G76" s="15"/>
      <c r="H76" s="15" t="str">
        <f t="shared" si="3"/>
        <v/>
      </c>
    </row>
    <row r="77" spans="2:8" ht="15">
      <c r="B77" s="19"/>
      <c r="C77" s="13"/>
      <c r="D77" s="175"/>
      <c r="E77" s="175"/>
      <c r="F77" s="15"/>
      <c r="G77" s="15"/>
      <c r="H77" s="15" t="str">
        <f t="shared" si="3"/>
        <v/>
      </c>
    </row>
    <row r="78" spans="2:8" ht="15">
      <c r="B78" s="19"/>
      <c r="C78" s="13"/>
      <c r="D78" s="175"/>
      <c r="E78" s="175"/>
      <c r="F78" s="15"/>
      <c r="G78" s="15"/>
      <c r="H78" s="15" t="str">
        <f t="shared" si="3"/>
        <v/>
      </c>
    </row>
    <row r="79" spans="2:8" ht="15">
      <c r="B79" s="19"/>
      <c r="C79" s="13"/>
      <c r="D79" s="175"/>
      <c r="E79" s="175"/>
      <c r="F79" s="15"/>
      <c r="G79" s="15"/>
      <c r="H79" s="15" t="str">
        <f t="shared" si="3"/>
        <v/>
      </c>
    </row>
    <row r="80" spans="2:8" ht="15">
      <c r="B80" s="19"/>
      <c r="C80" s="13"/>
      <c r="D80" s="175"/>
      <c r="E80" s="175"/>
      <c r="F80" s="15"/>
      <c r="G80" s="15"/>
      <c r="H80" s="15" t="str">
        <f t="shared" si="3"/>
        <v/>
      </c>
    </row>
    <row r="81" spans="2:8" ht="15">
      <c r="B81" s="19"/>
      <c r="C81" s="13"/>
      <c r="D81" s="175"/>
      <c r="E81" s="175"/>
      <c r="F81" s="15"/>
      <c r="G81" s="15"/>
      <c r="H81" s="15" t="str">
        <f t="shared" si="3"/>
        <v/>
      </c>
    </row>
    <row r="82" spans="2:8" ht="15">
      <c r="B82" s="19"/>
      <c r="C82" s="13"/>
      <c r="D82" s="175"/>
      <c r="E82" s="175"/>
      <c r="F82" s="15"/>
      <c r="G82" s="15"/>
      <c r="H82" s="15" t="str">
        <f t="shared" si="3"/>
        <v/>
      </c>
    </row>
    <row r="83" spans="2:8" ht="15">
      <c r="B83" s="19"/>
      <c r="C83" s="13"/>
      <c r="D83" s="175"/>
      <c r="E83" s="175"/>
      <c r="F83" s="15"/>
      <c r="G83" s="15"/>
      <c r="H83" s="15" t="str">
        <f t="shared" si="3"/>
        <v/>
      </c>
    </row>
    <row r="84" spans="2:8" ht="15">
      <c r="B84" s="19"/>
      <c r="C84" s="13"/>
      <c r="D84" s="175"/>
      <c r="E84" s="175"/>
      <c r="F84" s="15"/>
      <c r="G84" s="15"/>
      <c r="H84" s="15" t="str">
        <f t="shared" si="3"/>
        <v/>
      </c>
    </row>
    <row r="85" spans="2:8" ht="15">
      <c r="B85" s="19"/>
      <c r="C85" s="13"/>
      <c r="D85" s="175"/>
      <c r="E85" s="175"/>
      <c r="F85" s="15"/>
      <c r="G85" s="15"/>
      <c r="H85" s="15" t="str">
        <f t="shared" si="3"/>
        <v/>
      </c>
    </row>
    <row r="86" spans="2:8" ht="15">
      <c r="B86" s="19"/>
      <c r="C86" s="13"/>
      <c r="D86" s="175"/>
      <c r="E86" s="175"/>
      <c r="F86" s="15"/>
      <c r="G86" s="15"/>
      <c r="H86" s="15" t="str">
        <f t="shared" si="3"/>
        <v/>
      </c>
    </row>
    <row r="87" spans="2:8" ht="15">
      <c r="B87" s="19"/>
      <c r="C87" s="13"/>
      <c r="D87" s="175"/>
      <c r="E87" s="175"/>
      <c r="F87" s="15"/>
      <c r="G87" s="15"/>
      <c r="H87" s="15" t="str">
        <f t="shared" si="3"/>
        <v/>
      </c>
    </row>
    <row r="88" spans="2:8" ht="15">
      <c r="B88" s="19"/>
      <c r="C88" s="13"/>
      <c r="D88" s="175"/>
      <c r="E88" s="175"/>
      <c r="F88" s="15"/>
      <c r="G88" s="15"/>
      <c r="H88" s="15" t="str">
        <f t="shared" si="3"/>
        <v/>
      </c>
    </row>
    <row r="89" spans="2:8" ht="15">
      <c r="B89" s="19"/>
      <c r="C89" s="13"/>
      <c r="D89" s="175"/>
      <c r="E89" s="175"/>
      <c r="F89" s="15"/>
      <c r="G89" s="15"/>
      <c r="H89" s="15" t="str">
        <f t="shared" si="3"/>
        <v/>
      </c>
    </row>
    <row r="90" spans="2:8" ht="15">
      <c r="B90" s="19"/>
      <c r="C90" s="13"/>
      <c r="D90" s="175"/>
      <c r="E90" s="175"/>
      <c r="F90" s="15"/>
      <c r="G90" s="15"/>
      <c r="H90" s="15" t="str">
        <f t="shared" si="3"/>
        <v/>
      </c>
    </row>
    <row r="91" spans="2:8" ht="15">
      <c r="B91" s="19"/>
      <c r="C91" s="13"/>
      <c r="D91" s="175"/>
      <c r="E91" s="175"/>
      <c r="F91" s="15"/>
      <c r="G91" s="15"/>
      <c r="H91" s="15" t="str">
        <f t="shared" si="3"/>
        <v/>
      </c>
    </row>
    <row r="92" spans="2:8" ht="15">
      <c r="B92" s="19"/>
      <c r="C92" s="13"/>
      <c r="D92" s="175"/>
      <c r="E92" s="175"/>
      <c r="F92" s="15"/>
      <c r="G92" s="15"/>
      <c r="H92" s="15" t="str">
        <f t="shared" si="3"/>
        <v/>
      </c>
    </row>
    <row r="93" spans="2:8" ht="15">
      <c r="B93" s="19"/>
      <c r="C93" s="13"/>
      <c r="D93" s="175"/>
      <c r="E93" s="175"/>
      <c r="F93" s="15"/>
      <c r="G93" s="15"/>
      <c r="H93" s="15" t="str">
        <f t="shared" si="3"/>
        <v/>
      </c>
    </row>
    <row r="94" spans="2:8" ht="15">
      <c r="B94" s="19"/>
      <c r="C94" s="13"/>
      <c r="D94" s="175"/>
      <c r="E94" s="175"/>
      <c r="F94" s="15"/>
      <c r="G94" s="15"/>
      <c r="H94" s="15" t="str">
        <f t="shared" si="3"/>
        <v/>
      </c>
    </row>
    <row r="95" spans="2:8" ht="15">
      <c r="B95" s="19"/>
      <c r="C95" s="13"/>
      <c r="D95" s="175"/>
      <c r="E95" s="175"/>
      <c r="F95" s="15"/>
      <c r="G95" s="15"/>
      <c r="H95" s="15" t="str">
        <f t="shared" si="3"/>
        <v/>
      </c>
    </row>
    <row r="96" spans="2:8" ht="15">
      <c r="B96" s="19"/>
      <c r="C96" s="13"/>
      <c r="D96" s="175"/>
      <c r="E96" s="175"/>
      <c r="F96" s="15"/>
      <c r="G96" s="15"/>
      <c r="H96" s="15" t="str">
        <f t="shared" si="3"/>
        <v/>
      </c>
    </row>
    <row r="97" spans="2:8" ht="15">
      <c r="B97" s="19"/>
      <c r="C97" s="13"/>
      <c r="D97" s="175"/>
      <c r="E97" s="175"/>
      <c r="F97" s="15"/>
      <c r="G97" s="15"/>
      <c r="H97" s="15" t="str">
        <f t="shared" si="3"/>
        <v/>
      </c>
    </row>
    <row r="98" spans="2:8" ht="15">
      <c r="B98" s="19"/>
      <c r="C98" s="13"/>
      <c r="D98" s="175"/>
      <c r="E98" s="175"/>
      <c r="F98" s="15"/>
      <c r="G98" s="15"/>
      <c r="H98" s="15" t="str">
        <f t="shared" si="3"/>
        <v/>
      </c>
    </row>
    <row r="99" spans="2:8" ht="15">
      <c r="B99" s="19"/>
      <c r="C99" s="13"/>
      <c r="D99" s="175"/>
      <c r="E99" s="175"/>
      <c r="F99" s="15"/>
      <c r="G99" s="15"/>
      <c r="H99" s="15" t="str">
        <f t="shared" si="3"/>
        <v/>
      </c>
    </row>
    <row r="100" spans="2:8" ht="15">
      <c r="B100" s="19"/>
      <c r="C100" s="13"/>
      <c r="D100" s="175"/>
      <c r="E100" s="175"/>
      <c r="F100" s="15"/>
      <c r="G100" s="15"/>
      <c r="H100" s="15" t="str">
        <f t="shared" si="3"/>
        <v/>
      </c>
    </row>
    <row r="101" spans="2:8" ht="15">
      <c r="B101" s="19"/>
      <c r="C101" s="13"/>
      <c r="D101" s="175"/>
      <c r="E101" s="175"/>
      <c r="F101" s="15"/>
      <c r="G101" s="15"/>
      <c r="H101" s="15" t="str">
        <f t="shared" si="3"/>
        <v/>
      </c>
    </row>
    <row r="102" spans="2:8" ht="15">
      <c r="B102" s="19"/>
      <c r="C102" s="13"/>
      <c r="D102" s="175"/>
      <c r="E102" s="175"/>
      <c r="F102" s="15"/>
      <c r="G102" s="15"/>
      <c r="H102" s="15" t="str">
        <f t="shared" si="3"/>
        <v/>
      </c>
    </row>
    <row r="103" spans="2:8" ht="15">
      <c r="B103" s="19"/>
      <c r="C103" s="13"/>
      <c r="D103" s="175"/>
      <c r="E103" s="175"/>
      <c r="F103" s="15"/>
      <c r="G103" s="15"/>
      <c r="H103" s="15" t="str">
        <f t="shared" si="3"/>
        <v/>
      </c>
    </row>
    <row r="104" spans="2:8" ht="15">
      <c r="B104" s="19"/>
      <c r="C104" s="13"/>
      <c r="D104" s="175"/>
      <c r="E104" s="175"/>
      <c r="F104" s="15"/>
      <c r="G104" s="15"/>
      <c r="H104" s="15" t="str">
        <f t="shared" si="3"/>
        <v/>
      </c>
    </row>
    <row r="105" spans="2:8" ht="15">
      <c r="B105" s="19"/>
      <c r="C105" s="13"/>
      <c r="D105" s="175"/>
      <c r="E105" s="175"/>
      <c r="F105" s="15"/>
      <c r="G105" s="15"/>
      <c r="H105" s="15" t="str">
        <f t="shared" si="3"/>
        <v/>
      </c>
    </row>
    <row r="106" spans="2:8" ht="15">
      <c r="B106" s="19"/>
      <c r="C106" s="13"/>
      <c r="D106" s="175"/>
      <c r="E106" s="175"/>
      <c r="F106" s="15"/>
      <c r="G106" s="15"/>
      <c r="H106" s="15" t="str">
        <f t="shared" si="3"/>
        <v/>
      </c>
    </row>
    <row r="107" spans="2:8" ht="15">
      <c r="B107" s="19"/>
      <c r="C107" s="13"/>
      <c r="D107" s="175"/>
      <c r="E107" s="175"/>
      <c r="F107" s="15"/>
      <c r="G107" s="15"/>
      <c r="H107" s="15" t="str">
        <f t="shared" si="3"/>
        <v/>
      </c>
    </row>
    <row r="108" spans="2:8" ht="15">
      <c r="B108" s="19"/>
      <c r="C108" s="13"/>
      <c r="D108" s="175"/>
      <c r="E108" s="175"/>
      <c r="F108" s="15"/>
      <c r="G108" s="15"/>
      <c r="H108" s="15" t="str">
        <f t="shared" si="3"/>
        <v/>
      </c>
    </row>
    <row r="109" spans="2:8" ht="15">
      <c r="B109" s="19"/>
      <c r="C109" s="13"/>
      <c r="D109" s="175"/>
      <c r="E109" s="175"/>
      <c r="F109" s="15"/>
      <c r="G109" s="15"/>
      <c r="H109" s="15" t="str">
        <f t="shared" si="3"/>
        <v/>
      </c>
    </row>
    <row r="110" spans="2:8" ht="15">
      <c r="B110" s="19"/>
      <c r="C110" s="13"/>
      <c r="D110" s="175"/>
      <c r="E110" s="175"/>
      <c r="F110" s="15"/>
      <c r="G110" s="15"/>
      <c r="H110" s="15" t="str">
        <f t="shared" si="3"/>
        <v/>
      </c>
    </row>
    <row r="111" spans="2:8" ht="15">
      <c r="B111" s="19"/>
      <c r="C111" s="13"/>
      <c r="D111" s="175"/>
      <c r="E111" s="175"/>
      <c r="F111" s="15"/>
      <c r="G111" s="15"/>
      <c r="H111" s="15" t="str">
        <f t="shared" si="3"/>
        <v/>
      </c>
    </row>
    <row r="112" spans="2:8" ht="15">
      <c r="B112" s="19"/>
      <c r="C112" s="13"/>
      <c r="D112" s="175"/>
      <c r="E112" s="175"/>
      <c r="F112" s="15"/>
      <c r="G112" s="15"/>
      <c r="H112" s="15" t="str">
        <f t="shared" si="3"/>
        <v/>
      </c>
    </row>
    <row r="113" spans="2:8" ht="15">
      <c r="B113" s="19"/>
      <c r="C113" s="13"/>
      <c r="D113" s="175"/>
      <c r="E113" s="175"/>
      <c r="F113" s="15"/>
      <c r="G113" s="15"/>
      <c r="H113" s="15" t="str">
        <f t="shared" si="3"/>
        <v/>
      </c>
    </row>
    <row r="114" spans="2:8" ht="15">
      <c r="B114" s="19"/>
      <c r="C114" s="13"/>
      <c r="D114" s="175"/>
      <c r="E114" s="175"/>
      <c r="F114" s="15"/>
      <c r="G114" s="15"/>
      <c r="H114" s="15" t="str">
        <f t="shared" si="3"/>
        <v/>
      </c>
    </row>
    <row r="115" spans="2:8" ht="15">
      <c r="B115" s="19"/>
      <c r="C115" s="13"/>
      <c r="D115" s="175"/>
      <c r="E115" s="175"/>
      <c r="F115" s="15"/>
      <c r="G115" s="15"/>
      <c r="H115" s="15" t="str">
        <f t="shared" si="3"/>
        <v/>
      </c>
    </row>
    <row r="116" spans="2:8" ht="15">
      <c r="B116" s="19"/>
      <c r="C116" s="13"/>
      <c r="D116" s="175"/>
      <c r="E116" s="175"/>
      <c r="F116" s="15"/>
      <c r="G116" s="15"/>
      <c r="H116" s="15" t="str">
        <f t="shared" si="3"/>
        <v/>
      </c>
    </row>
    <row r="117" spans="2:8" ht="15">
      <c r="B117" s="19"/>
      <c r="C117" s="13"/>
      <c r="D117" s="175"/>
      <c r="E117" s="175"/>
      <c r="F117" s="15"/>
      <c r="G117" s="15"/>
      <c r="H117" s="15" t="str">
        <f t="shared" si="3"/>
        <v/>
      </c>
    </row>
    <row r="118" spans="2:8" ht="15">
      <c r="B118" s="19"/>
      <c r="C118" s="13"/>
      <c r="D118" s="175"/>
      <c r="E118" s="175"/>
      <c r="F118" s="15"/>
      <c r="G118" s="15"/>
      <c r="H118" s="15" t="str">
        <f t="shared" si="3"/>
        <v/>
      </c>
    </row>
    <row r="119" spans="2:8" ht="15">
      <c r="B119" s="19"/>
      <c r="C119" s="13"/>
      <c r="D119" s="175"/>
      <c r="E119" s="175"/>
      <c r="F119" s="15"/>
      <c r="G119" s="15"/>
      <c r="H119" s="15" t="str">
        <f t="shared" si="3"/>
        <v/>
      </c>
    </row>
    <row r="120" spans="2:8" ht="15">
      <c r="B120" s="19"/>
      <c r="C120" s="13"/>
      <c r="D120" s="175"/>
      <c r="E120" s="175"/>
      <c r="F120" s="15"/>
      <c r="G120" s="15"/>
      <c r="H120" s="15" t="str">
        <f t="shared" si="3"/>
        <v/>
      </c>
    </row>
    <row r="121" spans="2:8" ht="15">
      <c r="B121" s="19"/>
      <c r="C121" s="13"/>
      <c r="D121" s="175"/>
      <c r="E121" s="175"/>
      <c r="F121" s="15"/>
      <c r="G121" s="15"/>
      <c r="H121" s="15" t="str">
        <f t="shared" si="3"/>
        <v/>
      </c>
    </row>
    <row r="122" spans="2:8" ht="15">
      <c r="B122" s="19"/>
      <c r="C122" s="13"/>
      <c r="D122" s="175"/>
      <c r="E122" s="175"/>
      <c r="F122" s="15"/>
      <c r="G122" s="15"/>
      <c r="H122" s="15" t="str">
        <f t="shared" si="3"/>
        <v/>
      </c>
    </row>
    <row r="123" spans="2:8" ht="15">
      <c r="B123" s="19"/>
      <c r="C123" s="13"/>
      <c r="D123" s="175"/>
      <c r="E123" s="175"/>
      <c r="F123" s="15"/>
      <c r="G123" s="15"/>
      <c r="H123" s="15" t="str">
        <f t="shared" si="3"/>
        <v/>
      </c>
    </row>
    <row r="124" spans="2:8" ht="15">
      <c r="B124" s="19"/>
      <c r="C124" s="13"/>
      <c r="D124" s="175"/>
      <c r="E124" s="175"/>
      <c r="F124" s="15"/>
      <c r="G124" s="15"/>
      <c r="H124" s="15" t="str">
        <f t="shared" si="3"/>
        <v/>
      </c>
    </row>
    <row r="125" spans="2:8" ht="15">
      <c r="B125" s="19"/>
      <c r="C125" s="13"/>
      <c r="D125" s="175"/>
      <c r="E125" s="175"/>
      <c r="F125" s="15"/>
      <c r="G125" s="15"/>
      <c r="H125" s="15" t="str">
        <f t="shared" si="3"/>
        <v/>
      </c>
    </row>
    <row r="126" spans="2:8" ht="15">
      <c r="B126" s="19"/>
      <c r="C126" s="13"/>
      <c r="D126" s="175"/>
      <c r="E126" s="175"/>
      <c r="F126" s="15"/>
      <c r="G126" s="15"/>
      <c r="H126" s="15" t="str">
        <f t="shared" si="3"/>
        <v/>
      </c>
    </row>
    <row r="127" spans="2:8" ht="15">
      <c r="B127" s="19"/>
      <c r="C127" s="13"/>
      <c r="D127" s="175"/>
      <c r="E127" s="175"/>
      <c r="F127" s="15"/>
      <c r="G127" s="15"/>
      <c r="H127" s="15" t="str">
        <f t="shared" si="3"/>
        <v/>
      </c>
    </row>
    <row r="128" spans="2:8" ht="15">
      <c r="B128" s="19"/>
      <c r="C128" s="13"/>
      <c r="D128" s="175"/>
      <c r="E128" s="175"/>
      <c r="F128" s="15"/>
      <c r="G128" s="15"/>
      <c r="H128" s="15" t="str">
        <f t="shared" si="3"/>
        <v/>
      </c>
    </row>
    <row r="129" spans="2:8" ht="15">
      <c r="B129" s="19"/>
      <c r="C129" s="13"/>
      <c r="D129" s="175"/>
      <c r="E129" s="175"/>
      <c r="F129" s="15"/>
      <c r="G129" s="15"/>
      <c r="H129" s="15" t="str">
        <f t="shared" si="3"/>
        <v/>
      </c>
    </row>
    <row r="130" spans="2:8" ht="15">
      <c r="B130" s="19"/>
      <c r="C130" s="13"/>
      <c r="D130" s="175"/>
      <c r="E130" s="175"/>
      <c r="F130" s="15"/>
      <c r="G130" s="15"/>
      <c r="H130" s="15" t="str">
        <f t="shared" si="3"/>
        <v/>
      </c>
    </row>
    <row r="131" spans="2:8" ht="15">
      <c r="B131" s="19"/>
      <c r="C131" s="13"/>
      <c r="D131" s="175"/>
      <c r="E131" s="175"/>
      <c r="F131" s="15"/>
      <c r="G131" s="15"/>
      <c r="H131" s="15" t="str">
        <f t="shared" si="3"/>
        <v/>
      </c>
    </row>
    <row r="132" spans="2:8" ht="15">
      <c r="B132" s="19"/>
      <c r="C132" s="13"/>
      <c r="D132" s="175"/>
      <c r="E132" s="175"/>
      <c r="F132" s="15"/>
      <c r="G132" s="15"/>
      <c r="H132" s="15" t="str">
        <f t="shared" si="3"/>
        <v/>
      </c>
    </row>
    <row r="133" spans="2:8" ht="15">
      <c r="B133" s="19"/>
      <c r="C133" s="13"/>
      <c r="D133" s="175"/>
      <c r="E133" s="175"/>
      <c r="F133" s="15"/>
      <c r="G133" s="15"/>
      <c r="H133" s="15" t="str">
        <f t="shared" si="3"/>
        <v/>
      </c>
    </row>
    <row r="134" spans="2:8" ht="15">
      <c r="B134" s="19"/>
      <c r="C134" s="13"/>
      <c r="D134" s="175"/>
      <c r="E134" s="175"/>
      <c r="F134" s="15"/>
      <c r="G134" s="15"/>
      <c r="H134" s="15" t="str">
        <f t="shared" si="3"/>
        <v/>
      </c>
    </row>
    <row r="135" spans="2:8" ht="15">
      <c r="B135" s="19"/>
      <c r="C135" s="13"/>
      <c r="D135" s="175"/>
      <c r="E135" s="175"/>
      <c r="F135" s="15"/>
      <c r="G135" s="15"/>
      <c r="H135" s="15" t="str">
        <f t="shared" si="3"/>
        <v/>
      </c>
    </row>
    <row r="136" spans="2:8" ht="15">
      <c r="B136" s="19"/>
      <c r="C136" s="13"/>
      <c r="D136" s="175"/>
      <c r="E136" s="175"/>
      <c r="F136" s="15"/>
      <c r="G136" s="15"/>
      <c r="H136" s="15" t="str">
        <f t="shared" si="3"/>
        <v/>
      </c>
    </row>
    <row r="137" spans="2:8" ht="15">
      <c r="B137" s="19"/>
      <c r="C137" s="13"/>
      <c r="D137" s="175"/>
      <c r="E137" s="175"/>
      <c r="F137" s="15"/>
      <c r="G137" s="15"/>
      <c r="H137" s="15" t="str">
        <f t="shared" si="3"/>
        <v/>
      </c>
    </row>
    <row r="138" spans="2:8" ht="15">
      <c r="B138" s="19"/>
      <c r="C138" s="13"/>
      <c r="D138" s="175"/>
      <c r="E138" s="175"/>
      <c r="F138" s="15"/>
      <c r="G138" s="15"/>
      <c r="H138" s="15" t="str">
        <f t="shared" si="3"/>
        <v/>
      </c>
    </row>
    <row r="139" spans="2:8" ht="15">
      <c r="B139" s="19"/>
      <c r="C139" s="13"/>
      <c r="D139" s="175"/>
      <c r="E139" s="175"/>
      <c r="F139" s="15"/>
      <c r="G139" s="15"/>
      <c r="H139" s="15" t="str">
        <f t="shared" si="3"/>
        <v/>
      </c>
    </row>
    <row r="140" spans="2:8" ht="15">
      <c r="B140" s="19"/>
      <c r="C140" s="13"/>
      <c r="D140" s="175"/>
      <c r="E140" s="175"/>
      <c r="F140" s="15"/>
      <c r="G140" s="15"/>
      <c r="H140" s="15" t="str">
        <f t="shared" si="3"/>
        <v/>
      </c>
    </row>
    <row r="141" spans="2:8" ht="15">
      <c r="B141" s="19"/>
      <c r="C141" s="13"/>
      <c r="D141" s="175"/>
      <c r="E141" s="175"/>
      <c r="F141" s="15"/>
      <c r="G141" s="15"/>
      <c r="H141" s="15" t="str">
        <f t="shared" si="3"/>
        <v/>
      </c>
    </row>
    <row r="142" spans="2:8" ht="15">
      <c r="B142" s="19"/>
      <c r="C142" s="13"/>
      <c r="D142" s="175"/>
      <c r="E142" s="175"/>
      <c r="F142" s="15"/>
      <c r="G142" s="15"/>
      <c r="H142" s="15" t="str">
        <f t="shared" si="3"/>
        <v/>
      </c>
    </row>
    <row r="143" spans="2:8" ht="15">
      <c r="B143" s="19"/>
      <c r="C143" s="13"/>
      <c r="D143" s="175"/>
      <c r="E143" s="175"/>
      <c r="F143" s="15"/>
      <c r="G143" s="15"/>
      <c r="H143" s="15" t="str">
        <f t="shared" si="3"/>
        <v/>
      </c>
    </row>
    <row r="144" spans="2:8" ht="15">
      <c r="B144" s="19"/>
      <c r="C144" s="13"/>
      <c r="D144" s="175"/>
      <c r="E144" s="175"/>
      <c r="F144" s="15"/>
      <c r="G144" s="15"/>
      <c r="H144" s="15" t="str">
        <f t="shared" si="3"/>
        <v/>
      </c>
    </row>
    <row r="145" spans="2:8" ht="15">
      <c r="B145" s="19"/>
      <c r="C145" s="13"/>
      <c r="D145" s="175"/>
      <c r="E145" s="175"/>
      <c r="F145" s="15"/>
      <c r="G145" s="15"/>
      <c r="H145" s="15" t="str">
        <f t="shared" si="3"/>
        <v/>
      </c>
    </row>
    <row r="146" spans="2:8" ht="15">
      <c r="B146" s="19"/>
      <c r="C146" s="13"/>
      <c r="D146" s="175"/>
      <c r="E146" s="175"/>
      <c r="F146" s="15"/>
      <c r="G146" s="15"/>
      <c r="H146" s="15" t="str">
        <f t="shared" si="3"/>
        <v/>
      </c>
    </row>
    <row r="147" spans="2:8" ht="15">
      <c r="B147" s="19"/>
      <c r="C147" s="13"/>
      <c r="D147" s="175"/>
      <c r="E147" s="175"/>
      <c r="F147" s="15"/>
      <c r="G147" s="15"/>
      <c r="H147" s="15" t="str">
        <f t="shared" si="3"/>
        <v/>
      </c>
    </row>
    <row r="148" spans="2:8" ht="15">
      <c r="B148" s="19"/>
      <c r="C148" s="13"/>
      <c r="D148" s="175"/>
      <c r="E148" s="175"/>
      <c r="F148" s="15"/>
      <c r="G148" s="15"/>
      <c r="H148" s="15" t="str">
        <f t="shared" si="3"/>
        <v/>
      </c>
    </row>
    <row r="149" spans="2:8" ht="15">
      <c r="B149" s="19"/>
      <c r="C149" s="13"/>
      <c r="D149" s="175"/>
      <c r="E149" s="175"/>
      <c r="F149" s="15"/>
      <c r="G149" s="15"/>
      <c r="H149" s="15" t="str">
        <f t="shared" si="3"/>
        <v/>
      </c>
    </row>
    <row r="150" spans="2:8" ht="15">
      <c r="B150" s="19"/>
      <c r="C150" s="13"/>
      <c r="D150" s="175"/>
      <c r="E150" s="175"/>
      <c r="F150" s="15"/>
      <c r="G150" s="15"/>
      <c r="H150" s="15" t="str">
        <f t="shared" si="3"/>
        <v/>
      </c>
    </row>
    <row r="151" spans="2:8" ht="15">
      <c r="B151" s="19"/>
      <c r="C151" s="13"/>
      <c r="D151" s="175"/>
      <c r="E151" s="175"/>
      <c r="F151" s="15"/>
      <c r="G151" s="15"/>
      <c r="H151" s="15" t="str">
        <f t="shared" si="3"/>
        <v/>
      </c>
    </row>
    <row r="152" spans="2:8" ht="15">
      <c r="B152" s="19"/>
      <c r="C152" s="13"/>
      <c r="D152" s="175"/>
      <c r="E152" s="175"/>
      <c r="F152" s="15"/>
      <c r="G152" s="15"/>
      <c r="H152" s="15" t="str">
        <f t="shared" si="3"/>
        <v/>
      </c>
    </row>
    <row r="153" spans="2:8" ht="15">
      <c r="B153" s="19"/>
      <c r="C153" s="13"/>
      <c r="D153" s="175"/>
      <c r="E153" s="175"/>
      <c r="F153" s="15"/>
      <c r="G153" s="15"/>
      <c r="H153" s="15" t="str">
        <f t="shared" si="3"/>
        <v/>
      </c>
    </row>
    <row r="154" spans="2:8" ht="15">
      <c r="B154" s="19"/>
      <c r="C154" s="13"/>
      <c r="D154" s="175"/>
      <c r="E154" s="175"/>
      <c r="F154" s="15"/>
      <c r="G154" s="15"/>
      <c r="H154" s="15" t="str">
        <f t="shared" si="3"/>
        <v/>
      </c>
    </row>
    <row r="155" spans="2:8" ht="15">
      <c r="B155" s="19"/>
      <c r="C155" s="13"/>
      <c r="D155" s="175"/>
      <c r="E155" s="175"/>
      <c r="F155" s="15"/>
      <c r="G155" s="15"/>
      <c r="H155" s="15" t="str">
        <f t="shared" si="3"/>
        <v/>
      </c>
    </row>
    <row r="156" spans="2:8" ht="15">
      <c r="B156" s="19"/>
      <c r="C156" s="13"/>
      <c r="D156" s="175"/>
      <c r="E156" s="175"/>
      <c r="F156" s="15"/>
      <c r="G156" s="15"/>
      <c r="H156" s="15" t="str">
        <f t="shared" si="3"/>
        <v/>
      </c>
    </row>
    <row r="157" spans="2:8" ht="15">
      <c r="B157" s="19"/>
      <c r="C157" s="13"/>
      <c r="D157" s="175"/>
      <c r="E157" s="175"/>
      <c r="F157" s="15"/>
      <c r="G157" s="15"/>
      <c r="H157" s="15" t="str">
        <f t="shared" si="3"/>
        <v/>
      </c>
    </row>
    <row r="158" spans="2:8" ht="15">
      <c r="B158" s="19"/>
      <c r="C158" s="13"/>
      <c r="D158" s="175"/>
      <c r="E158" s="175"/>
      <c r="F158" s="15"/>
      <c r="G158" s="15"/>
      <c r="H158" s="15" t="str">
        <f t="shared" si="3"/>
        <v/>
      </c>
    </row>
    <row r="159" spans="2:8" ht="15">
      <c r="B159" s="19"/>
      <c r="C159" s="13"/>
      <c r="D159" s="175"/>
      <c r="E159" s="175"/>
      <c r="F159" s="15"/>
      <c r="G159" s="15"/>
      <c r="H159" s="15" t="str">
        <f t="shared" si="3"/>
        <v/>
      </c>
    </row>
    <row r="160" spans="2:8" ht="15">
      <c r="B160" s="19"/>
      <c r="C160" s="13"/>
      <c r="D160" s="175"/>
      <c r="E160" s="175"/>
      <c r="F160" s="15"/>
      <c r="G160" s="15"/>
      <c r="H160" s="15" t="str">
        <f t="shared" si="3"/>
        <v/>
      </c>
    </row>
    <row r="161" spans="2:8" ht="15">
      <c r="B161" s="19"/>
      <c r="C161" s="13"/>
      <c r="D161" s="175"/>
      <c r="E161" s="175"/>
      <c r="F161" s="15"/>
      <c r="G161" s="15"/>
      <c r="H161" s="15" t="str">
        <f t="shared" si="3"/>
        <v/>
      </c>
    </row>
    <row r="162" spans="2:8" ht="15">
      <c r="B162" s="19"/>
      <c r="C162" s="13"/>
      <c r="D162" s="175"/>
      <c r="E162" s="175"/>
      <c r="F162" s="15"/>
      <c r="G162" s="15"/>
      <c r="H162" s="15" t="str">
        <f t="shared" si="3"/>
        <v/>
      </c>
    </row>
    <row r="163" spans="2:8" ht="15">
      <c r="B163" s="19"/>
      <c r="C163" s="13"/>
      <c r="D163" s="175"/>
      <c r="E163" s="175"/>
      <c r="F163" s="15"/>
      <c r="G163" s="15"/>
      <c r="H163" s="15" t="str">
        <f t="shared" si="3"/>
        <v/>
      </c>
    </row>
    <row r="164" spans="2:8" ht="15">
      <c r="B164" s="19"/>
      <c r="C164" s="13"/>
      <c r="D164" s="175"/>
      <c r="E164" s="175"/>
      <c r="F164" s="15"/>
      <c r="G164" s="15"/>
      <c r="H164" s="15" t="str">
        <f t="shared" si="3"/>
        <v/>
      </c>
    </row>
    <row r="165" spans="2:8" ht="15">
      <c r="B165" s="19"/>
      <c r="C165" s="13"/>
      <c r="D165" s="175"/>
      <c r="E165" s="175"/>
      <c r="F165" s="15"/>
      <c r="G165" s="15"/>
      <c r="H165" s="15" t="str">
        <f t="shared" si="3"/>
        <v/>
      </c>
    </row>
    <row r="166" spans="2:8" ht="15">
      <c r="B166" s="19"/>
      <c r="C166" s="13"/>
      <c r="D166" s="175"/>
      <c r="E166" s="175"/>
      <c r="F166" s="15"/>
      <c r="G166" s="15"/>
      <c r="H166" s="15" t="str">
        <f t="shared" si="3"/>
        <v/>
      </c>
    </row>
    <row r="167" spans="2:8" ht="15">
      <c r="B167" s="19"/>
      <c r="C167" s="13"/>
      <c r="D167" s="175"/>
      <c r="E167" s="175"/>
      <c r="F167" s="15"/>
      <c r="G167" s="15"/>
      <c r="H167" s="15" t="str">
        <f t="shared" si="3"/>
        <v/>
      </c>
    </row>
    <row r="168" spans="2:8" ht="15">
      <c r="B168" s="19"/>
      <c r="C168" s="13"/>
      <c r="D168" s="175"/>
      <c r="E168" s="175"/>
      <c r="F168" s="15"/>
      <c r="G168" s="15"/>
      <c r="H168" s="15" t="str">
        <f t="shared" si="3"/>
        <v/>
      </c>
    </row>
    <row r="169" spans="2:8" ht="15">
      <c r="B169" s="19"/>
      <c r="C169" s="13"/>
      <c r="D169" s="175"/>
      <c r="E169" s="175"/>
      <c r="F169" s="15"/>
      <c r="G169" s="15"/>
      <c r="H169" s="15" t="str">
        <f t="shared" si="3"/>
        <v/>
      </c>
    </row>
    <row r="170" spans="2:8" ht="15">
      <c r="B170" s="19"/>
      <c r="C170" s="13"/>
      <c r="D170" s="175"/>
      <c r="E170" s="175"/>
      <c r="F170" s="15"/>
      <c r="G170" s="15"/>
      <c r="H170" s="15" t="str">
        <f t="shared" si="3"/>
        <v/>
      </c>
    </row>
    <row r="171" spans="2:8" ht="15">
      <c r="B171" s="19"/>
      <c r="C171" s="13"/>
      <c r="D171" s="175"/>
      <c r="E171" s="175"/>
      <c r="F171" s="15"/>
      <c r="G171" s="15"/>
      <c r="H171" s="15" t="str">
        <f t="shared" si="3"/>
        <v/>
      </c>
    </row>
    <row r="172" spans="2:8" ht="15">
      <c r="B172" s="19"/>
      <c r="C172" s="13"/>
      <c r="D172" s="175"/>
      <c r="E172" s="175"/>
      <c r="F172" s="15"/>
      <c r="G172" s="15"/>
      <c r="H172" s="15" t="str">
        <f t="shared" si="3"/>
        <v/>
      </c>
    </row>
    <row r="173" spans="2:8" ht="15">
      <c r="B173" s="19"/>
      <c r="C173" s="13"/>
      <c r="D173" s="175"/>
      <c r="E173" s="175"/>
      <c r="F173" s="15"/>
      <c r="G173" s="15"/>
      <c r="H173" s="15" t="str">
        <f t="shared" si="3"/>
        <v/>
      </c>
    </row>
    <row r="174" spans="2:8" ht="15">
      <c r="B174" s="19"/>
      <c r="C174" s="13"/>
      <c r="D174" s="175"/>
      <c r="E174" s="175"/>
      <c r="F174" s="15"/>
      <c r="G174" s="15"/>
      <c r="H174" s="15" t="str">
        <f t="shared" si="3"/>
        <v/>
      </c>
    </row>
    <row r="175" spans="2:8" ht="15">
      <c r="B175" s="19"/>
      <c r="C175" s="13"/>
      <c r="D175" s="175"/>
      <c r="E175" s="175"/>
      <c r="F175" s="15"/>
      <c r="G175" s="15"/>
      <c r="H175" s="15" t="str">
        <f t="shared" si="3"/>
        <v/>
      </c>
    </row>
    <row r="176" spans="2:8" ht="15">
      <c r="B176" s="19"/>
      <c r="C176" s="13"/>
      <c r="D176" s="175"/>
      <c r="E176" s="175"/>
      <c r="F176" s="15"/>
      <c r="G176" s="15"/>
      <c r="H176" s="15" t="str">
        <f t="shared" si="3"/>
        <v/>
      </c>
    </row>
    <row r="177" spans="2:8" ht="15">
      <c r="B177" s="19"/>
      <c r="C177" s="13"/>
      <c r="D177" s="175"/>
      <c r="E177" s="175"/>
      <c r="F177" s="15"/>
      <c r="G177" s="15"/>
      <c r="H177" s="15" t="str">
        <f t="shared" si="3"/>
        <v/>
      </c>
    </row>
    <row r="178" spans="2:8" ht="15">
      <c r="B178" s="19"/>
      <c r="C178" s="13"/>
      <c r="D178" s="175"/>
      <c r="E178" s="175"/>
      <c r="F178" s="15"/>
      <c r="G178" s="15"/>
      <c r="H178" s="15" t="str">
        <f t="shared" si="3"/>
        <v/>
      </c>
    </row>
    <row r="179" spans="2:8" ht="15">
      <c r="B179" s="19"/>
      <c r="C179" s="13"/>
      <c r="D179" s="175"/>
      <c r="E179" s="175"/>
      <c r="F179" s="15"/>
      <c r="G179" s="15"/>
      <c r="H179" s="15" t="str">
        <f t="shared" si="3"/>
        <v/>
      </c>
    </row>
    <row r="180" spans="2:8" ht="15">
      <c r="B180" s="19"/>
      <c r="C180" s="13"/>
      <c r="D180" s="175"/>
      <c r="E180" s="175"/>
      <c r="F180" s="15"/>
      <c r="G180" s="15"/>
      <c r="H180" s="15" t="str">
        <f t="shared" si="3"/>
        <v/>
      </c>
    </row>
    <row r="181" spans="2:8" ht="15">
      <c r="B181" s="19"/>
      <c r="C181" s="13"/>
      <c r="D181" s="175"/>
      <c r="E181" s="175"/>
      <c r="F181" s="15"/>
      <c r="G181" s="15"/>
      <c r="H181" s="15" t="str">
        <f t="shared" si="3"/>
        <v/>
      </c>
    </row>
    <row r="182" spans="2:8" ht="15">
      <c r="B182" s="19"/>
      <c r="C182" s="13"/>
      <c r="D182" s="175"/>
      <c r="E182" s="175"/>
      <c r="F182" s="15"/>
      <c r="G182" s="15"/>
      <c r="H182" s="15" t="str">
        <f t="shared" si="3"/>
        <v/>
      </c>
    </row>
    <row r="183" spans="2:8" ht="15">
      <c r="B183" s="19"/>
      <c r="C183" s="13"/>
      <c r="D183" s="175"/>
      <c r="E183" s="175"/>
      <c r="F183" s="15"/>
      <c r="G183" s="15"/>
      <c r="H183" s="15" t="str">
        <f t="shared" si="3"/>
        <v/>
      </c>
    </row>
    <row r="184" spans="2:8" ht="15">
      <c r="B184" s="19"/>
      <c r="C184" s="13"/>
      <c r="D184" s="175"/>
      <c r="E184" s="175"/>
      <c r="F184" s="15"/>
      <c r="G184" s="15"/>
      <c r="H184" s="15" t="str">
        <f t="shared" si="3"/>
        <v/>
      </c>
    </row>
    <row r="185" spans="2:8" ht="15">
      <c r="B185" s="19"/>
      <c r="C185" s="13"/>
      <c r="D185" s="175"/>
      <c r="E185" s="175"/>
      <c r="F185" s="15"/>
      <c r="G185" s="15"/>
      <c r="H185" s="15" t="str">
        <f t="shared" si="3"/>
        <v/>
      </c>
    </row>
    <row r="186" spans="2:8" ht="15">
      <c r="B186" s="19"/>
      <c r="C186" s="13"/>
      <c r="D186" s="175"/>
      <c r="E186" s="175"/>
      <c r="F186" s="15"/>
      <c r="G186" s="15"/>
      <c r="H186" s="15" t="str">
        <f t="shared" si="3"/>
        <v/>
      </c>
    </row>
    <row r="187" spans="2:8" ht="15">
      <c r="B187" s="19"/>
      <c r="C187" s="13"/>
      <c r="D187" s="175"/>
      <c r="E187" s="175"/>
      <c r="F187" s="15"/>
      <c r="G187" s="15"/>
      <c r="H187" s="15" t="str">
        <f t="shared" si="3"/>
        <v/>
      </c>
    </row>
    <row r="188" spans="2:8" ht="15">
      <c r="B188" s="19"/>
      <c r="C188" s="13"/>
      <c r="D188" s="175"/>
      <c r="E188" s="175"/>
      <c r="F188" s="15"/>
      <c r="G188" s="15"/>
      <c r="H188" s="15" t="str">
        <f t="shared" si="3"/>
        <v/>
      </c>
    </row>
    <row r="189" spans="2:8" ht="15">
      <c r="B189" s="19"/>
      <c r="C189" s="13"/>
      <c r="D189" s="175"/>
      <c r="E189" s="175"/>
      <c r="F189" s="15"/>
      <c r="G189" s="15"/>
      <c r="H189" s="15" t="str">
        <f t="shared" si="3"/>
        <v/>
      </c>
    </row>
    <row r="190" spans="2:8" ht="15">
      <c r="B190" s="19"/>
      <c r="C190" s="13"/>
      <c r="D190" s="175"/>
      <c r="E190" s="175"/>
      <c r="F190" s="15"/>
      <c r="G190" s="15"/>
      <c r="H190" s="15" t="str">
        <f t="shared" si="3"/>
        <v/>
      </c>
    </row>
    <row r="191" spans="2:8" ht="15">
      <c r="B191" s="19"/>
      <c r="C191" s="13"/>
      <c r="D191" s="175"/>
      <c r="E191" s="175"/>
      <c r="F191" s="15"/>
      <c r="G191" s="15"/>
      <c r="H191" s="15" t="str">
        <f t="shared" si="3"/>
        <v/>
      </c>
    </row>
    <row r="192" spans="2:8" ht="15">
      <c r="B192" s="19"/>
      <c r="C192" s="13"/>
      <c r="D192" s="175"/>
      <c r="E192" s="175"/>
      <c r="F192" s="15"/>
      <c r="G192" s="15"/>
      <c r="H192" s="15" t="str">
        <f t="shared" si="3"/>
        <v/>
      </c>
    </row>
    <row r="193" spans="2:8" ht="15">
      <c r="B193" s="19"/>
      <c r="C193" s="13"/>
      <c r="D193" s="175"/>
      <c r="E193" s="175"/>
      <c r="F193" s="15"/>
      <c r="G193" s="15"/>
      <c r="H193" s="15" t="str">
        <f t="shared" si="3"/>
        <v/>
      </c>
    </row>
    <row r="194" spans="2:8" ht="15">
      <c r="B194" s="19"/>
      <c r="C194" s="13"/>
      <c r="D194" s="175"/>
      <c r="E194" s="175"/>
      <c r="F194" s="15"/>
      <c r="G194" s="15"/>
      <c r="H194" s="15" t="str">
        <f t="shared" si="3"/>
        <v/>
      </c>
    </row>
    <row r="195" spans="2:8" ht="15">
      <c r="B195" s="19"/>
      <c r="C195" s="13"/>
      <c r="D195" s="175"/>
      <c r="E195" s="175"/>
      <c r="F195" s="15"/>
      <c r="G195" s="15"/>
      <c r="H195" s="15" t="str">
        <f t="shared" si="3"/>
        <v/>
      </c>
    </row>
    <row r="196" spans="2:8" ht="15">
      <c r="B196" s="19"/>
      <c r="C196" s="13"/>
      <c r="D196" s="175"/>
      <c r="E196" s="175"/>
      <c r="F196" s="15"/>
      <c r="G196" s="15"/>
      <c r="H196" s="15" t="str">
        <f t="shared" si="3"/>
        <v/>
      </c>
    </row>
    <row r="197" spans="2:8" ht="15">
      <c r="B197" s="19"/>
      <c r="C197" s="13"/>
      <c r="D197" s="175"/>
      <c r="E197" s="175"/>
      <c r="F197" s="15"/>
      <c r="G197" s="15"/>
      <c r="H197" s="15" t="str">
        <f t="shared" si="3"/>
        <v/>
      </c>
    </row>
    <row r="198" spans="2:8" ht="15">
      <c r="B198" s="19"/>
      <c r="C198" s="13"/>
      <c r="D198" s="175"/>
      <c r="E198" s="175"/>
      <c r="F198" s="15"/>
      <c r="G198" s="15"/>
      <c r="H198" s="15" t="str">
        <f t="shared" si="3"/>
        <v/>
      </c>
    </row>
    <row r="199" spans="2:8" ht="15">
      <c r="B199" s="19"/>
      <c r="C199" s="13"/>
      <c r="D199" s="175"/>
      <c r="E199" s="175"/>
      <c r="F199" s="15"/>
      <c r="G199" s="15"/>
      <c r="H199" s="15" t="str">
        <f t="shared" si="3"/>
        <v/>
      </c>
    </row>
    <row r="200" spans="2:8" ht="15">
      <c r="B200" s="19"/>
      <c r="C200" s="13"/>
      <c r="D200" s="175"/>
      <c r="E200" s="175"/>
      <c r="F200" s="15"/>
      <c r="G200" s="15"/>
      <c r="H200" s="15" t="str">
        <f t="shared" si="3"/>
        <v/>
      </c>
    </row>
    <row r="201" spans="2:8" ht="15">
      <c r="B201" s="19"/>
      <c r="C201" s="13"/>
      <c r="D201" s="175"/>
      <c r="E201" s="175"/>
      <c r="F201" s="15"/>
      <c r="G201" s="15"/>
      <c r="H201" s="15" t="str">
        <f t="shared" si="3"/>
        <v/>
      </c>
    </row>
    <row r="202" spans="2:8" ht="15">
      <c r="B202" s="19"/>
      <c r="C202" s="13"/>
      <c r="D202" s="175"/>
      <c r="E202" s="175"/>
      <c r="F202" s="15"/>
      <c r="G202" s="15"/>
      <c r="H202" s="15" t="str">
        <f t="shared" si="3"/>
        <v/>
      </c>
    </row>
    <row r="203" spans="2:8" ht="15">
      <c r="B203" s="19"/>
      <c r="C203" s="13"/>
      <c r="D203" s="175"/>
      <c r="E203" s="175"/>
      <c r="F203" s="15"/>
      <c r="G203" s="15"/>
      <c r="H203" s="15" t="str">
        <f t="shared" si="3"/>
        <v/>
      </c>
    </row>
    <row r="204" spans="2:8" ht="15">
      <c r="B204" s="19"/>
      <c r="C204" s="13"/>
      <c r="D204" s="175"/>
      <c r="E204" s="175"/>
      <c r="F204" s="15"/>
      <c r="G204" s="15"/>
      <c r="H204" s="15" t="str">
        <f t="shared" si="3"/>
        <v/>
      </c>
    </row>
    <row r="205" spans="2:8" ht="15">
      <c r="B205" s="19"/>
      <c r="C205" s="13"/>
      <c r="D205" s="175"/>
      <c r="E205" s="175"/>
      <c r="F205" s="15"/>
      <c r="G205" s="15"/>
      <c r="H205" s="15" t="str">
        <f t="shared" si="3"/>
        <v/>
      </c>
    </row>
    <row r="206" spans="2:8" ht="15">
      <c r="B206" s="19"/>
      <c r="C206" s="13"/>
      <c r="D206" s="175"/>
      <c r="E206" s="175"/>
      <c r="F206" s="15"/>
      <c r="G206" s="15"/>
      <c r="H206" s="15" t="str">
        <f t="shared" si="3"/>
        <v/>
      </c>
    </row>
    <row r="207" spans="2:8" ht="15">
      <c r="B207" s="19"/>
      <c r="C207" s="13"/>
      <c r="D207" s="175"/>
      <c r="E207" s="175"/>
      <c r="F207" s="15"/>
      <c r="G207" s="15"/>
      <c r="H207" s="15" t="str">
        <f t="shared" si="3"/>
        <v/>
      </c>
    </row>
    <row r="208" spans="2:8" ht="15">
      <c r="B208" s="19"/>
      <c r="C208" s="13"/>
      <c r="D208" s="175"/>
      <c r="E208" s="175"/>
      <c r="F208" s="15"/>
      <c r="G208" s="15"/>
      <c r="H208" s="15" t="str">
        <f t="shared" si="3"/>
        <v/>
      </c>
    </row>
    <row r="209" spans="2:8" ht="15">
      <c r="B209" s="19"/>
      <c r="C209" s="13"/>
      <c r="D209" s="175"/>
      <c r="E209" s="175"/>
      <c r="F209" s="15"/>
      <c r="G209" s="15"/>
      <c r="H209" s="15" t="str">
        <f t="shared" si="3"/>
        <v/>
      </c>
    </row>
    <row r="210" spans="2:8" ht="15">
      <c r="B210" s="19"/>
      <c r="C210" s="13"/>
      <c r="D210" s="175"/>
      <c r="E210" s="175"/>
      <c r="F210" s="15"/>
      <c r="G210" s="15"/>
      <c r="H210" s="15" t="str">
        <f t="shared" si="3"/>
        <v/>
      </c>
    </row>
    <row r="211" spans="2:8" ht="15">
      <c r="B211" s="19"/>
      <c r="C211" s="13"/>
      <c r="D211" s="175"/>
      <c r="E211" s="175"/>
      <c r="F211" s="15"/>
      <c r="G211" s="15"/>
      <c r="H211" s="15" t="str">
        <f t="shared" si="3"/>
        <v/>
      </c>
    </row>
    <row r="212" spans="2:8" ht="15">
      <c r="B212" s="19"/>
      <c r="C212" s="13"/>
      <c r="D212" s="175"/>
      <c r="E212" s="175"/>
      <c r="F212" s="15"/>
      <c r="G212" s="15"/>
      <c r="H212" s="15" t="str">
        <f t="shared" si="3"/>
        <v/>
      </c>
    </row>
    <row r="213" spans="2:8" ht="15">
      <c r="B213" s="19"/>
      <c r="C213" s="13"/>
      <c r="D213" s="175"/>
      <c r="E213" s="175"/>
      <c r="F213" s="15"/>
      <c r="G213" s="15"/>
      <c r="H213" s="15" t="str">
        <f t="shared" si="3"/>
        <v/>
      </c>
    </row>
    <row r="214" spans="2:8" ht="15">
      <c r="B214" s="19"/>
      <c r="C214" s="13"/>
      <c r="D214" s="175"/>
      <c r="E214" s="175"/>
      <c r="F214" s="15"/>
      <c r="G214" s="15"/>
      <c r="H214" s="15" t="str">
        <f t="shared" si="3"/>
        <v/>
      </c>
    </row>
    <row r="215" spans="2:8" ht="15">
      <c r="B215" s="19"/>
      <c r="C215" s="13"/>
      <c r="D215" s="175"/>
      <c r="E215" s="175"/>
      <c r="F215" s="15"/>
      <c r="G215" s="15"/>
      <c r="H215" s="15" t="str">
        <f t="shared" si="3"/>
        <v/>
      </c>
    </row>
    <row r="216" spans="2:8" ht="15">
      <c r="B216" s="19"/>
      <c r="C216" s="13"/>
      <c r="D216" s="175"/>
      <c r="E216" s="175"/>
      <c r="F216" s="15"/>
      <c r="G216" s="15"/>
      <c r="H216" s="15" t="str">
        <f t="shared" si="3"/>
        <v/>
      </c>
    </row>
    <row r="217" spans="2:8" ht="15">
      <c r="B217" s="19"/>
      <c r="C217" s="13"/>
      <c r="D217" s="175"/>
      <c r="E217" s="175"/>
      <c r="F217" s="15"/>
      <c r="G217" s="15"/>
      <c r="H217" s="15" t="str">
        <f t="shared" si="3"/>
        <v/>
      </c>
    </row>
    <row r="218" spans="2:8" ht="15">
      <c r="B218" s="19"/>
      <c r="C218" s="13"/>
      <c r="D218" s="175"/>
      <c r="E218" s="175"/>
      <c r="F218" s="15"/>
      <c r="G218" s="15"/>
      <c r="H218" s="15" t="str">
        <f t="shared" si="3"/>
        <v/>
      </c>
    </row>
    <row r="219" spans="2:8" ht="15">
      <c r="B219" s="19"/>
      <c r="C219" s="13"/>
      <c r="D219" s="175"/>
      <c r="E219" s="175"/>
      <c r="F219" s="15"/>
      <c r="G219" s="15"/>
      <c r="H219" s="15" t="str">
        <f t="shared" si="3"/>
        <v/>
      </c>
    </row>
    <row r="220" spans="2:8" ht="15">
      <c r="B220" s="19"/>
      <c r="C220" s="13"/>
      <c r="D220" s="175"/>
      <c r="E220" s="175"/>
      <c r="F220" s="15"/>
      <c r="G220" s="15"/>
      <c r="H220" s="15" t="str">
        <f t="shared" si="3"/>
        <v/>
      </c>
    </row>
    <row r="221" spans="2:8" ht="15">
      <c r="B221" s="19"/>
      <c r="C221" s="13"/>
      <c r="D221" s="175"/>
      <c r="E221" s="175"/>
      <c r="F221" s="15"/>
      <c r="G221" s="15"/>
      <c r="H221" s="15" t="str">
        <f t="shared" si="3"/>
        <v/>
      </c>
    </row>
    <row r="222" spans="2:8" ht="15">
      <c r="B222" s="19"/>
      <c r="C222" s="13"/>
      <c r="D222" s="175"/>
      <c r="E222" s="175"/>
      <c r="F222" s="15"/>
      <c r="G222" s="15"/>
      <c r="H222" s="15" t="str">
        <f t="shared" si="3"/>
        <v/>
      </c>
    </row>
    <row r="223" spans="2:8" ht="15">
      <c r="B223" s="19"/>
      <c r="C223" s="13"/>
      <c r="D223" s="175"/>
      <c r="E223" s="175"/>
      <c r="F223" s="15"/>
      <c r="G223" s="15"/>
      <c r="H223" s="15" t="str">
        <f t="shared" si="3"/>
        <v/>
      </c>
    </row>
    <row r="224" spans="2:8" ht="15">
      <c r="B224" s="19"/>
      <c r="C224" s="13"/>
      <c r="D224" s="175"/>
      <c r="E224" s="175"/>
      <c r="F224" s="15"/>
      <c r="G224" s="15"/>
      <c r="H224" s="15" t="str">
        <f t="shared" si="3"/>
        <v/>
      </c>
    </row>
    <row r="225" spans="2:8" ht="15">
      <c r="B225" s="19"/>
      <c r="C225" s="13"/>
      <c r="D225" s="175"/>
      <c r="E225" s="175"/>
      <c r="F225" s="15"/>
      <c r="G225" s="15"/>
      <c r="H225" s="15" t="str">
        <f t="shared" si="3"/>
        <v/>
      </c>
    </row>
    <row r="226" spans="2:8" ht="15">
      <c r="B226" s="19"/>
      <c r="C226" s="13"/>
      <c r="D226" s="175"/>
      <c r="E226" s="175"/>
      <c r="F226" s="15"/>
      <c r="G226" s="15"/>
      <c r="H226" s="15" t="str">
        <f t="shared" si="3"/>
        <v/>
      </c>
    </row>
    <row r="227" spans="2:8" ht="15">
      <c r="B227" s="19"/>
      <c r="C227" s="13"/>
      <c r="D227" s="175"/>
      <c r="E227" s="175"/>
      <c r="F227" s="15"/>
      <c r="G227" s="15"/>
      <c r="H227" s="15" t="str">
        <f t="shared" si="3"/>
        <v/>
      </c>
    </row>
    <row r="228" spans="2:8" ht="15">
      <c r="B228" s="19"/>
      <c r="C228" s="13"/>
      <c r="D228" s="175"/>
      <c r="E228" s="175"/>
      <c r="F228" s="15"/>
      <c r="G228" s="15"/>
      <c r="H228" s="15" t="str">
        <f t="shared" si="3"/>
        <v/>
      </c>
    </row>
    <row r="229" spans="2:8" ht="15">
      <c r="B229" s="19"/>
      <c r="C229" s="13"/>
      <c r="D229" s="175"/>
      <c r="E229" s="175"/>
      <c r="F229" s="15"/>
      <c r="G229" s="15"/>
      <c r="H229" s="15" t="str">
        <f t="shared" si="3"/>
        <v/>
      </c>
    </row>
    <row r="230" spans="2:8" ht="15">
      <c r="B230" s="19"/>
      <c r="C230" s="13"/>
      <c r="D230" s="175"/>
      <c r="E230" s="175"/>
      <c r="F230" s="15"/>
      <c r="G230" s="15"/>
      <c r="H230" s="15" t="str">
        <f t="shared" si="3"/>
        <v/>
      </c>
    </row>
    <row r="231" spans="2:8" ht="15">
      <c r="B231" s="19"/>
      <c r="C231" s="13"/>
      <c r="D231" s="175"/>
      <c r="E231" s="175"/>
      <c r="F231" s="15"/>
      <c r="G231" s="15"/>
      <c r="H231" s="15" t="str">
        <f t="shared" si="3"/>
        <v/>
      </c>
    </row>
    <row r="232" spans="2:8" ht="15">
      <c r="B232" s="19"/>
      <c r="C232" s="13"/>
      <c r="D232" s="175"/>
      <c r="E232" s="175"/>
      <c r="F232" s="15"/>
      <c r="G232" s="15"/>
      <c r="H232" s="15" t="str">
        <f t="shared" si="3"/>
        <v/>
      </c>
    </row>
    <row r="233" spans="2:8" ht="15">
      <c r="B233" s="19"/>
      <c r="C233" s="13"/>
      <c r="D233" s="175"/>
      <c r="E233" s="175"/>
      <c r="F233" s="15"/>
      <c r="G233" s="15"/>
      <c r="H233" s="15" t="str">
        <f t="shared" si="3"/>
        <v/>
      </c>
    </row>
    <row r="234" spans="2:8" ht="15">
      <c r="B234" s="19"/>
      <c r="C234" s="13"/>
      <c r="D234" s="175"/>
      <c r="E234" s="175"/>
      <c r="F234" s="15"/>
      <c r="G234" s="15"/>
      <c r="H234" s="15" t="str">
        <f t="shared" si="3"/>
        <v/>
      </c>
    </row>
    <row r="235" spans="2:8" ht="15">
      <c r="B235" s="19"/>
      <c r="C235" s="13"/>
      <c r="D235" s="175"/>
      <c r="E235" s="175"/>
      <c r="F235" s="15"/>
      <c r="G235" s="15"/>
      <c r="H235" s="15" t="str">
        <f t="shared" si="3"/>
        <v/>
      </c>
    </row>
    <row r="236" spans="2:8" ht="15">
      <c r="B236" s="19"/>
      <c r="C236" s="13"/>
      <c r="D236" s="175"/>
      <c r="E236" s="175"/>
      <c r="F236" s="15"/>
      <c r="G236" s="15"/>
      <c r="H236" s="15" t="str">
        <f t="shared" si="3"/>
        <v/>
      </c>
    </row>
    <row r="237" spans="2:8" ht="15">
      <c r="B237" s="19"/>
      <c r="C237" s="13"/>
      <c r="D237" s="175"/>
      <c r="E237" s="175"/>
      <c r="F237" s="15"/>
      <c r="G237" s="15"/>
      <c r="H237" s="15" t="str">
        <f t="shared" si="3"/>
        <v/>
      </c>
    </row>
    <row r="238" spans="2:8" ht="15">
      <c r="B238" s="19"/>
      <c r="C238" s="13"/>
      <c r="D238" s="175"/>
      <c r="E238" s="175"/>
      <c r="F238" s="15"/>
      <c r="G238" s="15"/>
      <c r="H238" s="15" t="str">
        <f t="shared" si="3"/>
        <v/>
      </c>
    </row>
    <row r="239" spans="2:8" ht="15">
      <c r="B239" s="19"/>
      <c r="C239" s="13"/>
      <c r="D239" s="175"/>
      <c r="E239" s="175"/>
      <c r="F239" s="15"/>
      <c r="G239" s="15"/>
      <c r="H239" s="15" t="str">
        <f t="shared" si="3"/>
        <v/>
      </c>
    </row>
    <row r="240" spans="2:8" ht="15">
      <c r="B240" s="19"/>
      <c r="C240" s="13"/>
      <c r="D240" s="175"/>
      <c r="E240" s="175"/>
      <c r="F240" s="15"/>
      <c r="G240" s="15"/>
      <c r="H240" s="15" t="str">
        <f t="shared" si="3"/>
        <v/>
      </c>
    </row>
    <row r="241" spans="2:8" ht="15">
      <c r="B241" s="19"/>
      <c r="C241" s="13"/>
      <c r="D241" s="175"/>
      <c r="E241" s="175"/>
      <c r="F241" s="15"/>
      <c r="G241" s="15"/>
      <c r="H241" s="15" t="str">
        <f t="shared" si="3"/>
        <v/>
      </c>
    </row>
    <row r="242" spans="2:8" ht="15">
      <c r="B242" s="19"/>
      <c r="C242" s="13"/>
      <c r="D242" s="175"/>
      <c r="E242" s="175"/>
      <c r="F242" s="15"/>
      <c r="G242" s="15"/>
      <c r="H242" s="15" t="str">
        <f t="shared" si="3"/>
        <v/>
      </c>
    </row>
    <row r="243" spans="2:8" ht="15">
      <c r="B243" s="19"/>
      <c r="C243" s="13"/>
      <c r="D243" s="175"/>
      <c r="E243" s="175"/>
      <c r="F243" s="15"/>
      <c r="G243" s="15"/>
      <c r="H243" s="15" t="str">
        <f t="shared" si="3"/>
        <v/>
      </c>
    </row>
    <row r="244" spans="2:8" ht="15">
      <c r="B244" s="19"/>
      <c r="C244" s="13"/>
      <c r="D244" s="175"/>
      <c r="E244" s="175"/>
      <c r="F244" s="15"/>
      <c r="G244" s="15"/>
      <c r="H244" s="15" t="str">
        <f t="shared" si="3"/>
        <v/>
      </c>
    </row>
    <row r="245" spans="2:8" ht="15">
      <c r="B245" s="19"/>
      <c r="C245" s="13"/>
      <c r="D245" s="175"/>
      <c r="E245" s="175"/>
      <c r="F245" s="15"/>
      <c r="G245" s="15"/>
      <c r="H245" s="15" t="str">
        <f t="shared" si="3"/>
        <v/>
      </c>
    </row>
    <row r="246" spans="2:8" ht="15">
      <c r="B246" s="19"/>
      <c r="C246" s="13"/>
      <c r="D246" s="175"/>
      <c r="E246" s="175"/>
      <c r="F246" s="15"/>
      <c r="G246" s="15"/>
      <c r="H246" s="15" t="str">
        <f t="shared" si="3"/>
        <v/>
      </c>
    </row>
    <row r="247" spans="2:8" ht="15">
      <c r="B247" s="19"/>
      <c r="C247" s="13"/>
      <c r="D247" s="175"/>
      <c r="E247" s="175"/>
      <c r="F247" s="15"/>
      <c r="G247" s="15"/>
      <c r="H247" s="15" t="str">
        <f t="shared" si="3"/>
        <v/>
      </c>
    </row>
    <row r="248" spans="2:8" ht="15">
      <c r="B248" s="19"/>
      <c r="C248" s="13"/>
      <c r="D248" s="175"/>
      <c r="E248" s="175"/>
      <c r="F248" s="15"/>
      <c r="G248" s="15"/>
      <c r="H248" s="15" t="str">
        <f t="shared" si="3"/>
        <v/>
      </c>
    </row>
    <row r="249" spans="2:8" ht="15">
      <c r="B249" s="19"/>
      <c r="C249" s="13"/>
      <c r="D249" s="175"/>
      <c r="E249" s="175"/>
      <c r="F249" s="15"/>
      <c r="G249" s="15"/>
      <c r="H249" s="15" t="str">
        <f t="shared" si="3"/>
        <v/>
      </c>
    </row>
    <row r="250" spans="2:8" ht="15">
      <c r="B250" s="19"/>
      <c r="C250" s="13"/>
      <c r="D250" s="175"/>
      <c r="E250" s="175"/>
      <c r="F250" s="15"/>
      <c r="G250" s="15"/>
      <c r="H250" s="15" t="str">
        <f t="shared" si="3"/>
        <v/>
      </c>
    </row>
    <row r="251" spans="2:8" ht="15">
      <c r="B251" s="19"/>
      <c r="C251" s="13"/>
      <c r="D251" s="175"/>
      <c r="E251" s="175"/>
      <c r="F251" s="15"/>
      <c r="G251" s="15"/>
      <c r="H251" s="15" t="str">
        <f t="shared" si="3"/>
        <v/>
      </c>
    </row>
    <row r="252" spans="2:8" ht="15">
      <c r="B252" s="19"/>
      <c r="C252" s="13"/>
      <c r="D252" s="175"/>
      <c r="E252" s="175"/>
      <c r="F252" s="15"/>
      <c r="G252" s="15"/>
      <c r="H252" s="15" t="str">
        <f t="shared" si="3"/>
        <v/>
      </c>
    </row>
    <row r="253" spans="2:8" ht="15">
      <c r="B253" s="19"/>
      <c r="C253" s="13"/>
      <c r="D253" s="175"/>
      <c r="E253" s="175"/>
      <c r="F253" s="15"/>
      <c r="G253" s="15"/>
      <c r="H253" s="15" t="str">
        <f t="shared" si="3"/>
        <v/>
      </c>
    </row>
    <row r="254" spans="2:8" ht="15">
      <c r="B254" s="19"/>
      <c r="C254" s="13"/>
      <c r="D254" s="175"/>
      <c r="E254" s="175"/>
      <c r="F254" s="15"/>
      <c r="G254" s="15"/>
      <c r="H254" s="15" t="str">
        <f t="shared" si="3"/>
        <v/>
      </c>
    </row>
    <row r="255" spans="2:8" ht="15">
      <c r="B255" s="19"/>
      <c r="C255" s="13"/>
      <c r="D255" s="175"/>
      <c r="E255" s="175"/>
      <c r="F255" s="15"/>
      <c r="G255" s="15"/>
      <c r="H255" s="15" t="str">
        <f t="shared" si="3"/>
        <v/>
      </c>
    </row>
    <row r="256" spans="2:8" ht="15">
      <c r="B256" s="19"/>
      <c r="C256" s="13"/>
      <c r="D256" s="175"/>
      <c r="E256" s="175"/>
      <c r="F256" s="15"/>
      <c r="G256" s="15"/>
      <c r="H256" s="15" t="str">
        <f t="shared" si="3"/>
        <v/>
      </c>
    </row>
    <row r="257" spans="2:8" ht="15">
      <c r="B257" s="19"/>
      <c r="C257" s="13"/>
      <c r="D257" s="175"/>
      <c r="E257" s="175"/>
      <c r="F257" s="15"/>
      <c r="G257" s="15"/>
      <c r="H257" s="15" t="str">
        <f t="shared" si="3"/>
        <v/>
      </c>
    </row>
    <row r="258" spans="2:8" ht="15">
      <c r="B258" s="19"/>
      <c r="C258" s="13"/>
      <c r="D258" s="175"/>
      <c r="E258" s="175"/>
      <c r="F258" s="15"/>
      <c r="G258" s="15"/>
      <c r="H258" s="15" t="str">
        <f t="shared" si="3"/>
        <v/>
      </c>
    </row>
    <row r="259" spans="2:8" ht="15">
      <c r="B259" s="19"/>
      <c r="C259" s="13"/>
      <c r="D259" s="175"/>
      <c r="E259" s="175"/>
      <c r="F259" s="15"/>
      <c r="G259" s="15"/>
      <c r="H259" s="15" t="str">
        <f t="shared" si="3"/>
        <v/>
      </c>
    </row>
    <row r="260" spans="2:8" ht="15">
      <c r="B260" s="19"/>
      <c r="C260" s="13"/>
      <c r="D260" s="175"/>
      <c r="E260" s="175"/>
      <c r="F260" s="15"/>
      <c r="G260" s="15"/>
      <c r="H260" s="15" t="str">
        <f t="shared" si="3"/>
        <v/>
      </c>
    </row>
    <row r="261" spans="2:8" ht="15">
      <c r="B261" s="19"/>
      <c r="C261" s="13"/>
      <c r="D261" s="175"/>
      <c r="E261" s="175"/>
      <c r="F261" s="15"/>
      <c r="G261" s="15"/>
      <c r="H261" s="15" t="str">
        <f t="shared" si="3"/>
        <v/>
      </c>
    </row>
    <row r="262" spans="2:8" ht="15">
      <c r="B262" s="19"/>
      <c r="C262" s="13"/>
      <c r="D262" s="175"/>
      <c r="E262" s="175"/>
      <c r="F262" s="15"/>
      <c r="G262" s="15"/>
      <c r="H262" s="15" t="str">
        <f t="shared" si="3"/>
        <v/>
      </c>
    </row>
    <row r="263" spans="2:8" ht="15">
      <c r="B263" s="19"/>
      <c r="C263" s="13"/>
      <c r="D263" s="175"/>
      <c r="E263" s="175"/>
      <c r="F263" s="15"/>
      <c r="G263" s="15"/>
      <c r="H263" s="15" t="str">
        <f t="shared" si="3"/>
        <v/>
      </c>
    </row>
    <row r="264" spans="2:8" ht="15">
      <c r="B264" s="19"/>
      <c r="C264" s="13"/>
      <c r="D264" s="175"/>
      <c r="E264" s="175"/>
      <c r="F264" s="15"/>
      <c r="G264" s="15"/>
      <c r="H264" s="15" t="str">
        <f t="shared" si="3"/>
        <v/>
      </c>
    </row>
    <row r="265" spans="2:8" ht="15">
      <c r="B265" s="19"/>
      <c r="C265" s="13"/>
      <c r="D265" s="175"/>
      <c r="E265" s="175"/>
      <c r="F265" s="15"/>
      <c r="G265" s="15"/>
      <c r="H265" s="15" t="str">
        <f t="shared" si="3"/>
        <v/>
      </c>
    </row>
    <row r="266" spans="2:8" ht="15">
      <c r="B266" s="19"/>
      <c r="C266" s="13"/>
      <c r="D266" s="175"/>
      <c r="E266" s="175"/>
      <c r="F266" s="15"/>
      <c r="G266" s="15"/>
      <c r="H266" s="15" t="str">
        <f t="shared" si="3"/>
        <v/>
      </c>
    </row>
    <row r="267" spans="2:8" ht="15">
      <c r="B267" s="19"/>
      <c r="C267" s="13"/>
      <c r="D267" s="175"/>
      <c r="E267" s="175"/>
      <c r="F267" s="15"/>
      <c r="G267" s="15"/>
      <c r="H267" s="15" t="str">
        <f t="shared" si="3"/>
        <v/>
      </c>
    </row>
    <row r="268" spans="2:8" ht="15">
      <c r="B268" s="19"/>
      <c r="C268" s="13"/>
      <c r="D268" s="175"/>
      <c r="E268" s="175"/>
      <c r="F268" s="15"/>
      <c r="G268" s="15"/>
      <c r="H268" s="15" t="str">
        <f t="shared" si="3"/>
        <v/>
      </c>
    </row>
    <row r="269" spans="2:8" ht="15">
      <c r="B269" s="19"/>
      <c r="C269" s="13"/>
      <c r="D269" s="175"/>
      <c r="E269" s="175"/>
      <c r="F269" s="15"/>
      <c r="G269" s="15"/>
      <c r="H269" s="15" t="str">
        <f t="shared" si="3"/>
        <v/>
      </c>
    </row>
    <row r="270" spans="2:8" ht="15">
      <c r="B270" s="19"/>
      <c r="C270" s="13"/>
      <c r="D270" s="175"/>
      <c r="E270" s="175"/>
      <c r="F270" s="15"/>
      <c r="G270" s="15"/>
      <c r="H270" s="15" t="str">
        <f t="shared" si="3"/>
        <v/>
      </c>
    </row>
    <row r="271" spans="2:8" ht="15">
      <c r="B271" s="19"/>
      <c r="C271" s="13"/>
      <c r="D271" s="175"/>
      <c r="E271" s="175"/>
      <c r="F271" s="15"/>
      <c r="G271" s="15"/>
      <c r="H271" s="15" t="str">
        <f t="shared" si="3"/>
        <v/>
      </c>
    </row>
    <row r="272" spans="2:8" ht="15">
      <c r="B272" s="19"/>
      <c r="C272" s="13"/>
      <c r="D272" s="175"/>
      <c r="E272" s="175"/>
      <c r="F272" s="15"/>
      <c r="G272" s="15"/>
      <c r="H272" s="15" t="str">
        <f t="shared" si="3"/>
        <v/>
      </c>
    </row>
    <row r="273" spans="2:8" ht="15">
      <c r="B273" s="19"/>
      <c r="C273" s="13"/>
      <c r="D273" s="175"/>
      <c r="E273" s="175"/>
      <c r="F273" s="15"/>
      <c r="G273" s="15"/>
      <c r="H273" s="15" t="str">
        <f t="shared" si="3"/>
        <v/>
      </c>
    </row>
    <row r="274" spans="2:8" ht="15">
      <c r="B274" s="19"/>
      <c r="C274" s="13"/>
      <c r="D274" s="175"/>
      <c r="E274" s="175"/>
      <c r="F274" s="15"/>
      <c r="G274" s="15"/>
      <c r="H274" s="15" t="str">
        <f t="shared" si="3"/>
        <v/>
      </c>
    </row>
    <row r="275" spans="2:8" ht="15">
      <c r="B275" s="19"/>
      <c r="C275" s="13"/>
      <c r="D275" s="175"/>
      <c r="E275" s="175"/>
      <c r="F275" s="15"/>
      <c r="G275" s="15"/>
      <c r="H275" s="15" t="str">
        <f t="shared" si="3"/>
        <v/>
      </c>
    </row>
    <row r="276" spans="2:8" ht="15">
      <c r="B276" s="19"/>
      <c r="C276" s="13"/>
      <c r="D276" s="175"/>
      <c r="E276" s="175"/>
      <c r="F276" s="15"/>
      <c r="G276" s="15"/>
      <c r="H276" s="15" t="str">
        <f t="shared" si="3"/>
        <v/>
      </c>
    </row>
    <row r="277" spans="2:8" ht="15">
      <c r="B277" s="19"/>
      <c r="C277" s="13"/>
      <c r="D277" s="175"/>
      <c r="E277" s="175"/>
      <c r="F277" s="15"/>
      <c r="G277" s="15"/>
      <c r="H277" s="15" t="str">
        <f t="shared" si="3"/>
        <v/>
      </c>
    </row>
    <row r="278" spans="2:8" ht="15">
      <c r="B278" s="19"/>
      <c r="C278" s="13"/>
      <c r="D278" s="175"/>
      <c r="E278" s="175"/>
      <c r="F278" s="15"/>
      <c r="G278" s="15"/>
      <c r="H278" s="15" t="str">
        <f t="shared" si="3"/>
        <v/>
      </c>
    </row>
    <row r="279" spans="2:8" ht="15">
      <c r="B279" s="19"/>
      <c r="C279" s="13"/>
      <c r="D279" s="175"/>
      <c r="E279" s="175"/>
      <c r="F279" s="15"/>
      <c r="G279" s="15"/>
      <c r="H279" s="15" t="str">
        <f t="shared" si="3"/>
        <v/>
      </c>
    </row>
    <row r="280" spans="2:8" ht="15">
      <c r="B280" s="19"/>
      <c r="C280" s="13"/>
      <c r="D280" s="175"/>
      <c r="E280" s="175"/>
      <c r="F280" s="15"/>
      <c r="G280" s="15"/>
      <c r="H280" s="15" t="str">
        <f t="shared" si="3"/>
        <v/>
      </c>
    </row>
    <row r="281" spans="2:8" ht="15">
      <c r="B281" s="19"/>
      <c r="C281" s="13"/>
      <c r="D281" s="175"/>
      <c r="E281" s="175"/>
      <c r="F281" s="15"/>
      <c r="G281" s="15"/>
      <c r="H281" s="15" t="str">
        <f t="shared" si="3"/>
        <v/>
      </c>
    </row>
    <row r="282" spans="2:8" ht="15">
      <c r="B282" s="19"/>
      <c r="C282" s="13"/>
      <c r="D282" s="175"/>
      <c r="E282" s="175"/>
      <c r="F282" s="15"/>
      <c r="G282" s="15"/>
      <c r="H282" s="15" t="str">
        <f t="shared" si="3"/>
        <v/>
      </c>
    </row>
    <row r="283" spans="2:8" ht="15">
      <c r="B283" s="19"/>
      <c r="C283" s="13"/>
      <c r="D283" s="175"/>
      <c r="E283" s="175"/>
      <c r="F283" s="15"/>
      <c r="G283" s="15"/>
      <c r="H283" s="15" t="str">
        <f t="shared" si="3"/>
        <v/>
      </c>
    </row>
    <row r="284" spans="2:8" ht="15">
      <c r="B284" s="19"/>
      <c r="C284" s="13"/>
      <c r="D284" s="175"/>
      <c r="E284" s="175"/>
      <c r="F284" s="15"/>
      <c r="G284" s="15"/>
      <c r="H284" s="15" t="str">
        <f t="shared" si="3"/>
        <v/>
      </c>
    </row>
    <row r="285" spans="2:8" ht="15">
      <c r="B285" s="19"/>
      <c r="C285" s="13"/>
      <c r="D285" s="175"/>
      <c r="E285" s="175"/>
      <c r="F285" s="15"/>
      <c r="G285" s="15"/>
      <c r="H285" s="15" t="str">
        <f t="shared" si="3"/>
        <v/>
      </c>
    </row>
    <row r="286" spans="2:8" ht="15">
      <c r="B286" s="19"/>
      <c r="C286" s="13"/>
      <c r="D286" s="175"/>
      <c r="E286" s="175"/>
      <c r="F286" s="15"/>
      <c r="G286" s="15"/>
      <c r="H286" s="15" t="str">
        <f t="shared" si="3"/>
        <v/>
      </c>
    </row>
    <row r="287" spans="2:8" ht="15">
      <c r="B287" s="19"/>
      <c r="C287" s="13"/>
      <c r="D287" s="175"/>
      <c r="E287" s="175"/>
      <c r="F287" s="15"/>
      <c r="G287" s="15"/>
      <c r="H287" s="15" t="str">
        <f t="shared" si="3"/>
        <v/>
      </c>
    </row>
    <row r="288" spans="2:8" ht="15">
      <c r="B288" s="19"/>
      <c r="C288" s="13"/>
      <c r="D288" s="175"/>
      <c r="E288" s="175"/>
      <c r="F288" s="15"/>
      <c r="G288" s="15"/>
      <c r="H288" s="15" t="str">
        <f t="shared" si="3"/>
        <v/>
      </c>
    </row>
    <row r="289" spans="2:8" ht="15">
      <c r="B289" s="19"/>
      <c r="C289" s="13"/>
      <c r="D289" s="175"/>
      <c r="E289" s="175"/>
      <c r="F289" s="15"/>
      <c r="G289" s="15"/>
      <c r="H289" s="15" t="str">
        <f t="shared" si="3"/>
        <v/>
      </c>
    </row>
    <row r="290" spans="2:8" ht="15">
      <c r="B290" s="19"/>
      <c r="C290" s="13"/>
      <c r="D290" s="175"/>
      <c r="E290" s="175"/>
      <c r="F290" s="15"/>
      <c r="G290" s="15"/>
      <c r="H290" s="15" t="str">
        <f t="shared" si="3"/>
        <v/>
      </c>
    </row>
    <row r="291" spans="2:8" ht="15">
      <c r="B291" s="19"/>
      <c r="C291" s="13"/>
      <c r="D291" s="175"/>
      <c r="E291" s="175"/>
      <c r="F291" s="15"/>
      <c r="G291" s="15"/>
      <c r="H291" s="15" t="str">
        <f t="shared" si="3"/>
        <v/>
      </c>
    </row>
    <row r="292" spans="2:8" ht="15">
      <c r="B292" s="19"/>
      <c r="C292" s="13"/>
      <c r="D292" s="175"/>
      <c r="E292" s="175"/>
      <c r="F292" s="15"/>
      <c r="G292" s="15"/>
      <c r="H292" s="15" t="str">
        <f t="shared" si="3"/>
        <v/>
      </c>
    </row>
    <row r="293" spans="2:8" ht="15">
      <c r="B293" s="19"/>
      <c r="C293" s="13"/>
      <c r="D293" s="175"/>
      <c r="E293" s="175"/>
      <c r="F293" s="15"/>
      <c r="G293" s="15"/>
      <c r="H293" s="15" t="str">
        <f t="shared" si="3"/>
        <v/>
      </c>
    </row>
    <row r="294" spans="2:8" ht="15">
      <c r="B294" s="19"/>
      <c r="C294" s="13"/>
      <c r="D294" s="175"/>
      <c r="E294" s="175"/>
      <c r="F294" s="15"/>
      <c r="G294" s="15"/>
      <c r="H294" s="15" t="str">
        <f t="shared" ref="H294:H505" si="4">IF(OR(H293="",AND(B294="",F294="",G294="")),"",H293+F294-G294)</f>
        <v/>
      </c>
    </row>
    <row r="295" spans="2:8" ht="15">
      <c r="B295" s="19"/>
      <c r="C295" s="13"/>
      <c r="D295" s="175"/>
      <c r="E295" s="175"/>
      <c r="F295" s="15"/>
      <c r="G295" s="15"/>
      <c r="H295" s="15" t="str">
        <f t="shared" si="4"/>
        <v/>
      </c>
    </row>
    <row r="296" spans="2:8" ht="15">
      <c r="B296" s="19"/>
      <c r="C296" s="13"/>
      <c r="D296" s="175"/>
      <c r="E296" s="175"/>
      <c r="F296" s="15"/>
      <c r="G296" s="15"/>
      <c r="H296" s="15" t="str">
        <f t="shared" si="4"/>
        <v/>
      </c>
    </row>
    <row r="297" spans="2:8" ht="15">
      <c r="B297" s="19"/>
      <c r="C297" s="13"/>
      <c r="D297" s="175"/>
      <c r="E297" s="175"/>
      <c r="F297" s="15"/>
      <c r="G297" s="15"/>
      <c r="H297" s="15" t="str">
        <f t="shared" si="4"/>
        <v/>
      </c>
    </row>
    <row r="298" spans="2:8" ht="15">
      <c r="B298" s="19"/>
      <c r="C298" s="13"/>
      <c r="D298" s="175"/>
      <c r="E298" s="175"/>
      <c r="F298" s="15"/>
      <c r="G298" s="15"/>
      <c r="H298" s="15" t="str">
        <f t="shared" si="4"/>
        <v/>
      </c>
    </row>
    <row r="299" spans="2:8" ht="15">
      <c r="B299" s="19"/>
      <c r="C299" s="13"/>
      <c r="D299" s="175"/>
      <c r="E299" s="175"/>
      <c r="F299" s="15"/>
      <c r="G299" s="15"/>
      <c r="H299" s="15" t="str">
        <f t="shared" si="4"/>
        <v/>
      </c>
    </row>
    <row r="300" spans="2:8" ht="15">
      <c r="B300" s="19"/>
      <c r="C300" s="13"/>
      <c r="D300" s="175"/>
      <c r="E300" s="175"/>
      <c r="F300" s="15"/>
      <c r="G300" s="15"/>
      <c r="H300" s="15" t="str">
        <f t="shared" si="4"/>
        <v/>
      </c>
    </row>
    <row r="301" spans="2:8" ht="15">
      <c r="B301" s="19"/>
      <c r="C301" s="13"/>
      <c r="D301" s="175"/>
      <c r="E301" s="175"/>
      <c r="F301" s="15"/>
      <c r="G301" s="15"/>
      <c r="H301" s="15" t="str">
        <f t="shared" si="4"/>
        <v/>
      </c>
    </row>
    <row r="302" spans="2:8" ht="15">
      <c r="B302" s="19"/>
      <c r="C302" s="13"/>
      <c r="D302" s="175"/>
      <c r="E302" s="175"/>
      <c r="F302" s="15"/>
      <c r="G302" s="15"/>
      <c r="H302" s="15" t="str">
        <f t="shared" si="4"/>
        <v/>
      </c>
    </row>
    <row r="303" spans="2:8" ht="15">
      <c r="B303" s="19"/>
      <c r="C303" s="13"/>
      <c r="D303" s="175"/>
      <c r="E303" s="175"/>
      <c r="F303" s="15"/>
      <c r="G303" s="15"/>
      <c r="H303" s="15" t="str">
        <f t="shared" si="4"/>
        <v/>
      </c>
    </row>
    <row r="304" spans="2:8" ht="15">
      <c r="B304" s="19"/>
      <c r="C304" s="13"/>
      <c r="D304" s="175"/>
      <c r="E304" s="175"/>
      <c r="F304" s="15"/>
      <c r="G304" s="15"/>
      <c r="H304" s="15" t="str">
        <f t="shared" si="4"/>
        <v/>
      </c>
    </row>
    <row r="305" spans="2:8" ht="15">
      <c r="B305" s="19"/>
      <c r="C305" s="13"/>
      <c r="D305" s="175"/>
      <c r="E305" s="175"/>
      <c r="F305" s="15"/>
      <c r="G305" s="15"/>
      <c r="H305" s="15" t="str">
        <f t="shared" si="4"/>
        <v/>
      </c>
    </row>
    <row r="306" spans="2:8" ht="15">
      <c r="B306" s="19"/>
      <c r="C306" s="13"/>
      <c r="D306" s="175"/>
      <c r="E306" s="175"/>
      <c r="F306" s="15"/>
      <c r="G306" s="15"/>
      <c r="H306" s="15" t="str">
        <f t="shared" si="4"/>
        <v/>
      </c>
    </row>
    <row r="307" spans="2:8" ht="15">
      <c r="B307" s="19"/>
      <c r="C307" s="13"/>
      <c r="D307" s="175"/>
      <c r="E307" s="175"/>
      <c r="F307" s="15"/>
      <c r="G307" s="15"/>
      <c r="H307" s="15" t="str">
        <f t="shared" si="4"/>
        <v/>
      </c>
    </row>
    <row r="308" spans="2:8" ht="15">
      <c r="B308" s="19"/>
      <c r="C308" s="13"/>
      <c r="D308" s="175"/>
      <c r="E308" s="175"/>
      <c r="F308" s="15"/>
      <c r="G308" s="15"/>
      <c r="H308" s="15" t="str">
        <f t="shared" si="4"/>
        <v/>
      </c>
    </row>
    <row r="309" spans="2:8" ht="15">
      <c r="B309" s="19"/>
      <c r="C309" s="13"/>
      <c r="D309" s="175"/>
      <c r="E309" s="175"/>
      <c r="F309" s="15"/>
      <c r="G309" s="15"/>
      <c r="H309" s="15" t="str">
        <f t="shared" si="4"/>
        <v/>
      </c>
    </row>
    <row r="310" spans="2:8" ht="15">
      <c r="B310" s="19"/>
      <c r="C310" s="13"/>
      <c r="D310" s="175"/>
      <c r="E310" s="175"/>
      <c r="F310" s="15"/>
      <c r="G310" s="15"/>
      <c r="H310" s="15" t="str">
        <f t="shared" si="4"/>
        <v/>
      </c>
    </row>
    <row r="311" spans="2:8" ht="15">
      <c r="B311" s="19"/>
      <c r="C311" s="13"/>
      <c r="D311" s="175"/>
      <c r="E311" s="175"/>
      <c r="F311" s="15"/>
      <c r="G311" s="15"/>
      <c r="H311" s="15" t="str">
        <f t="shared" si="4"/>
        <v/>
      </c>
    </row>
    <row r="312" spans="2:8" ht="15">
      <c r="B312" s="19"/>
      <c r="C312" s="13"/>
      <c r="D312" s="175"/>
      <c r="E312" s="175"/>
      <c r="F312" s="15"/>
      <c r="G312" s="15"/>
      <c r="H312" s="15" t="str">
        <f t="shared" si="4"/>
        <v/>
      </c>
    </row>
    <row r="313" spans="2:8" ht="15">
      <c r="B313" s="19"/>
      <c r="C313" s="13"/>
      <c r="D313" s="175"/>
      <c r="E313" s="175"/>
      <c r="F313" s="15"/>
      <c r="G313" s="15"/>
      <c r="H313" s="15" t="str">
        <f t="shared" si="4"/>
        <v/>
      </c>
    </row>
    <row r="314" spans="2:8" ht="15">
      <c r="B314" s="19"/>
      <c r="C314" s="13"/>
      <c r="D314" s="175"/>
      <c r="E314" s="175"/>
      <c r="F314" s="15"/>
      <c r="G314" s="15"/>
      <c r="H314" s="15" t="str">
        <f t="shared" si="4"/>
        <v/>
      </c>
    </row>
    <row r="315" spans="2:8" ht="15">
      <c r="B315" s="19"/>
      <c r="C315" s="13"/>
      <c r="D315" s="175"/>
      <c r="E315" s="175"/>
      <c r="F315" s="15"/>
      <c r="G315" s="15"/>
      <c r="H315" s="15" t="str">
        <f t="shared" si="4"/>
        <v/>
      </c>
    </row>
    <row r="316" spans="2:8" ht="15">
      <c r="B316" s="19"/>
      <c r="C316" s="13"/>
      <c r="D316" s="175"/>
      <c r="E316" s="175"/>
      <c r="F316" s="15"/>
      <c r="G316" s="15"/>
      <c r="H316" s="15" t="str">
        <f t="shared" si="4"/>
        <v/>
      </c>
    </row>
    <row r="317" spans="2:8" ht="15">
      <c r="B317" s="19"/>
      <c r="C317" s="13"/>
      <c r="D317" s="175"/>
      <c r="E317" s="175"/>
      <c r="F317" s="15"/>
      <c r="G317" s="15"/>
      <c r="H317" s="15" t="str">
        <f t="shared" si="4"/>
        <v/>
      </c>
    </row>
    <row r="318" spans="2:8" ht="15">
      <c r="B318" s="19"/>
      <c r="C318" s="13"/>
      <c r="D318" s="175"/>
      <c r="E318" s="175"/>
      <c r="F318" s="15"/>
      <c r="G318" s="15"/>
      <c r="H318" s="15" t="str">
        <f t="shared" si="4"/>
        <v/>
      </c>
    </row>
    <row r="319" spans="2:8" ht="15">
      <c r="B319" s="19"/>
      <c r="C319" s="13"/>
      <c r="D319" s="175"/>
      <c r="E319" s="175"/>
      <c r="F319" s="15"/>
      <c r="G319" s="15"/>
      <c r="H319" s="15" t="str">
        <f t="shared" si="4"/>
        <v/>
      </c>
    </row>
    <row r="320" spans="2:8" ht="15">
      <c r="B320" s="19"/>
      <c r="C320" s="13"/>
      <c r="D320" s="175"/>
      <c r="E320" s="175"/>
      <c r="F320" s="15"/>
      <c r="G320" s="15"/>
      <c r="H320" s="15" t="str">
        <f t="shared" si="4"/>
        <v/>
      </c>
    </row>
    <row r="321" spans="2:8" ht="15">
      <c r="B321" s="19"/>
      <c r="C321" s="13"/>
      <c r="D321" s="175"/>
      <c r="E321" s="175"/>
      <c r="F321" s="15"/>
      <c r="G321" s="15"/>
      <c r="H321" s="15" t="str">
        <f t="shared" si="4"/>
        <v/>
      </c>
    </row>
    <row r="322" spans="2:8" ht="15">
      <c r="B322" s="19"/>
      <c r="C322" s="13"/>
      <c r="D322" s="175"/>
      <c r="E322" s="175"/>
      <c r="F322" s="15"/>
      <c r="G322" s="15"/>
      <c r="H322" s="15" t="str">
        <f t="shared" si="4"/>
        <v/>
      </c>
    </row>
    <row r="323" spans="2:8" ht="15">
      <c r="B323" s="19"/>
      <c r="C323" s="13"/>
      <c r="D323" s="175"/>
      <c r="E323" s="175"/>
      <c r="F323" s="15"/>
      <c r="G323" s="15"/>
      <c r="H323" s="15" t="str">
        <f t="shared" si="4"/>
        <v/>
      </c>
    </row>
    <row r="324" spans="2:8" ht="15">
      <c r="B324" s="19"/>
      <c r="C324" s="13"/>
      <c r="D324" s="175"/>
      <c r="E324" s="175"/>
      <c r="F324" s="15"/>
      <c r="G324" s="15"/>
      <c r="H324" s="15" t="str">
        <f t="shared" si="4"/>
        <v/>
      </c>
    </row>
    <row r="325" spans="2:8" ht="15">
      <c r="B325" s="19"/>
      <c r="C325" s="13"/>
      <c r="D325" s="175"/>
      <c r="E325" s="175"/>
      <c r="F325" s="15"/>
      <c r="G325" s="15"/>
      <c r="H325" s="15" t="str">
        <f t="shared" si="4"/>
        <v/>
      </c>
    </row>
    <row r="326" spans="2:8" ht="15">
      <c r="B326" s="19"/>
      <c r="C326" s="13"/>
      <c r="D326" s="175"/>
      <c r="E326" s="175"/>
      <c r="F326" s="15"/>
      <c r="G326" s="15"/>
      <c r="H326" s="15" t="str">
        <f t="shared" si="4"/>
        <v/>
      </c>
    </row>
    <row r="327" spans="2:8" ht="15">
      <c r="B327" s="19"/>
      <c r="C327" s="13"/>
      <c r="D327" s="175"/>
      <c r="E327" s="175"/>
      <c r="F327" s="15"/>
      <c r="G327" s="15"/>
      <c r="H327" s="15" t="str">
        <f t="shared" si="4"/>
        <v/>
      </c>
    </row>
    <row r="328" spans="2:8" ht="15">
      <c r="B328" s="19"/>
      <c r="C328" s="13"/>
      <c r="D328" s="175"/>
      <c r="E328" s="175"/>
      <c r="F328" s="15"/>
      <c r="G328" s="15"/>
      <c r="H328" s="15" t="str">
        <f t="shared" si="4"/>
        <v/>
      </c>
    </row>
    <row r="329" spans="2:8" ht="15">
      <c r="B329" s="19"/>
      <c r="C329" s="13"/>
      <c r="D329" s="175"/>
      <c r="E329" s="175"/>
      <c r="F329" s="15"/>
      <c r="G329" s="15"/>
      <c r="H329" s="15" t="str">
        <f t="shared" si="4"/>
        <v/>
      </c>
    </row>
    <row r="330" spans="2:8" ht="15">
      <c r="B330" s="19"/>
      <c r="C330" s="13"/>
      <c r="D330" s="175"/>
      <c r="E330" s="175"/>
      <c r="F330" s="15"/>
      <c r="G330" s="15"/>
      <c r="H330" s="15" t="str">
        <f t="shared" si="4"/>
        <v/>
      </c>
    </row>
    <row r="331" spans="2:8" ht="15">
      <c r="B331" s="19"/>
      <c r="C331" s="13"/>
      <c r="D331" s="175"/>
      <c r="E331" s="175"/>
      <c r="F331" s="15"/>
      <c r="G331" s="15"/>
      <c r="H331" s="15" t="str">
        <f t="shared" si="4"/>
        <v/>
      </c>
    </row>
    <row r="332" spans="2:8" ht="15">
      <c r="B332" s="19"/>
      <c r="C332" s="13"/>
      <c r="D332" s="175"/>
      <c r="E332" s="175"/>
      <c r="F332" s="15"/>
      <c r="G332" s="15"/>
      <c r="H332" s="15" t="str">
        <f t="shared" si="4"/>
        <v/>
      </c>
    </row>
    <row r="333" spans="2:8" ht="15">
      <c r="B333" s="19"/>
      <c r="C333" s="13"/>
      <c r="D333" s="175"/>
      <c r="E333" s="175"/>
      <c r="F333" s="15"/>
      <c r="G333" s="15"/>
      <c r="H333" s="15" t="str">
        <f t="shared" si="4"/>
        <v/>
      </c>
    </row>
    <row r="334" spans="2:8" ht="15">
      <c r="B334" s="19"/>
      <c r="C334" s="13"/>
      <c r="D334" s="175"/>
      <c r="E334" s="175"/>
      <c r="F334" s="15"/>
      <c r="G334" s="15"/>
      <c r="H334" s="15" t="str">
        <f t="shared" si="4"/>
        <v/>
      </c>
    </row>
    <row r="335" spans="2:8" ht="15">
      <c r="B335" s="19"/>
      <c r="C335" s="13"/>
      <c r="D335" s="175"/>
      <c r="E335" s="175"/>
      <c r="F335" s="15"/>
      <c r="G335" s="15"/>
      <c r="H335" s="15" t="str">
        <f t="shared" si="4"/>
        <v/>
      </c>
    </row>
    <row r="336" spans="2:8" ht="15">
      <c r="B336" s="19"/>
      <c r="C336" s="13"/>
      <c r="D336" s="175"/>
      <c r="E336" s="175"/>
      <c r="F336" s="15"/>
      <c r="G336" s="15"/>
      <c r="H336" s="15" t="str">
        <f t="shared" si="4"/>
        <v/>
      </c>
    </row>
    <row r="337" spans="2:8" ht="15">
      <c r="B337" s="19"/>
      <c r="C337" s="13"/>
      <c r="D337" s="175"/>
      <c r="E337" s="175"/>
      <c r="F337" s="15"/>
      <c r="G337" s="15"/>
      <c r="H337" s="15" t="str">
        <f t="shared" si="4"/>
        <v/>
      </c>
    </row>
    <row r="338" spans="2:8" ht="15">
      <c r="B338" s="19"/>
      <c r="C338" s="13"/>
      <c r="D338" s="175"/>
      <c r="E338" s="175"/>
      <c r="F338" s="15"/>
      <c r="G338" s="15"/>
      <c r="H338" s="15" t="str">
        <f t="shared" si="4"/>
        <v/>
      </c>
    </row>
    <row r="339" spans="2:8" ht="15">
      <c r="B339" s="19"/>
      <c r="C339" s="13"/>
      <c r="D339" s="175"/>
      <c r="E339" s="175"/>
      <c r="F339" s="15"/>
      <c r="G339" s="15"/>
      <c r="H339" s="15" t="str">
        <f t="shared" si="4"/>
        <v/>
      </c>
    </row>
    <row r="340" spans="2:8" ht="15">
      <c r="B340" s="19"/>
      <c r="C340" s="13"/>
      <c r="D340" s="175"/>
      <c r="E340" s="175"/>
      <c r="F340" s="15"/>
      <c r="G340" s="15"/>
      <c r="H340" s="15" t="str">
        <f t="shared" si="4"/>
        <v/>
      </c>
    </row>
    <row r="341" spans="2:8" ht="15">
      <c r="B341" s="19"/>
      <c r="C341" s="13"/>
      <c r="D341" s="175"/>
      <c r="E341" s="175"/>
      <c r="F341" s="15"/>
      <c r="G341" s="15"/>
      <c r="H341" s="15" t="str">
        <f t="shared" si="4"/>
        <v/>
      </c>
    </row>
    <row r="342" spans="2:8" ht="15">
      <c r="B342" s="19"/>
      <c r="C342" s="13"/>
      <c r="D342" s="175"/>
      <c r="E342" s="175"/>
      <c r="F342" s="15"/>
      <c r="G342" s="15"/>
      <c r="H342" s="15" t="str">
        <f t="shared" si="4"/>
        <v/>
      </c>
    </row>
    <row r="343" spans="2:8" ht="15">
      <c r="B343" s="19"/>
      <c r="C343" s="13"/>
      <c r="D343" s="175"/>
      <c r="E343" s="175"/>
      <c r="F343" s="15"/>
      <c r="G343" s="15"/>
      <c r="H343" s="15" t="str">
        <f t="shared" si="4"/>
        <v/>
      </c>
    </row>
    <row r="344" spans="2:8" ht="15">
      <c r="B344" s="19"/>
      <c r="C344" s="13"/>
      <c r="D344" s="175"/>
      <c r="E344" s="175"/>
      <c r="F344" s="15"/>
      <c r="G344" s="15"/>
      <c r="H344" s="15" t="str">
        <f t="shared" si="4"/>
        <v/>
      </c>
    </row>
    <row r="345" spans="2:8" ht="15">
      <c r="B345" s="19"/>
      <c r="C345" s="13"/>
      <c r="D345" s="175"/>
      <c r="E345" s="175"/>
      <c r="F345" s="15"/>
      <c r="G345" s="15"/>
      <c r="H345" s="15" t="str">
        <f t="shared" si="4"/>
        <v/>
      </c>
    </row>
    <row r="346" spans="2:8" ht="15">
      <c r="B346" s="19"/>
      <c r="C346" s="13"/>
      <c r="D346" s="175"/>
      <c r="E346" s="175"/>
      <c r="F346" s="15"/>
      <c r="G346" s="15"/>
      <c r="H346" s="15" t="str">
        <f t="shared" si="4"/>
        <v/>
      </c>
    </row>
    <row r="347" spans="2:8" ht="15">
      <c r="B347" s="19"/>
      <c r="C347" s="13"/>
      <c r="D347" s="175"/>
      <c r="E347" s="175"/>
      <c r="F347" s="15"/>
      <c r="G347" s="15"/>
      <c r="H347" s="15" t="str">
        <f t="shared" si="4"/>
        <v/>
      </c>
    </row>
    <row r="348" spans="2:8" ht="15">
      <c r="B348" s="19"/>
      <c r="C348" s="13"/>
      <c r="D348" s="175"/>
      <c r="E348" s="175"/>
      <c r="F348" s="15"/>
      <c r="G348" s="15"/>
      <c r="H348" s="15" t="str">
        <f t="shared" si="4"/>
        <v/>
      </c>
    </row>
    <row r="349" spans="2:8" ht="15">
      <c r="B349" s="19"/>
      <c r="C349" s="13"/>
      <c r="D349" s="175"/>
      <c r="E349" s="175"/>
      <c r="F349" s="15"/>
      <c r="G349" s="15"/>
      <c r="H349" s="15" t="str">
        <f t="shared" si="4"/>
        <v/>
      </c>
    </row>
    <row r="350" spans="2:8" ht="15">
      <c r="B350" s="19"/>
      <c r="C350" s="13"/>
      <c r="D350" s="175"/>
      <c r="E350" s="175"/>
      <c r="F350" s="15"/>
      <c r="G350" s="15"/>
      <c r="H350" s="15" t="str">
        <f t="shared" si="4"/>
        <v/>
      </c>
    </row>
    <row r="351" spans="2:8" ht="15">
      <c r="B351" s="19"/>
      <c r="C351" s="13"/>
      <c r="D351" s="175"/>
      <c r="E351" s="175"/>
      <c r="F351" s="15"/>
      <c r="G351" s="15"/>
      <c r="H351" s="15" t="str">
        <f t="shared" si="4"/>
        <v/>
      </c>
    </row>
    <row r="352" spans="2:8" ht="15">
      <c r="B352" s="19"/>
      <c r="C352" s="13"/>
      <c r="D352" s="175"/>
      <c r="E352" s="175"/>
      <c r="F352" s="15"/>
      <c r="G352" s="15"/>
      <c r="H352" s="15" t="str">
        <f t="shared" si="4"/>
        <v/>
      </c>
    </row>
    <row r="353" spans="2:8" ht="15">
      <c r="B353" s="19"/>
      <c r="C353" s="13"/>
      <c r="D353" s="175"/>
      <c r="E353" s="175"/>
      <c r="F353" s="15"/>
      <c r="G353" s="15"/>
      <c r="H353" s="15" t="str">
        <f t="shared" si="4"/>
        <v/>
      </c>
    </row>
    <row r="354" spans="2:8" ht="15">
      <c r="B354" s="19"/>
      <c r="C354" s="13"/>
      <c r="D354" s="175"/>
      <c r="E354" s="175"/>
      <c r="F354" s="15"/>
      <c r="G354" s="15"/>
      <c r="H354" s="15" t="str">
        <f t="shared" si="4"/>
        <v/>
      </c>
    </row>
    <row r="355" spans="2:8" ht="15">
      <c r="B355" s="19"/>
      <c r="C355" s="13"/>
      <c r="D355" s="175"/>
      <c r="E355" s="175"/>
      <c r="F355" s="15"/>
      <c r="G355" s="15"/>
      <c r="H355" s="15" t="str">
        <f t="shared" si="4"/>
        <v/>
      </c>
    </row>
    <row r="356" spans="2:8" ht="15">
      <c r="B356" s="19"/>
      <c r="C356" s="13"/>
      <c r="D356" s="175"/>
      <c r="E356" s="175"/>
      <c r="F356" s="15"/>
      <c r="G356" s="15"/>
      <c r="H356" s="15" t="str">
        <f t="shared" si="4"/>
        <v/>
      </c>
    </row>
    <row r="357" spans="2:8" ht="15">
      <c r="B357" s="19"/>
      <c r="C357" s="13"/>
      <c r="D357" s="175"/>
      <c r="E357" s="175"/>
      <c r="F357" s="15"/>
      <c r="G357" s="15"/>
      <c r="H357" s="15" t="str">
        <f t="shared" si="4"/>
        <v/>
      </c>
    </row>
    <row r="358" spans="2:8" ht="15">
      <c r="B358" s="19"/>
      <c r="C358" s="13"/>
      <c r="D358" s="175"/>
      <c r="E358" s="175"/>
      <c r="F358" s="15"/>
      <c r="G358" s="15"/>
      <c r="H358" s="15" t="str">
        <f t="shared" si="4"/>
        <v/>
      </c>
    </row>
    <row r="359" spans="2:8" ht="15">
      <c r="B359" s="19"/>
      <c r="C359" s="13"/>
      <c r="D359" s="175"/>
      <c r="E359" s="175"/>
      <c r="F359" s="15"/>
      <c r="G359" s="15"/>
      <c r="H359" s="15" t="str">
        <f t="shared" si="4"/>
        <v/>
      </c>
    </row>
    <row r="360" spans="2:8" ht="15">
      <c r="B360" s="19"/>
      <c r="C360" s="13"/>
      <c r="D360" s="175"/>
      <c r="E360" s="175"/>
      <c r="F360" s="15"/>
      <c r="G360" s="15"/>
      <c r="H360" s="15" t="str">
        <f t="shared" si="4"/>
        <v/>
      </c>
    </row>
    <row r="361" spans="2:8" ht="15">
      <c r="B361" s="19"/>
      <c r="C361" s="13"/>
      <c r="D361" s="175"/>
      <c r="E361" s="175"/>
      <c r="F361" s="15"/>
      <c r="G361" s="15"/>
      <c r="H361" s="15" t="str">
        <f t="shared" si="4"/>
        <v/>
      </c>
    </row>
    <row r="362" spans="2:8" ht="15">
      <c r="B362" s="19"/>
      <c r="C362" s="13"/>
      <c r="D362" s="175"/>
      <c r="E362" s="175"/>
      <c r="F362" s="15"/>
      <c r="G362" s="15"/>
      <c r="H362" s="15" t="str">
        <f t="shared" si="4"/>
        <v/>
      </c>
    </row>
    <row r="363" spans="2:8" ht="15">
      <c r="B363" s="19"/>
      <c r="C363" s="13"/>
      <c r="D363" s="175"/>
      <c r="E363" s="175"/>
      <c r="F363" s="15"/>
      <c r="G363" s="15"/>
      <c r="H363" s="15" t="str">
        <f t="shared" si="4"/>
        <v/>
      </c>
    </row>
    <row r="364" spans="2:8" ht="15">
      <c r="B364" s="19"/>
      <c r="C364" s="13"/>
      <c r="D364" s="175"/>
      <c r="E364" s="175"/>
      <c r="F364" s="15"/>
      <c r="G364" s="15"/>
      <c r="H364" s="15" t="str">
        <f t="shared" si="4"/>
        <v/>
      </c>
    </row>
    <row r="365" spans="2:8" ht="15">
      <c r="B365" s="19"/>
      <c r="C365" s="13"/>
      <c r="D365" s="175"/>
      <c r="E365" s="175"/>
      <c r="F365" s="15"/>
      <c r="G365" s="15"/>
      <c r="H365" s="15" t="str">
        <f t="shared" si="4"/>
        <v/>
      </c>
    </row>
    <row r="366" spans="2:8" ht="15">
      <c r="B366" s="19"/>
      <c r="C366" s="13"/>
      <c r="D366" s="175"/>
      <c r="E366" s="175"/>
      <c r="F366" s="15"/>
      <c r="G366" s="15"/>
      <c r="H366" s="15" t="str">
        <f t="shared" si="4"/>
        <v/>
      </c>
    </row>
    <row r="367" spans="2:8" ht="15">
      <c r="B367" s="19"/>
      <c r="C367" s="13"/>
      <c r="D367" s="175"/>
      <c r="E367" s="175"/>
      <c r="F367" s="15"/>
      <c r="G367" s="15"/>
      <c r="H367" s="15" t="str">
        <f t="shared" si="4"/>
        <v/>
      </c>
    </row>
    <row r="368" spans="2:8" ht="15">
      <c r="B368" s="19"/>
      <c r="C368" s="13"/>
      <c r="D368" s="175"/>
      <c r="E368" s="175"/>
      <c r="F368" s="15"/>
      <c r="G368" s="15"/>
      <c r="H368" s="15" t="str">
        <f t="shared" si="4"/>
        <v/>
      </c>
    </row>
    <row r="369" spans="2:8" ht="15">
      <c r="B369" s="19"/>
      <c r="C369" s="13"/>
      <c r="D369" s="175"/>
      <c r="E369" s="175"/>
      <c r="F369" s="15"/>
      <c r="G369" s="15"/>
      <c r="H369" s="15" t="str">
        <f t="shared" si="4"/>
        <v/>
      </c>
    </row>
    <row r="370" spans="2:8" ht="15">
      <c r="B370" s="19"/>
      <c r="C370" s="13"/>
      <c r="D370" s="175"/>
      <c r="E370" s="175"/>
      <c r="F370" s="15"/>
      <c r="G370" s="15"/>
      <c r="H370" s="15" t="str">
        <f t="shared" si="4"/>
        <v/>
      </c>
    </row>
    <row r="371" spans="2:8" ht="15">
      <c r="B371" s="19"/>
      <c r="C371" s="13"/>
      <c r="D371" s="175"/>
      <c r="E371" s="175"/>
      <c r="F371" s="15"/>
      <c r="G371" s="15"/>
      <c r="H371" s="15" t="str">
        <f t="shared" si="4"/>
        <v/>
      </c>
    </row>
    <row r="372" spans="2:8" ht="15">
      <c r="B372" s="19"/>
      <c r="C372" s="13"/>
      <c r="D372" s="175"/>
      <c r="E372" s="175"/>
      <c r="F372" s="15"/>
      <c r="G372" s="15"/>
      <c r="H372" s="15" t="str">
        <f t="shared" si="4"/>
        <v/>
      </c>
    </row>
    <row r="373" spans="2:8" ht="15">
      <c r="B373" s="19"/>
      <c r="C373" s="13"/>
      <c r="D373" s="175"/>
      <c r="E373" s="175"/>
      <c r="F373" s="15"/>
      <c r="G373" s="15"/>
      <c r="H373" s="15" t="str">
        <f t="shared" si="4"/>
        <v/>
      </c>
    </row>
    <row r="374" spans="2:8" ht="15">
      <c r="B374" s="19"/>
      <c r="C374" s="13"/>
      <c r="D374" s="175"/>
      <c r="E374" s="175"/>
      <c r="F374" s="15"/>
      <c r="G374" s="15"/>
      <c r="H374" s="15" t="str">
        <f t="shared" si="4"/>
        <v/>
      </c>
    </row>
    <row r="375" spans="2:8" ht="15">
      <c r="B375" s="19"/>
      <c r="C375" s="13"/>
      <c r="D375" s="175"/>
      <c r="E375" s="175"/>
      <c r="F375" s="15"/>
      <c r="G375" s="15"/>
      <c r="H375" s="15" t="str">
        <f t="shared" si="4"/>
        <v/>
      </c>
    </row>
    <row r="376" spans="2:8" ht="15">
      <c r="B376" s="19"/>
      <c r="C376" s="13"/>
      <c r="D376" s="175"/>
      <c r="E376" s="175"/>
      <c r="F376" s="15"/>
      <c r="G376" s="15"/>
      <c r="H376" s="15" t="str">
        <f t="shared" si="4"/>
        <v/>
      </c>
    </row>
    <row r="377" spans="2:8" ht="15">
      <c r="B377" s="19"/>
      <c r="C377" s="13"/>
      <c r="D377" s="175"/>
      <c r="E377" s="175"/>
      <c r="F377" s="15"/>
      <c r="G377" s="15"/>
      <c r="H377" s="15" t="str">
        <f t="shared" si="4"/>
        <v/>
      </c>
    </row>
    <row r="378" spans="2:8" ht="15">
      <c r="B378" s="19"/>
      <c r="C378" s="13"/>
      <c r="D378" s="175"/>
      <c r="E378" s="175"/>
      <c r="F378" s="15"/>
      <c r="G378" s="15"/>
      <c r="H378" s="15" t="str">
        <f t="shared" si="4"/>
        <v/>
      </c>
    </row>
    <row r="379" spans="2:8" ht="15">
      <c r="B379" s="19"/>
      <c r="C379" s="13"/>
      <c r="D379" s="175"/>
      <c r="E379" s="175"/>
      <c r="F379" s="15"/>
      <c r="G379" s="15"/>
      <c r="H379" s="15" t="str">
        <f t="shared" si="4"/>
        <v/>
      </c>
    </row>
    <row r="380" spans="2:8" ht="15">
      <c r="B380" s="19"/>
      <c r="C380" s="13"/>
      <c r="D380" s="175"/>
      <c r="E380" s="175"/>
      <c r="F380" s="15"/>
      <c r="G380" s="15"/>
      <c r="H380" s="15" t="str">
        <f t="shared" si="4"/>
        <v/>
      </c>
    </row>
    <row r="381" spans="2:8" ht="15">
      <c r="B381" s="19"/>
      <c r="C381" s="13"/>
      <c r="D381" s="175"/>
      <c r="E381" s="175"/>
      <c r="F381" s="15"/>
      <c r="G381" s="15"/>
      <c r="H381" s="15" t="str">
        <f t="shared" si="4"/>
        <v/>
      </c>
    </row>
    <row r="382" spans="2:8" ht="15">
      <c r="B382" s="19"/>
      <c r="C382" s="13"/>
      <c r="D382" s="175"/>
      <c r="E382" s="175"/>
      <c r="F382" s="15"/>
      <c r="G382" s="15"/>
      <c r="H382" s="15" t="str">
        <f t="shared" si="4"/>
        <v/>
      </c>
    </row>
    <row r="383" spans="2:8" ht="15">
      <c r="B383" s="19"/>
      <c r="C383" s="13"/>
      <c r="D383" s="175"/>
      <c r="E383" s="175"/>
      <c r="F383" s="15"/>
      <c r="G383" s="15"/>
      <c r="H383" s="15" t="str">
        <f t="shared" si="4"/>
        <v/>
      </c>
    </row>
    <row r="384" spans="2:8" ht="15">
      <c r="B384" s="19"/>
      <c r="C384" s="13"/>
      <c r="D384" s="175"/>
      <c r="E384" s="175"/>
      <c r="F384" s="15"/>
      <c r="G384" s="15"/>
      <c r="H384" s="15" t="str">
        <f t="shared" si="4"/>
        <v/>
      </c>
    </row>
    <row r="385" spans="2:8" ht="15">
      <c r="B385" s="19"/>
      <c r="C385" s="13"/>
      <c r="D385" s="175"/>
      <c r="E385" s="175"/>
      <c r="F385" s="15"/>
      <c r="G385" s="15"/>
      <c r="H385" s="15" t="str">
        <f t="shared" si="4"/>
        <v/>
      </c>
    </row>
    <row r="386" spans="2:8" ht="15">
      <c r="B386" s="19"/>
      <c r="C386" s="13"/>
      <c r="D386" s="175"/>
      <c r="E386" s="175"/>
      <c r="F386" s="15"/>
      <c r="G386" s="15"/>
      <c r="H386" s="15" t="str">
        <f t="shared" si="4"/>
        <v/>
      </c>
    </row>
    <row r="387" spans="2:8" ht="15">
      <c r="B387" s="19"/>
      <c r="C387" s="13"/>
      <c r="D387" s="175"/>
      <c r="E387" s="175"/>
      <c r="F387" s="15"/>
      <c r="G387" s="15"/>
      <c r="H387" s="15" t="str">
        <f t="shared" si="4"/>
        <v/>
      </c>
    </row>
    <row r="388" spans="2:8" ht="15">
      <c r="B388" s="19"/>
      <c r="C388" s="13"/>
      <c r="D388" s="175"/>
      <c r="E388" s="175"/>
      <c r="F388" s="15"/>
      <c r="G388" s="15"/>
      <c r="H388" s="15" t="str">
        <f t="shared" si="4"/>
        <v/>
      </c>
    </row>
    <row r="389" spans="2:8" ht="15">
      <c r="B389" s="19"/>
      <c r="C389" s="13"/>
      <c r="D389" s="175"/>
      <c r="E389" s="175"/>
      <c r="F389" s="15"/>
      <c r="G389" s="15"/>
      <c r="H389" s="15" t="str">
        <f t="shared" si="4"/>
        <v/>
      </c>
    </row>
    <row r="390" spans="2:8" ht="15">
      <c r="B390" s="19"/>
      <c r="C390" s="13"/>
      <c r="D390" s="175"/>
      <c r="E390" s="175"/>
      <c r="F390" s="15"/>
      <c r="G390" s="15"/>
      <c r="H390" s="15" t="str">
        <f t="shared" si="4"/>
        <v/>
      </c>
    </row>
    <row r="391" spans="2:8" ht="15">
      <c r="B391" s="19"/>
      <c r="C391" s="13"/>
      <c r="D391" s="175"/>
      <c r="E391" s="175"/>
      <c r="F391" s="15"/>
      <c r="G391" s="15"/>
      <c r="H391" s="15" t="str">
        <f t="shared" si="4"/>
        <v/>
      </c>
    </row>
    <row r="392" spans="2:8" ht="15">
      <c r="B392" s="19"/>
      <c r="C392" s="13"/>
      <c r="D392" s="175"/>
      <c r="E392" s="175"/>
      <c r="F392" s="15"/>
      <c r="G392" s="15"/>
      <c r="H392" s="15" t="str">
        <f t="shared" si="4"/>
        <v/>
      </c>
    </row>
    <row r="393" spans="2:8" ht="15">
      <c r="B393" s="19"/>
      <c r="C393" s="13"/>
      <c r="D393" s="175"/>
      <c r="E393" s="175"/>
      <c r="F393" s="15"/>
      <c r="G393" s="15"/>
      <c r="H393" s="15" t="str">
        <f t="shared" si="4"/>
        <v/>
      </c>
    </row>
    <row r="394" spans="2:8" ht="15">
      <c r="B394" s="19"/>
      <c r="C394" s="13"/>
      <c r="D394" s="175"/>
      <c r="E394" s="175"/>
      <c r="F394" s="15"/>
      <c r="G394" s="15"/>
      <c r="H394" s="15" t="str">
        <f t="shared" si="4"/>
        <v/>
      </c>
    </row>
    <row r="395" spans="2:8" ht="15">
      <c r="B395" s="19"/>
      <c r="C395" s="13"/>
      <c r="D395" s="175"/>
      <c r="E395" s="175"/>
      <c r="F395" s="15"/>
      <c r="G395" s="15"/>
      <c r="H395" s="15" t="str">
        <f t="shared" si="4"/>
        <v/>
      </c>
    </row>
    <row r="396" spans="2:8" ht="15">
      <c r="B396" s="19"/>
      <c r="C396" s="13"/>
      <c r="D396" s="175"/>
      <c r="E396" s="175"/>
      <c r="F396" s="15"/>
      <c r="G396" s="15"/>
      <c r="H396" s="15" t="str">
        <f t="shared" si="4"/>
        <v/>
      </c>
    </row>
    <row r="397" spans="2:8" ht="15">
      <c r="B397" s="19"/>
      <c r="C397" s="13"/>
      <c r="D397" s="175"/>
      <c r="E397" s="175"/>
      <c r="F397" s="15"/>
      <c r="G397" s="15"/>
      <c r="H397" s="15" t="str">
        <f t="shared" si="4"/>
        <v/>
      </c>
    </row>
    <row r="398" spans="2:8" ht="15">
      <c r="B398" s="19"/>
      <c r="C398" s="13"/>
      <c r="D398" s="175"/>
      <c r="E398" s="175"/>
      <c r="F398" s="15"/>
      <c r="G398" s="15"/>
      <c r="H398" s="15" t="str">
        <f t="shared" si="4"/>
        <v/>
      </c>
    </row>
    <row r="399" spans="2:8" ht="15">
      <c r="B399" s="19"/>
      <c r="C399" s="13"/>
      <c r="D399" s="175"/>
      <c r="E399" s="175"/>
      <c r="F399" s="15"/>
      <c r="G399" s="15"/>
      <c r="H399" s="15" t="str">
        <f t="shared" si="4"/>
        <v/>
      </c>
    </row>
    <row r="400" spans="2:8" ht="15">
      <c r="B400" s="19"/>
      <c r="C400" s="13"/>
      <c r="D400" s="175"/>
      <c r="E400" s="175"/>
      <c r="F400" s="15"/>
      <c r="G400" s="15"/>
      <c r="H400" s="15" t="str">
        <f t="shared" si="4"/>
        <v/>
      </c>
    </row>
    <row r="401" spans="2:8" ht="15">
      <c r="B401" s="19"/>
      <c r="C401" s="13"/>
      <c r="D401" s="175"/>
      <c r="E401" s="175"/>
      <c r="F401" s="15"/>
      <c r="G401" s="15"/>
      <c r="H401" s="15" t="str">
        <f t="shared" si="4"/>
        <v/>
      </c>
    </row>
    <row r="402" spans="2:8" ht="15">
      <c r="B402" s="19"/>
      <c r="C402" s="13"/>
      <c r="D402" s="175"/>
      <c r="E402" s="175"/>
      <c r="F402" s="15"/>
      <c r="G402" s="15"/>
      <c r="H402" s="15" t="str">
        <f t="shared" si="4"/>
        <v/>
      </c>
    </row>
    <row r="403" spans="2:8" ht="15">
      <c r="B403" s="19"/>
      <c r="C403" s="13"/>
      <c r="D403" s="175"/>
      <c r="E403" s="175"/>
      <c r="F403" s="15"/>
      <c r="G403" s="15"/>
      <c r="H403" s="15" t="str">
        <f t="shared" si="4"/>
        <v/>
      </c>
    </row>
    <row r="404" spans="2:8" ht="15">
      <c r="B404" s="19"/>
      <c r="C404" s="13"/>
      <c r="D404" s="175"/>
      <c r="E404" s="175"/>
      <c r="F404" s="15"/>
      <c r="G404" s="15"/>
      <c r="H404" s="15" t="str">
        <f t="shared" si="4"/>
        <v/>
      </c>
    </row>
    <row r="405" spans="2:8" ht="15">
      <c r="B405" s="19"/>
      <c r="C405" s="13"/>
      <c r="D405" s="175"/>
      <c r="E405" s="175"/>
      <c r="F405" s="15"/>
      <c r="G405" s="15"/>
      <c r="H405" s="15" t="str">
        <f t="shared" si="4"/>
        <v/>
      </c>
    </row>
    <row r="406" spans="2:8" ht="15">
      <c r="B406" s="19"/>
      <c r="C406" s="13"/>
      <c r="D406" s="175"/>
      <c r="E406" s="175"/>
      <c r="F406" s="15"/>
      <c r="G406" s="15"/>
      <c r="H406" s="15" t="str">
        <f t="shared" si="4"/>
        <v/>
      </c>
    </row>
    <row r="407" spans="2:8" ht="15">
      <c r="B407" s="19"/>
      <c r="C407" s="13"/>
      <c r="D407" s="175"/>
      <c r="E407" s="175"/>
      <c r="F407" s="15"/>
      <c r="G407" s="15"/>
      <c r="H407" s="15" t="str">
        <f t="shared" si="4"/>
        <v/>
      </c>
    </row>
    <row r="408" spans="2:8" ht="15">
      <c r="B408" s="19"/>
      <c r="C408" s="13"/>
      <c r="D408" s="175"/>
      <c r="E408" s="175"/>
      <c r="F408" s="15"/>
      <c r="G408" s="15"/>
      <c r="H408" s="15" t="str">
        <f t="shared" si="4"/>
        <v/>
      </c>
    </row>
    <row r="409" spans="2:8" ht="15">
      <c r="B409" s="19"/>
      <c r="C409" s="13"/>
      <c r="D409" s="175"/>
      <c r="E409" s="175"/>
      <c r="F409" s="15"/>
      <c r="G409" s="15"/>
      <c r="H409" s="15" t="str">
        <f t="shared" si="4"/>
        <v/>
      </c>
    </row>
    <row r="410" spans="2:8" ht="15">
      <c r="B410" s="19"/>
      <c r="C410" s="13"/>
      <c r="D410" s="175"/>
      <c r="E410" s="175"/>
      <c r="F410" s="15"/>
      <c r="G410" s="15"/>
      <c r="H410" s="15" t="str">
        <f t="shared" si="4"/>
        <v/>
      </c>
    </row>
    <row r="411" spans="2:8" ht="15">
      <c r="B411" s="19"/>
      <c r="C411" s="13"/>
      <c r="D411" s="175"/>
      <c r="E411" s="175"/>
      <c r="F411" s="15"/>
      <c r="G411" s="15"/>
      <c r="H411" s="15" t="str">
        <f t="shared" si="4"/>
        <v/>
      </c>
    </row>
    <row r="412" spans="2:8" ht="15">
      <c r="B412" s="19"/>
      <c r="C412" s="13"/>
      <c r="D412" s="175"/>
      <c r="E412" s="175"/>
      <c r="F412" s="15"/>
      <c r="G412" s="15"/>
      <c r="H412" s="15" t="str">
        <f t="shared" si="4"/>
        <v/>
      </c>
    </row>
    <row r="413" spans="2:8" ht="15">
      <c r="B413" s="19"/>
      <c r="C413" s="13"/>
      <c r="D413" s="175"/>
      <c r="E413" s="175"/>
      <c r="F413" s="15"/>
      <c r="G413" s="15"/>
      <c r="H413" s="15" t="str">
        <f t="shared" si="4"/>
        <v/>
      </c>
    </row>
    <row r="414" spans="2:8" ht="15">
      <c r="B414" s="19"/>
      <c r="C414" s="13"/>
      <c r="D414" s="175"/>
      <c r="E414" s="175"/>
      <c r="F414" s="15"/>
      <c r="G414" s="15"/>
      <c r="H414" s="15" t="str">
        <f t="shared" si="4"/>
        <v/>
      </c>
    </row>
    <row r="415" spans="2:8" ht="15">
      <c r="B415" s="19"/>
      <c r="C415" s="13"/>
      <c r="D415" s="175"/>
      <c r="E415" s="175"/>
      <c r="F415" s="15"/>
      <c r="G415" s="15"/>
      <c r="H415" s="15" t="str">
        <f t="shared" si="4"/>
        <v/>
      </c>
    </row>
    <row r="416" spans="2:8" ht="15">
      <c r="B416" s="19"/>
      <c r="C416" s="13"/>
      <c r="D416" s="175"/>
      <c r="E416" s="175"/>
      <c r="F416" s="15"/>
      <c r="G416" s="15"/>
      <c r="H416" s="15" t="str">
        <f t="shared" si="4"/>
        <v/>
      </c>
    </row>
    <row r="417" spans="2:8" ht="15">
      <c r="B417" s="19"/>
      <c r="C417" s="13"/>
      <c r="D417" s="175"/>
      <c r="E417" s="175"/>
      <c r="F417" s="15"/>
      <c r="G417" s="15"/>
      <c r="H417" s="15" t="str">
        <f t="shared" si="4"/>
        <v/>
      </c>
    </row>
    <row r="418" spans="2:8" ht="15">
      <c r="B418" s="19"/>
      <c r="C418" s="13"/>
      <c r="D418" s="175"/>
      <c r="E418" s="175"/>
      <c r="F418" s="15"/>
      <c r="G418" s="15"/>
      <c r="H418" s="15" t="str">
        <f t="shared" si="4"/>
        <v/>
      </c>
    </row>
    <row r="419" spans="2:8" ht="15">
      <c r="B419" s="19"/>
      <c r="C419" s="13"/>
      <c r="D419" s="175"/>
      <c r="E419" s="175"/>
      <c r="F419" s="15"/>
      <c r="G419" s="15"/>
      <c r="H419" s="15" t="str">
        <f t="shared" si="4"/>
        <v/>
      </c>
    </row>
    <row r="420" spans="2:8" ht="15">
      <c r="B420" s="19"/>
      <c r="C420" s="13"/>
      <c r="D420" s="175"/>
      <c r="E420" s="175"/>
      <c r="F420" s="15"/>
      <c r="G420" s="15"/>
      <c r="H420" s="15" t="str">
        <f t="shared" si="4"/>
        <v/>
      </c>
    </row>
    <row r="421" spans="2:8" ht="15">
      <c r="B421" s="19"/>
      <c r="C421" s="13"/>
      <c r="D421" s="175"/>
      <c r="E421" s="175"/>
      <c r="F421" s="15"/>
      <c r="G421" s="15"/>
      <c r="H421" s="15" t="str">
        <f t="shared" si="4"/>
        <v/>
      </c>
    </row>
    <row r="422" spans="2:8" ht="15">
      <c r="B422" s="19"/>
      <c r="C422" s="13"/>
      <c r="D422" s="175"/>
      <c r="E422" s="175"/>
      <c r="F422" s="15"/>
      <c r="G422" s="15"/>
      <c r="H422" s="15" t="str">
        <f t="shared" si="4"/>
        <v/>
      </c>
    </row>
    <row r="423" spans="2:8" ht="15">
      <c r="B423" s="19"/>
      <c r="C423" s="13"/>
      <c r="D423" s="175"/>
      <c r="E423" s="175"/>
      <c r="F423" s="15"/>
      <c r="G423" s="15"/>
      <c r="H423" s="15" t="str">
        <f t="shared" si="4"/>
        <v/>
      </c>
    </row>
    <row r="424" spans="2:8" ht="15">
      <c r="B424" s="19"/>
      <c r="C424" s="13"/>
      <c r="D424" s="175"/>
      <c r="E424" s="175"/>
      <c r="F424" s="15"/>
      <c r="G424" s="15"/>
      <c r="H424" s="15" t="str">
        <f t="shared" si="4"/>
        <v/>
      </c>
    </row>
    <row r="425" spans="2:8" ht="15">
      <c r="B425" s="19"/>
      <c r="C425" s="13"/>
      <c r="D425" s="175"/>
      <c r="E425" s="175"/>
      <c r="F425" s="15"/>
      <c r="G425" s="15"/>
      <c r="H425" s="15" t="str">
        <f t="shared" si="4"/>
        <v/>
      </c>
    </row>
    <row r="426" spans="2:8" ht="15">
      <c r="B426" s="19"/>
      <c r="C426" s="13"/>
      <c r="D426" s="175"/>
      <c r="E426" s="175"/>
      <c r="F426" s="15"/>
      <c r="G426" s="15"/>
      <c r="H426" s="15" t="str">
        <f t="shared" si="4"/>
        <v/>
      </c>
    </row>
    <row r="427" spans="2:8" ht="15">
      <c r="B427" s="19"/>
      <c r="C427" s="13"/>
      <c r="D427" s="175"/>
      <c r="E427" s="175"/>
      <c r="F427" s="15"/>
      <c r="G427" s="15"/>
      <c r="H427" s="15" t="str">
        <f t="shared" si="4"/>
        <v/>
      </c>
    </row>
    <row r="428" spans="2:8" ht="15">
      <c r="B428" s="19"/>
      <c r="C428" s="13"/>
      <c r="D428" s="175"/>
      <c r="E428" s="175"/>
      <c r="F428" s="15"/>
      <c r="G428" s="15"/>
      <c r="H428" s="15" t="str">
        <f t="shared" si="4"/>
        <v/>
      </c>
    </row>
    <row r="429" spans="2:8" ht="15">
      <c r="B429" s="19"/>
      <c r="C429" s="13"/>
      <c r="D429" s="175"/>
      <c r="E429" s="175"/>
      <c r="F429" s="15"/>
      <c r="G429" s="15"/>
      <c r="H429" s="15" t="str">
        <f t="shared" si="4"/>
        <v/>
      </c>
    </row>
    <row r="430" spans="2:8" ht="15">
      <c r="B430" s="19"/>
      <c r="C430" s="13"/>
      <c r="D430" s="175"/>
      <c r="E430" s="175"/>
      <c r="F430" s="15"/>
      <c r="G430" s="15"/>
      <c r="H430" s="15" t="str">
        <f t="shared" si="4"/>
        <v/>
      </c>
    </row>
    <row r="431" spans="2:8" ht="15">
      <c r="B431" s="19"/>
      <c r="C431" s="13"/>
      <c r="D431" s="175"/>
      <c r="E431" s="175"/>
      <c r="F431" s="15"/>
      <c r="G431" s="15"/>
      <c r="H431" s="15" t="str">
        <f t="shared" si="4"/>
        <v/>
      </c>
    </row>
    <row r="432" spans="2:8" ht="15">
      <c r="B432" s="19"/>
      <c r="C432" s="13"/>
      <c r="D432" s="175"/>
      <c r="E432" s="175"/>
      <c r="F432" s="15"/>
      <c r="G432" s="15"/>
      <c r="H432" s="15" t="str">
        <f t="shared" si="4"/>
        <v/>
      </c>
    </row>
    <row r="433" spans="2:8" ht="15">
      <c r="B433" s="19"/>
      <c r="C433" s="13"/>
      <c r="D433" s="175"/>
      <c r="E433" s="175"/>
      <c r="F433" s="15"/>
      <c r="G433" s="15"/>
      <c r="H433" s="15" t="str">
        <f t="shared" si="4"/>
        <v/>
      </c>
    </row>
    <row r="434" spans="2:8" ht="15">
      <c r="B434" s="19"/>
      <c r="C434" s="13"/>
      <c r="D434" s="175"/>
      <c r="E434" s="175"/>
      <c r="F434" s="15"/>
      <c r="G434" s="15"/>
      <c r="H434" s="15" t="str">
        <f t="shared" si="4"/>
        <v/>
      </c>
    </row>
    <row r="435" spans="2:8" ht="15">
      <c r="B435" s="19"/>
      <c r="C435" s="13"/>
      <c r="D435" s="175"/>
      <c r="E435" s="175"/>
      <c r="F435" s="15"/>
      <c r="G435" s="15"/>
      <c r="H435" s="15" t="str">
        <f t="shared" si="4"/>
        <v/>
      </c>
    </row>
    <row r="436" spans="2:8" ht="15">
      <c r="B436" s="19"/>
      <c r="C436" s="13"/>
      <c r="D436" s="175"/>
      <c r="E436" s="175"/>
      <c r="F436" s="15"/>
      <c r="G436" s="15"/>
      <c r="H436" s="15" t="str">
        <f t="shared" si="4"/>
        <v/>
      </c>
    </row>
    <row r="437" spans="2:8" ht="15">
      <c r="B437" s="19"/>
      <c r="C437" s="13"/>
      <c r="D437" s="175"/>
      <c r="E437" s="175"/>
      <c r="F437" s="15"/>
      <c r="G437" s="15"/>
      <c r="H437" s="15" t="str">
        <f t="shared" si="4"/>
        <v/>
      </c>
    </row>
    <row r="438" spans="2:8" ht="15">
      <c r="B438" s="19"/>
      <c r="C438" s="13"/>
      <c r="D438" s="175"/>
      <c r="E438" s="175"/>
      <c r="F438" s="15"/>
      <c r="G438" s="15"/>
      <c r="H438" s="15" t="str">
        <f t="shared" si="4"/>
        <v/>
      </c>
    </row>
    <row r="439" spans="2:8" ht="15">
      <c r="B439" s="19"/>
      <c r="C439" s="13"/>
      <c r="D439" s="175"/>
      <c r="E439" s="175"/>
      <c r="F439" s="15"/>
      <c r="G439" s="15"/>
      <c r="H439" s="15" t="str">
        <f t="shared" si="4"/>
        <v/>
      </c>
    </row>
    <row r="440" spans="2:8" ht="15">
      <c r="B440" s="19"/>
      <c r="C440" s="13"/>
      <c r="D440" s="175"/>
      <c r="E440" s="175"/>
      <c r="F440" s="15"/>
      <c r="G440" s="15"/>
      <c r="H440" s="15" t="str">
        <f t="shared" si="4"/>
        <v/>
      </c>
    </row>
    <row r="441" spans="2:8" ht="15">
      <c r="B441" s="19"/>
      <c r="C441" s="13"/>
      <c r="D441" s="175"/>
      <c r="E441" s="175"/>
      <c r="F441" s="15"/>
      <c r="G441" s="15"/>
      <c r="H441" s="15" t="str">
        <f t="shared" si="4"/>
        <v/>
      </c>
    </row>
    <row r="442" spans="2:8" ht="15">
      <c r="B442" s="19"/>
      <c r="C442" s="13"/>
      <c r="D442" s="175"/>
      <c r="E442" s="175"/>
      <c r="F442" s="15"/>
      <c r="G442" s="15"/>
      <c r="H442" s="15" t="str">
        <f t="shared" si="4"/>
        <v/>
      </c>
    </row>
    <row r="443" spans="2:8" ht="15">
      <c r="B443" s="19"/>
      <c r="C443" s="13"/>
      <c r="D443" s="175"/>
      <c r="E443" s="175"/>
      <c r="F443" s="15"/>
      <c r="G443" s="15"/>
      <c r="H443" s="15" t="str">
        <f t="shared" si="4"/>
        <v/>
      </c>
    </row>
    <row r="444" spans="2:8" ht="15">
      <c r="B444" s="19"/>
      <c r="C444" s="13"/>
      <c r="D444" s="175"/>
      <c r="E444" s="175"/>
      <c r="F444" s="15"/>
      <c r="G444" s="15"/>
      <c r="H444" s="15" t="str">
        <f t="shared" si="4"/>
        <v/>
      </c>
    </row>
    <row r="445" spans="2:8" ht="15">
      <c r="B445" s="19"/>
      <c r="C445" s="13"/>
      <c r="D445" s="175"/>
      <c r="E445" s="175"/>
      <c r="F445" s="15"/>
      <c r="G445" s="15"/>
      <c r="H445" s="15" t="str">
        <f t="shared" si="4"/>
        <v/>
      </c>
    </row>
    <row r="446" spans="2:8" ht="15">
      <c r="B446" s="19"/>
      <c r="C446" s="13"/>
      <c r="D446" s="175"/>
      <c r="E446" s="175"/>
      <c r="F446" s="15"/>
      <c r="G446" s="15"/>
      <c r="H446" s="15" t="str">
        <f t="shared" si="4"/>
        <v/>
      </c>
    </row>
    <row r="447" spans="2:8" ht="15">
      <c r="B447" s="19"/>
      <c r="C447" s="13"/>
      <c r="D447" s="175"/>
      <c r="E447" s="175"/>
      <c r="F447" s="15"/>
      <c r="G447" s="15"/>
      <c r="H447" s="15" t="str">
        <f t="shared" si="4"/>
        <v/>
      </c>
    </row>
    <row r="448" spans="2:8" ht="15">
      <c r="B448" s="19"/>
      <c r="C448" s="13"/>
      <c r="D448" s="175"/>
      <c r="E448" s="175"/>
      <c r="F448" s="15"/>
      <c r="G448" s="15"/>
      <c r="H448" s="15" t="str">
        <f t="shared" si="4"/>
        <v/>
      </c>
    </row>
    <row r="449" spans="2:8" ht="15">
      <c r="B449" s="19"/>
      <c r="C449" s="13"/>
      <c r="D449" s="175"/>
      <c r="E449" s="175"/>
      <c r="F449" s="15"/>
      <c r="G449" s="15"/>
      <c r="H449" s="15" t="str">
        <f t="shared" si="4"/>
        <v/>
      </c>
    </row>
    <row r="450" spans="2:8" ht="15">
      <c r="B450" s="19"/>
      <c r="C450" s="13"/>
      <c r="D450" s="175"/>
      <c r="E450" s="175"/>
      <c r="F450" s="15"/>
      <c r="G450" s="15"/>
      <c r="H450" s="15" t="str">
        <f t="shared" si="4"/>
        <v/>
      </c>
    </row>
    <row r="451" spans="2:8" ht="15">
      <c r="B451" s="19"/>
      <c r="C451" s="13"/>
      <c r="D451" s="175"/>
      <c r="E451" s="175"/>
      <c r="F451" s="15"/>
      <c r="G451" s="15"/>
      <c r="H451" s="15" t="str">
        <f t="shared" si="4"/>
        <v/>
      </c>
    </row>
    <row r="452" spans="2:8" ht="15">
      <c r="B452" s="19"/>
      <c r="C452" s="13"/>
      <c r="D452" s="175"/>
      <c r="E452" s="175"/>
      <c r="F452" s="15"/>
      <c r="G452" s="15"/>
      <c r="H452" s="15" t="str">
        <f t="shared" si="4"/>
        <v/>
      </c>
    </row>
    <row r="453" spans="2:8" ht="15">
      <c r="B453" s="19"/>
      <c r="C453" s="13"/>
      <c r="D453" s="175"/>
      <c r="E453" s="175"/>
      <c r="F453" s="15"/>
      <c r="G453" s="15"/>
      <c r="H453" s="15" t="str">
        <f t="shared" si="4"/>
        <v/>
      </c>
    </row>
    <row r="454" spans="2:8" ht="15">
      <c r="B454" s="19"/>
      <c r="C454" s="13"/>
      <c r="D454" s="175"/>
      <c r="E454" s="175"/>
      <c r="F454" s="15"/>
      <c r="G454" s="15"/>
      <c r="H454" s="15" t="str">
        <f t="shared" si="4"/>
        <v/>
      </c>
    </row>
    <row r="455" spans="2:8" ht="15">
      <c r="B455" s="19"/>
      <c r="C455" s="13"/>
      <c r="D455" s="175"/>
      <c r="E455" s="175"/>
      <c r="F455" s="15"/>
      <c r="G455" s="15"/>
      <c r="H455" s="15" t="str">
        <f t="shared" si="4"/>
        <v/>
      </c>
    </row>
    <row r="456" spans="2:8" ht="15">
      <c r="B456" s="19"/>
      <c r="C456" s="13"/>
      <c r="D456" s="175"/>
      <c r="E456" s="175"/>
      <c r="F456" s="15"/>
      <c r="G456" s="15"/>
      <c r="H456" s="15" t="str">
        <f t="shared" si="4"/>
        <v/>
      </c>
    </row>
    <row r="457" spans="2:8" ht="15">
      <c r="B457" s="19"/>
      <c r="C457" s="13"/>
      <c r="D457" s="175"/>
      <c r="E457" s="175"/>
      <c r="F457" s="15"/>
      <c r="G457" s="15"/>
      <c r="H457" s="15" t="str">
        <f t="shared" si="4"/>
        <v/>
      </c>
    </row>
    <row r="458" spans="2:8" ht="15">
      <c r="B458" s="19"/>
      <c r="C458" s="13"/>
      <c r="D458" s="175"/>
      <c r="E458" s="175"/>
      <c r="F458" s="15"/>
      <c r="G458" s="15"/>
      <c r="H458" s="15" t="str">
        <f t="shared" si="4"/>
        <v/>
      </c>
    </row>
    <row r="459" spans="2:8" ht="15">
      <c r="B459" s="19"/>
      <c r="C459" s="13"/>
      <c r="D459" s="175"/>
      <c r="E459" s="175"/>
      <c r="F459" s="15"/>
      <c r="G459" s="15"/>
      <c r="H459" s="15" t="str">
        <f t="shared" si="4"/>
        <v/>
      </c>
    </row>
    <row r="460" spans="2:8" ht="15">
      <c r="B460" s="19"/>
      <c r="C460" s="13"/>
      <c r="D460" s="175"/>
      <c r="E460" s="175"/>
      <c r="F460" s="15"/>
      <c r="G460" s="15"/>
      <c r="H460" s="15" t="str">
        <f t="shared" si="4"/>
        <v/>
      </c>
    </row>
    <row r="461" spans="2:8" ht="15">
      <c r="B461" s="19"/>
      <c r="C461" s="13"/>
      <c r="D461" s="175"/>
      <c r="E461" s="175"/>
      <c r="F461" s="15"/>
      <c r="G461" s="15"/>
      <c r="H461" s="15" t="str">
        <f t="shared" si="4"/>
        <v/>
      </c>
    </row>
    <row r="462" spans="2:8" ht="15">
      <c r="B462" s="19"/>
      <c r="C462" s="13"/>
      <c r="D462" s="175"/>
      <c r="E462" s="175"/>
      <c r="F462" s="15"/>
      <c r="G462" s="15"/>
      <c r="H462" s="15" t="str">
        <f t="shared" si="4"/>
        <v/>
      </c>
    </row>
    <row r="463" spans="2:8" ht="15">
      <c r="B463" s="19"/>
      <c r="C463" s="13"/>
      <c r="D463" s="175"/>
      <c r="E463" s="175"/>
      <c r="F463" s="15"/>
      <c r="G463" s="15"/>
      <c r="H463" s="15" t="str">
        <f t="shared" si="4"/>
        <v/>
      </c>
    </row>
    <row r="464" spans="2:8" ht="15">
      <c r="B464" s="19"/>
      <c r="C464" s="13"/>
      <c r="D464" s="175"/>
      <c r="E464" s="175"/>
      <c r="F464" s="15"/>
      <c r="G464" s="15"/>
      <c r="H464" s="15" t="str">
        <f t="shared" si="4"/>
        <v/>
      </c>
    </row>
    <row r="465" spans="2:8" ht="15">
      <c r="B465" s="19"/>
      <c r="C465" s="13"/>
      <c r="D465" s="175"/>
      <c r="E465" s="175"/>
      <c r="F465" s="15"/>
      <c r="G465" s="15"/>
      <c r="H465" s="15" t="str">
        <f t="shared" si="4"/>
        <v/>
      </c>
    </row>
    <row r="466" spans="2:8" ht="15">
      <c r="B466" s="19"/>
      <c r="C466" s="13"/>
      <c r="D466" s="175"/>
      <c r="E466" s="175"/>
      <c r="F466" s="15"/>
      <c r="G466" s="15"/>
      <c r="H466" s="15" t="str">
        <f t="shared" si="4"/>
        <v/>
      </c>
    </row>
    <row r="467" spans="2:8" ht="15">
      <c r="B467" s="19"/>
      <c r="C467" s="13"/>
      <c r="D467" s="175"/>
      <c r="E467" s="175"/>
      <c r="F467" s="15"/>
      <c r="G467" s="15"/>
      <c r="H467" s="15" t="str">
        <f t="shared" si="4"/>
        <v/>
      </c>
    </row>
    <row r="468" spans="2:8" ht="15">
      <c r="B468" s="19"/>
      <c r="C468" s="13"/>
      <c r="D468" s="175"/>
      <c r="E468" s="175"/>
      <c r="F468" s="15"/>
      <c r="G468" s="15"/>
      <c r="H468" s="15" t="str">
        <f t="shared" si="4"/>
        <v/>
      </c>
    </row>
    <row r="469" spans="2:8" ht="15">
      <c r="B469" s="19"/>
      <c r="C469" s="13"/>
      <c r="D469" s="175"/>
      <c r="E469" s="175"/>
      <c r="F469" s="15"/>
      <c r="G469" s="15"/>
      <c r="H469" s="15" t="str">
        <f t="shared" si="4"/>
        <v/>
      </c>
    </row>
    <row r="470" spans="2:8" ht="15">
      <c r="B470" s="19"/>
      <c r="C470" s="13"/>
      <c r="D470" s="175"/>
      <c r="E470" s="175"/>
      <c r="F470" s="15"/>
      <c r="G470" s="15"/>
      <c r="H470" s="15" t="str">
        <f t="shared" si="4"/>
        <v/>
      </c>
    </row>
    <row r="471" spans="2:8" ht="15">
      <c r="B471" s="19"/>
      <c r="C471" s="13"/>
      <c r="D471" s="175"/>
      <c r="E471" s="175"/>
      <c r="F471" s="15"/>
      <c r="G471" s="15"/>
      <c r="H471" s="15" t="str">
        <f t="shared" si="4"/>
        <v/>
      </c>
    </row>
    <row r="472" spans="2:8" ht="15">
      <c r="B472" s="19"/>
      <c r="C472" s="13"/>
      <c r="D472" s="175"/>
      <c r="E472" s="175"/>
      <c r="F472" s="15"/>
      <c r="G472" s="15"/>
      <c r="H472" s="15" t="str">
        <f t="shared" si="4"/>
        <v/>
      </c>
    </row>
    <row r="473" spans="2:8" ht="15">
      <c r="B473" s="19"/>
      <c r="C473" s="13"/>
      <c r="D473" s="175"/>
      <c r="E473" s="175"/>
      <c r="F473" s="15"/>
      <c r="G473" s="15"/>
      <c r="H473" s="15" t="str">
        <f t="shared" si="4"/>
        <v/>
      </c>
    </row>
    <row r="474" spans="2:8" ht="15">
      <c r="B474" s="19"/>
      <c r="C474" s="13"/>
      <c r="D474" s="175"/>
      <c r="E474" s="175"/>
      <c r="F474" s="15"/>
      <c r="G474" s="15"/>
      <c r="H474" s="15" t="str">
        <f t="shared" si="4"/>
        <v/>
      </c>
    </row>
    <row r="475" spans="2:8" ht="15">
      <c r="B475" s="19"/>
      <c r="C475" s="13"/>
      <c r="D475" s="175"/>
      <c r="E475" s="175"/>
      <c r="F475" s="15"/>
      <c r="G475" s="15"/>
      <c r="H475" s="15" t="str">
        <f t="shared" si="4"/>
        <v/>
      </c>
    </row>
    <row r="476" spans="2:8" ht="15">
      <c r="B476" s="19"/>
      <c r="C476" s="13"/>
      <c r="D476" s="175"/>
      <c r="E476" s="175"/>
      <c r="F476" s="15"/>
      <c r="G476" s="15"/>
      <c r="H476" s="15" t="str">
        <f t="shared" si="4"/>
        <v/>
      </c>
    </row>
    <row r="477" spans="2:8" ht="15">
      <c r="B477" s="19"/>
      <c r="C477" s="13"/>
      <c r="D477" s="175"/>
      <c r="E477" s="175"/>
      <c r="F477" s="15"/>
      <c r="G477" s="15"/>
      <c r="H477" s="15" t="str">
        <f t="shared" si="4"/>
        <v/>
      </c>
    </row>
    <row r="478" spans="2:8" ht="15">
      <c r="B478" s="19"/>
      <c r="C478" s="13"/>
      <c r="D478" s="175"/>
      <c r="E478" s="175"/>
      <c r="F478" s="15"/>
      <c r="G478" s="15"/>
      <c r="H478" s="15" t="str">
        <f t="shared" si="4"/>
        <v/>
      </c>
    </row>
    <row r="479" spans="2:8" ht="15">
      <c r="B479" s="19"/>
      <c r="C479" s="13"/>
      <c r="D479" s="175"/>
      <c r="E479" s="175"/>
      <c r="F479" s="15"/>
      <c r="G479" s="15"/>
      <c r="H479" s="15" t="str">
        <f t="shared" si="4"/>
        <v/>
      </c>
    </row>
    <row r="480" spans="2:8" ht="15">
      <c r="B480" s="19"/>
      <c r="C480" s="13"/>
      <c r="D480" s="175"/>
      <c r="E480" s="175"/>
      <c r="F480" s="15"/>
      <c r="G480" s="15"/>
      <c r="H480" s="15" t="str">
        <f t="shared" si="4"/>
        <v/>
      </c>
    </row>
    <row r="481" spans="2:8" ht="15">
      <c r="B481" s="19"/>
      <c r="C481" s="13"/>
      <c r="D481" s="175"/>
      <c r="E481" s="175"/>
      <c r="F481" s="15"/>
      <c r="G481" s="15"/>
      <c r="H481" s="15" t="str">
        <f t="shared" si="4"/>
        <v/>
      </c>
    </row>
    <row r="482" spans="2:8" ht="15">
      <c r="B482" s="19"/>
      <c r="C482" s="13"/>
      <c r="D482" s="175"/>
      <c r="E482" s="175"/>
      <c r="F482" s="15"/>
      <c r="G482" s="15"/>
      <c r="H482" s="15" t="str">
        <f t="shared" si="4"/>
        <v/>
      </c>
    </row>
    <row r="483" spans="2:8" ht="15">
      <c r="B483" s="19"/>
      <c r="C483" s="13"/>
      <c r="D483" s="175"/>
      <c r="E483" s="175"/>
      <c r="F483" s="15"/>
      <c r="G483" s="15"/>
      <c r="H483" s="15" t="str">
        <f t="shared" si="4"/>
        <v/>
      </c>
    </row>
    <row r="484" spans="2:8" ht="15">
      <c r="B484" s="19"/>
      <c r="C484" s="13"/>
      <c r="D484" s="175"/>
      <c r="E484" s="175"/>
      <c r="F484" s="15"/>
      <c r="G484" s="15"/>
      <c r="H484" s="15" t="str">
        <f t="shared" si="4"/>
        <v/>
      </c>
    </row>
    <row r="485" spans="2:8" ht="15">
      <c r="B485" s="19"/>
      <c r="C485" s="13"/>
      <c r="D485" s="175"/>
      <c r="E485" s="175"/>
      <c r="F485" s="15"/>
      <c r="G485" s="15"/>
      <c r="H485" s="15" t="str">
        <f t="shared" si="4"/>
        <v/>
      </c>
    </row>
    <row r="486" spans="2:8" ht="15">
      <c r="B486" s="19"/>
      <c r="C486" s="13"/>
      <c r="D486" s="175"/>
      <c r="E486" s="175"/>
      <c r="F486" s="15"/>
      <c r="G486" s="15"/>
      <c r="H486" s="15" t="str">
        <f t="shared" si="4"/>
        <v/>
      </c>
    </row>
    <row r="487" spans="2:8" ht="15">
      <c r="B487" s="19"/>
      <c r="C487" s="13"/>
      <c r="D487" s="175"/>
      <c r="E487" s="175"/>
      <c r="F487" s="15"/>
      <c r="G487" s="15"/>
      <c r="H487" s="15" t="str">
        <f t="shared" si="4"/>
        <v/>
      </c>
    </row>
    <row r="488" spans="2:8" ht="15">
      <c r="B488" s="19"/>
      <c r="C488" s="13"/>
      <c r="D488" s="175"/>
      <c r="E488" s="175"/>
      <c r="F488" s="15"/>
      <c r="G488" s="15"/>
      <c r="H488" s="15" t="str">
        <f t="shared" si="4"/>
        <v/>
      </c>
    </row>
    <row r="489" spans="2:8" ht="15">
      <c r="B489" s="19"/>
      <c r="C489" s="13"/>
      <c r="D489" s="175"/>
      <c r="E489" s="175"/>
      <c r="F489" s="15"/>
      <c r="G489" s="15"/>
      <c r="H489" s="15" t="str">
        <f t="shared" si="4"/>
        <v/>
      </c>
    </row>
    <row r="490" spans="2:8" ht="15">
      <c r="B490" s="19"/>
      <c r="C490" s="13"/>
      <c r="D490" s="175"/>
      <c r="E490" s="175"/>
      <c r="F490" s="15"/>
      <c r="G490" s="15"/>
      <c r="H490" s="15" t="str">
        <f t="shared" si="4"/>
        <v/>
      </c>
    </row>
    <row r="491" spans="2:8" ht="15">
      <c r="B491" s="19"/>
      <c r="C491" s="13"/>
      <c r="D491" s="175"/>
      <c r="E491" s="175"/>
      <c r="F491" s="15"/>
      <c r="G491" s="15"/>
      <c r="H491" s="15" t="str">
        <f t="shared" si="4"/>
        <v/>
      </c>
    </row>
    <row r="492" spans="2:8" ht="15">
      <c r="B492" s="19"/>
      <c r="C492" s="13"/>
      <c r="D492" s="175"/>
      <c r="E492" s="175"/>
      <c r="F492" s="15"/>
      <c r="G492" s="15"/>
      <c r="H492" s="15" t="str">
        <f t="shared" si="4"/>
        <v/>
      </c>
    </row>
    <row r="493" spans="2:8" ht="15">
      <c r="B493" s="19"/>
      <c r="C493" s="13"/>
      <c r="D493" s="175"/>
      <c r="E493" s="175"/>
      <c r="F493" s="15"/>
      <c r="G493" s="15"/>
      <c r="H493" s="15" t="str">
        <f t="shared" si="4"/>
        <v/>
      </c>
    </row>
    <row r="494" spans="2:8" ht="15">
      <c r="B494" s="19"/>
      <c r="C494" s="13"/>
      <c r="D494" s="175"/>
      <c r="E494" s="175"/>
      <c r="F494" s="15"/>
      <c r="G494" s="15"/>
      <c r="H494" s="15" t="str">
        <f t="shared" si="4"/>
        <v/>
      </c>
    </row>
    <row r="495" spans="2:8" ht="15">
      <c r="B495" s="19"/>
      <c r="C495" s="13"/>
      <c r="D495" s="175"/>
      <c r="E495" s="175"/>
      <c r="F495" s="15"/>
      <c r="G495" s="15"/>
      <c r="H495" s="15" t="str">
        <f t="shared" si="4"/>
        <v/>
      </c>
    </row>
    <row r="496" spans="2:8" ht="15">
      <c r="B496" s="19"/>
      <c r="C496" s="13"/>
      <c r="D496" s="175"/>
      <c r="E496" s="175"/>
      <c r="F496" s="15"/>
      <c r="G496" s="15"/>
      <c r="H496" s="15" t="str">
        <f t="shared" si="4"/>
        <v/>
      </c>
    </row>
    <row r="497" spans="2:8" ht="15">
      <c r="B497" s="19"/>
      <c r="C497" s="13"/>
      <c r="D497" s="175"/>
      <c r="E497" s="175"/>
      <c r="F497" s="15"/>
      <c r="G497" s="15"/>
      <c r="H497" s="15" t="str">
        <f t="shared" si="4"/>
        <v/>
      </c>
    </row>
    <row r="498" spans="2:8" ht="15">
      <c r="B498" s="19"/>
      <c r="C498" s="13"/>
      <c r="D498" s="175"/>
      <c r="E498" s="175"/>
      <c r="F498" s="15"/>
      <c r="G498" s="15"/>
      <c r="H498" s="15" t="str">
        <f t="shared" si="4"/>
        <v/>
      </c>
    </row>
    <row r="499" spans="2:8" ht="15">
      <c r="B499" s="19"/>
      <c r="C499" s="13"/>
      <c r="D499" s="175"/>
      <c r="E499" s="175"/>
      <c r="F499" s="15"/>
      <c r="G499" s="15"/>
      <c r="H499" s="15" t="str">
        <f t="shared" si="4"/>
        <v/>
      </c>
    </row>
    <row r="500" spans="2:8" ht="15">
      <c r="B500" s="19"/>
      <c r="C500" s="13"/>
      <c r="D500" s="175"/>
      <c r="E500" s="175"/>
      <c r="F500" s="15"/>
      <c r="G500" s="15"/>
      <c r="H500" s="15" t="str">
        <f t="shared" si="4"/>
        <v/>
      </c>
    </row>
    <row r="501" spans="2:8" ht="15">
      <c r="B501" s="19"/>
      <c r="C501" s="13"/>
      <c r="D501" s="175"/>
      <c r="E501" s="175"/>
      <c r="F501" s="15"/>
      <c r="G501" s="15"/>
      <c r="H501" s="15" t="str">
        <f t="shared" si="4"/>
        <v/>
      </c>
    </row>
    <row r="502" spans="2:8" ht="15">
      <c r="B502" s="19"/>
      <c r="C502" s="13"/>
      <c r="D502" s="175"/>
      <c r="E502" s="175"/>
      <c r="F502" s="15"/>
      <c r="G502" s="15"/>
      <c r="H502" s="15" t="str">
        <f t="shared" si="4"/>
        <v/>
      </c>
    </row>
    <row r="503" spans="2:8" ht="15">
      <c r="B503" s="19"/>
      <c r="C503" s="13"/>
      <c r="D503" s="175"/>
      <c r="E503" s="175"/>
      <c r="F503" s="15"/>
      <c r="G503" s="15"/>
      <c r="H503" s="15" t="str">
        <f t="shared" si="4"/>
        <v/>
      </c>
    </row>
    <row r="504" spans="2:8" ht="15">
      <c r="B504" s="19"/>
      <c r="C504" s="13"/>
      <c r="D504" s="175"/>
      <c r="E504" s="175"/>
      <c r="F504" s="15"/>
      <c r="G504" s="15"/>
      <c r="H504" s="15" t="str">
        <f t="shared" si="4"/>
        <v/>
      </c>
    </row>
    <row r="505" spans="2:8" ht="15">
      <c r="B505" s="19"/>
      <c r="C505" s="13"/>
      <c r="D505" s="175"/>
      <c r="E505" s="175"/>
      <c r="F505" s="15"/>
      <c r="G505" s="15"/>
      <c r="H505" s="15" t="str">
        <f t="shared" si="4"/>
        <v/>
      </c>
    </row>
    <row r="506" spans="2:8" ht="14">
      <c r="D506" s="170"/>
      <c r="E506" s="170"/>
    </row>
    <row r="507" spans="2:8" ht="14">
      <c r="D507" s="170"/>
      <c r="E507" s="170"/>
    </row>
    <row r="508" spans="2:8" ht="14">
      <c r="D508" s="170"/>
      <c r="E508" s="170"/>
    </row>
    <row r="509" spans="2:8" ht="14">
      <c r="D509" s="170"/>
      <c r="E509" s="170"/>
    </row>
    <row r="510" spans="2:8" ht="14">
      <c r="D510" s="170"/>
      <c r="E510" s="170"/>
    </row>
    <row r="511" spans="2:8" ht="14">
      <c r="D511" s="170"/>
      <c r="E511" s="170"/>
    </row>
    <row r="512" spans="2:8" ht="14">
      <c r="D512" s="170"/>
      <c r="E512" s="170"/>
    </row>
    <row r="513" spans="4:5" ht="14">
      <c r="D513" s="170"/>
      <c r="E513" s="170"/>
    </row>
    <row r="514" spans="4:5" ht="14">
      <c r="D514" s="170"/>
      <c r="E514" s="170"/>
    </row>
    <row r="515" spans="4:5" ht="14">
      <c r="D515" s="170"/>
      <c r="E515" s="170"/>
    </row>
    <row r="516" spans="4:5" ht="14">
      <c r="D516" s="170"/>
      <c r="E516" s="170"/>
    </row>
    <row r="517" spans="4:5" ht="14">
      <c r="D517" s="170"/>
      <c r="E517" s="170"/>
    </row>
    <row r="518" spans="4:5" ht="14">
      <c r="D518" s="170"/>
      <c r="E518" s="170"/>
    </row>
    <row r="519" spans="4:5" ht="14">
      <c r="D519" s="170"/>
      <c r="E519" s="170"/>
    </row>
    <row r="520" spans="4:5" ht="14">
      <c r="D520" s="170"/>
      <c r="E520" s="170"/>
    </row>
    <row r="521" spans="4:5" ht="14">
      <c r="D521" s="170"/>
      <c r="E521" s="170"/>
    </row>
    <row r="522" spans="4:5" ht="14">
      <c r="D522" s="170"/>
      <c r="E522" s="170"/>
    </row>
    <row r="523" spans="4:5" ht="14">
      <c r="D523" s="170"/>
      <c r="E523" s="170"/>
    </row>
    <row r="524" spans="4:5" ht="14">
      <c r="D524" s="170"/>
      <c r="E524" s="170"/>
    </row>
    <row r="525" spans="4:5" ht="14">
      <c r="D525" s="170"/>
      <c r="E525" s="170"/>
    </row>
    <row r="526" spans="4:5" ht="14">
      <c r="D526" s="170"/>
      <c r="E526" s="170"/>
    </row>
    <row r="527" spans="4:5" ht="14">
      <c r="D527" s="170"/>
      <c r="E527" s="170"/>
    </row>
    <row r="528" spans="4:5" ht="14">
      <c r="D528" s="170"/>
      <c r="E528" s="170"/>
    </row>
    <row r="529" spans="4:5" ht="14">
      <c r="D529" s="170"/>
      <c r="E529" s="170"/>
    </row>
    <row r="530" spans="4:5" ht="14">
      <c r="D530" s="170"/>
      <c r="E530" s="170"/>
    </row>
    <row r="531" spans="4:5" ht="14">
      <c r="D531" s="170"/>
      <c r="E531" s="170"/>
    </row>
    <row r="532" spans="4:5" ht="14">
      <c r="D532" s="170"/>
      <c r="E532" s="170"/>
    </row>
    <row r="533" spans="4:5" ht="14">
      <c r="D533" s="170"/>
      <c r="E533" s="170"/>
    </row>
    <row r="534" spans="4:5" ht="14">
      <c r="D534" s="170"/>
      <c r="E534" s="170"/>
    </row>
    <row r="535" spans="4:5" ht="14">
      <c r="D535" s="170"/>
      <c r="E535" s="170"/>
    </row>
    <row r="536" spans="4:5" ht="14">
      <c r="D536" s="170"/>
      <c r="E536" s="170"/>
    </row>
    <row r="537" spans="4:5" ht="14">
      <c r="D537" s="170"/>
      <c r="E537" s="170"/>
    </row>
    <row r="538" spans="4:5" ht="14">
      <c r="D538" s="170"/>
      <c r="E538" s="170"/>
    </row>
    <row r="539" spans="4:5" ht="14">
      <c r="D539" s="170"/>
      <c r="E539" s="170"/>
    </row>
    <row r="540" spans="4:5" ht="14">
      <c r="D540" s="170"/>
      <c r="E540" s="170"/>
    </row>
    <row r="541" spans="4:5" ht="14">
      <c r="D541" s="170"/>
      <c r="E541" s="170"/>
    </row>
    <row r="542" spans="4:5" ht="14">
      <c r="D542" s="170"/>
      <c r="E542" s="170"/>
    </row>
    <row r="543" spans="4:5" ht="14">
      <c r="D543" s="170"/>
      <c r="E543" s="170"/>
    </row>
    <row r="544" spans="4:5" ht="14">
      <c r="D544" s="170"/>
      <c r="E544" s="170"/>
    </row>
    <row r="545" spans="4:5" ht="14">
      <c r="D545" s="170"/>
      <c r="E545" s="170"/>
    </row>
    <row r="546" spans="4:5" ht="14">
      <c r="D546" s="170"/>
      <c r="E546" s="170"/>
    </row>
    <row r="547" spans="4:5" ht="14">
      <c r="D547" s="170"/>
      <c r="E547" s="170"/>
    </row>
    <row r="548" spans="4:5" ht="14">
      <c r="D548" s="170"/>
      <c r="E548" s="170"/>
    </row>
    <row r="549" spans="4:5" ht="14">
      <c r="D549" s="170"/>
      <c r="E549" s="170"/>
    </row>
    <row r="550" spans="4:5" ht="14">
      <c r="D550" s="170"/>
      <c r="E550" s="170"/>
    </row>
    <row r="551" spans="4:5" ht="14">
      <c r="D551" s="170"/>
      <c r="E551" s="170"/>
    </row>
    <row r="552" spans="4:5" ht="14">
      <c r="D552" s="170"/>
      <c r="E552" s="170"/>
    </row>
    <row r="553" spans="4:5" ht="14">
      <c r="D553" s="170"/>
      <c r="E553" s="170"/>
    </row>
    <row r="554" spans="4:5" ht="14">
      <c r="D554" s="170"/>
      <c r="E554" s="170"/>
    </row>
    <row r="555" spans="4:5" ht="14">
      <c r="D555" s="170"/>
      <c r="E555" s="170"/>
    </row>
    <row r="556" spans="4:5" ht="14">
      <c r="D556" s="170"/>
      <c r="E556" s="170"/>
    </row>
    <row r="557" spans="4:5" ht="14">
      <c r="D557" s="170"/>
      <c r="E557" s="170"/>
    </row>
    <row r="558" spans="4:5" ht="14">
      <c r="D558" s="170"/>
      <c r="E558" s="170"/>
    </row>
    <row r="559" spans="4:5" ht="14">
      <c r="D559" s="170"/>
      <c r="E559" s="170"/>
    </row>
    <row r="560" spans="4:5" ht="14">
      <c r="D560" s="170"/>
      <c r="E560" s="170"/>
    </row>
    <row r="561" spans="4:5" ht="14">
      <c r="D561" s="170"/>
      <c r="E561" s="170"/>
    </row>
    <row r="562" spans="4:5" ht="14">
      <c r="D562" s="170"/>
      <c r="E562" s="170"/>
    </row>
    <row r="563" spans="4:5" ht="14">
      <c r="D563" s="170"/>
      <c r="E563" s="170"/>
    </row>
    <row r="564" spans="4:5" ht="14">
      <c r="D564" s="170"/>
      <c r="E564" s="170"/>
    </row>
    <row r="565" spans="4:5" ht="14">
      <c r="D565" s="170"/>
      <c r="E565" s="170"/>
    </row>
    <row r="566" spans="4:5" ht="14">
      <c r="D566" s="170"/>
      <c r="E566" s="170"/>
    </row>
    <row r="567" spans="4:5" ht="14">
      <c r="D567" s="170"/>
      <c r="E567" s="170"/>
    </row>
    <row r="568" spans="4:5" ht="14">
      <c r="D568" s="170"/>
      <c r="E568" s="170"/>
    </row>
    <row r="569" spans="4:5" ht="14">
      <c r="D569" s="170"/>
      <c r="E569" s="170"/>
    </row>
    <row r="570" spans="4:5" ht="14">
      <c r="D570" s="170"/>
      <c r="E570" s="170"/>
    </row>
    <row r="571" spans="4:5" ht="14">
      <c r="D571" s="170"/>
      <c r="E571" s="170"/>
    </row>
    <row r="572" spans="4:5" ht="14">
      <c r="D572" s="170"/>
      <c r="E572" s="170"/>
    </row>
    <row r="573" spans="4:5" ht="14">
      <c r="D573" s="170"/>
      <c r="E573" s="170"/>
    </row>
    <row r="574" spans="4:5" ht="14">
      <c r="D574" s="170"/>
      <c r="E574" s="170"/>
    </row>
    <row r="575" spans="4:5" ht="14">
      <c r="D575" s="170"/>
      <c r="E575" s="170"/>
    </row>
    <row r="576" spans="4:5" ht="14">
      <c r="D576" s="170"/>
      <c r="E576" s="170"/>
    </row>
    <row r="577" spans="4:5" ht="14">
      <c r="D577" s="170"/>
      <c r="E577" s="170"/>
    </row>
    <row r="578" spans="4:5" ht="14">
      <c r="D578" s="170"/>
      <c r="E578" s="170"/>
    </row>
    <row r="579" spans="4:5" ht="14">
      <c r="D579" s="170"/>
      <c r="E579" s="170"/>
    </row>
    <row r="580" spans="4:5" ht="14">
      <c r="D580" s="170"/>
      <c r="E580" s="170"/>
    </row>
    <row r="581" spans="4:5" ht="14">
      <c r="D581" s="170"/>
      <c r="E581" s="170"/>
    </row>
    <row r="582" spans="4:5" ht="14">
      <c r="D582" s="170"/>
      <c r="E582" s="170"/>
    </row>
    <row r="583" spans="4:5" ht="14">
      <c r="D583" s="170"/>
      <c r="E583" s="170"/>
    </row>
    <row r="584" spans="4:5" ht="14">
      <c r="D584" s="170"/>
      <c r="E584" s="170"/>
    </row>
    <row r="585" spans="4:5" ht="14">
      <c r="D585" s="170"/>
      <c r="E585" s="170"/>
    </row>
    <row r="586" spans="4:5" ht="14">
      <c r="D586" s="170"/>
      <c r="E586" s="170"/>
    </row>
    <row r="587" spans="4:5" ht="14">
      <c r="D587" s="170"/>
      <c r="E587" s="170"/>
    </row>
    <row r="588" spans="4:5" ht="14">
      <c r="D588" s="170"/>
      <c r="E588" s="170"/>
    </row>
    <row r="589" spans="4:5" ht="14">
      <c r="D589" s="170"/>
      <c r="E589" s="170"/>
    </row>
    <row r="590" spans="4:5" ht="14">
      <c r="D590" s="170"/>
      <c r="E590" s="170"/>
    </row>
    <row r="591" spans="4:5" ht="14">
      <c r="D591" s="170"/>
      <c r="E591" s="170"/>
    </row>
    <row r="592" spans="4:5" ht="14">
      <c r="D592" s="170"/>
      <c r="E592" s="170"/>
    </row>
    <row r="593" spans="4:5" ht="14">
      <c r="D593" s="170"/>
      <c r="E593" s="170"/>
    </row>
    <row r="594" spans="4:5" ht="14">
      <c r="D594" s="170"/>
      <c r="E594" s="170"/>
    </row>
    <row r="595" spans="4:5" ht="14">
      <c r="D595" s="170"/>
      <c r="E595" s="170"/>
    </row>
    <row r="596" spans="4:5" ht="14">
      <c r="D596" s="170"/>
      <c r="E596" s="170"/>
    </row>
    <row r="597" spans="4:5" ht="14">
      <c r="D597" s="170"/>
      <c r="E597" s="170"/>
    </row>
    <row r="598" spans="4:5" ht="14">
      <c r="D598" s="170"/>
      <c r="E598" s="170"/>
    </row>
    <row r="599" spans="4:5" ht="14">
      <c r="D599" s="170"/>
      <c r="E599" s="170"/>
    </row>
    <row r="600" spans="4:5" ht="14">
      <c r="D600" s="170"/>
      <c r="E600" s="170"/>
    </row>
    <row r="601" spans="4:5" ht="14">
      <c r="D601" s="170"/>
      <c r="E601" s="170"/>
    </row>
    <row r="602" spans="4:5" ht="14">
      <c r="D602" s="170"/>
      <c r="E602" s="170"/>
    </row>
    <row r="603" spans="4:5" ht="14">
      <c r="D603" s="170"/>
      <c r="E603" s="170"/>
    </row>
    <row r="604" spans="4:5" ht="14">
      <c r="D604" s="170"/>
      <c r="E604" s="170"/>
    </row>
    <row r="605" spans="4:5" ht="14">
      <c r="D605" s="170"/>
      <c r="E605" s="170"/>
    </row>
    <row r="606" spans="4:5" ht="14">
      <c r="D606" s="170"/>
      <c r="E606" s="170"/>
    </row>
    <row r="607" spans="4:5" ht="14">
      <c r="D607" s="170"/>
      <c r="E607" s="170"/>
    </row>
    <row r="608" spans="4:5" ht="14">
      <c r="D608" s="170"/>
      <c r="E608" s="170"/>
    </row>
    <row r="609" spans="4:5" ht="14">
      <c r="D609" s="170"/>
      <c r="E609" s="170"/>
    </row>
    <row r="610" spans="4:5" ht="14">
      <c r="D610" s="170"/>
      <c r="E610" s="170"/>
    </row>
    <row r="611" spans="4:5" ht="14">
      <c r="D611" s="170"/>
      <c r="E611" s="170"/>
    </row>
    <row r="612" spans="4:5" ht="14">
      <c r="D612" s="170"/>
      <c r="E612" s="170"/>
    </row>
    <row r="613" spans="4:5" ht="14">
      <c r="D613" s="170"/>
      <c r="E613" s="170"/>
    </row>
    <row r="614" spans="4:5" ht="14">
      <c r="D614" s="170"/>
      <c r="E614" s="170"/>
    </row>
    <row r="615" spans="4:5" ht="14">
      <c r="D615" s="170"/>
      <c r="E615" s="170"/>
    </row>
    <row r="616" spans="4:5" ht="14">
      <c r="D616" s="170"/>
      <c r="E616" s="170"/>
    </row>
    <row r="617" spans="4:5" ht="14">
      <c r="D617" s="170"/>
      <c r="E617" s="170"/>
    </row>
    <row r="618" spans="4:5" ht="14">
      <c r="D618" s="170"/>
      <c r="E618" s="170"/>
    </row>
    <row r="619" spans="4:5" ht="14">
      <c r="D619" s="170"/>
      <c r="E619" s="170"/>
    </row>
    <row r="620" spans="4:5" ht="14">
      <c r="D620" s="170"/>
      <c r="E620" s="170"/>
    </row>
    <row r="621" spans="4:5" ht="14">
      <c r="D621" s="170"/>
      <c r="E621" s="170"/>
    </row>
    <row r="622" spans="4:5" ht="14">
      <c r="D622" s="170"/>
      <c r="E622" s="170"/>
    </row>
    <row r="623" spans="4:5" ht="14">
      <c r="D623" s="170"/>
      <c r="E623" s="170"/>
    </row>
    <row r="624" spans="4:5" ht="14">
      <c r="D624" s="170"/>
      <c r="E624" s="170"/>
    </row>
    <row r="625" spans="4:5" ht="14">
      <c r="D625" s="170"/>
      <c r="E625" s="170"/>
    </row>
    <row r="626" spans="4:5" ht="14">
      <c r="D626" s="170"/>
      <c r="E626" s="170"/>
    </row>
    <row r="627" spans="4:5" ht="14">
      <c r="D627" s="170"/>
      <c r="E627" s="170"/>
    </row>
    <row r="628" spans="4:5" ht="14">
      <c r="D628" s="170"/>
      <c r="E628" s="170"/>
    </row>
    <row r="629" spans="4:5" ht="14">
      <c r="D629" s="170"/>
      <c r="E629" s="170"/>
    </row>
    <row r="630" spans="4:5" ht="14">
      <c r="D630" s="170"/>
      <c r="E630" s="170"/>
    </row>
    <row r="631" spans="4:5" ht="14">
      <c r="D631" s="170"/>
      <c r="E631" s="170"/>
    </row>
    <row r="632" spans="4:5" ht="14">
      <c r="D632" s="170"/>
      <c r="E632" s="170"/>
    </row>
    <row r="633" spans="4:5" ht="14">
      <c r="D633" s="170"/>
      <c r="E633" s="170"/>
    </row>
    <row r="634" spans="4:5" ht="14">
      <c r="D634" s="170"/>
      <c r="E634" s="170"/>
    </row>
    <row r="635" spans="4:5" ht="14">
      <c r="D635" s="170"/>
      <c r="E635" s="170"/>
    </row>
    <row r="636" spans="4:5" ht="14">
      <c r="D636" s="170"/>
      <c r="E636" s="170"/>
    </row>
    <row r="637" spans="4:5" ht="14">
      <c r="D637" s="170"/>
      <c r="E637" s="170"/>
    </row>
    <row r="638" spans="4:5" ht="14">
      <c r="D638" s="170"/>
      <c r="E638" s="170"/>
    </row>
    <row r="639" spans="4:5" ht="14">
      <c r="D639" s="170"/>
      <c r="E639" s="170"/>
    </row>
    <row r="640" spans="4:5" ht="14">
      <c r="D640" s="170"/>
      <c r="E640" s="170"/>
    </row>
    <row r="641" spans="4:5" ht="14">
      <c r="D641" s="170"/>
      <c r="E641" s="170"/>
    </row>
    <row r="642" spans="4:5" ht="14">
      <c r="D642" s="170"/>
      <c r="E642" s="170"/>
    </row>
    <row r="643" spans="4:5" ht="14">
      <c r="D643" s="170"/>
      <c r="E643" s="170"/>
    </row>
    <row r="644" spans="4:5" ht="14">
      <c r="D644" s="170"/>
      <c r="E644" s="170"/>
    </row>
    <row r="645" spans="4:5" ht="14">
      <c r="D645" s="170"/>
      <c r="E645" s="170"/>
    </row>
    <row r="646" spans="4:5" ht="14">
      <c r="D646" s="170"/>
      <c r="E646" s="170"/>
    </row>
    <row r="647" spans="4:5" ht="14">
      <c r="D647" s="170"/>
      <c r="E647" s="170"/>
    </row>
    <row r="648" spans="4:5" ht="14">
      <c r="D648" s="170"/>
      <c r="E648" s="170"/>
    </row>
    <row r="649" spans="4:5" ht="14">
      <c r="D649" s="170"/>
      <c r="E649" s="170"/>
    </row>
    <row r="650" spans="4:5" ht="14">
      <c r="D650" s="170"/>
      <c r="E650" s="170"/>
    </row>
    <row r="651" spans="4:5" ht="14">
      <c r="D651" s="170"/>
      <c r="E651" s="170"/>
    </row>
    <row r="652" spans="4:5" ht="14">
      <c r="D652" s="170"/>
      <c r="E652" s="170"/>
    </row>
    <row r="653" spans="4:5" ht="14">
      <c r="D653" s="170"/>
      <c r="E653" s="170"/>
    </row>
    <row r="654" spans="4:5" ht="14">
      <c r="D654" s="170"/>
      <c r="E654" s="170"/>
    </row>
    <row r="655" spans="4:5" ht="14">
      <c r="D655" s="170"/>
      <c r="E655" s="170"/>
    </row>
    <row r="656" spans="4:5" ht="14">
      <c r="D656" s="170"/>
      <c r="E656" s="170"/>
    </row>
    <row r="657" spans="4:5" ht="14">
      <c r="D657" s="170"/>
      <c r="E657" s="170"/>
    </row>
    <row r="658" spans="4:5" ht="14">
      <c r="D658" s="170"/>
      <c r="E658" s="170"/>
    </row>
    <row r="659" spans="4:5" ht="14">
      <c r="D659" s="170"/>
      <c r="E659" s="170"/>
    </row>
    <row r="660" spans="4:5" ht="14">
      <c r="D660" s="170"/>
      <c r="E660" s="170"/>
    </row>
    <row r="661" spans="4:5" ht="14">
      <c r="D661" s="170"/>
      <c r="E661" s="170"/>
    </row>
    <row r="662" spans="4:5" ht="14">
      <c r="D662" s="170"/>
      <c r="E662" s="170"/>
    </row>
    <row r="663" spans="4:5" ht="14">
      <c r="D663" s="170"/>
      <c r="E663" s="170"/>
    </row>
    <row r="664" spans="4:5" ht="14">
      <c r="D664" s="170"/>
      <c r="E664" s="170"/>
    </row>
    <row r="665" spans="4:5" ht="14">
      <c r="D665" s="170"/>
      <c r="E665" s="170"/>
    </row>
    <row r="666" spans="4:5" ht="14">
      <c r="D666" s="170"/>
      <c r="E666" s="170"/>
    </row>
    <row r="667" spans="4:5" ht="14">
      <c r="D667" s="170"/>
      <c r="E667" s="170"/>
    </row>
    <row r="668" spans="4:5" ht="14">
      <c r="D668" s="170"/>
      <c r="E668" s="170"/>
    </row>
    <row r="669" spans="4:5" ht="14">
      <c r="D669" s="170"/>
      <c r="E669" s="170"/>
    </row>
    <row r="670" spans="4:5" ht="14">
      <c r="D670" s="170"/>
      <c r="E670" s="170"/>
    </row>
    <row r="671" spans="4:5" ht="14">
      <c r="D671" s="170"/>
      <c r="E671" s="170"/>
    </row>
    <row r="672" spans="4:5" ht="14">
      <c r="D672" s="170"/>
      <c r="E672" s="170"/>
    </row>
    <row r="673" spans="4:5" ht="14">
      <c r="D673" s="170"/>
      <c r="E673" s="170"/>
    </row>
    <row r="674" spans="4:5" ht="14">
      <c r="D674" s="170"/>
      <c r="E674" s="170"/>
    </row>
    <row r="675" spans="4:5" ht="14">
      <c r="D675" s="170"/>
      <c r="E675" s="170"/>
    </row>
    <row r="676" spans="4:5" ht="14">
      <c r="D676" s="170"/>
      <c r="E676" s="170"/>
    </row>
    <row r="677" spans="4:5" ht="14">
      <c r="D677" s="170"/>
      <c r="E677" s="170"/>
    </row>
    <row r="678" spans="4:5" ht="14">
      <c r="D678" s="170"/>
      <c r="E678" s="170"/>
    </row>
    <row r="679" spans="4:5" ht="14">
      <c r="D679" s="170"/>
      <c r="E679" s="170"/>
    </row>
    <row r="680" spans="4:5" ht="14">
      <c r="D680" s="170"/>
      <c r="E680" s="170"/>
    </row>
    <row r="681" spans="4:5" ht="14">
      <c r="D681" s="170"/>
      <c r="E681" s="170"/>
    </row>
    <row r="682" spans="4:5" ht="14">
      <c r="D682" s="170"/>
      <c r="E682" s="170"/>
    </row>
    <row r="683" spans="4:5" ht="14">
      <c r="D683" s="170"/>
      <c r="E683" s="170"/>
    </row>
    <row r="684" spans="4:5" ht="14">
      <c r="D684" s="170"/>
      <c r="E684" s="170"/>
    </row>
    <row r="685" spans="4:5" ht="14">
      <c r="D685" s="170"/>
      <c r="E685" s="170"/>
    </row>
    <row r="686" spans="4:5" ht="14">
      <c r="D686" s="170"/>
      <c r="E686" s="170"/>
    </row>
    <row r="687" spans="4:5" ht="14">
      <c r="D687" s="170"/>
      <c r="E687" s="170"/>
    </row>
    <row r="688" spans="4:5" ht="14">
      <c r="D688" s="170"/>
      <c r="E688" s="170"/>
    </row>
    <row r="689" spans="4:5" ht="14">
      <c r="D689" s="170"/>
      <c r="E689" s="170"/>
    </row>
    <row r="690" spans="4:5" ht="14">
      <c r="D690" s="170"/>
      <c r="E690" s="170"/>
    </row>
    <row r="691" spans="4:5" ht="14">
      <c r="D691" s="170"/>
      <c r="E691" s="170"/>
    </row>
    <row r="692" spans="4:5" ht="14">
      <c r="D692" s="170"/>
      <c r="E692" s="170"/>
    </row>
    <row r="693" spans="4:5" ht="14">
      <c r="D693" s="170"/>
      <c r="E693" s="170"/>
    </row>
    <row r="694" spans="4:5" ht="14">
      <c r="D694" s="170"/>
      <c r="E694" s="170"/>
    </row>
    <row r="695" spans="4:5" ht="14">
      <c r="D695" s="170"/>
      <c r="E695" s="170"/>
    </row>
    <row r="696" spans="4:5" ht="14">
      <c r="D696" s="170"/>
      <c r="E696" s="170"/>
    </row>
    <row r="697" spans="4:5" ht="14">
      <c r="D697" s="170"/>
      <c r="E697" s="170"/>
    </row>
    <row r="698" spans="4:5" ht="14">
      <c r="D698" s="170"/>
      <c r="E698" s="170"/>
    </row>
    <row r="699" spans="4:5" ht="14">
      <c r="D699" s="170"/>
      <c r="E699" s="170"/>
    </row>
    <row r="700" spans="4:5" ht="14">
      <c r="D700" s="170"/>
      <c r="E700" s="170"/>
    </row>
    <row r="701" spans="4:5" ht="14">
      <c r="D701" s="170"/>
      <c r="E701" s="170"/>
    </row>
    <row r="702" spans="4:5" ht="14">
      <c r="D702" s="170"/>
      <c r="E702" s="170"/>
    </row>
    <row r="703" spans="4:5" ht="14">
      <c r="D703" s="170"/>
      <c r="E703" s="170"/>
    </row>
    <row r="704" spans="4:5" ht="14">
      <c r="D704" s="170"/>
      <c r="E704" s="170"/>
    </row>
    <row r="705" spans="4:5" ht="14">
      <c r="D705" s="170"/>
      <c r="E705" s="170"/>
    </row>
    <row r="706" spans="4:5" ht="14">
      <c r="D706" s="170"/>
      <c r="E706" s="170"/>
    </row>
    <row r="707" spans="4:5" ht="14">
      <c r="D707" s="170"/>
      <c r="E707" s="170"/>
    </row>
    <row r="708" spans="4:5" ht="14">
      <c r="D708" s="170"/>
      <c r="E708" s="170"/>
    </row>
    <row r="709" spans="4:5" ht="14">
      <c r="D709" s="170"/>
      <c r="E709" s="170"/>
    </row>
    <row r="710" spans="4:5" ht="14">
      <c r="D710" s="170"/>
      <c r="E710" s="170"/>
    </row>
    <row r="711" spans="4:5" ht="14">
      <c r="D711" s="170"/>
      <c r="E711" s="170"/>
    </row>
    <row r="712" spans="4:5" ht="14">
      <c r="D712" s="170"/>
      <c r="E712" s="170"/>
    </row>
    <row r="713" spans="4:5" ht="14">
      <c r="D713" s="170"/>
      <c r="E713" s="170"/>
    </row>
    <row r="714" spans="4:5" ht="14">
      <c r="D714" s="170"/>
      <c r="E714" s="170"/>
    </row>
    <row r="715" spans="4:5" ht="14">
      <c r="D715" s="170"/>
      <c r="E715" s="170"/>
    </row>
    <row r="716" spans="4:5" ht="14">
      <c r="D716" s="170"/>
      <c r="E716" s="170"/>
    </row>
    <row r="717" spans="4:5" ht="14">
      <c r="D717" s="170"/>
      <c r="E717" s="170"/>
    </row>
    <row r="718" spans="4:5" ht="14">
      <c r="D718" s="170"/>
      <c r="E718" s="170"/>
    </row>
    <row r="719" spans="4:5" ht="14">
      <c r="D719" s="170"/>
      <c r="E719" s="170"/>
    </row>
    <row r="720" spans="4:5" ht="14">
      <c r="D720" s="170"/>
      <c r="E720" s="170"/>
    </row>
    <row r="721" spans="4:5" ht="14">
      <c r="D721" s="170"/>
      <c r="E721" s="170"/>
    </row>
    <row r="722" spans="4:5" ht="14">
      <c r="D722" s="170"/>
      <c r="E722" s="170"/>
    </row>
    <row r="723" spans="4:5" ht="14">
      <c r="D723" s="170"/>
      <c r="E723" s="170"/>
    </row>
    <row r="724" spans="4:5" ht="14">
      <c r="D724" s="170"/>
      <c r="E724" s="170"/>
    </row>
    <row r="725" spans="4:5" ht="14">
      <c r="D725" s="170"/>
      <c r="E725" s="170"/>
    </row>
    <row r="726" spans="4:5" ht="14">
      <c r="D726" s="170"/>
      <c r="E726" s="170"/>
    </row>
    <row r="727" spans="4:5" ht="14">
      <c r="D727" s="170"/>
      <c r="E727" s="170"/>
    </row>
    <row r="728" spans="4:5" ht="14">
      <c r="D728" s="170"/>
      <c r="E728" s="170"/>
    </row>
    <row r="729" spans="4:5" ht="14">
      <c r="D729" s="170"/>
      <c r="E729" s="170"/>
    </row>
    <row r="730" spans="4:5" ht="14">
      <c r="D730" s="170"/>
      <c r="E730" s="170"/>
    </row>
    <row r="731" spans="4:5" ht="14">
      <c r="D731" s="170"/>
      <c r="E731" s="170"/>
    </row>
    <row r="732" spans="4:5" ht="14">
      <c r="D732" s="170"/>
      <c r="E732" s="170"/>
    </row>
    <row r="733" spans="4:5" ht="14">
      <c r="D733" s="170"/>
      <c r="E733" s="170"/>
    </row>
    <row r="734" spans="4:5" ht="14">
      <c r="D734" s="170"/>
      <c r="E734" s="170"/>
    </row>
    <row r="735" spans="4:5" ht="14">
      <c r="D735" s="170"/>
      <c r="E735" s="170"/>
    </row>
    <row r="736" spans="4:5" ht="14">
      <c r="D736" s="170"/>
      <c r="E736" s="170"/>
    </row>
    <row r="737" spans="4:5" ht="14">
      <c r="D737" s="170"/>
      <c r="E737" s="170"/>
    </row>
    <row r="738" spans="4:5" ht="14">
      <c r="D738" s="170"/>
      <c r="E738" s="170"/>
    </row>
    <row r="739" spans="4:5" ht="14">
      <c r="D739" s="170"/>
      <c r="E739" s="170"/>
    </row>
    <row r="740" spans="4:5" ht="14">
      <c r="D740" s="170"/>
      <c r="E740" s="170"/>
    </row>
    <row r="741" spans="4:5" ht="14">
      <c r="D741" s="170"/>
      <c r="E741" s="170"/>
    </row>
    <row r="742" spans="4:5" ht="14">
      <c r="D742" s="170"/>
      <c r="E742" s="170"/>
    </row>
    <row r="743" spans="4:5" ht="14">
      <c r="D743" s="170"/>
      <c r="E743" s="170"/>
    </row>
    <row r="744" spans="4:5" ht="14">
      <c r="D744" s="170"/>
      <c r="E744" s="170"/>
    </row>
    <row r="745" spans="4:5" ht="14">
      <c r="D745" s="170"/>
      <c r="E745" s="170"/>
    </row>
    <row r="746" spans="4:5" ht="14">
      <c r="D746" s="170"/>
      <c r="E746" s="170"/>
    </row>
    <row r="747" spans="4:5" ht="14">
      <c r="D747" s="170"/>
      <c r="E747" s="170"/>
    </row>
    <row r="748" spans="4:5" ht="14">
      <c r="D748" s="170"/>
      <c r="E748" s="170"/>
    </row>
    <row r="749" spans="4:5" ht="14">
      <c r="D749" s="170"/>
      <c r="E749" s="170"/>
    </row>
    <row r="750" spans="4:5" ht="14">
      <c r="D750" s="170"/>
      <c r="E750" s="170"/>
    </row>
    <row r="751" spans="4:5" ht="14">
      <c r="D751" s="170"/>
      <c r="E751" s="170"/>
    </row>
    <row r="752" spans="4:5" ht="14">
      <c r="D752" s="170"/>
      <c r="E752" s="170"/>
    </row>
    <row r="753" spans="4:5" ht="14">
      <c r="D753" s="170"/>
      <c r="E753" s="170"/>
    </row>
    <row r="754" spans="4:5" ht="14">
      <c r="D754" s="170"/>
      <c r="E754" s="170"/>
    </row>
    <row r="755" spans="4:5" ht="14">
      <c r="D755" s="170"/>
      <c r="E755" s="170"/>
    </row>
    <row r="756" spans="4:5" ht="14">
      <c r="D756" s="170"/>
      <c r="E756" s="170"/>
    </row>
    <row r="757" spans="4:5" ht="14">
      <c r="D757" s="170"/>
      <c r="E757" s="170"/>
    </row>
    <row r="758" spans="4:5" ht="14">
      <c r="D758" s="170"/>
      <c r="E758" s="170"/>
    </row>
    <row r="759" spans="4:5" ht="14">
      <c r="D759" s="170"/>
      <c r="E759" s="170"/>
    </row>
    <row r="760" spans="4:5" ht="14">
      <c r="D760" s="170"/>
      <c r="E760" s="170"/>
    </row>
    <row r="761" spans="4:5" ht="14">
      <c r="D761" s="170"/>
      <c r="E761" s="170"/>
    </row>
    <row r="762" spans="4:5" ht="14">
      <c r="D762" s="170"/>
      <c r="E762" s="170"/>
    </row>
    <row r="763" spans="4:5" ht="14">
      <c r="D763" s="170"/>
      <c r="E763" s="170"/>
    </row>
    <row r="764" spans="4:5" ht="14">
      <c r="D764" s="170"/>
      <c r="E764" s="170"/>
    </row>
    <row r="765" spans="4:5" ht="14">
      <c r="D765" s="170"/>
      <c r="E765" s="170"/>
    </row>
    <row r="766" spans="4:5" ht="14">
      <c r="D766" s="170"/>
      <c r="E766" s="170"/>
    </row>
    <row r="767" spans="4:5" ht="14">
      <c r="D767" s="170"/>
      <c r="E767" s="170"/>
    </row>
    <row r="768" spans="4:5" ht="14">
      <c r="D768" s="170"/>
      <c r="E768" s="170"/>
    </row>
    <row r="769" spans="4:5" ht="14">
      <c r="D769" s="170"/>
      <c r="E769" s="170"/>
    </row>
    <row r="770" spans="4:5" ht="14">
      <c r="D770" s="170"/>
      <c r="E770" s="170"/>
    </row>
    <row r="771" spans="4:5" ht="14">
      <c r="D771" s="170"/>
      <c r="E771" s="170"/>
    </row>
    <row r="772" spans="4:5" ht="14">
      <c r="D772" s="170"/>
      <c r="E772" s="170"/>
    </row>
    <row r="773" spans="4:5" ht="14">
      <c r="D773" s="170"/>
      <c r="E773" s="170"/>
    </row>
    <row r="774" spans="4:5" ht="14">
      <c r="D774" s="170"/>
      <c r="E774" s="170"/>
    </row>
    <row r="775" spans="4:5" ht="14">
      <c r="D775" s="170"/>
      <c r="E775" s="170"/>
    </row>
    <row r="776" spans="4:5" ht="14">
      <c r="D776" s="170"/>
      <c r="E776" s="170"/>
    </row>
    <row r="777" spans="4:5" ht="14">
      <c r="D777" s="170"/>
      <c r="E777" s="170"/>
    </row>
    <row r="778" spans="4:5" ht="14">
      <c r="D778" s="170"/>
      <c r="E778" s="170"/>
    </row>
    <row r="779" spans="4:5" ht="14">
      <c r="D779" s="170"/>
      <c r="E779" s="170"/>
    </row>
    <row r="780" spans="4:5" ht="14">
      <c r="D780" s="170"/>
      <c r="E780" s="170"/>
    </row>
    <row r="781" spans="4:5" ht="14">
      <c r="D781" s="170"/>
      <c r="E781" s="170"/>
    </row>
    <row r="782" spans="4:5" ht="14">
      <c r="D782" s="170"/>
      <c r="E782" s="170"/>
    </row>
    <row r="783" spans="4:5" ht="14">
      <c r="D783" s="170"/>
      <c r="E783" s="170"/>
    </row>
    <row r="784" spans="4:5" ht="14">
      <c r="D784" s="170"/>
      <c r="E784" s="170"/>
    </row>
    <row r="785" spans="4:5" ht="14">
      <c r="D785" s="170"/>
      <c r="E785" s="170"/>
    </row>
    <row r="786" spans="4:5" ht="14">
      <c r="D786" s="170"/>
      <c r="E786" s="170"/>
    </row>
    <row r="787" spans="4:5" ht="14">
      <c r="D787" s="170"/>
      <c r="E787" s="170"/>
    </row>
    <row r="788" spans="4:5" ht="14">
      <c r="D788" s="170"/>
      <c r="E788" s="170"/>
    </row>
    <row r="789" spans="4:5" ht="14">
      <c r="D789" s="170"/>
      <c r="E789" s="170"/>
    </row>
    <row r="790" spans="4:5" ht="14">
      <c r="D790" s="170"/>
      <c r="E790" s="170"/>
    </row>
    <row r="791" spans="4:5" ht="14">
      <c r="D791" s="170"/>
      <c r="E791" s="170"/>
    </row>
    <row r="792" spans="4:5" ht="14">
      <c r="D792" s="170"/>
      <c r="E792" s="170"/>
    </row>
    <row r="793" spans="4:5" ht="14">
      <c r="D793" s="170"/>
      <c r="E793" s="170"/>
    </row>
    <row r="794" spans="4:5" ht="14">
      <c r="D794" s="170"/>
      <c r="E794" s="170"/>
    </row>
    <row r="795" spans="4:5" ht="14">
      <c r="D795" s="170"/>
      <c r="E795" s="170"/>
    </row>
    <row r="796" spans="4:5" ht="14">
      <c r="D796" s="170"/>
      <c r="E796" s="170"/>
    </row>
    <row r="797" spans="4:5" ht="14">
      <c r="D797" s="170"/>
      <c r="E797" s="170"/>
    </row>
    <row r="798" spans="4:5" ht="14">
      <c r="D798" s="170"/>
      <c r="E798" s="170"/>
    </row>
    <row r="799" spans="4:5" ht="14">
      <c r="D799" s="170"/>
      <c r="E799" s="170"/>
    </row>
    <row r="800" spans="4:5" ht="14">
      <c r="D800" s="170"/>
      <c r="E800" s="170"/>
    </row>
    <row r="801" spans="4:5" ht="14">
      <c r="D801" s="170"/>
      <c r="E801" s="170"/>
    </row>
    <row r="802" spans="4:5" ht="14">
      <c r="D802" s="170"/>
      <c r="E802" s="170"/>
    </row>
    <row r="803" spans="4:5" ht="14">
      <c r="D803" s="170"/>
      <c r="E803" s="170"/>
    </row>
    <row r="804" spans="4:5" ht="14">
      <c r="D804" s="170"/>
      <c r="E804" s="170"/>
    </row>
    <row r="805" spans="4:5" ht="14">
      <c r="D805" s="170"/>
      <c r="E805" s="170"/>
    </row>
    <row r="806" spans="4:5" ht="14">
      <c r="D806" s="170"/>
      <c r="E806" s="170"/>
    </row>
    <row r="807" spans="4:5" ht="14">
      <c r="D807" s="170"/>
      <c r="E807" s="170"/>
    </row>
    <row r="808" spans="4:5" ht="14">
      <c r="D808" s="170"/>
      <c r="E808" s="170"/>
    </row>
    <row r="809" spans="4:5" ht="14">
      <c r="D809" s="170"/>
      <c r="E809" s="170"/>
    </row>
    <row r="810" spans="4:5" ht="14">
      <c r="D810" s="170"/>
      <c r="E810" s="170"/>
    </row>
    <row r="811" spans="4:5" ht="14">
      <c r="D811" s="170"/>
      <c r="E811" s="170"/>
    </row>
    <row r="812" spans="4:5" ht="14">
      <c r="D812" s="170"/>
      <c r="E812" s="170"/>
    </row>
    <row r="813" spans="4:5" ht="14">
      <c r="D813" s="170"/>
      <c r="E813" s="170"/>
    </row>
    <row r="814" spans="4:5" ht="14">
      <c r="D814" s="170"/>
      <c r="E814" s="170"/>
    </row>
    <row r="815" spans="4:5" ht="14">
      <c r="D815" s="170"/>
      <c r="E815" s="170"/>
    </row>
    <row r="816" spans="4:5" ht="14">
      <c r="D816" s="170"/>
      <c r="E816" s="170"/>
    </row>
    <row r="817" spans="4:5" ht="14">
      <c r="D817" s="170"/>
      <c r="E817" s="170"/>
    </row>
    <row r="818" spans="4:5" ht="14">
      <c r="D818" s="170"/>
      <c r="E818" s="170"/>
    </row>
    <row r="819" spans="4:5" ht="14">
      <c r="D819" s="170"/>
      <c r="E819" s="170"/>
    </row>
    <row r="820" spans="4:5" ht="14">
      <c r="D820" s="170"/>
      <c r="E820" s="170"/>
    </row>
    <row r="821" spans="4:5" ht="14">
      <c r="D821" s="170"/>
      <c r="E821" s="170"/>
    </row>
    <row r="822" spans="4:5" ht="14">
      <c r="D822" s="170"/>
      <c r="E822" s="170"/>
    </row>
    <row r="823" spans="4:5" ht="14">
      <c r="D823" s="170"/>
      <c r="E823" s="170"/>
    </row>
    <row r="824" spans="4:5" ht="14">
      <c r="D824" s="170"/>
      <c r="E824" s="170"/>
    </row>
    <row r="825" spans="4:5" ht="14">
      <c r="D825" s="170"/>
      <c r="E825" s="170"/>
    </row>
    <row r="826" spans="4:5" ht="14">
      <c r="D826" s="170"/>
      <c r="E826" s="170"/>
    </row>
    <row r="827" spans="4:5" ht="14">
      <c r="D827" s="170"/>
      <c r="E827" s="170"/>
    </row>
    <row r="828" spans="4:5" ht="14">
      <c r="D828" s="170"/>
      <c r="E828" s="170"/>
    </row>
    <row r="829" spans="4:5" ht="14">
      <c r="D829" s="170"/>
      <c r="E829" s="170"/>
    </row>
    <row r="830" spans="4:5" ht="14">
      <c r="D830" s="170"/>
      <c r="E830" s="170"/>
    </row>
    <row r="831" spans="4:5" ht="14">
      <c r="D831" s="170"/>
      <c r="E831" s="170"/>
    </row>
    <row r="832" spans="4:5" ht="14">
      <c r="D832" s="170"/>
      <c r="E832" s="170"/>
    </row>
    <row r="833" spans="4:5" ht="14">
      <c r="D833" s="170"/>
      <c r="E833" s="170"/>
    </row>
    <row r="834" spans="4:5" ht="14">
      <c r="D834" s="170"/>
      <c r="E834" s="170"/>
    </row>
    <row r="835" spans="4:5" ht="14">
      <c r="D835" s="170"/>
      <c r="E835" s="170"/>
    </row>
    <row r="836" spans="4:5" ht="14">
      <c r="D836" s="170"/>
      <c r="E836" s="170"/>
    </row>
    <row r="837" spans="4:5" ht="14">
      <c r="D837" s="170"/>
      <c r="E837" s="170"/>
    </row>
    <row r="838" spans="4:5" ht="14">
      <c r="D838" s="170"/>
      <c r="E838" s="170"/>
    </row>
    <row r="839" spans="4:5" ht="14">
      <c r="D839" s="170"/>
      <c r="E839" s="170"/>
    </row>
    <row r="840" spans="4:5" ht="14">
      <c r="D840" s="170"/>
      <c r="E840" s="170"/>
    </row>
    <row r="841" spans="4:5" ht="14">
      <c r="D841" s="170"/>
      <c r="E841" s="170"/>
    </row>
    <row r="842" spans="4:5" ht="14">
      <c r="D842" s="170"/>
      <c r="E842" s="170"/>
    </row>
    <row r="843" spans="4:5" ht="14">
      <c r="D843" s="170"/>
      <c r="E843" s="170"/>
    </row>
    <row r="844" spans="4:5" ht="14">
      <c r="D844" s="170"/>
      <c r="E844" s="170"/>
    </row>
    <row r="845" spans="4:5" ht="14">
      <c r="D845" s="170"/>
      <c r="E845" s="170"/>
    </row>
    <row r="846" spans="4:5" ht="14">
      <c r="D846" s="170"/>
      <c r="E846" s="170"/>
    </row>
    <row r="847" spans="4:5" ht="14">
      <c r="D847" s="170"/>
      <c r="E847" s="170"/>
    </row>
    <row r="848" spans="4:5" ht="14">
      <c r="D848" s="170"/>
      <c r="E848" s="170"/>
    </row>
    <row r="849" spans="4:5" ht="14">
      <c r="D849" s="170"/>
      <c r="E849" s="170"/>
    </row>
    <row r="850" spans="4:5" ht="14">
      <c r="D850" s="170"/>
      <c r="E850" s="170"/>
    </row>
    <row r="851" spans="4:5" ht="14">
      <c r="D851" s="170"/>
      <c r="E851" s="170"/>
    </row>
    <row r="852" spans="4:5" ht="14">
      <c r="D852" s="170"/>
      <c r="E852" s="170"/>
    </row>
    <row r="853" spans="4:5" ht="14">
      <c r="D853" s="170"/>
      <c r="E853" s="170"/>
    </row>
    <row r="854" spans="4:5" ht="14">
      <c r="D854" s="170"/>
      <c r="E854" s="170"/>
    </row>
    <row r="855" spans="4:5" ht="14">
      <c r="D855" s="170"/>
      <c r="E855" s="170"/>
    </row>
    <row r="856" spans="4:5" ht="14">
      <c r="D856" s="170"/>
      <c r="E856" s="170"/>
    </row>
    <row r="857" spans="4:5" ht="14">
      <c r="D857" s="170"/>
      <c r="E857" s="170"/>
    </row>
    <row r="858" spans="4:5" ht="14">
      <c r="D858" s="170"/>
      <c r="E858" s="170"/>
    </row>
    <row r="859" spans="4:5" ht="14">
      <c r="D859" s="170"/>
      <c r="E859" s="170"/>
    </row>
    <row r="860" spans="4:5" ht="14">
      <c r="D860" s="170"/>
      <c r="E860" s="170"/>
    </row>
    <row r="861" spans="4:5" ht="14">
      <c r="D861" s="170"/>
      <c r="E861" s="170"/>
    </row>
    <row r="862" spans="4:5" ht="14">
      <c r="D862" s="170"/>
      <c r="E862" s="170"/>
    </row>
    <row r="863" spans="4:5" ht="14">
      <c r="D863" s="170"/>
      <c r="E863" s="170"/>
    </row>
    <row r="864" spans="4:5" ht="14">
      <c r="D864" s="170"/>
      <c r="E864" s="170"/>
    </row>
    <row r="865" spans="4:5" ht="14">
      <c r="D865" s="170"/>
      <c r="E865" s="170"/>
    </row>
    <row r="866" spans="4:5" ht="14">
      <c r="D866" s="170"/>
      <c r="E866" s="170"/>
    </row>
    <row r="867" spans="4:5" ht="14">
      <c r="D867" s="170"/>
      <c r="E867" s="170"/>
    </row>
    <row r="868" spans="4:5" ht="14">
      <c r="D868" s="170"/>
      <c r="E868" s="170"/>
    </row>
    <row r="869" spans="4:5" ht="14">
      <c r="D869" s="170"/>
      <c r="E869" s="170"/>
    </row>
    <row r="870" spans="4:5" ht="14">
      <c r="D870" s="170"/>
      <c r="E870" s="170"/>
    </row>
    <row r="871" spans="4:5" ht="14">
      <c r="D871" s="170"/>
      <c r="E871" s="170"/>
    </row>
    <row r="872" spans="4:5" ht="14">
      <c r="D872" s="170"/>
      <c r="E872" s="170"/>
    </row>
    <row r="873" spans="4:5" ht="14">
      <c r="D873" s="170"/>
      <c r="E873" s="170"/>
    </row>
    <row r="874" spans="4:5" ht="14">
      <c r="D874" s="170"/>
      <c r="E874" s="170"/>
    </row>
    <row r="875" spans="4:5" ht="14">
      <c r="D875" s="170"/>
      <c r="E875" s="170"/>
    </row>
    <row r="876" spans="4:5" ht="14">
      <c r="D876" s="170"/>
      <c r="E876" s="170"/>
    </row>
    <row r="877" spans="4:5" ht="14">
      <c r="D877" s="170"/>
      <c r="E877" s="170"/>
    </row>
    <row r="878" spans="4:5" ht="14">
      <c r="D878" s="170"/>
      <c r="E878" s="170"/>
    </row>
    <row r="879" spans="4:5" ht="14">
      <c r="D879" s="170"/>
      <c r="E879" s="170"/>
    </row>
    <row r="880" spans="4:5" ht="14">
      <c r="D880" s="170"/>
      <c r="E880" s="170"/>
    </row>
    <row r="881" spans="4:5" ht="14">
      <c r="D881" s="170"/>
      <c r="E881" s="170"/>
    </row>
    <row r="882" spans="4:5" ht="14">
      <c r="D882" s="170"/>
      <c r="E882" s="170"/>
    </row>
    <row r="883" spans="4:5" ht="14">
      <c r="D883" s="170"/>
      <c r="E883" s="170"/>
    </row>
    <row r="884" spans="4:5" ht="14">
      <c r="D884" s="170"/>
      <c r="E884" s="170"/>
    </row>
    <row r="885" spans="4:5" ht="14">
      <c r="D885" s="170"/>
      <c r="E885" s="170"/>
    </row>
    <row r="886" spans="4:5" ht="14">
      <c r="D886" s="170"/>
      <c r="E886" s="170"/>
    </row>
    <row r="887" spans="4:5" ht="14">
      <c r="D887" s="170"/>
      <c r="E887" s="170"/>
    </row>
    <row r="888" spans="4:5" ht="14">
      <c r="D888" s="170"/>
      <c r="E888" s="170"/>
    </row>
    <row r="889" spans="4:5" ht="14">
      <c r="D889" s="170"/>
      <c r="E889" s="170"/>
    </row>
    <row r="890" spans="4:5" ht="14">
      <c r="D890" s="170"/>
      <c r="E890" s="170"/>
    </row>
    <row r="891" spans="4:5" ht="14">
      <c r="D891" s="170"/>
      <c r="E891" s="170"/>
    </row>
    <row r="892" spans="4:5" ht="14">
      <c r="D892" s="170"/>
      <c r="E892" s="170"/>
    </row>
    <row r="893" spans="4:5" ht="14">
      <c r="D893" s="170"/>
      <c r="E893" s="170"/>
    </row>
    <row r="894" spans="4:5" ht="14">
      <c r="D894" s="170"/>
      <c r="E894" s="170"/>
    </row>
    <row r="895" spans="4:5" ht="14">
      <c r="D895" s="170"/>
      <c r="E895" s="170"/>
    </row>
    <row r="896" spans="4:5" ht="14">
      <c r="D896" s="170"/>
      <c r="E896" s="170"/>
    </row>
    <row r="897" spans="4:5" ht="14">
      <c r="D897" s="170"/>
      <c r="E897" s="170"/>
    </row>
    <row r="898" spans="4:5" ht="14">
      <c r="D898" s="170"/>
      <c r="E898" s="170"/>
    </row>
    <row r="899" spans="4:5" ht="14">
      <c r="D899" s="170"/>
      <c r="E899" s="170"/>
    </row>
    <row r="900" spans="4:5" ht="14">
      <c r="D900" s="170"/>
      <c r="E900" s="170"/>
    </row>
    <row r="901" spans="4:5" ht="14">
      <c r="D901" s="170"/>
      <c r="E901" s="170"/>
    </row>
    <row r="902" spans="4:5" ht="14">
      <c r="D902" s="170"/>
      <c r="E902" s="170"/>
    </row>
    <row r="903" spans="4:5" ht="14">
      <c r="D903" s="170"/>
      <c r="E903" s="170"/>
    </row>
    <row r="904" spans="4:5" ht="14">
      <c r="D904" s="170"/>
      <c r="E904" s="170"/>
    </row>
    <row r="905" spans="4:5" ht="14">
      <c r="D905" s="170"/>
      <c r="E905" s="170"/>
    </row>
    <row r="906" spans="4:5" ht="14">
      <c r="D906" s="170"/>
      <c r="E906" s="170"/>
    </row>
    <row r="907" spans="4:5" ht="14">
      <c r="D907" s="170"/>
      <c r="E907" s="170"/>
    </row>
    <row r="908" spans="4:5" ht="14">
      <c r="D908" s="170"/>
      <c r="E908" s="170"/>
    </row>
    <row r="909" spans="4:5" ht="14">
      <c r="D909" s="170"/>
      <c r="E909" s="170"/>
    </row>
    <row r="910" spans="4:5" ht="14">
      <c r="D910" s="170"/>
      <c r="E910" s="170"/>
    </row>
    <row r="911" spans="4:5" ht="14">
      <c r="D911" s="170"/>
      <c r="E911" s="170"/>
    </row>
    <row r="912" spans="4:5" ht="14">
      <c r="D912" s="170"/>
      <c r="E912" s="170"/>
    </row>
    <row r="913" spans="4:5" ht="14">
      <c r="D913" s="170"/>
      <c r="E913" s="170"/>
    </row>
    <row r="914" spans="4:5" ht="14">
      <c r="D914" s="170"/>
      <c r="E914" s="170"/>
    </row>
    <row r="915" spans="4:5" ht="14">
      <c r="D915" s="170"/>
      <c r="E915" s="170"/>
    </row>
    <row r="916" spans="4:5" ht="14">
      <c r="D916" s="170"/>
      <c r="E916" s="170"/>
    </row>
    <row r="917" spans="4:5" ht="14">
      <c r="D917" s="170"/>
      <c r="E917" s="170"/>
    </row>
    <row r="918" spans="4:5" ht="14">
      <c r="D918" s="170"/>
      <c r="E918" s="170"/>
    </row>
    <row r="919" spans="4:5" ht="14">
      <c r="D919" s="170"/>
      <c r="E919" s="170"/>
    </row>
    <row r="920" spans="4:5" ht="14">
      <c r="D920" s="170"/>
      <c r="E920" s="170"/>
    </row>
    <row r="921" spans="4:5" ht="14">
      <c r="D921" s="170"/>
      <c r="E921" s="170"/>
    </row>
    <row r="922" spans="4:5" ht="14">
      <c r="D922" s="170"/>
      <c r="E922" s="170"/>
    </row>
    <row r="923" spans="4:5" ht="14">
      <c r="D923" s="170"/>
      <c r="E923" s="170"/>
    </row>
    <row r="924" spans="4:5" ht="14">
      <c r="D924" s="170"/>
      <c r="E924" s="170"/>
    </row>
    <row r="925" spans="4:5" ht="14">
      <c r="D925" s="170"/>
      <c r="E925" s="170"/>
    </row>
    <row r="926" spans="4:5" ht="14">
      <c r="D926" s="170"/>
      <c r="E926" s="170"/>
    </row>
    <row r="927" spans="4:5" ht="14">
      <c r="D927" s="170"/>
      <c r="E927" s="170"/>
    </row>
    <row r="928" spans="4:5" ht="14">
      <c r="D928" s="170"/>
      <c r="E928" s="170"/>
    </row>
    <row r="929" spans="4:5" ht="14">
      <c r="D929" s="170"/>
      <c r="E929" s="170"/>
    </row>
    <row r="930" spans="4:5" ht="14">
      <c r="D930" s="170"/>
      <c r="E930" s="170"/>
    </row>
    <row r="931" spans="4:5" ht="14">
      <c r="D931" s="170"/>
      <c r="E931" s="170"/>
    </row>
    <row r="932" spans="4:5" ht="14">
      <c r="D932" s="170"/>
      <c r="E932" s="170"/>
    </row>
    <row r="933" spans="4:5" ht="14">
      <c r="D933" s="170"/>
      <c r="E933" s="170"/>
    </row>
    <row r="934" spans="4:5" ht="14">
      <c r="D934" s="170"/>
      <c r="E934" s="170"/>
    </row>
    <row r="935" spans="4:5" ht="14">
      <c r="D935" s="170"/>
      <c r="E935" s="170"/>
    </row>
    <row r="936" spans="4:5" ht="14">
      <c r="D936" s="170"/>
      <c r="E936" s="170"/>
    </row>
    <row r="937" spans="4:5" ht="14">
      <c r="D937" s="170"/>
      <c r="E937" s="170"/>
    </row>
    <row r="938" spans="4:5" ht="14">
      <c r="D938" s="170"/>
      <c r="E938" s="170"/>
    </row>
    <row r="939" spans="4:5" ht="14">
      <c r="D939" s="170"/>
      <c r="E939" s="170"/>
    </row>
    <row r="940" spans="4:5" ht="14">
      <c r="D940" s="170"/>
      <c r="E940" s="170"/>
    </row>
    <row r="941" spans="4:5" ht="14">
      <c r="D941" s="170"/>
      <c r="E941" s="170"/>
    </row>
    <row r="942" spans="4:5" ht="14">
      <c r="D942" s="170"/>
      <c r="E942" s="170"/>
    </row>
    <row r="943" spans="4:5" ht="14">
      <c r="D943" s="170"/>
      <c r="E943" s="170"/>
    </row>
    <row r="944" spans="4:5" ht="14">
      <c r="D944" s="170"/>
      <c r="E944" s="170"/>
    </row>
    <row r="945" spans="4:5" ht="14">
      <c r="D945" s="170"/>
      <c r="E945" s="170"/>
    </row>
    <row r="946" spans="4:5" ht="14">
      <c r="D946" s="170"/>
      <c r="E946" s="170"/>
    </row>
    <row r="947" spans="4:5" ht="14">
      <c r="D947" s="170"/>
      <c r="E947" s="170"/>
    </row>
    <row r="948" spans="4:5" ht="14">
      <c r="D948" s="170"/>
      <c r="E948" s="170"/>
    </row>
    <row r="949" spans="4:5" ht="14">
      <c r="D949" s="170"/>
      <c r="E949" s="170"/>
    </row>
    <row r="950" spans="4:5" ht="14">
      <c r="D950" s="170"/>
      <c r="E950" s="170"/>
    </row>
    <row r="951" spans="4:5" ht="14">
      <c r="D951" s="170"/>
      <c r="E951" s="170"/>
    </row>
    <row r="952" spans="4:5" ht="14">
      <c r="D952" s="170"/>
      <c r="E952" s="170"/>
    </row>
    <row r="953" spans="4:5" ht="14">
      <c r="D953" s="170"/>
      <c r="E953" s="170"/>
    </row>
    <row r="954" spans="4:5" ht="14">
      <c r="D954" s="170"/>
      <c r="E954" s="170"/>
    </row>
    <row r="955" spans="4:5" ht="14">
      <c r="D955" s="170"/>
      <c r="E955" s="170"/>
    </row>
    <row r="956" spans="4:5" ht="14">
      <c r="D956" s="170"/>
      <c r="E956" s="170"/>
    </row>
    <row r="957" spans="4:5" ht="14">
      <c r="D957" s="170"/>
      <c r="E957" s="170"/>
    </row>
    <row r="958" spans="4:5" ht="14">
      <c r="D958" s="170"/>
      <c r="E958" s="170"/>
    </row>
    <row r="959" spans="4:5" ht="14">
      <c r="D959" s="170"/>
      <c r="E959" s="170"/>
    </row>
    <row r="960" spans="4:5" ht="14">
      <c r="D960" s="170"/>
      <c r="E960" s="170"/>
    </row>
    <row r="961" spans="4:5" ht="14">
      <c r="D961" s="170"/>
      <c r="E961" s="170"/>
    </row>
    <row r="962" spans="4:5" ht="14">
      <c r="D962" s="170"/>
      <c r="E962" s="170"/>
    </row>
    <row r="963" spans="4:5" ht="14">
      <c r="D963" s="170"/>
      <c r="E963" s="170"/>
    </row>
    <row r="964" spans="4:5" ht="14">
      <c r="D964" s="170"/>
      <c r="E964" s="170"/>
    </row>
    <row r="965" spans="4:5" ht="14">
      <c r="D965" s="170"/>
      <c r="E965" s="170"/>
    </row>
    <row r="966" spans="4:5" ht="14">
      <c r="D966" s="170"/>
      <c r="E966" s="170"/>
    </row>
    <row r="967" spans="4:5" ht="14">
      <c r="D967" s="170"/>
      <c r="E967" s="170"/>
    </row>
    <row r="968" spans="4:5" ht="14">
      <c r="D968" s="170"/>
      <c r="E968" s="170"/>
    </row>
    <row r="969" spans="4:5" ht="14">
      <c r="D969" s="170"/>
      <c r="E969" s="170"/>
    </row>
    <row r="970" spans="4:5" ht="14">
      <c r="D970" s="170"/>
      <c r="E970" s="170"/>
    </row>
    <row r="971" spans="4:5" ht="14">
      <c r="D971" s="170"/>
      <c r="E971" s="170"/>
    </row>
    <row r="972" spans="4:5" ht="14">
      <c r="D972" s="170"/>
      <c r="E972" s="170"/>
    </row>
    <row r="973" spans="4:5" ht="14">
      <c r="D973" s="170"/>
      <c r="E973" s="170"/>
    </row>
    <row r="974" spans="4:5" ht="14">
      <c r="D974" s="170"/>
      <c r="E974" s="170"/>
    </row>
    <row r="975" spans="4:5" ht="14">
      <c r="D975" s="170"/>
      <c r="E975" s="170"/>
    </row>
    <row r="976" spans="4:5" ht="14">
      <c r="D976" s="170"/>
      <c r="E976" s="170"/>
    </row>
    <row r="977" spans="4:5" ht="14">
      <c r="D977" s="170"/>
      <c r="E977" s="170"/>
    </row>
    <row r="978" spans="4:5" ht="14">
      <c r="D978" s="170"/>
      <c r="E978" s="170"/>
    </row>
    <row r="979" spans="4:5" ht="14">
      <c r="D979" s="170"/>
      <c r="E979" s="170"/>
    </row>
    <row r="980" spans="4:5" ht="14">
      <c r="D980" s="170"/>
      <c r="E980" s="170"/>
    </row>
    <row r="981" spans="4:5" ht="14">
      <c r="D981" s="170"/>
      <c r="E981" s="170"/>
    </row>
    <row r="982" spans="4:5" ht="14">
      <c r="D982" s="170"/>
      <c r="E982" s="170"/>
    </row>
    <row r="983" spans="4:5" ht="14">
      <c r="D983" s="170"/>
      <c r="E983" s="170"/>
    </row>
    <row r="984" spans="4:5" ht="14">
      <c r="D984" s="170"/>
      <c r="E984" s="170"/>
    </row>
    <row r="985" spans="4:5" ht="14">
      <c r="D985" s="170"/>
      <c r="E985" s="170"/>
    </row>
    <row r="986" spans="4:5" ht="14">
      <c r="D986" s="170"/>
      <c r="E986" s="170"/>
    </row>
    <row r="987" spans="4:5" ht="14">
      <c r="D987" s="170"/>
      <c r="E987" s="170"/>
    </row>
    <row r="988" spans="4:5" ht="14">
      <c r="D988" s="170"/>
      <c r="E988" s="170"/>
    </row>
    <row r="989" spans="4:5" ht="14">
      <c r="D989" s="170"/>
      <c r="E989" s="170"/>
    </row>
    <row r="990" spans="4:5" ht="14">
      <c r="D990" s="170"/>
      <c r="E990" s="170"/>
    </row>
    <row r="991" spans="4:5" ht="14">
      <c r="D991" s="170"/>
      <c r="E991" s="170"/>
    </row>
    <row r="992" spans="4:5" ht="14">
      <c r="D992" s="170"/>
      <c r="E992" s="170"/>
    </row>
    <row r="993" spans="4:5" ht="14">
      <c r="D993" s="170"/>
      <c r="E993" s="170"/>
    </row>
    <row r="994" spans="4:5" ht="14">
      <c r="D994" s="170"/>
      <c r="E994" s="170"/>
    </row>
    <row r="995" spans="4:5" ht="14">
      <c r="D995" s="170"/>
      <c r="E995" s="170"/>
    </row>
    <row r="996" spans="4:5" ht="14">
      <c r="D996" s="170"/>
      <c r="E996" s="170"/>
    </row>
    <row r="997" spans="4:5" ht="14">
      <c r="D997" s="170"/>
      <c r="E997" s="170"/>
    </row>
    <row r="998" spans="4:5" ht="14">
      <c r="D998" s="170"/>
      <c r="E998" s="170"/>
    </row>
    <row r="999" spans="4:5" ht="14">
      <c r="D999" s="170"/>
      <c r="E999" s="170"/>
    </row>
    <row r="1000" spans="4:5" ht="14">
      <c r="D1000" s="170"/>
      <c r="E1000" s="170"/>
    </row>
  </sheetData>
  <autoFilter ref="B5:H17" xr:uid="{00000000-0009-0000-0000-000017000000}"/>
  <mergeCells count="2">
    <mergeCell ref="B2:C2"/>
    <mergeCell ref="B3:C3"/>
  </mergeCells>
  <conditionalFormatting sqref="B6:B505">
    <cfRule type="expression" dxfId="11" priority="1">
      <formula>AND($B6&lt;&gt;"",MOD(SUM(--($B5:$B$5&lt;&gt;$B6:$B$6))+1,2))</formula>
    </cfRule>
  </conditionalFormatting>
  <conditionalFormatting sqref="B6:G505">
    <cfRule type="expression" dxfId="10" priority="2">
      <formula>$B6&lt;&gt;""</formula>
    </cfRule>
  </conditionalFormatting>
  <conditionalFormatting sqref="H6:H505">
    <cfRule type="expression" dxfId="9" priority="3">
      <formula>$B6&lt;&gt;""</formula>
    </cfRule>
  </conditionalFormatting>
  <dataValidations count="1">
    <dataValidation type="list" allowBlank="1" sqref="C6:C505" xr:uid="{00000000-0002-0000-1700-000000000000}">
      <formula1>rngTexty</formula1>
    </dataValidation>
  </dataValidations>
  <pageMargins left="0.39370078740157483" right="0.39370078740157483" top="0.39370078740157483" bottom="0.62992125984251968" header="0" footer="0"/>
  <pageSetup paperSize="9" orientation="portrait"/>
  <headerFooter>
    <oddFooter>&amp;CStrana &amp;P z</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H1000"/>
  <sheetViews>
    <sheetView showGridLines="0" workbookViewId="0">
      <pane ySplit="5" topLeftCell="A6" activePane="bottomLeft" state="frozen"/>
      <selection pane="bottomLeft" activeCell="B7" sqref="B7"/>
    </sheetView>
  </sheetViews>
  <sheetFormatPr baseColWidth="10" defaultColWidth="14.3984375" defaultRowHeight="15.75" customHeight="1"/>
  <cols>
    <col min="1" max="1" width="2.796875" customWidth="1"/>
    <col min="2" max="2" width="11.796875" customWidth="1"/>
    <col min="3" max="3" width="33.59765625" customWidth="1"/>
    <col min="4" max="8" width="15.796875" customWidth="1"/>
    <col min="9" max="28" width="8.796875" customWidth="1"/>
  </cols>
  <sheetData>
    <row r="1" spans="2:8" ht="14">
      <c r="D1" s="170"/>
      <c r="E1" s="170"/>
    </row>
    <row r="2" spans="2:8" ht="20.25" customHeight="1">
      <c r="B2" s="431" t="s">
        <v>5</v>
      </c>
      <c r="C2" s="432"/>
      <c r="D2" s="121"/>
      <c r="E2" s="121"/>
      <c r="F2" s="4" t="s">
        <v>6</v>
      </c>
      <c r="G2" s="5" t="s">
        <v>7</v>
      </c>
      <c r="H2" s="6" t="s">
        <v>8</v>
      </c>
    </row>
    <row r="3" spans="2:8" ht="18" customHeight="1">
      <c r="B3" s="437" t="s">
        <v>1456</v>
      </c>
      <c r="C3" s="434"/>
      <c r="D3" s="171"/>
      <c r="E3" s="171"/>
      <c r="F3" s="8">
        <f t="shared" ref="F3:G3" si="0">SUBTOTAL(9,F6:F505)</f>
        <v>65019</v>
      </c>
      <c r="G3" s="8">
        <f t="shared" si="0"/>
        <v>60858</v>
      </c>
      <c r="H3" s="9">
        <v>1789</v>
      </c>
    </row>
    <row r="4" spans="2:8" ht="14">
      <c r="D4" s="170"/>
      <c r="E4" s="170"/>
    </row>
    <row r="5" spans="2:8" ht="18" customHeight="1">
      <c r="B5" s="10" t="s">
        <v>9</v>
      </c>
      <c r="C5" s="11" t="s">
        <v>600</v>
      </c>
      <c r="D5" s="123"/>
      <c r="E5" s="123"/>
      <c r="F5" s="5" t="s">
        <v>12</v>
      </c>
      <c r="G5" s="5" t="s">
        <v>13</v>
      </c>
      <c r="H5" s="6" t="s">
        <v>14</v>
      </c>
    </row>
    <row r="6" spans="2:8" ht="15">
      <c r="B6" s="12" t="s">
        <v>1457</v>
      </c>
      <c r="C6" s="13" t="s">
        <v>1458</v>
      </c>
      <c r="D6" s="174">
        <v>2023000569</v>
      </c>
      <c r="E6" s="173"/>
      <c r="F6" s="15">
        <v>21600</v>
      </c>
      <c r="G6" s="15"/>
      <c r="H6" s="15">
        <f>H3+F6</f>
        <v>23389</v>
      </c>
    </row>
    <row r="7" spans="2:8" ht="15">
      <c r="B7" s="12" t="s">
        <v>1457</v>
      </c>
      <c r="C7" s="13" t="s">
        <v>1459</v>
      </c>
      <c r="D7" s="174"/>
      <c r="E7" s="173"/>
      <c r="F7" s="15">
        <v>200</v>
      </c>
      <c r="G7" s="15"/>
      <c r="H7" s="15">
        <f>H6+F7</f>
        <v>23589</v>
      </c>
    </row>
    <row r="8" spans="2:8" ht="15">
      <c r="B8" s="12" t="s">
        <v>1457</v>
      </c>
      <c r="C8" s="13" t="s">
        <v>1429</v>
      </c>
      <c r="D8" s="175"/>
      <c r="E8" s="175"/>
      <c r="F8" s="15"/>
      <c r="G8" s="15">
        <v>22000</v>
      </c>
      <c r="H8" s="15">
        <f>H7-G8</f>
        <v>1589</v>
      </c>
    </row>
    <row r="9" spans="2:8" ht="15">
      <c r="B9" s="12" t="s">
        <v>1457</v>
      </c>
      <c r="C9" s="13" t="s">
        <v>1460</v>
      </c>
      <c r="D9" s="174">
        <v>2023000570</v>
      </c>
      <c r="E9" s="175"/>
      <c r="F9" s="15">
        <v>5000</v>
      </c>
      <c r="G9" s="15"/>
      <c r="H9" s="15">
        <f t="shared" ref="H9:H11" si="1">H8+F9</f>
        <v>6589</v>
      </c>
    </row>
    <row r="10" spans="2:8" ht="15">
      <c r="B10" s="12" t="s">
        <v>1457</v>
      </c>
      <c r="C10" s="13" t="s">
        <v>1461</v>
      </c>
      <c r="D10" s="175"/>
      <c r="E10" s="175"/>
      <c r="F10" s="15">
        <v>600</v>
      </c>
      <c r="G10" s="15"/>
      <c r="H10" s="15">
        <f t="shared" si="1"/>
        <v>7189</v>
      </c>
    </row>
    <row r="11" spans="2:8" ht="15">
      <c r="B11" s="12" t="s">
        <v>1462</v>
      </c>
      <c r="C11" s="13" t="s">
        <v>1463</v>
      </c>
      <c r="D11" s="174"/>
      <c r="E11" s="175"/>
      <c r="F11" s="15">
        <v>400</v>
      </c>
      <c r="G11" s="15"/>
      <c r="H11" s="15">
        <f t="shared" si="1"/>
        <v>7589</v>
      </c>
    </row>
    <row r="12" spans="2:8" ht="15">
      <c r="B12" s="12" t="s">
        <v>1462</v>
      </c>
      <c r="C12" s="13" t="s">
        <v>608</v>
      </c>
      <c r="D12" s="174"/>
      <c r="E12" s="175"/>
      <c r="F12" s="15"/>
      <c r="G12" s="15">
        <v>764</v>
      </c>
      <c r="H12" s="15">
        <f>H11-G12</f>
        <v>6825</v>
      </c>
    </row>
    <row r="13" spans="2:8" ht="15">
      <c r="B13" s="12" t="s">
        <v>1464</v>
      </c>
      <c r="C13" s="13" t="s">
        <v>1465</v>
      </c>
      <c r="D13" s="175"/>
      <c r="E13" s="175"/>
      <c r="F13" s="15">
        <v>100</v>
      </c>
      <c r="G13" s="15"/>
      <c r="H13" s="15">
        <f t="shared" ref="H13:H14" si="2">H12+F13</f>
        <v>6925</v>
      </c>
    </row>
    <row r="14" spans="2:8" ht="15">
      <c r="B14" s="12" t="s">
        <v>1464</v>
      </c>
      <c r="C14" s="13" t="s">
        <v>1440</v>
      </c>
      <c r="D14" s="174">
        <v>2023000539</v>
      </c>
      <c r="E14" s="175"/>
      <c r="F14" s="15">
        <v>5600</v>
      </c>
      <c r="G14" s="15"/>
      <c r="H14" s="15">
        <f t="shared" si="2"/>
        <v>12525</v>
      </c>
    </row>
    <row r="15" spans="2:8" ht="15">
      <c r="B15" s="12" t="s">
        <v>1464</v>
      </c>
      <c r="C15" s="13" t="s">
        <v>20</v>
      </c>
      <c r="D15" s="175"/>
      <c r="E15" s="175"/>
      <c r="F15" s="15"/>
      <c r="G15" s="15">
        <v>10000</v>
      </c>
      <c r="H15" s="15">
        <f>H14-G15</f>
        <v>2525</v>
      </c>
    </row>
    <row r="16" spans="2:8" ht="15">
      <c r="B16" s="12" t="s">
        <v>1466</v>
      </c>
      <c r="C16" s="13" t="s">
        <v>1467</v>
      </c>
      <c r="D16" s="175"/>
      <c r="E16" s="175"/>
      <c r="F16" s="15">
        <v>1897</v>
      </c>
      <c r="G16" s="15"/>
      <c r="H16" s="15">
        <f>H15+F16</f>
        <v>4422</v>
      </c>
    </row>
    <row r="17" spans="2:8" ht="15">
      <c r="B17" s="12" t="s">
        <v>1419</v>
      </c>
      <c r="C17" s="13" t="s">
        <v>641</v>
      </c>
      <c r="D17" s="175"/>
      <c r="E17" s="175"/>
      <c r="F17" s="15"/>
      <c r="G17" s="15">
        <v>94</v>
      </c>
      <c r="H17" s="15">
        <f t="shared" ref="H17:H18" si="3">H16-G17</f>
        <v>4328</v>
      </c>
    </row>
    <row r="18" spans="2:8" ht="15">
      <c r="B18" s="12" t="s">
        <v>1468</v>
      </c>
      <c r="C18" s="13" t="s">
        <v>20</v>
      </c>
      <c r="D18" s="175"/>
      <c r="E18" s="175"/>
      <c r="F18" s="15"/>
      <c r="G18" s="15">
        <v>3000</v>
      </c>
      <c r="H18" s="15">
        <f t="shared" si="3"/>
        <v>1328</v>
      </c>
    </row>
    <row r="19" spans="2:8" ht="15">
      <c r="B19" s="12" t="s">
        <v>1469</v>
      </c>
      <c r="C19" s="13" t="s">
        <v>1470</v>
      </c>
      <c r="D19" s="175">
        <v>2681</v>
      </c>
      <c r="E19" s="175"/>
      <c r="F19" s="15">
        <v>300</v>
      </c>
      <c r="G19" s="15"/>
      <c r="H19" s="15">
        <f t="shared" ref="H19:H20" si="4">H18+F19</f>
        <v>1628</v>
      </c>
    </row>
    <row r="20" spans="2:8" ht="15">
      <c r="B20" s="12" t="s">
        <v>1471</v>
      </c>
      <c r="C20" s="13"/>
      <c r="D20" s="175">
        <v>2023000675</v>
      </c>
      <c r="E20" s="175"/>
      <c r="F20" s="15">
        <v>25090</v>
      </c>
      <c r="G20" s="15"/>
      <c r="H20" s="15">
        <f t="shared" si="4"/>
        <v>26718</v>
      </c>
    </row>
    <row r="21" spans="2:8" ht="15">
      <c r="B21" s="12" t="s">
        <v>1471</v>
      </c>
      <c r="C21" s="13" t="s">
        <v>20</v>
      </c>
      <c r="D21" s="175"/>
      <c r="E21" s="175"/>
      <c r="F21" s="15"/>
      <c r="G21" s="15">
        <v>25000</v>
      </c>
      <c r="H21" s="15">
        <f>H20-G21</f>
        <v>1718</v>
      </c>
    </row>
    <row r="22" spans="2:8" ht="15">
      <c r="B22" s="12" t="s">
        <v>1468</v>
      </c>
      <c r="C22" s="13" t="s">
        <v>1472</v>
      </c>
      <c r="D22" s="176"/>
      <c r="E22" s="176"/>
      <c r="F22" s="15">
        <v>4232</v>
      </c>
      <c r="G22" s="15"/>
      <c r="H22" s="15">
        <f>H21+F22</f>
        <v>5950</v>
      </c>
    </row>
    <row r="23" spans="2:8" ht="15">
      <c r="B23" s="12"/>
      <c r="C23" s="13"/>
      <c r="D23" s="175"/>
      <c r="E23" s="175"/>
      <c r="F23" s="15"/>
      <c r="G23" s="15"/>
      <c r="H23" s="15"/>
    </row>
    <row r="24" spans="2:8" ht="15">
      <c r="B24" s="12"/>
      <c r="C24" s="13"/>
      <c r="D24" s="175"/>
      <c r="E24" s="175"/>
      <c r="F24" s="15"/>
      <c r="G24" s="15"/>
      <c r="H24" s="15"/>
    </row>
    <row r="25" spans="2:8" ht="15">
      <c r="B25" s="12"/>
      <c r="C25" s="13"/>
      <c r="D25" s="175"/>
      <c r="E25" s="175"/>
      <c r="F25" s="15"/>
      <c r="G25" s="15"/>
      <c r="H25" s="15"/>
    </row>
    <row r="26" spans="2:8" ht="15">
      <c r="B26" s="12"/>
      <c r="C26" s="13"/>
      <c r="D26" s="175"/>
      <c r="E26" s="175"/>
      <c r="F26" s="15"/>
      <c r="G26" s="15"/>
      <c r="H26" s="15"/>
    </row>
    <row r="27" spans="2:8" ht="15">
      <c r="B27" s="12"/>
      <c r="C27" s="13"/>
      <c r="D27" s="177"/>
      <c r="E27" s="177"/>
      <c r="F27" s="15"/>
      <c r="G27" s="15"/>
      <c r="H27" s="15"/>
    </row>
    <row r="28" spans="2:8" ht="15">
      <c r="B28" s="12"/>
      <c r="C28" s="13"/>
      <c r="D28" s="175"/>
      <c r="E28" s="175"/>
      <c r="F28" s="15"/>
      <c r="G28" s="15"/>
      <c r="H28" s="15"/>
    </row>
    <row r="29" spans="2:8" ht="15">
      <c r="B29" s="12"/>
      <c r="C29" s="13"/>
      <c r="D29" s="175"/>
      <c r="E29" s="175"/>
      <c r="F29" s="15"/>
      <c r="G29" s="15"/>
      <c r="H29" s="15"/>
    </row>
    <row r="30" spans="2:8" ht="15">
      <c r="B30" s="12"/>
      <c r="C30" s="13"/>
      <c r="D30" s="175"/>
      <c r="E30" s="175"/>
      <c r="F30" s="15"/>
      <c r="G30" s="15"/>
      <c r="H30" s="15"/>
    </row>
    <row r="31" spans="2:8" ht="15">
      <c r="B31" s="12"/>
      <c r="C31" s="13"/>
      <c r="D31" s="175"/>
      <c r="E31" s="175"/>
      <c r="F31" s="15"/>
      <c r="G31" s="15"/>
      <c r="H31" s="15"/>
    </row>
    <row r="32" spans="2:8" ht="15">
      <c r="B32" s="12"/>
      <c r="C32" s="13"/>
      <c r="D32" s="175"/>
      <c r="E32" s="175"/>
      <c r="F32" s="15"/>
      <c r="G32" s="15"/>
      <c r="H32" s="15"/>
    </row>
    <row r="33" spans="2:8" ht="15">
      <c r="B33" s="12"/>
      <c r="C33" s="13"/>
      <c r="D33" s="175"/>
      <c r="E33" s="175"/>
      <c r="F33" s="15"/>
      <c r="G33" s="15"/>
      <c r="H33" s="15"/>
    </row>
    <row r="34" spans="2:8" ht="15">
      <c r="B34" s="12"/>
      <c r="C34" s="13"/>
      <c r="D34" s="175"/>
      <c r="E34" s="175"/>
      <c r="F34" s="15"/>
      <c r="G34" s="15"/>
      <c r="H34" s="15"/>
    </row>
    <row r="35" spans="2:8" ht="15">
      <c r="B35" s="12"/>
      <c r="C35" s="13"/>
      <c r="D35" s="175"/>
      <c r="E35" s="175"/>
      <c r="F35" s="15"/>
      <c r="G35" s="15"/>
      <c r="H35" s="15"/>
    </row>
    <row r="36" spans="2:8" ht="15">
      <c r="B36" s="12"/>
      <c r="C36" s="13"/>
      <c r="D36" s="175"/>
      <c r="E36" s="175"/>
      <c r="F36" s="15"/>
      <c r="G36" s="15"/>
      <c r="H36" s="15"/>
    </row>
    <row r="37" spans="2:8" ht="15">
      <c r="B37" s="12"/>
      <c r="C37" s="13"/>
      <c r="D37" s="175"/>
      <c r="E37" s="175"/>
      <c r="F37" s="15"/>
      <c r="G37" s="15"/>
      <c r="H37" s="15"/>
    </row>
    <row r="38" spans="2:8" ht="15">
      <c r="B38" s="12"/>
      <c r="C38" s="13"/>
      <c r="D38" s="175"/>
      <c r="E38" s="175"/>
      <c r="F38" s="15"/>
      <c r="G38" s="15"/>
      <c r="H38" s="15"/>
    </row>
    <row r="39" spans="2:8" ht="15">
      <c r="B39" s="19"/>
      <c r="C39" s="13"/>
      <c r="D39" s="175"/>
      <c r="E39" s="175"/>
      <c r="F39" s="15"/>
      <c r="G39" s="15"/>
      <c r="H39" s="15" t="str">
        <f t="shared" ref="H39:H293" si="5">IF(OR(H38="",AND(B39="",F39="",G39="")),"",H38+F39-G39)</f>
        <v/>
      </c>
    </row>
    <row r="40" spans="2:8" ht="15">
      <c r="B40" s="19"/>
      <c r="C40" s="13"/>
      <c r="D40" s="175"/>
      <c r="E40" s="175"/>
      <c r="F40" s="15"/>
      <c r="G40" s="15"/>
      <c r="H40" s="15" t="str">
        <f t="shared" si="5"/>
        <v/>
      </c>
    </row>
    <row r="41" spans="2:8" ht="15">
      <c r="B41" s="19"/>
      <c r="C41" s="13"/>
      <c r="D41" s="175"/>
      <c r="E41" s="175"/>
      <c r="F41" s="15"/>
      <c r="G41" s="15"/>
      <c r="H41" s="15" t="str">
        <f t="shared" si="5"/>
        <v/>
      </c>
    </row>
    <row r="42" spans="2:8" ht="15">
      <c r="B42" s="19"/>
      <c r="C42" s="13"/>
      <c r="D42" s="175"/>
      <c r="E42" s="175"/>
      <c r="F42" s="15"/>
      <c r="G42" s="15"/>
      <c r="H42" s="15" t="str">
        <f t="shared" si="5"/>
        <v/>
      </c>
    </row>
    <row r="43" spans="2:8" ht="15">
      <c r="B43" s="19"/>
      <c r="C43" s="13"/>
      <c r="D43" s="175"/>
      <c r="E43" s="175"/>
      <c r="F43" s="15"/>
      <c r="G43" s="15"/>
      <c r="H43" s="15" t="str">
        <f t="shared" si="5"/>
        <v/>
      </c>
    </row>
    <row r="44" spans="2:8" ht="15">
      <c r="B44" s="19"/>
      <c r="C44" s="13"/>
      <c r="D44" s="175"/>
      <c r="E44" s="175"/>
      <c r="F44" s="15"/>
      <c r="G44" s="15"/>
      <c r="H44" s="15" t="str">
        <f t="shared" si="5"/>
        <v/>
      </c>
    </row>
    <row r="45" spans="2:8" ht="15">
      <c r="B45" s="19"/>
      <c r="C45" s="13"/>
      <c r="D45" s="175"/>
      <c r="E45" s="175"/>
      <c r="F45" s="15"/>
      <c r="G45" s="15"/>
      <c r="H45" s="15" t="str">
        <f t="shared" si="5"/>
        <v/>
      </c>
    </row>
    <row r="46" spans="2:8" ht="15">
      <c r="B46" s="19"/>
      <c r="C46" s="13"/>
      <c r="D46" s="175"/>
      <c r="E46" s="175"/>
      <c r="F46" s="15"/>
      <c r="G46" s="15"/>
      <c r="H46" s="15" t="str">
        <f t="shared" si="5"/>
        <v/>
      </c>
    </row>
    <row r="47" spans="2:8" ht="15">
      <c r="B47" s="19"/>
      <c r="C47" s="13"/>
      <c r="D47" s="175"/>
      <c r="E47" s="175"/>
      <c r="F47" s="15"/>
      <c r="G47" s="15"/>
      <c r="H47" s="15" t="str">
        <f t="shared" si="5"/>
        <v/>
      </c>
    </row>
    <row r="48" spans="2:8" ht="15">
      <c r="B48" s="19"/>
      <c r="C48" s="13"/>
      <c r="D48" s="175"/>
      <c r="E48" s="175"/>
      <c r="F48" s="15"/>
      <c r="G48" s="15"/>
      <c r="H48" s="15" t="str">
        <f t="shared" si="5"/>
        <v/>
      </c>
    </row>
    <row r="49" spans="2:8" ht="15">
      <c r="B49" s="19"/>
      <c r="C49" s="13"/>
      <c r="D49" s="175"/>
      <c r="E49" s="175"/>
      <c r="F49" s="15"/>
      <c r="G49" s="15"/>
      <c r="H49" s="15" t="str">
        <f t="shared" si="5"/>
        <v/>
      </c>
    </row>
    <row r="50" spans="2:8" ht="15">
      <c r="B50" s="19"/>
      <c r="C50" s="13"/>
      <c r="D50" s="175"/>
      <c r="E50" s="175"/>
      <c r="F50" s="15"/>
      <c r="G50" s="15"/>
      <c r="H50" s="15" t="str">
        <f t="shared" si="5"/>
        <v/>
      </c>
    </row>
    <row r="51" spans="2:8" ht="15">
      <c r="B51" s="19"/>
      <c r="C51" s="13"/>
      <c r="D51" s="175"/>
      <c r="E51" s="175"/>
      <c r="F51" s="15"/>
      <c r="G51" s="15"/>
      <c r="H51" s="15" t="str">
        <f t="shared" si="5"/>
        <v/>
      </c>
    </row>
    <row r="52" spans="2:8" ht="15">
      <c r="B52" s="19"/>
      <c r="C52" s="13"/>
      <c r="D52" s="175"/>
      <c r="E52" s="175"/>
      <c r="F52" s="15"/>
      <c r="G52" s="15"/>
      <c r="H52" s="15" t="str">
        <f t="shared" si="5"/>
        <v/>
      </c>
    </row>
    <row r="53" spans="2:8" ht="15">
      <c r="B53" s="19"/>
      <c r="C53" s="13"/>
      <c r="D53" s="175"/>
      <c r="E53" s="175"/>
      <c r="F53" s="15"/>
      <c r="G53" s="15"/>
      <c r="H53" s="15" t="str">
        <f t="shared" si="5"/>
        <v/>
      </c>
    </row>
    <row r="54" spans="2:8" ht="15">
      <c r="B54" s="19"/>
      <c r="C54" s="13"/>
      <c r="D54" s="175"/>
      <c r="E54" s="175"/>
      <c r="F54" s="15"/>
      <c r="G54" s="15"/>
      <c r="H54" s="15" t="str">
        <f t="shared" si="5"/>
        <v/>
      </c>
    </row>
    <row r="55" spans="2:8" ht="15">
      <c r="B55" s="19"/>
      <c r="C55" s="13"/>
      <c r="D55" s="175"/>
      <c r="E55" s="175"/>
      <c r="F55" s="15"/>
      <c r="G55" s="15"/>
      <c r="H55" s="15" t="str">
        <f t="shared" si="5"/>
        <v/>
      </c>
    </row>
    <row r="56" spans="2:8" ht="15">
      <c r="B56" s="19"/>
      <c r="C56" s="13"/>
      <c r="D56" s="175"/>
      <c r="E56" s="175"/>
      <c r="F56" s="15"/>
      <c r="G56" s="15"/>
      <c r="H56" s="15" t="str">
        <f t="shared" si="5"/>
        <v/>
      </c>
    </row>
    <row r="57" spans="2:8" ht="15">
      <c r="B57" s="19"/>
      <c r="C57" s="13"/>
      <c r="D57" s="175"/>
      <c r="E57" s="175"/>
      <c r="F57" s="15"/>
      <c r="G57" s="15"/>
      <c r="H57" s="15" t="str">
        <f t="shared" si="5"/>
        <v/>
      </c>
    </row>
    <row r="58" spans="2:8" ht="15">
      <c r="B58" s="19"/>
      <c r="C58" s="13"/>
      <c r="D58" s="175"/>
      <c r="E58" s="175"/>
      <c r="F58" s="15"/>
      <c r="G58" s="15"/>
      <c r="H58" s="15" t="str">
        <f t="shared" si="5"/>
        <v/>
      </c>
    </row>
    <row r="59" spans="2:8" ht="15">
      <c r="B59" s="19"/>
      <c r="C59" s="13"/>
      <c r="D59" s="175"/>
      <c r="E59" s="175"/>
      <c r="F59" s="15"/>
      <c r="G59" s="15"/>
      <c r="H59" s="15" t="str">
        <f t="shared" si="5"/>
        <v/>
      </c>
    </row>
    <row r="60" spans="2:8" ht="15">
      <c r="B60" s="19"/>
      <c r="C60" s="13"/>
      <c r="D60" s="175"/>
      <c r="E60" s="175"/>
      <c r="F60" s="15"/>
      <c r="G60" s="15"/>
      <c r="H60" s="15" t="str">
        <f t="shared" si="5"/>
        <v/>
      </c>
    </row>
    <row r="61" spans="2:8" ht="15">
      <c r="B61" s="19"/>
      <c r="C61" s="13"/>
      <c r="D61" s="175"/>
      <c r="E61" s="175"/>
      <c r="F61" s="15"/>
      <c r="G61" s="15"/>
      <c r="H61" s="15" t="str">
        <f t="shared" si="5"/>
        <v/>
      </c>
    </row>
    <row r="62" spans="2:8" ht="15">
      <c r="B62" s="19"/>
      <c r="C62" s="13"/>
      <c r="D62" s="175"/>
      <c r="E62" s="175"/>
      <c r="F62" s="15"/>
      <c r="G62" s="15"/>
      <c r="H62" s="15" t="str">
        <f t="shared" si="5"/>
        <v/>
      </c>
    </row>
    <row r="63" spans="2:8" ht="15">
      <c r="B63" s="19"/>
      <c r="C63" s="13"/>
      <c r="D63" s="175"/>
      <c r="E63" s="175"/>
      <c r="F63" s="15"/>
      <c r="G63" s="15"/>
      <c r="H63" s="15" t="str">
        <f t="shared" si="5"/>
        <v/>
      </c>
    </row>
    <row r="64" spans="2:8" ht="15">
      <c r="B64" s="19"/>
      <c r="C64" s="13"/>
      <c r="D64" s="175"/>
      <c r="E64" s="175"/>
      <c r="F64" s="15"/>
      <c r="G64" s="15"/>
      <c r="H64" s="15" t="str">
        <f t="shared" si="5"/>
        <v/>
      </c>
    </row>
    <row r="65" spans="2:8" ht="15">
      <c r="B65" s="19"/>
      <c r="C65" s="13"/>
      <c r="D65" s="175"/>
      <c r="E65" s="175"/>
      <c r="F65" s="15"/>
      <c r="G65" s="15"/>
      <c r="H65" s="15" t="str">
        <f t="shared" si="5"/>
        <v/>
      </c>
    </row>
    <row r="66" spans="2:8" ht="15">
      <c r="B66" s="19"/>
      <c r="C66" s="13"/>
      <c r="D66" s="175"/>
      <c r="E66" s="175"/>
      <c r="F66" s="15"/>
      <c r="G66" s="15"/>
      <c r="H66" s="15" t="str">
        <f t="shared" si="5"/>
        <v/>
      </c>
    </row>
    <row r="67" spans="2:8" ht="15">
      <c r="B67" s="19"/>
      <c r="C67" s="13"/>
      <c r="D67" s="175"/>
      <c r="E67" s="175"/>
      <c r="F67" s="15"/>
      <c r="G67" s="15"/>
      <c r="H67" s="15" t="str">
        <f t="shared" si="5"/>
        <v/>
      </c>
    </row>
    <row r="68" spans="2:8" ht="15">
      <c r="B68" s="19"/>
      <c r="C68" s="13"/>
      <c r="D68" s="175"/>
      <c r="E68" s="175"/>
      <c r="F68" s="15"/>
      <c r="G68" s="15"/>
      <c r="H68" s="15" t="str">
        <f t="shared" si="5"/>
        <v/>
      </c>
    </row>
    <row r="69" spans="2:8" ht="15">
      <c r="B69" s="19"/>
      <c r="C69" s="13"/>
      <c r="D69" s="175"/>
      <c r="E69" s="175"/>
      <c r="F69" s="15"/>
      <c r="G69" s="15"/>
      <c r="H69" s="15" t="str">
        <f t="shared" si="5"/>
        <v/>
      </c>
    </row>
    <row r="70" spans="2:8" ht="15">
      <c r="B70" s="19"/>
      <c r="C70" s="13"/>
      <c r="D70" s="175"/>
      <c r="E70" s="175"/>
      <c r="F70" s="15"/>
      <c r="G70" s="15"/>
      <c r="H70" s="15" t="str">
        <f t="shared" si="5"/>
        <v/>
      </c>
    </row>
    <row r="71" spans="2:8" ht="15">
      <c r="B71" s="19"/>
      <c r="C71" s="13"/>
      <c r="D71" s="175"/>
      <c r="E71" s="175"/>
      <c r="F71" s="15"/>
      <c r="G71" s="15"/>
      <c r="H71" s="15" t="str">
        <f t="shared" si="5"/>
        <v/>
      </c>
    </row>
    <row r="72" spans="2:8" ht="15">
      <c r="B72" s="19"/>
      <c r="C72" s="13"/>
      <c r="D72" s="175"/>
      <c r="E72" s="175"/>
      <c r="F72" s="15"/>
      <c r="G72" s="15"/>
      <c r="H72" s="15" t="str">
        <f t="shared" si="5"/>
        <v/>
      </c>
    </row>
    <row r="73" spans="2:8" ht="15">
      <c r="B73" s="19"/>
      <c r="C73" s="13"/>
      <c r="D73" s="175"/>
      <c r="E73" s="175"/>
      <c r="F73" s="15"/>
      <c r="G73" s="15"/>
      <c r="H73" s="15" t="str">
        <f t="shared" si="5"/>
        <v/>
      </c>
    </row>
    <row r="74" spans="2:8" ht="15">
      <c r="B74" s="19"/>
      <c r="C74" s="13"/>
      <c r="D74" s="175"/>
      <c r="E74" s="175"/>
      <c r="F74" s="15"/>
      <c r="G74" s="15"/>
      <c r="H74" s="15" t="str">
        <f t="shared" si="5"/>
        <v/>
      </c>
    </row>
    <row r="75" spans="2:8" ht="15">
      <c r="B75" s="19"/>
      <c r="C75" s="13"/>
      <c r="D75" s="175"/>
      <c r="E75" s="175"/>
      <c r="F75" s="15"/>
      <c r="G75" s="15"/>
      <c r="H75" s="15" t="str">
        <f t="shared" si="5"/>
        <v/>
      </c>
    </row>
    <row r="76" spans="2:8" ht="15">
      <c r="B76" s="19"/>
      <c r="C76" s="13"/>
      <c r="D76" s="175"/>
      <c r="E76" s="175"/>
      <c r="F76" s="15"/>
      <c r="G76" s="15"/>
      <c r="H76" s="15" t="str">
        <f t="shared" si="5"/>
        <v/>
      </c>
    </row>
    <row r="77" spans="2:8" ht="15">
      <c r="B77" s="19"/>
      <c r="C77" s="13"/>
      <c r="D77" s="175"/>
      <c r="E77" s="175"/>
      <c r="F77" s="15"/>
      <c r="G77" s="15"/>
      <c r="H77" s="15" t="str">
        <f t="shared" si="5"/>
        <v/>
      </c>
    </row>
    <row r="78" spans="2:8" ht="15">
      <c r="B78" s="19"/>
      <c r="C78" s="13"/>
      <c r="D78" s="175"/>
      <c r="E78" s="175"/>
      <c r="F78" s="15"/>
      <c r="G78" s="15"/>
      <c r="H78" s="15" t="str">
        <f t="shared" si="5"/>
        <v/>
      </c>
    </row>
    <row r="79" spans="2:8" ht="15">
      <c r="B79" s="19"/>
      <c r="C79" s="13"/>
      <c r="D79" s="175"/>
      <c r="E79" s="175"/>
      <c r="F79" s="15"/>
      <c r="G79" s="15"/>
      <c r="H79" s="15" t="str">
        <f t="shared" si="5"/>
        <v/>
      </c>
    </row>
    <row r="80" spans="2:8" ht="15">
      <c r="B80" s="19"/>
      <c r="C80" s="13"/>
      <c r="D80" s="175"/>
      <c r="E80" s="175"/>
      <c r="F80" s="15"/>
      <c r="G80" s="15"/>
      <c r="H80" s="15" t="str">
        <f t="shared" si="5"/>
        <v/>
      </c>
    </row>
    <row r="81" spans="2:8" ht="15">
      <c r="B81" s="19"/>
      <c r="C81" s="13"/>
      <c r="D81" s="175"/>
      <c r="E81" s="175"/>
      <c r="F81" s="15"/>
      <c r="G81" s="15"/>
      <c r="H81" s="15" t="str">
        <f t="shared" si="5"/>
        <v/>
      </c>
    </row>
    <row r="82" spans="2:8" ht="15">
      <c r="B82" s="19"/>
      <c r="C82" s="13"/>
      <c r="D82" s="175"/>
      <c r="E82" s="175"/>
      <c r="F82" s="15"/>
      <c r="G82" s="15"/>
      <c r="H82" s="15" t="str">
        <f t="shared" si="5"/>
        <v/>
      </c>
    </row>
    <row r="83" spans="2:8" ht="15">
      <c r="B83" s="19"/>
      <c r="C83" s="13"/>
      <c r="D83" s="175"/>
      <c r="E83" s="175"/>
      <c r="F83" s="15"/>
      <c r="G83" s="15"/>
      <c r="H83" s="15" t="str">
        <f t="shared" si="5"/>
        <v/>
      </c>
    </row>
    <row r="84" spans="2:8" ht="15">
      <c r="B84" s="19"/>
      <c r="C84" s="13"/>
      <c r="D84" s="175"/>
      <c r="E84" s="175"/>
      <c r="F84" s="15"/>
      <c r="G84" s="15"/>
      <c r="H84" s="15" t="str">
        <f t="shared" si="5"/>
        <v/>
      </c>
    </row>
    <row r="85" spans="2:8" ht="15">
      <c r="B85" s="19"/>
      <c r="C85" s="13"/>
      <c r="D85" s="175"/>
      <c r="E85" s="175"/>
      <c r="F85" s="15"/>
      <c r="G85" s="15"/>
      <c r="H85" s="15" t="str">
        <f t="shared" si="5"/>
        <v/>
      </c>
    </row>
    <row r="86" spans="2:8" ht="15">
      <c r="B86" s="19"/>
      <c r="C86" s="13"/>
      <c r="D86" s="175"/>
      <c r="E86" s="175"/>
      <c r="F86" s="15"/>
      <c r="G86" s="15"/>
      <c r="H86" s="15" t="str">
        <f t="shared" si="5"/>
        <v/>
      </c>
    </row>
    <row r="87" spans="2:8" ht="15">
      <c r="B87" s="19"/>
      <c r="C87" s="13"/>
      <c r="D87" s="175"/>
      <c r="E87" s="175"/>
      <c r="F87" s="15"/>
      <c r="G87" s="15"/>
      <c r="H87" s="15" t="str">
        <f t="shared" si="5"/>
        <v/>
      </c>
    </row>
    <row r="88" spans="2:8" ht="15">
      <c r="B88" s="19"/>
      <c r="C88" s="13"/>
      <c r="D88" s="175"/>
      <c r="E88" s="175"/>
      <c r="F88" s="15"/>
      <c r="G88" s="15"/>
      <c r="H88" s="15" t="str">
        <f t="shared" si="5"/>
        <v/>
      </c>
    </row>
    <row r="89" spans="2:8" ht="15">
      <c r="B89" s="19"/>
      <c r="C89" s="13"/>
      <c r="D89" s="175"/>
      <c r="E89" s="175"/>
      <c r="F89" s="15"/>
      <c r="G89" s="15"/>
      <c r="H89" s="15" t="str">
        <f t="shared" si="5"/>
        <v/>
      </c>
    </row>
    <row r="90" spans="2:8" ht="15">
      <c r="B90" s="19"/>
      <c r="C90" s="13"/>
      <c r="D90" s="175"/>
      <c r="E90" s="175"/>
      <c r="F90" s="15"/>
      <c r="G90" s="15"/>
      <c r="H90" s="15" t="str">
        <f t="shared" si="5"/>
        <v/>
      </c>
    </row>
    <row r="91" spans="2:8" ht="15">
      <c r="B91" s="19"/>
      <c r="C91" s="13"/>
      <c r="D91" s="175"/>
      <c r="E91" s="175"/>
      <c r="F91" s="15"/>
      <c r="G91" s="15"/>
      <c r="H91" s="15" t="str">
        <f t="shared" si="5"/>
        <v/>
      </c>
    </row>
    <row r="92" spans="2:8" ht="15">
      <c r="B92" s="19"/>
      <c r="C92" s="13"/>
      <c r="D92" s="175"/>
      <c r="E92" s="175"/>
      <c r="F92" s="15"/>
      <c r="G92" s="15"/>
      <c r="H92" s="15" t="str">
        <f t="shared" si="5"/>
        <v/>
      </c>
    </row>
    <row r="93" spans="2:8" ht="15">
      <c r="B93" s="19"/>
      <c r="C93" s="13"/>
      <c r="D93" s="175"/>
      <c r="E93" s="175"/>
      <c r="F93" s="15"/>
      <c r="G93" s="15"/>
      <c r="H93" s="15" t="str">
        <f t="shared" si="5"/>
        <v/>
      </c>
    </row>
    <row r="94" spans="2:8" ht="15">
      <c r="B94" s="19"/>
      <c r="C94" s="13"/>
      <c r="D94" s="175"/>
      <c r="E94" s="175"/>
      <c r="F94" s="15"/>
      <c r="G94" s="15"/>
      <c r="H94" s="15" t="str">
        <f t="shared" si="5"/>
        <v/>
      </c>
    </row>
    <row r="95" spans="2:8" ht="15">
      <c r="B95" s="19"/>
      <c r="C95" s="13"/>
      <c r="D95" s="175"/>
      <c r="E95" s="175"/>
      <c r="F95" s="15"/>
      <c r="G95" s="15"/>
      <c r="H95" s="15" t="str">
        <f t="shared" si="5"/>
        <v/>
      </c>
    </row>
    <row r="96" spans="2:8" ht="15">
      <c r="B96" s="19"/>
      <c r="C96" s="13"/>
      <c r="D96" s="175"/>
      <c r="E96" s="175"/>
      <c r="F96" s="15"/>
      <c r="G96" s="15"/>
      <c r="H96" s="15" t="str">
        <f t="shared" si="5"/>
        <v/>
      </c>
    </row>
    <row r="97" spans="2:8" ht="15">
      <c r="B97" s="19"/>
      <c r="C97" s="13"/>
      <c r="D97" s="175"/>
      <c r="E97" s="175"/>
      <c r="F97" s="15"/>
      <c r="G97" s="15"/>
      <c r="H97" s="15" t="str">
        <f t="shared" si="5"/>
        <v/>
      </c>
    </row>
    <row r="98" spans="2:8" ht="15">
      <c r="B98" s="19"/>
      <c r="C98" s="13"/>
      <c r="D98" s="175"/>
      <c r="E98" s="175"/>
      <c r="F98" s="15"/>
      <c r="G98" s="15"/>
      <c r="H98" s="15" t="str">
        <f t="shared" si="5"/>
        <v/>
      </c>
    </row>
    <row r="99" spans="2:8" ht="15">
      <c r="B99" s="19"/>
      <c r="C99" s="13"/>
      <c r="D99" s="175"/>
      <c r="E99" s="175"/>
      <c r="F99" s="15"/>
      <c r="G99" s="15"/>
      <c r="H99" s="15" t="str">
        <f t="shared" si="5"/>
        <v/>
      </c>
    </row>
    <row r="100" spans="2:8" ht="15">
      <c r="B100" s="19"/>
      <c r="C100" s="13"/>
      <c r="D100" s="175"/>
      <c r="E100" s="175"/>
      <c r="F100" s="15"/>
      <c r="G100" s="15"/>
      <c r="H100" s="15" t="str">
        <f t="shared" si="5"/>
        <v/>
      </c>
    </row>
    <row r="101" spans="2:8" ht="15">
      <c r="B101" s="19"/>
      <c r="C101" s="13"/>
      <c r="D101" s="175"/>
      <c r="E101" s="175"/>
      <c r="F101" s="15"/>
      <c r="G101" s="15"/>
      <c r="H101" s="15" t="str">
        <f t="shared" si="5"/>
        <v/>
      </c>
    </row>
    <row r="102" spans="2:8" ht="15">
      <c r="B102" s="19"/>
      <c r="C102" s="13"/>
      <c r="D102" s="175"/>
      <c r="E102" s="175"/>
      <c r="F102" s="15"/>
      <c r="G102" s="15"/>
      <c r="H102" s="15" t="str">
        <f t="shared" si="5"/>
        <v/>
      </c>
    </row>
    <row r="103" spans="2:8" ht="15">
      <c r="B103" s="19"/>
      <c r="C103" s="13"/>
      <c r="D103" s="175"/>
      <c r="E103" s="175"/>
      <c r="F103" s="15"/>
      <c r="G103" s="15"/>
      <c r="H103" s="15" t="str">
        <f t="shared" si="5"/>
        <v/>
      </c>
    </row>
    <row r="104" spans="2:8" ht="15">
      <c r="B104" s="19"/>
      <c r="C104" s="13"/>
      <c r="D104" s="175"/>
      <c r="E104" s="175"/>
      <c r="F104" s="15"/>
      <c r="G104" s="15"/>
      <c r="H104" s="15" t="str">
        <f t="shared" si="5"/>
        <v/>
      </c>
    </row>
    <row r="105" spans="2:8" ht="15">
      <c r="B105" s="19"/>
      <c r="C105" s="13"/>
      <c r="D105" s="175"/>
      <c r="E105" s="175"/>
      <c r="F105" s="15"/>
      <c r="G105" s="15"/>
      <c r="H105" s="15" t="str">
        <f t="shared" si="5"/>
        <v/>
      </c>
    </row>
    <row r="106" spans="2:8" ht="15">
      <c r="B106" s="19"/>
      <c r="C106" s="13"/>
      <c r="D106" s="175"/>
      <c r="E106" s="175"/>
      <c r="F106" s="15"/>
      <c r="G106" s="15"/>
      <c r="H106" s="15" t="str">
        <f t="shared" si="5"/>
        <v/>
      </c>
    </row>
    <row r="107" spans="2:8" ht="15">
      <c r="B107" s="19"/>
      <c r="C107" s="13"/>
      <c r="D107" s="175"/>
      <c r="E107" s="175"/>
      <c r="F107" s="15"/>
      <c r="G107" s="15"/>
      <c r="H107" s="15" t="str">
        <f t="shared" si="5"/>
        <v/>
      </c>
    </row>
    <row r="108" spans="2:8" ht="15">
      <c r="B108" s="19"/>
      <c r="C108" s="13"/>
      <c r="D108" s="175"/>
      <c r="E108" s="175"/>
      <c r="F108" s="15"/>
      <c r="G108" s="15"/>
      <c r="H108" s="15" t="str">
        <f t="shared" si="5"/>
        <v/>
      </c>
    </row>
    <row r="109" spans="2:8" ht="15">
      <c r="B109" s="19"/>
      <c r="C109" s="13"/>
      <c r="D109" s="175"/>
      <c r="E109" s="175"/>
      <c r="F109" s="15"/>
      <c r="G109" s="15"/>
      <c r="H109" s="15" t="str">
        <f t="shared" si="5"/>
        <v/>
      </c>
    </row>
    <row r="110" spans="2:8" ht="15">
      <c r="B110" s="19"/>
      <c r="C110" s="13"/>
      <c r="D110" s="175"/>
      <c r="E110" s="175"/>
      <c r="F110" s="15"/>
      <c r="G110" s="15"/>
      <c r="H110" s="15" t="str">
        <f t="shared" si="5"/>
        <v/>
      </c>
    </row>
    <row r="111" spans="2:8" ht="15">
      <c r="B111" s="19"/>
      <c r="C111" s="13"/>
      <c r="D111" s="175"/>
      <c r="E111" s="175"/>
      <c r="F111" s="15"/>
      <c r="G111" s="15"/>
      <c r="H111" s="15" t="str">
        <f t="shared" si="5"/>
        <v/>
      </c>
    </row>
    <row r="112" spans="2:8" ht="15">
      <c r="B112" s="19"/>
      <c r="C112" s="13"/>
      <c r="D112" s="175"/>
      <c r="E112" s="175"/>
      <c r="F112" s="15"/>
      <c r="G112" s="15"/>
      <c r="H112" s="15" t="str">
        <f t="shared" si="5"/>
        <v/>
      </c>
    </row>
    <row r="113" spans="2:8" ht="15">
      <c r="B113" s="19"/>
      <c r="C113" s="13"/>
      <c r="D113" s="175"/>
      <c r="E113" s="175"/>
      <c r="F113" s="15"/>
      <c r="G113" s="15"/>
      <c r="H113" s="15" t="str">
        <f t="shared" si="5"/>
        <v/>
      </c>
    </row>
    <row r="114" spans="2:8" ht="15">
      <c r="B114" s="19"/>
      <c r="C114" s="13"/>
      <c r="D114" s="175"/>
      <c r="E114" s="175"/>
      <c r="F114" s="15"/>
      <c r="G114" s="15"/>
      <c r="H114" s="15" t="str">
        <f t="shared" si="5"/>
        <v/>
      </c>
    </row>
    <row r="115" spans="2:8" ht="15">
      <c r="B115" s="19"/>
      <c r="C115" s="13"/>
      <c r="D115" s="175"/>
      <c r="E115" s="175"/>
      <c r="F115" s="15"/>
      <c r="G115" s="15"/>
      <c r="H115" s="15" t="str">
        <f t="shared" si="5"/>
        <v/>
      </c>
    </row>
    <row r="116" spans="2:8" ht="15">
      <c r="B116" s="19"/>
      <c r="C116" s="13"/>
      <c r="D116" s="175"/>
      <c r="E116" s="175"/>
      <c r="F116" s="15"/>
      <c r="G116" s="15"/>
      <c r="H116" s="15" t="str">
        <f t="shared" si="5"/>
        <v/>
      </c>
    </row>
    <row r="117" spans="2:8" ht="15">
      <c r="B117" s="19"/>
      <c r="C117" s="13"/>
      <c r="D117" s="175"/>
      <c r="E117" s="175"/>
      <c r="F117" s="15"/>
      <c r="G117" s="15"/>
      <c r="H117" s="15" t="str">
        <f t="shared" si="5"/>
        <v/>
      </c>
    </row>
    <row r="118" spans="2:8" ht="15">
      <c r="B118" s="19"/>
      <c r="C118" s="13"/>
      <c r="D118" s="175"/>
      <c r="E118" s="175"/>
      <c r="F118" s="15"/>
      <c r="G118" s="15"/>
      <c r="H118" s="15" t="str">
        <f t="shared" si="5"/>
        <v/>
      </c>
    </row>
    <row r="119" spans="2:8" ht="15">
      <c r="B119" s="19"/>
      <c r="C119" s="13"/>
      <c r="D119" s="175"/>
      <c r="E119" s="175"/>
      <c r="F119" s="15"/>
      <c r="G119" s="15"/>
      <c r="H119" s="15" t="str">
        <f t="shared" si="5"/>
        <v/>
      </c>
    </row>
    <row r="120" spans="2:8" ht="15">
      <c r="B120" s="19"/>
      <c r="C120" s="13"/>
      <c r="D120" s="175"/>
      <c r="E120" s="175"/>
      <c r="F120" s="15"/>
      <c r="G120" s="15"/>
      <c r="H120" s="15" t="str">
        <f t="shared" si="5"/>
        <v/>
      </c>
    </row>
    <row r="121" spans="2:8" ht="15">
      <c r="B121" s="19"/>
      <c r="C121" s="13"/>
      <c r="D121" s="175"/>
      <c r="E121" s="175"/>
      <c r="F121" s="15"/>
      <c r="G121" s="15"/>
      <c r="H121" s="15" t="str">
        <f t="shared" si="5"/>
        <v/>
      </c>
    </row>
    <row r="122" spans="2:8" ht="15">
      <c r="B122" s="19"/>
      <c r="C122" s="13"/>
      <c r="D122" s="175"/>
      <c r="E122" s="175"/>
      <c r="F122" s="15"/>
      <c r="G122" s="15"/>
      <c r="H122" s="15" t="str">
        <f t="shared" si="5"/>
        <v/>
      </c>
    </row>
    <row r="123" spans="2:8" ht="15">
      <c r="B123" s="19"/>
      <c r="C123" s="13"/>
      <c r="D123" s="175"/>
      <c r="E123" s="175"/>
      <c r="F123" s="15"/>
      <c r="G123" s="15"/>
      <c r="H123" s="15" t="str">
        <f t="shared" si="5"/>
        <v/>
      </c>
    </row>
    <row r="124" spans="2:8" ht="15">
      <c r="B124" s="19"/>
      <c r="C124" s="13"/>
      <c r="D124" s="175"/>
      <c r="E124" s="175"/>
      <c r="F124" s="15"/>
      <c r="G124" s="15"/>
      <c r="H124" s="15" t="str">
        <f t="shared" si="5"/>
        <v/>
      </c>
    </row>
    <row r="125" spans="2:8" ht="15">
      <c r="B125" s="19"/>
      <c r="C125" s="13"/>
      <c r="D125" s="175"/>
      <c r="E125" s="175"/>
      <c r="F125" s="15"/>
      <c r="G125" s="15"/>
      <c r="H125" s="15" t="str">
        <f t="shared" si="5"/>
        <v/>
      </c>
    </row>
    <row r="126" spans="2:8" ht="15">
      <c r="B126" s="19"/>
      <c r="C126" s="13"/>
      <c r="D126" s="175"/>
      <c r="E126" s="175"/>
      <c r="F126" s="15"/>
      <c r="G126" s="15"/>
      <c r="H126" s="15" t="str">
        <f t="shared" si="5"/>
        <v/>
      </c>
    </row>
    <row r="127" spans="2:8" ht="15">
      <c r="B127" s="19"/>
      <c r="C127" s="13"/>
      <c r="D127" s="175"/>
      <c r="E127" s="175"/>
      <c r="F127" s="15"/>
      <c r="G127" s="15"/>
      <c r="H127" s="15" t="str">
        <f t="shared" si="5"/>
        <v/>
      </c>
    </row>
    <row r="128" spans="2:8" ht="15">
      <c r="B128" s="19"/>
      <c r="C128" s="13"/>
      <c r="D128" s="175"/>
      <c r="E128" s="175"/>
      <c r="F128" s="15"/>
      <c r="G128" s="15"/>
      <c r="H128" s="15" t="str">
        <f t="shared" si="5"/>
        <v/>
      </c>
    </row>
    <row r="129" spans="2:8" ht="15">
      <c r="B129" s="19"/>
      <c r="C129" s="13"/>
      <c r="D129" s="175"/>
      <c r="E129" s="175"/>
      <c r="F129" s="15"/>
      <c r="G129" s="15"/>
      <c r="H129" s="15" t="str">
        <f t="shared" si="5"/>
        <v/>
      </c>
    </row>
    <row r="130" spans="2:8" ht="15">
      <c r="B130" s="19"/>
      <c r="C130" s="13"/>
      <c r="D130" s="175"/>
      <c r="E130" s="175"/>
      <c r="F130" s="15"/>
      <c r="G130" s="15"/>
      <c r="H130" s="15" t="str">
        <f t="shared" si="5"/>
        <v/>
      </c>
    </row>
    <row r="131" spans="2:8" ht="15">
      <c r="B131" s="19"/>
      <c r="C131" s="13"/>
      <c r="D131" s="175"/>
      <c r="E131" s="175"/>
      <c r="F131" s="15"/>
      <c r="G131" s="15"/>
      <c r="H131" s="15" t="str">
        <f t="shared" si="5"/>
        <v/>
      </c>
    </row>
    <row r="132" spans="2:8" ht="15">
      <c r="B132" s="19"/>
      <c r="C132" s="13"/>
      <c r="D132" s="175"/>
      <c r="E132" s="175"/>
      <c r="F132" s="15"/>
      <c r="G132" s="15"/>
      <c r="H132" s="15" t="str">
        <f t="shared" si="5"/>
        <v/>
      </c>
    </row>
    <row r="133" spans="2:8" ht="15">
      <c r="B133" s="19"/>
      <c r="C133" s="13"/>
      <c r="D133" s="175"/>
      <c r="E133" s="175"/>
      <c r="F133" s="15"/>
      <c r="G133" s="15"/>
      <c r="H133" s="15" t="str">
        <f t="shared" si="5"/>
        <v/>
      </c>
    </row>
    <row r="134" spans="2:8" ht="15">
      <c r="B134" s="19"/>
      <c r="C134" s="13"/>
      <c r="D134" s="175"/>
      <c r="E134" s="175"/>
      <c r="F134" s="15"/>
      <c r="G134" s="15"/>
      <c r="H134" s="15" t="str">
        <f t="shared" si="5"/>
        <v/>
      </c>
    </row>
    <row r="135" spans="2:8" ht="15">
      <c r="B135" s="19"/>
      <c r="C135" s="13"/>
      <c r="D135" s="175"/>
      <c r="E135" s="175"/>
      <c r="F135" s="15"/>
      <c r="G135" s="15"/>
      <c r="H135" s="15" t="str">
        <f t="shared" si="5"/>
        <v/>
      </c>
    </row>
    <row r="136" spans="2:8" ht="15">
      <c r="B136" s="19"/>
      <c r="C136" s="13"/>
      <c r="D136" s="175"/>
      <c r="E136" s="175"/>
      <c r="F136" s="15"/>
      <c r="G136" s="15"/>
      <c r="H136" s="15" t="str">
        <f t="shared" si="5"/>
        <v/>
      </c>
    </row>
    <row r="137" spans="2:8" ht="15">
      <c r="B137" s="19"/>
      <c r="C137" s="13"/>
      <c r="D137" s="175"/>
      <c r="E137" s="175"/>
      <c r="F137" s="15"/>
      <c r="G137" s="15"/>
      <c r="H137" s="15" t="str">
        <f t="shared" si="5"/>
        <v/>
      </c>
    </row>
    <row r="138" spans="2:8" ht="15">
      <c r="B138" s="19"/>
      <c r="C138" s="13"/>
      <c r="D138" s="175"/>
      <c r="E138" s="175"/>
      <c r="F138" s="15"/>
      <c r="G138" s="15"/>
      <c r="H138" s="15" t="str">
        <f t="shared" si="5"/>
        <v/>
      </c>
    </row>
    <row r="139" spans="2:8" ht="15">
      <c r="B139" s="19"/>
      <c r="C139" s="13"/>
      <c r="D139" s="175"/>
      <c r="E139" s="175"/>
      <c r="F139" s="15"/>
      <c r="G139" s="15"/>
      <c r="H139" s="15" t="str">
        <f t="shared" si="5"/>
        <v/>
      </c>
    </row>
    <row r="140" spans="2:8" ht="15">
      <c r="B140" s="19"/>
      <c r="C140" s="13"/>
      <c r="D140" s="175"/>
      <c r="E140" s="175"/>
      <c r="F140" s="15"/>
      <c r="G140" s="15"/>
      <c r="H140" s="15" t="str">
        <f t="shared" si="5"/>
        <v/>
      </c>
    </row>
    <row r="141" spans="2:8" ht="15">
      <c r="B141" s="19"/>
      <c r="C141" s="13"/>
      <c r="D141" s="175"/>
      <c r="E141" s="175"/>
      <c r="F141" s="15"/>
      <c r="G141" s="15"/>
      <c r="H141" s="15" t="str">
        <f t="shared" si="5"/>
        <v/>
      </c>
    </row>
    <row r="142" spans="2:8" ht="15">
      <c r="B142" s="19"/>
      <c r="C142" s="13"/>
      <c r="D142" s="175"/>
      <c r="E142" s="175"/>
      <c r="F142" s="15"/>
      <c r="G142" s="15"/>
      <c r="H142" s="15" t="str">
        <f t="shared" si="5"/>
        <v/>
      </c>
    </row>
    <row r="143" spans="2:8" ht="15">
      <c r="B143" s="19"/>
      <c r="C143" s="13"/>
      <c r="D143" s="175"/>
      <c r="E143" s="175"/>
      <c r="F143" s="15"/>
      <c r="G143" s="15"/>
      <c r="H143" s="15" t="str">
        <f t="shared" si="5"/>
        <v/>
      </c>
    </row>
    <row r="144" spans="2:8" ht="15">
      <c r="B144" s="19"/>
      <c r="C144" s="13"/>
      <c r="D144" s="175"/>
      <c r="E144" s="175"/>
      <c r="F144" s="15"/>
      <c r="G144" s="15"/>
      <c r="H144" s="15" t="str">
        <f t="shared" si="5"/>
        <v/>
      </c>
    </row>
    <row r="145" spans="2:8" ht="15">
      <c r="B145" s="19"/>
      <c r="C145" s="13"/>
      <c r="D145" s="175"/>
      <c r="E145" s="175"/>
      <c r="F145" s="15"/>
      <c r="G145" s="15"/>
      <c r="H145" s="15" t="str">
        <f t="shared" si="5"/>
        <v/>
      </c>
    </row>
    <row r="146" spans="2:8" ht="15">
      <c r="B146" s="19"/>
      <c r="C146" s="13"/>
      <c r="D146" s="175"/>
      <c r="E146" s="175"/>
      <c r="F146" s="15"/>
      <c r="G146" s="15"/>
      <c r="H146" s="15" t="str">
        <f t="shared" si="5"/>
        <v/>
      </c>
    </row>
    <row r="147" spans="2:8" ht="15">
      <c r="B147" s="19"/>
      <c r="C147" s="13"/>
      <c r="D147" s="175"/>
      <c r="E147" s="175"/>
      <c r="F147" s="15"/>
      <c r="G147" s="15"/>
      <c r="H147" s="15" t="str">
        <f t="shared" si="5"/>
        <v/>
      </c>
    </row>
    <row r="148" spans="2:8" ht="15">
      <c r="B148" s="19"/>
      <c r="C148" s="13"/>
      <c r="D148" s="175"/>
      <c r="E148" s="175"/>
      <c r="F148" s="15"/>
      <c r="G148" s="15"/>
      <c r="H148" s="15" t="str">
        <f t="shared" si="5"/>
        <v/>
      </c>
    </row>
    <row r="149" spans="2:8" ht="15">
      <c r="B149" s="19"/>
      <c r="C149" s="13"/>
      <c r="D149" s="175"/>
      <c r="E149" s="175"/>
      <c r="F149" s="15"/>
      <c r="G149" s="15"/>
      <c r="H149" s="15" t="str">
        <f t="shared" si="5"/>
        <v/>
      </c>
    </row>
    <row r="150" spans="2:8" ht="15">
      <c r="B150" s="19"/>
      <c r="C150" s="13"/>
      <c r="D150" s="175"/>
      <c r="E150" s="175"/>
      <c r="F150" s="15"/>
      <c r="G150" s="15"/>
      <c r="H150" s="15" t="str">
        <f t="shared" si="5"/>
        <v/>
      </c>
    </row>
    <row r="151" spans="2:8" ht="15">
      <c r="B151" s="19"/>
      <c r="C151" s="13"/>
      <c r="D151" s="175"/>
      <c r="E151" s="175"/>
      <c r="F151" s="15"/>
      <c r="G151" s="15"/>
      <c r="H151" s="15" t="str">
        <f t="shared" si="5"/>
        <v/>
      </c>
    </row>
    <row r="152" spans="2:8" ht="15">
      <c r="B152" s="19"/>
      <c r="C152" s="13"/>
      <c r="D152" s="175"/>
      <c r="E152" s="175"/>
      <c r="F152" s="15"/>
      <c r="G152" s="15"/>
      <c r="H152" s="15" t="str">
        <f t="shared" si="5"/>
        <v/>
      </c>
    </row>
    <row r="153" spans="2:8" ht="15">
      <c r="B153" s="19"/>
      <c r="C153" s="13"/>
      <c r="D153" s="175"/>
      <c r="E153" s="175"/>
      <c r="F153" s="15"/>
      <c r="G153" s="15"/>
      <c r="H153" s="15" t="str">
        <f t="shared" si="5"/>
        <v/>
      </c>
    </row>
    <row r="154" spans="2:8" ht="15">
      <c r="B154" s="19"/>
      <c r="C154" s="13"/>
      <c r="D154" s="175"/>
      <c r="E154" s="175"/>
      <c r="F154" s="15"/>
      <c r="G154" s="15"/>
      <c r="H154" s="15" t="str">
        <f t="shared" si="5"/>
        <v/>
      </c>
    </row>
    <row r="155" spans="2:8" ht="15">
      <c r="B155" s="19"/>
      <c r="C155" s="13"/>
      <c r="D155" s="175"/>
      <c r="E155" s="175"/>
      <c r="F155" s="15"/>
      <c r="G155" s="15"/>
      <c r="H155" s="15" t="str">
        <f t="shared" si="5"/>
        <v/>
      </c>
    </row>
    <row r="156" spans="2:8" ht="15">
      <c r="B156" s="19"/>
      <c r="C156" s="13"/>
      <c r="D156" s="175"/>
      <c r="E156" s="175"/>
      <c r="F156" s="15"/>
      <c r="G156" s="15"/>
      <c r="H156" s="15" t="str">
        <f t="shared" si="5"/>
        <v/>
      </c>
    </row>
    <row r="157" spans="2:8" ht="15">
      <c r="B157" s="19"/>
      <c r="C157" s="13"/>
      <c r="D157" s="175"/>
      <c r="E157" s="175"/>
      <c r="F157" s="15"/>
      <c r="G157" s="15"/>
      <c r="H157" s="15" t="str">
        <f t="shared" si="5"/>
        <v/>
      </c>
    </row>
    <row r="158" spans="2:8" ht="15">
      <c r="B158" s="19"/>
      <c r="C158" s="13"/>
      <c r="D158" s="175"/>
      <c r="E158" s="175"/>
      <c r="F158" s="15"/>
      <c r="G158" s="15"/>
      <c r="H158" s="15" t="str">
        <f t="shared" si="5"/>
        <v/>
      </c>
    </row>
    <row r="159" spans="2:8" ht="15">
      <c r="B159" s="19"/>
      <c r="C159" s="13"/>
      <c r="D159" s="175"/>
      <c r="E159" s="175"/>
      <c r="F159" s="15"/>
      <c r="G159" s="15"/>
      <c r="H159" s="15" t="str">
        <f t="shared" si="5"/>
        <v/>
      </c>
    </row>
    <row r="160" spans="2:8" ht="15">
      <c r="B160" s="19"/>
      <c r="C160" s="13"/>
      <c r="D160" s="175"/>
      <c r="E160" s="175"/>
      <c r="F160" s="15"/>
      <c r="G160" s="15"/>
      <c r="H160" s="15" t="str">
        <f t="shared" si="5"/>
        <v/>
      </c>
    </row>
    <row r="161" spans="2:8" ht="15">
      <c r="B161" s="19"/>
      <c r="C161" s="13"/>
      <c r="D161" s="175"/>
      <c r="E161" s="175"/>
      <c r="F161" s="15"/>
      <c r="G161" s="15"/>
      <c r="H161" s="15" t="str">
        <f t="shared" si="5"/>
        <v/>
      </c>
    </row>
    <row r="162" spans="2:8" ht="15">
      <c r="B162" s="19"/>
      <c r="C162" s="13"/>
      <c r="D162" s="175"/>
      <c r="E162" s="175"/>
      <c r="F162" s="15"/>
      <c r="G162" s="15"/>
      <c r="H162" s="15" t="str">
        <f t="shared" si="5"/>
        <v/>
      </c>
    </row>
    <row r="163" spans="2:8" ht="15">
      <c r="B163" s="19"/>
      <c r="C163" s="13"/>
      <c r="D163" s="175"/>
      <c r="E163" s="175"/>
      <c r="F163" s="15"/>
      <c r="G163" s="15"/>
      <c r="H163" s="15" t="str">
        <f t="shared" si="5"/>
        <v/>
      </c>
    </row>
    <row r="164" spans="2:8" ht="15">
      <c r="B164" s="19"/>
      <c r="C164" s="13"/>
      <c r="D164" s="175"/>
      <c r="E164" s="175"/>
      <c r="F164" s="15"/>
      <c r="G164" s="15"/>
      <c r="H164" s="15" t="str">
        <f t="shared" si="5"/>
        <v/>
      </c>
    </row>
    <row r="165" spans="2:8" ht="15">
      <c r="B165" s="19"/>
      <c r="C165" s="13"/>
      <c r="D165" s="175"/>
      <c r="E165" s="175"/>
      <c r="F165" s="15"/>
      <c r="G165" s="15"/>
      <c r="H165" s="15" t="str">
        <f t="shared" si="5"/>
        <v/>
      </c>
    </row>
    <row r="166" spans="2:8" ht="15">
      <c r="B166" s="19"/>
      <c r="C166" s="13"/>
      <c r="D166" s="175"/>
      <c r="E166" s="175"/>
      <c r="F166" s="15"/>
      <c r="G166" s="15"/>
      <c r="H166" s="15" t="str">
        <f t="shared" si="5"/>
        <v/>
      </c>
    </row>
    <row r="167" spans="2:8" ht="15">
      <c r="B167" s="19"/>
      <c r="C167" s="13"/>
      <c r="D167" s="175"/>
      <c r="E167" s="175"/>
      <c r="F167" s="15"/>
      <c r="G167" s="15"/>
      <c r="H167" s="15" t="str">
        <f t="shared" si="5"/>
        <v/>
      </c>
    </row>
    <row r="168" spans="2:8" ht="15">
      <c r="B168" s="19"/>
      <c r="C168" s="13"/>
      <c r="D168" s="175"/>
      <c r="E168" s="175"/>
      <c r="F168" s="15"/>
      <c r="G168" s="15"/>
      <c r="H168" s="15" t="str">
        <f t="shared" si="5"/>
        <v/>
      </c>
    </row>
    <row r="169" spans="2:8" ht="15">
      <c r="B169" s="19"/>
      <c r="C169" s="13"/>
      <c r="D169" s="175"/>
      <c r="E169" s="175"/>
      <c r="F169" s="15"/>
      <c r="G169" s="15"/>
      <c r="H169" s="15" t="str">
        <f t="shared" si="5"/>
        <v/>
      </c>
    </row>
    <row r="170" spans="2:8" ht="15">
      <c r="B170" s="19"/>
      <c r="C170" s="13"/>
      <c r="D170" s="175"/>
      <c r="E170" s="175"/>
      <c r="F170" s="15"/>
      <c r="G170" s="15"/>
      <c r="H170" s="15" t="str">
        <f t="shared" si="5"/>
        <v/>
      </c>
    </row>
    <row r="171" spans="2:8" ht="15">
      <c r="B171" s="19"/>
      <c r="C171" s="13"/>
      <c r="D171" s="175"/>
      <c r="E171" s="175"/>
      <c r="F171" s="15"/>
      <c r="G171" s="15"/>
      <c r="H171" s="15" t="str">
        <f t="shared" si="5"/>
        <v/>
      </c>
    </row>
    <row r="172" spans="2:8" ht="15">
      <c r="B172" s="19"/>
      <c r="C172" s="13"/>
      <c r="D172" s="175"/>
      <c r="E172" s="175"/>
      <c r="F172" s="15"/>
      <c r="G172" s="15"/>
      <c r="H172" s="15" t="str">
        <f t="shared" si="5"/>
        <v/>
      </c>
    </row>
    <row r="173" spans="2:8" ht="15">
      <c r="B173" s="19"/>
      <c r="C173" s="13"/>
      <c r="D173" s="175"/>
      <c r="E173" s="175"/>
      <c r="F173" s="15"/>
      <c r="G173" s="15"/>
      <c r="H173" s="15" t="str">
        <f t="shared" si="5"/>
        <v/>
      </c>
    </row>
    <row r="174" spans="2:8" ht="15">
      <c r="B174" s="19"/>
      <c r="C174" s="13"/>
      <c r="D174" s="175"/>
      <c r="E174" s="175"/>
      <c r="F174" s="15"/>
      <c r="G174" s="15"/>
      <c r="H174" s="15" t="str">
        <f t="shared" si="5"/>
        <v/>
      </c>
    </row>
    <row r="175" spans="2:8" ht="15">
      <c r="B175" s="19"/>
      <c r="C175" s="13"/>
      <c r="D175" s="175"/>
      <c r="E175" s="175"/>
      <c r="F175" s="15"/>
      <c r="G175" s="15"/>
      <c r="H175" s="15" t="str">
        <f t="shared" si="5"/>
        <v/>
      </c>
    </row>
    <row r="176" spans="2:8" ht="15">
      <c r="B176" s="19"/>
      <c r="C176" s="13"/>
      <c r="D176" s="175"/>
      <c r="E176" s="175"/>
      <c r="F176" s="15"/>
      <c r="G176" s="15"/>
      <c r="H176" s="15" t="str">
        <f t="shared" si="5"/>
        <v/>
      </c>
    </row>
    <row r="177" spans="2:8" ht="15">
      <c r="B177" s="19"/>
      <c r="C177" s="13"/>
      <c r="D177" s="175"/>
      <c r="E177" s="175"/>
      <c r="F177" s="15"/>
      <c r="G177" s="15"/>
      <c r="H177" s="15" t="str">
        <f t="shared" si="5"/>
        <v/>
      </c>
    </row>
    <row r="178" spans="2:8" ht="15">
      <c r="B178" s="19"/>
      <c r="C178" s="13"/>
      <c r="D178" s="175"/>
      <c r="E178" s="175"/>
      <c r="F178" s="15"/>
      <c r="G178" s="15"/>
      <c r="H178" s="15" t="str">
        <f t="shared" si="5"/>
        <v/>
      </c>
    </row>
    <row r="179" spans="2:8" ht="15">
      <c r="B179" s="19"/>
      <c r="C179" s="13"/>
      <c r="D179" s="175"/>
      <c r="E179" s="175"/>
      <c r="F179" s="15"/>
      <c r="G179" s="15"/>
      <c r="H179" s="15" t="str">
        <f t="shared" si="5"/>
        <v/>
      </c>
    </row>
    <row r="180" spans="2:8" ht="15">
      <c r="B180" s="19"/>
      <c r="C180" s="13"/>
      <c r="D180" s="175"/>
      <c r="E180" s="175"/>
      <c r="F180" s="15"/>
      <c r="G180" s="15"/>
      <c r="H180" s="15" t="str">
        <f t="shared" si="5"/>
        <v/>
      </c>
    </row>
    <row r="181" spans="2:8" ht="15">
      <c r="B181" s="19"/>
      <c r="C181" s="13"/>
      <c r="D181" s="175"/>
      <c r="E181" s="175"/>
      <c r="F181" s="15"/>
      <c r="G181" s="15"/>
      <c r="H181" s="15" t="str">
        <f t="shared" si="5"/>
        <v/>
      </c>
    </row>
    <row r="182" spans="2:8" ht="15">
      <c r="B182" s="19"/>
      <c r="C182" s="13"/>
      <c r="D182" s="175"/>
      <c r="E182" s="175"/>
      <c r="F182" s="15"/>
      <c r="G182" s="15"/>
      <c r="H182" s="15" t="str">
        <f t="shared" si="5"/>
        <v/>
      </c>
    </row>
    <row r="183" spans="2:8" ht="15">
      <c r="B183" s="19"/>
      <c r="C183" s="13"/>
      <c r="D183" s="175"/>
      <c r="E183" s="175"/>
      <c r="F183" s="15"/>
      <c r="G183" s="15"/>
      <c r="H183" s="15" t="str">
        <f t="shared" si="5"/>
        <v/>
      </c>
    </row>
    <row r="184" spans="2:8" ht="15">
      <c r="B184" s="19"/>
      <c r="C184" s="13"/>
      <c r="D184" s="175"/>
      <c r="E184" s="175"/>
      <c r="F184" s="15"/>
      <c r="G184" s="15"/>
      <c r="H184" s="15" t="str">
        <f t="shared" si="5"/>
        <v/>
      </c>
    </row>
    <row r="185" spans="2:8" ht="15">
      <c r="B185" s="19"/>
      <c r="C185" s="13"/>
      <c r="D185" s="175"/>
      <c r="E185" s="175"/>
      <c r="F185" s="15"/>
      <c r="G185" s="15"/>
      <c r="H185" s="15" t="str">
        <f t="shared" si="5"/>
        <v/>
      </c>
    </row>
    <row r="186" spans="2:8" ht="15">
      <c r="B186" s="19"/>
      <c r="C186" s="13"/>
      <c r="D186" s="175"/>
      <c r="E186" s="175"/>
      <c r="F186" s="15"/>
      <c r="G186" s="15"/>
      <c r="H186" s="15" t="str">
        <f t="shared" si="5"/>
        <v/>
      </c>
    </row>
    <row r="187" spans="2:8" ht="15">
      <c r="B187" s="19"/>
      <c r="C187" s="13"/>
      <c r="D187" s="175"/>
      <c r="E187" s="175"/>
      <c r="F187" s="15"/>
      <c r="G187" s="15"/>
      <c r="H187" s="15" t="str">
        <f t="shared" si="5"/>
        <v/>
      </c>
    </row>
    <row r="188" spans="2:8" ht="15">
      <c r="B188" s="19"/>
      <c r="C188" s="13"/>
      <c r="D188" s="175"/>
      <c r="E188" s="175"/>
      <c r="F188" s="15"/>
      <c r="G188" s="15"/>
      <c r="H188" s="15" t="str">
        <f t="shared" si="5"/>
        <v/>
      </c>
    </row>
    <row r="189" spans="2:8" ht="15">
      <c r="B189" s="19"/>
      <c r="C189" s="13"/>
      <c r="D189" s="175"/>
      <c r="E189" s="175"/>
      <c r="F189" s="15"/>
      <c r="G189" s="15"/>
      <c r="H189" s="15" t="str">
        <f t="shared" si="5"/>
        <v/>
      </c>
    </row>
    <row r="190" spans="2:8" ht="15">
      <c r="B190" s="19"/>
      <c r="C190" s="13"/>
      <c r="D190" s="175"/>
      <c r="E190" s="175"/>
      <c r="F190" s="15"/>
      <c r="G190" s="15"/>
      <c r="H190" s="15" t="str">
        <f t="shared" si="5"/>
        <v/>
      </c>
    </row>
    <row r="191" spans="2:8" ht="15">
      <c r="B191" s="19"/>
      <c r="C191" s="13"/>
      <c r="D191" s="175"/>
      <c r="E191" s="175"/>
      <c r="F191" s="15"/>
      <c r="G191" s="15"/>
      <c r="H191" s="15" t="str">
        <f t="shared" si="5"/>
        <v/>
      </c>
    </row>
    <row r="192" spans="2:8" ht="15">
      <c r="B192" s="19"/>
      <c r="C192" s="13"/>
      <c r="D192" s="175"/>
      <c r="E192" s="175"/>
      <c r="F192" s="15"/>
      <c r="G192" s="15"/>
      <c r="H192" s="15" t="str">
        <f t="shared" si="5"/>
        <v/>
      </c>
    </row>
    <row r="193" spans="2:8" ht="15">
      <c r="B193" s="19"/>
      <c r="C193" s="13"/>
      <c r="D193" s="175"/>
      <c r="E193" s="175"/>
      <c r="F193" s="15"/>
      <c r="G193" s="15"/>
      <c r="H193" s="15" t="str">
        <f t="shared" si="5"/>
        <v/>
      </c>
    </row>
    <row r="194" spans="2:8" ht="15">
      <c r="B194" s="19"/>
      <c r="C194" s="13"/>
      <c r="D194" s="175"/>
      <c r="E194" s="175"/>
      <c r="F194" s="15"/>
      <c r="G194" s="15"/>
      <c r="H194" s="15" t="str">
        <f t="shared" si="5"/>
        <v/>
      </c>
    </row>
    <row r="195" spans="2:8" ht="15">
      <c r="B195" s="19"/>
      <c r="C195" s="13"/>
      <c r="D195" s="175"/>
      <c r="E195" s="175"/>
      <c r="F195" s="15"/>
      <c r="G195" s="15"/>
      <c r="H195" s="15" t="str">
        <f t="shared" si="5"/>
        <v/>
      </c>
    </row>
    <row r="196" spans="2:8" ht="15">
      <c r="B196" s="19"/>
      <c r="C196" s="13"/>
      <c r="D196" s="175"/>
      <c r="E196" s="175"/>
      <c r="F196" s="15"/>
      <c r="G196" s="15"/>
      <c r="H196" s="15" t="str">
        <f t="shared" si="5"/>
        <v/>
      </c>
    </row>
    <row r="197" spans="2:8" ht="15">
      <c r="B197" s="19"/>
      <c r="C197" s="13"/>
      <c r="D197" s="175"/>
      <c r="E197" s="175"/>
      <c r="F197" s="15"/>
      <c r="G197" s="15"/>
      <c r="H197" s="15" t="str">
        <f t="shared" si="5"/>
        <v/>
      </c>
    </row>
    <row r="198" spans="2:8" ht="15">
      <c r="B198" s="19"/>
      <c r="C198" s="13"/>
      <c r="D198" s="175"/>
      <c r="E198" s="175"/>
      <c r="F198" s="15"/>
      <c r="G198" s="15"/>
      <c r="H198" s="15" t="str">
        <f t="shared" si="5"/>
        <v/>
      </c>
    </row>
    <row r="199" spans="2:8" ht="15">
      <c r="B199" s="19"/>
      <c r="C199" s="13"/>
      <c r="D199" s="175"/>
      <c r="E199" s="175"/>
      <c r="F199" s="15"/>
      <c r="G199" s="15"/>
      <c r="H199" s="15" t="str">
        <f t="shared" si="5"/>
        <v/>
      </c>
    </row>
    <row r="200" spans="2:8" ht="15">
      <c r="B200" s="19"/>
      <c r="C200" s="13"/>
      <c r="D200" s="175"/>
      <c r="E200" s="175"/>
      <c r="F200" s="15"/>
      <c r="G200" s="15"/>
      <c r="H200" s="15" t="str">
        <f t="shared" si="5"/>
        <v/>
      </c>
    </row>
    <row r="201" spans="2:8" ht="15">
      <c r="B201" s="19"/>
      <c r="C201" s="13"/>
      <c r="D201" s="175"/>
      <c r="E201" s="175"/>
      <c r="F201" s="15"/>
      <c r="G201" s="15"/>
      <c r="H201" s="15" t="str">
        <f t="shared" si="5"/>
        <v/>
      </c>
    </row>
    <row r="202" spans="2:8" ht="15">
      <c r="B202" s="19"/>
      <c r="C202" s="13"/>
      <c r="D202" s="175"/>
      <c r="E202" s="175"/>
      <c r="F202" s="15"/>
      <c r="G202" s="15"/>
      <c r="H202" s="15" t="str">
        <f t="shared" si="5"/>
        <v/>
      </c>
    </row>
    <row r="203" spans="2:8" ht="15">
      <c r="B203" s="19"/>
      <c r="C203" s="13"/>
      <c r="D203" s="175"/>
      <c r="E203" s="175"/>
      <c r="F203" s="15"/>
      <c r="G203" s="15"/>
      <c r="H203" s="15" t="str">
        <f t="shared" si="5"/>
        <v/>
      </c>
    </row>
    <row r="204" spans="2:8" ht="15">
      <c r="B204" s="19"/>
      <c r="C204" s="13"/>
      <c r="D204" s="175"/>
      <c r="E204" s="175"/>
      <c r="F204" s="15"/>
      <c r="G204" s="15"/>
      <c r="H204" s="15" t="str">
        <f t="shared" si="5"/>
        <v/>
      </c>
    </row>
    <row r="205" spans="2:8" ht="15">
      <c r="B205" s="19"/>
      <c r="C205" s="13"/>
      <c r="D205" s="175"/>
      <c r="E205" s="175"/>
      <c r="F205" s="15"/>
      <c r="G205" s="15"/>
      <c r="H205" s="15" t="str">
        <f t="shared" si="5"/>
        <v/>
      </c>
    </row>
    <row r="206" spans="2:8" ht="15">
      <c r="B206" s="19"/>
      <c r="C206" s="13"/>
      <c r="D206" s="175"/>
      <c r="E206" s="175"/>
      <c r="F206" s="15"/>
      <c r="G206" s="15"/>
      <c r="H206" s="15" t="str">
        <f t="shared" si="5"/>
        <v/>
      </c>
    </row>
    <row r="207" spans="2:8" ht="15">
      <c r="B207" s="19"/>
      <c r="C207" s="13"/>
      <c r="D207" s="175"/>
      <c r="E207" s="175"/>
      <c r="F207" s="15"/>
      <c r="G207" s="15"/>
      <c r="H207" s="15" t="str">
        <f t="shared" si="5"/>
        <v/>
      </c>
    </row>
    <row r="208" spans="2:8" ht="15">
      <c r="B208" s="19"/>
      <c r="C208" s="13"/>
      <c r="D208" s="175"/>
      <c r="E208" s="175"/>
      <c r="F208" s="15"/>
      <c r="G208" s="15"/>
      <c r="H208" s="15" t="str">
        <f t="shared" si="5"/>
        <v/>
      </c>
    </row>
    <row r="209" spans="2:8" ht="15">
      <c r="B209" s="19"/>
      <c r="C209" s="13"/>
      <c r="D209" s="175"/>
      <c r="E209" s="175"/>
      <c r="F209" s="15"/>
      <c r="G209" s="15"/>
      <c r="H209" s="15" t="str">
        <f t="shared" si="5"/>
        <v/>
      </c>
    </row>
    <row r="210" spans="2:8" ht="15">
      <c r="B210" s="19"/>
      <c r="C210" s="13"/>
      <c r="D210" s="175"/>
      <c r="E210" s="175"/>
      <c r="F210" s="15"/>
      <c r="G210" s="15"/>
      <c r="H210" s="15" t="str">
        <f t="shared" si="5"/>
        <v/>
      </c>
    </row>
    <row r="211" spans="2:8" ht="15">
      <c r="B211" s="19"/>
      <c r="C211" s="13"/>
      <c r="D211" s="175"/>
      <c r="E211" s="175"/>
      <c r="F211" s="15"/>
      <c r="G211" s="15"/>
      <c r="H211" s="15" t="str">
        <f t="shared" si="5"/>
        <v/>
      </c>
    </row>
    <row r="212" spans="2:8" ht="15">
      <c r="B212" s="19"/>
      <c r="C212" s="13"/>
      <c r="D212" s="175"/>
      <c r="E212" s="175"/>
      <c r="F212" s="15"/>
      <c r="G212" s="15"/>
      <c r="H212" s="15" t="str">
        <f t="shared" si="5"/>
        <v/>
      </c>
    </row>
    <row r="213" spans="2:8" ht="15">
      <c r="B213" s="19"/>
      <c r="C213" s="13"/>
      <c r="D213" s="175"/>
      <c r="E213" s="175"/>
      <c r="F213" s="15"/>
      <c r="G213" s="15"/>
      <c r="H213" s="15" t="str">
        <f t="shared" si="5"/>
        <v/>
      </c>
    </row>
    <row r="214" spans="2:8" ht="15">
      <c r="B214" s="19"/>
      <c r="C214" s="13"/>
      <c r="D214" s="175"/>
      <c r="E214" s="175"/>
      <c r="F214" s="15"/>
      <c r="G214" s="15"/>
      <c r="H214" s="15" t="str">
        <f t="shared" si="5"/>
        <v/>
      </c>
    </row>
    <row r="215" spans="2:8" ht="15">
      <c r="B215" s="19"/>
      <c r="C215" s="13"/>
      <c r="D215" s="175"/>
      <c r="E215" s="175"/>
      <c r="F215" s="15"/>
      <c r="G215" s="15"/>
      <c r="H215" s="15" t="str">
        <f t="shared" si="5"/>
        <v/>
      </c>
    </row>
    <row r="216" spans="2:8" ht="15">
      <c r="B216" s="19"/>
      <c r="C216" s="13"/>
      <c r="D216" s="175"/>
      <c r="E216" s="175"/>
      <c r="F216" s="15"/>
      <c r="G216" s="15"/>
      <c r="H216" s="15" t="str">
        <f t="shared" si="5"/>
        <v/>
      </c>
    </row>
    <row r="217" spans="2:8" ht="15">
      <c r="B217" s="19"/>
      <c r="C217" s="13"/>
      <c r="D217" s="175"/>
      <c r="E217" s="175"/>
      <c r="F217" s="15"/>
      <c r="G217" s="15"/>
      <c r="H217" s="15" t="str">
        <f t="shared" si="5"/>
        <v/>
      </c>
    </row>
    <row r="218" spans="2:8" ht="15">
      <c r="B218" s="19"/>
      <c r="C218" s="13"/>
      <c r="D218" s="175"/>
      <c r="E218" s="175"/>
      <c r="F218" s="15"/>
      <c r="G218" s="15"/>
      <c r="H218" s="15" t="str">
        <f t="shared" si="5"/>
        <v/>
      </c>
    </row>
    <row r="219" spans="2:8" ht="15">
      <c r="B219" s="19"/>
      <c r="C219" s="13"/>
      <c r="D219" s="175"/>
      <c r="E219" s="175"/>
      <c r="F219" s="15"/>
      <c r="G219" s="15"/>
      <c r="H219" s="15" t="str">
        <f t="shared" si="5"/>
        <v/>
      </c>
    </row>
    <row r="220" spans="2:8" ht="15">
      <c r="B220" s="19"/>
      <c r="C220" s="13"/>
      <c r="D220" s="175"/>
      <c r="E220" s="175"/>
      <c r="F220" s="15"/>
      <c r="G220" s="15"/>
      <c r="H220" s="15" t="str">
        <f t="shared" si="5"/>
        <v/>
      </c>
    </row>
    <row r="221" spans="2:8" ht="15">
      <c r="B221" s="19"/>
      <c r="C221" s="13"/>
      <c r="D221" s="175"/>
      <c r="E221" s="175"/>
      <c r="F221" s="15"/>
      <c r="G221" s="15"/>
      <c r="H221" s="15" t="str">
        <f t="shared" si="5"/>
        <v/>
      </c>
    </row>
    <row r="222" spans="2:8" ht="15">
      <c r="B222" s="19"/>
      <c r="C222" s="13"/>
      <c r="D222" s="175"/>
      <c r="E222" s="175"/>
      <c r="F222" s="15"/>
      <c r="G222" s="15"/>
      <c r="H222" s="15" t="str">
        <f t="shared" si="5"/>
        <v/>
      </c>
    </row>
    <row r="223" spans="2:8" ht="15">
      <c r="B223" s="19"/>
      <c r="C223" s="13"/>
      <c r="D223" s="175"/>
      <c r="E223" s="175"/>
      <c r="F223" s="15"/>
      <c r="G223" s="15"/>
      <c r="H223" s="15" t="str">
        <f t="shared" si="5"/>
        <v/>
      </c>
    </row>
    <row r="224" spans="2:8" ht="15">
      <c r="B224" s="19"/>
      <c r="C224" s="13"/>
      <c r="D224" s="175"/>
      <c r="E224" s="175"/>
      <c r="F224" s="15"/>
      <c r="G224" s="15"/>
      <c r="H224" s="15" t="str">
        <f t="shared" si="5"/>
        <v/>
      </c>
    </row>
    <row r="225" spans="2:8" ht="15">
      <c r="B225" s="19"/>
      <c r="C225" s="13"/>
      <c r="D225" s="175"/>
      <c r="E225" s="175"/>
      <c r="F225" s="15"/>
      <c r="G225" s="15"/>
      <c r="H225" s="15" t="str">
        <f t="shared" si="5"/>
        <v/>
      </c>
    </row>
    <row r="226" spans="2:8" ht="15">
      <c r="B226" s="19"/>
      <c r="C226" s="13"/>
      <c r="D226" s="175"/>
      <c r="E226" s="175"/>
      <c r="F226" s="15"/>
      <c r="G226" s="15"/>
      <c r="H226" s="15" t="str">
        <f t="shared" si="5"/>
        <v/>
      </c>
    </row>
    <row r="227" spans="2:8" ht="15">
      <c r="B227" s="19"/>
      <c r="C227" s="13"/>
      <c r="D227" s="175"/>
      <c r="E227" s="175"/>
      <c r="F227" s="15"/>
      <c r="G227" s="15"/>
      <c r="H227" s="15" t="str">
        <f t="shared" si="5"/>
        <v/>
      </c>
    </row>
    <row r="228" spans="2:8" ht="15">
      <c r="B228" s="19"/>
      <c r="C228" s="13"/>
      <c r="D228" s="175"/>
      <c r="E228" s="175"/>
      <c r="F228" s="15"/>
      <c r="G228" s="15"/>
      <c r="H228" s="15" t="str">
        <f t="shared" si="5"/>
        <v/>
      </c>
    </row>
    <row r="229" spans="2:8" ht="15">
      <c r="B229" s="19"/>
      <c r="C229" s="13"/>
      <c r="D229" s="175"/>
      <c r="E229" s="175"/>
      <c r="F229" s="15"/>
      <c r="G229" s="15"/>
      <c r="H229" s="15" t="str">
        <f t="shared" si="5"/>
        <v/>
      </c>
    </row>
    <row r="230" spans="2:8" ht="15">
      <c r="B230" s="19"/>
      <c r="C230" s="13"/>
      <c r="D230" s="175"/>
      <c r="E230" s="175"/>
      <c r="F230" s="15"/>
      <c r="G230" s="15"/>
      <c r="H230" s="15" t="str">
        <f t="shared" si="5"/>
        <v/>
      </c>
    </row>
    <row r="231" spans="2:8" ht="15">
      <c r="B231" s="19"/>
      <c r="C231" s="13"/>
      <c r="D231" s="175"/>
      <c r="E231" s="175"/>
      <c r="F231" s="15"/>
      <c r="G231" s="15"/>
      <c r="H231" s="15" t="str">
        <f t="shared" si="5"/>
        <v/>
      </c>
    </row>
    <row r="232" spans="2:8" ht="15">
      <c r="B232" s="19"/>
      <c r="C232" s="13"/>
      <c r="D232" s="175"/>
      <c r="E232" s="175"/>
      <c r="F232" s="15"/>
      <c r="G232" s="15"/>
      <c r="H232" s="15" t="str">
        <f t="shared" si="5"/>
        <v/>
      </c>
    </row>
    <row r="233" spans="2:8" ht="15">
      <c r="B233" s="19"/>
      <c r="C233" s="13"/>
      <c r="D233" s="175"/>
      <c r="E233" s="175"/>
      <c r="F233" s="15"/>
      <c r="G233" s="15"/>
      <c r="H233" s="15" t="str">
        <f t="shared" si="5"/>
        <v/>
      </c>
    </row>
    <row r="234" spans="2:8" ht="15">
      <c r="B234" s="19"/>
      <c r="C234" s="13"/>
      <c r="D234" s="175"/>
      <c r="E234" s="175"/>
      <c r="F234" s="15"/>
      <c r="G234" s="15"/>
      <c r="H234" s="15" t="str">
        <f t="shared" si="5"/>
        <v/>
      </c>
    </row>
    <row r="235" spans="2:8" ht="15">
      <c r="B235" s="19"/>
      <c r="C235" s="13"/>
      <c r="D235" s="175"/>
      <c r="E235" s="175"/>
      <c r="F235" s="15"/>
      <c r="G235" s="15"/>
      <c r="H235" s="15" t="str">
        <f t="shared" si="5"/>
        <v/>
      </c>
    </row>
    <row r="236" spans="2:8" ht="15">
      <c r="B236" s="19"/>
      <c r="C236" s="13"/>
      <c r="D236" s="175"/>
      <c r="E236" s="175"/>
      <c r="F236" s="15"/>
      <c r="G236" s="15"/>
      <c r="H236" s="15" t="str">
        <f t="shared" si="5"/>
        <v/>
      </c>
    </row>
    <row r="237" spans="2:8" ht="15">
      <c r="B237" s="19"/>
      <c r="C237" s="13"/>
      <c r="D237" s="175"/>
      <c r="E237" s="175"/>
      <c r="F237" s="15"/>
      <c r="G237" s="15"/>
      <c r="H237" s="15" t="str">
        <f t="shared" si="5"/>
        <v/>
      </c>
    </row>
    <row r="238" spans="2:8" ht="15">
      <c r="B238" s="19"/>
      <c r="C238" s="13"/>
      <c r="D238" s="175"/>
      <c r="E238" s="175"/>
      <c r="F238" s="15"/>
      <c r="G238" s="15"/>
      <c r="H238" s="15" t="str">
        <f t="shared" si="5"/>
        <v/>
      </c>
    </row>
    <row r="239" spans="2:8" ht="15">
      <c r="B239" s="19"/>
      <c r="C239" s="13"/>
      <c r="D239" s="175"/>
      <c r="E239" s="175"/>
      <c r="F239" s="15"/>
      <c r="G239" s="15"/>
      <c r="H239" s="15" t="str">
        <f t="shared" si="5"/>
        <v/>
      </c>
    </row>
    <row r="240" spans="2:8" ht="15">
      <c r="B240" s="19"/>
      <c r="C240" s="13"/>
      <c r="D240" s="175"/>
      <c r="E240" s="175"/>
      <c r="F240" s="15"/>
      <c r="G240" s="15"/>
      <c r="H240" s="15" t="str">
        <f t="shared" si="5"/>
        <v/>
      </c>
    </row>
    <row r="241" spans="2:8" ht="15">
      <c r="B241" s="19"/>
      <c r="C241" s="13"/>
      <c r="D241" s="175"/>
      <c r="E241" s="175"/>
      <c r="F241" s="15"/>
      <c r="G241" s="15"/>
      <c r="H241" s="15" t="str">
        <f t="shared" si="5"/>
        <v/>
      </c>
    </row>
    <row r="242" spans="2:8" ht="15">
      <c r="B242" s="19"/>
      <c r="C242" s="13"/>
      <c r="D242" s="175"/>
      <c r="E242" s="175"/>
      <c r="F242" s="15"/>
      <c r="G242" s="15"/>
      <c r="H242" s="15" t="str">
        <f t="shared" si="5"/>
        <v/>
      </c>
    </row>
    <row r="243" spans="2:8" ht="15">
      <c r="B243" s="19"/>
      <c r="C243" s="13"/>
      <c r="D243" s="175"/>
      <c r="E243" s="175"/>
      <c r="F243" s="15"/>
      <c r="G243" s="15"/>
      <c r="H243" s="15" t="str">
        <f t="shared" si="5"/>
        <v/>
      </c>
    </row>
    <row r="244" spans="2:8" ht="15">
      <c r="B244" s="19"/>
      <c r="C244" s="13"/>
      <c r="D244" s="175"/>
      <c r="E244" s="175"/>
      <c r="F244" s="15"/>
      <c r="G244" s="15"/>
      <c r="H244" s="15" t="str">
        <f t="shared" si="5"/>
        <v/>
      </c>
    </row>
    <row r="245" spans="2:8" ht="15">
      <c r="B245" s="19"/>
      <c r="C245" s="13"/>
      <c r="D245" s="175"/>
      <c r="E245" s="175"/>
      <c r="F245" s="15"/>
      <c r="G245" s="15"/>
      <c r="H245" s="15" t="str">
        <f t="shared" si="5"/>
        <v/>
      </c>
    </row>
    <row r="246" spans="2:8" ht="15">
      <c r="B246" s="19"/>
      <c r="C246" s="13"/>
      <c r="D246" s="175"/>
      <c r="E246" s="175"/>
      <c r="F246" s="15"/>
      <c r="G246" s="15"/>
      <c r="H246" s="15" t="str">
        <f t="shared" si="5"/>
        <v/>
      </c>
    </row>
    <row r="247" spans="2:8" ht="15">
      <c r="B247" s="19"/>
      <c r="C247" s="13"/>
      <c r="D247" s="175"/>
      <c r="E247" s="175"/>
      <c r="F247" s="15"/>
      <c r="G247" s="15"/>
      <c r="H247" s="15" t="str">
        <f t="shared" si="5"/>
        <v/>
      </c>
    </row>
    <row r="248" spans="2:8" ht="15">
      <c r="B248" s="19"/>
      <c r="C248" s="13"/>
      <c r="D248" s="175"/>
      <c r="E248" s="175"/>
      <c r="F248" s="15"/>
      <c r="G248" s="15"/>
      <c r="H248" s="15" t="str">
        <f t="shared" si="5"/>
        <v/>
      </c>
    </row>
    <row r="249" spans="2:8" ht="15">
      <c r="B249" s="19"/>
      <c r="C249" s="13"/>
      <c r="D249" s="175"/>
      <c r="E249" s="175"/>
      <c r="F249" s="15"/>
      <c r="G249" s="15"/>
      <c r="H249" s="15" t="str">
        <f t="shared" si="5"/>
        <v/>
      </c>
    </row>
    <row r="250" spans="2:8" ht="15">
      <c r="B250" s="19"/>
      <c r="C250" s="13"/>
      <c r="D250" s="175"/>
      <c r="E250" s="175"/>
      <c r="F250" s="15"/>
      <c r="G250" s="15"/>
      <c r="H250" s="15" t="str">
        <f t="shared" si="5"/>
        <v/>
      </c>
    </row>
    <row r="251" spans="2:8" ht="15">
      <c r="B251" s="19"/>
      <c r="C251" s="13"/>
      <c r="D251" s="175"/>
      <c r="E251" s="175"/>
      <c r="F251" s="15"/>
      <c r="G251" s="15"/>
      <c r="H251" s="15" t="str">
        <f t="shared" si="5"/>
        <v/>
      </c>
    </row>
    <row r="252" spans="2:8" ht="15">
      <c r="B252" s="19"/>
      <c r="C252" s="13"/>
      <c r="D252" s="175"/>
      <c r="E252" s="175"/>
      <c r="F252" s="15"/>
      <c r="G252" s="15"/>
      <c r="H252" s="15" t="str">
        <f t="shared" si="5"/>
        <v/>
      </c>
    </row>
    <row r="253" spans="2:8" ht="15">
      <c r="B253" s="19"/>
      <c r="C253" s="13"/>
      <c r="D253" s="175"/>
      <c r="E253" s="175"/>
      <c r="F253" s="15"/>
      <c r="G253" s="15"/>
      <c r="H253" s="15" t="str">
        <f t="shared" si="5"/>
        <v/>
      </c>
    </row>
    <row r="254" spans="2:8" ht="15">
      <c r="B254" s="19"/>
      <c r="C254" s="13"/>
      <c r="D254" s="175"/>
      <c r="E254" s="175"/>
      <c r="F254" s="15"/>
      <c r="G254" s="15"/>
      <c r="H254" s="15" t="str">
        <f t="shared" si="5"/>
        <v/>
      </c>
    </row>
    <row r="255" spans="2:8" ht="15">
      <c r="B255" s="19"/>
      <c r="C255" s="13"/>
      <c r="D255" s="175"/>
      <c r="E255" s="175"/>
      <c r="F255" s="15"/>
      <c r="G255" s="15"/>
      <c r="H255" s="15" t="str">
        <f t="shared" si="5"/>
        <v/>
      </c>
    </row>
    <row r="256" spans="2:8" ht="15">
      <c r="B256" s="19"/>
      <c r="C256" s="13"/>
      <c r="D256" s="175"/>
      <c r="E256" s="175"/>
      <c r="F256" s="15"/>
      <c r="G256" s="15"/>
      <c r="H256" s="15" t="str">
        <f t="shared" si="5"/>
        <v/>
      </c>
    </row>
    <row r="257" spans="2:8" ht="15">
      <c r="B257" s="19"/>
      <c r="C257" s="13"/>
      <c r="D257" s="175"/>
      <c r="E257" s="175"/>
      <c r="F257" s="15"/>
      <c r="G257" s="15"/>
      <c r="H257" s="15" t="str">
        <f t="shared" si="5"/>
        <v/>
      </c>
    </row>
    <row r="258" spans="2:8" ht="15">
      <c r="B258" s="19"/>
      <c r="C258" s="13"/>
      <c r="D258" s="175"/>
      <c r="E258" s="175"/>
      <c r="F258" s="15"/>
      <c r="G258" s="15"/>
      <c r="H258" s="15" t="str">
        <f t="shared" si="5"/>
        <v/>
      </c>
    </row>
    <row r="259" spans="2:8" ht="15">
      <c r="B259" s="19"/>
      <c r="C259" s="13"/>
      <c r="D259" s="175"/>
      <c r="E259" s="175"/>
      <c r="F259" s="15"/>
      <c r="G259" s="15"/>
      <c r="H259" s="15" t="str">
        <f t="shared" si="5"/>
        <v/>
      </c>
    </row>
    <row r="260" spans="2:8" ht="15">
      <c r="B260" s="19"/>
      <c r="C260" s="13"/>
      <c r="D260" s="175"/>
      <c r="E260" s="175"/>
      <c r="F260" s="15"/>
      <c r="G260" s="15"/>
      <c r="H260" s="15" t="str">
        <f t="shared" si="5"/>
        <v/>
      </c>
    </row>
    <row r="261" spans="2:8" ht="15">
      <c r="B261" s="19"/>
      <c r="C261" s="13"/>
      <c r="D261" s="175"/>
      <c r="E261" s="175"/>
      <c r="F261" s="15"/>
      <c r="G261" s="15"/>
      <c r="H261" s="15" t="str">
        <f t="shared" si="5"/>
        <v/>
      </c>
    </row>
    <row r="262" spans="2:8" ht="15">
      <c r="B262" s="19"/>
      <c r="C262" s="13"/>
      <c r="D262" s="175"/>
      <c r="E262" s="175"/>
      <c r="F262" s="15"/>
      <c r="G262" s="15"/>
      <c r="H262" s="15" t="str">
        <f t="shared" si="5"/>
        <v/>
      </c>
    </row>
    <row r="263" spans="2:8" ht="15">
      <c r="B263" s="19"/>
      <c r="C263" s="13"/>
      <c r="D263" s="175"/>
      <c r="E263" s="175"/>
      <c r="F263" s="15"/>
      <c r="G263" s="15"/>
      <c r="H263" s="15" t="str">
        <f t="shared" si="5"/>
        <v/>
      </c>
    </row>
    <row r="264" spans="2:8" ht="15">
      <c r="B264" s="19"/>
      <c r="C264" s="13"/>
      <c r="D264" s="175"/>
      <c r="E264" s="175"/>
      <c r="F264" s="15"/>
      <c r="G264" s="15"/>
      <c r="H264" s="15" t="str">
        <f t="shared" si="5"/>
        <v/>
      </c>
    </row>
    <row r="265" spans="2:8" ht="15">
      <c r="B265" s="19"/>
      <c r="C265" s="13"/>
      <c r="D265" s="175"/>
      <c r="E265" s="175"/>
      <c r="F265" s="15"/>
      <c r="G265" s="15"/>
      <c r="H265" s="15" t="str">
        <f t="shared" si="5"/>
        <v/>
      </c>
    </row>
    <row r="266" spans="2:8" ht="15">
      <c r="B266" s="19"/>
      <c r="C266" s="13"/>
      <c r="D266" s="175"/>
      <c r="E266" s="175"/>
      <c r="F266" s="15"/>
      <c r="G266" s="15"/>
      <c r="H266" s="15" t="str">
        <f t="shared" si="5"/>
        <v/>
      </c>
    </row>
    <row r="267" spans="2:8" ht="15">
      <c r="B267" s="19"/>
      <c r="C267" s="13"/>
      <c r="D267" s="175"/>
      <c r="E267" s="175"/>
      <c r="F267" s="15"/>
      <c r="G267" s="15"/>
      <c r="H267" s="15" t="str">
        <f t="shared" si="5"/>
        <v/>
      </c>
    </row>
    <row r="268" spans="2:8" ht="15">
      <c r="B268" s="19"/>
      <c r="C268" s="13"/>
      <c r="D268" s="175"/>
      <c r="E268" s="175"/>
      <c r="F268" s="15"/>
      <c r="G268" s="15"/>
      <c r="H268" s="15" t="str">
        <f t="shared" si="5"/>
        <v/>
      </c>
    </row>
    <row r="269" spans="2:8" ht="15">
      <c r="B269" s="19"/>
      <c r="C269" s="13"/>
      <c r="D269" s="175"/>
      <c r="E269" s="175"/>
      <c r="F269" s="15"/>
      <c r="G269" s="15"/>
      <c r="H269" s="15" t="str">
        <f t="shared" si="5"/>
        <v/>
      </c>
    </row>
    <row r="270" spans="2:8" ht="15">
      <c r="B270" s="19"/>
      <c r="C270" s="13"/>
      <c r="D270" s="175"/>
      <c r="E270" s="175"/>
      <c r="F270" s="15"/>
      <c r="G270" s="15"/>
      <c r="H270" s="15" t="str">
        <f t="shared" si="5"/>
        <v/>
      </c>
    </row>
    <row r="271" spans="2:8" ht="15">
      <c r="B271" s="19"/>
      <c r="C271" s="13"/>
      <c r="D271" s="175"/>
      <c r="E271" s="175"/>
      <c r="F271" s="15"/>
      <c r="G271" s="15"/>
      <c r="H271" s="15" t="str">
        <f t="shared" si="5"/>
        <v/>
      </c>
    </row>
    <row r="272" spans="2:8" ht="15">
      <c r="B272" s="19"/>
      <c r="C272" s="13"/>
      <c r="D272" s="175"/>
      <c r="E272" s="175"/>
      <c r="F272" s="15"/>
      <c r="G272" s="15"/>
      <c r="H272" s="15" t="str">
        <f t="shared" si="5"/>
        <v/>
      </c>
    </row>
    <row r="273" spans="2:8" ht="15">
      <c r="B273" s="19"/>
      <c r="C273" s="13"/>
      <c r="D273" s="175"/>
      <c r="E273" s="175"/>
      <c r="F273" s="15"/>
      <c r="G273" s="15"/>
      <c r="H273" s="15" t="str">
        <f t="shared" si="5"/>
        <v/>
      </c>
    </row>
    <row r="274" spans="2:8" ht="15">
      <c r="B274" s="19"/>
      <c r="C274" s="13"/>
      <c r="D274" s="175"/>
      <c r="E274" s="175"/>
      <c r="F274" s="15"/>
      <c r="G274" s="15"/>
      <c r="H274" s="15" t="str">
        <f t="shared" si="5"/>
        <v/>
      </c>
    </row>
    <row r="275" spans="2:8" ht="15">
      <c r="B275" s="19"/>
      <c r="C275" s="13"/>
      <c r="D275" s="175"/>
      <c r="E275" s="175"/>
      <c r="F275" s="15"/>
      <c r="G275" s="15"/>
      <c r="H275" s="15" t="str">
        <f t="shared" si="5"/>
        <v/>
      </c>
    </row>
    <row r="276" spans="2:8" ht="15">
      <c r="B276" s="19"/>
      <c r="C276" s="13"/>
      <c r="D276" s="175"/>
      <c r="E276" s="175"/>
      <c r="F276" s="15"/>
      <c r="G276" s="15"/>
      <c r="H276" s="15" t="str">
        <f t="shared" si="5"/>
        <v/>
      </c>
    </row>
    <row r="277" spans="2:8" ht="15">
      <c r="B277" s="19"/>
      <c r="C277" s="13"/>
      <c r="D277" s="175"/>
      <c r="E277" s="175"/>
      <c r="F277" s="15"/>
      <c r="G277" s="15"/>
      <c r="H277" s="15" t="str">
        <f t="shared" si="5"/>
        <v/>
      </c>
    </row>
    <row r="278" spans="2:8" ht="15">
      <c r="B278" s="19"/>
      <c r="C278" s="13"/>
      <c r="D278" s="175"/>
      <c r="E278" s="175"/>
      <c r="F278" s="15"/>
      <c r="G278" s="15"/>
      <c r="H278" s="15" t="str">
        <f t="shared" si="5"/>
        <v/>
      </c>
    </row>
    <row r="279" spans="2:8" ht="15">
      <c r="B279" s="19"/>
      <c r="C279" s="13"/>
      <c r="D279" s="175"/>
      <c r="E279" s="175"/>
      <c r="F279" s="15"/>
      <c r="G279" s="15"/>
      <c r="H279" s="15" t="str">
        <f t="shared" si="5"/>
        <v/>
      </c>
    </row>
    <row r="280" spans="2:8" ht="15">
      <c r="B280" s="19"/>
      <c r="C280" s="13"/>
      <c r="D280" s="175"/>
      <c r="E280" s="175"/>
      <c r="F280" s="15"/>
      <c r="G280" s="15"/>
      <c r="H280" s="15" t="str">
        <f t="shared" si="5"/>
        <v/>
      </c>
    </row>
    <row r="281" spans="2:8" ht="15">
      <c r="B281" s="19"/>
      <c r="C281" s="13"/>
      <c r="D281" s="175"/>
      <c r="E281" s="175"/>
      <c r="F281" s="15"/>
      <c r="G281" s="15"/>
      <c r="H281" s="15" t="str">
        <f t="shared" si="5"/>
        <v/>
      </c>
    </row>
    <row r="282" spans="2:8" ht="15">
      <c r="B282" s="19"/>
      <c r="C282" s="13"/>
      <c r="D282" s="175"/>
      <c r="E282" s="175"/>
      <c r="F282" s="15"/>
      <c r="G282" s="15"/>
      <c r="H282" s="15" t="str">
        <f t="shared" si="5"/>
        <v/>
      </c>
    </row>
    <row r="283" spans="2:8" ht="15">
      <c r="B283" s="19"/>
      <c r="C283" s="13"/>
      <c r="D283" s="175"/>
      <c r="E283" s="175"/>
      <c r="F283" s="15"/>
      <c r="G283" s="15"/>
      <c r="H283" s="15" t="str">
        <f t="shared" si="5"/>
        <v/>
      </c>
    </row>
    <row r="284" spans="2:8" ht="15">
      <c r="B284" s="19"/>
      <c r="C284" s="13"/>
      <c r="D284" s="175"/>
      <c r="E284" s="175"/>
      <c r="F284" s="15"/>
      <c r="G284" s="15"/>
      <c r="H284" s="15" t="str">
        <f t="shared" si="5"/>
        <v/>
      </c>
    </row>
    <row r="285" spans="2:8" ht="15">
      <c r="B285" s="19"/>
      <c r="C285" s="13"/>
      <c r="D285" s="175"/>
      <c r="E285" s="175"/>
      <c r="F285" s="15"/>
      <c r="G285" s="15"/>
      <c r="H285" s="15" t="str">
        <f t="shared" si="5"/>
        <v/>
      </c>
    </row>
    <row r="286" spans="2:8" ht="15">
      <c r="B286" s="19"/>
      <c r="C286" s="13"/>
      <c r="D286" s="175"/>
      <c r="E286" s="175"/>
      <c r="F286" s="15"/>
      <c r="G286" s="15"/>
      <c r="H286" s="15" t="str">
        <f t="shared" si="5"/>
        <v/>
      </c>
    </row>
    <row r="287" spans="2:8" ht="15">
      <c r="B287" s="19"/>
      <c r="C287" s="13"/>
      <c r="D287" s="175"/>
      <c r="E287" s="175"/>
      <c r="F287" s="15"/>
      <c r="G287" s="15"/>
      <c r="H287" s="15" t="str">
        <f t="shared" si="5"/>
        <v/>
      </c>
    </row>
    <row r="288" spans="2:8" ht="15">
      <c r="B288" s="19"/>
      <c r="C288" s="13"/>
      <c r="D288" s="175"/>
      <c r="E288" s="175"/>
      <c r="F288" s="15"/>
      <c r="G288" s="15"/>
      <c r="H288" s="15" t="str">
        <f t="shared" si="5"/>
        <v/>
      </c>
    </row>
    <row r="289" spans="2:8" ht="15">
      <c r="B289" s="19"/>
      <c r="C289" s="13"/>
      <c r="D289" s="175"/>
      <c r="E289" s="175"/>
      <c r="F289" s="15"/>
      <c r="G289" s="15"/>
      <c r="H289" s="15" t="str">
        <f t="shared" si="5"/>
        <v/>
      </c>
    </row>
    <row r="290" spans="2:8" ht="15">
      <c r="B290" s="19"/>
      <c r="C290" s="13"/>
      <c r="D290" s="175"/>
      <c r="E290" s="175"/>
      <c r="F290" s="15"/>
      <c r="G290" s="15"/>
      <c r="H290" s="15" t="str">
        <f t="shared" si="5"/>
        <v/>
      </c>
    </row>
    <row r="291" spans="2:8" ht="15">
      <c r="B291" s="19"/>
      <c r="C291" s="13"/>
      <c r="D291" s="175"/>
      <c r="E291" s="175"/>
      <c r="F291" s="15"/>
      <c r="G291" s="15"/>
      <c r="H291" s="15" t="str">
        <f t="shared" si="5"/>
        <v/>
      </c>
    </row>
    <row r="292" spans="2:8" ht="15">
      <c r="B292" s="19"/>
      <c r="C292" s="13"/>
      <c r="D292" s="175"/>
      <c r="E292" s="175"/>
      <c r="F292" s="15"/>
      <c r="G292" s="15"/>
      <c r="H292" s="15" t="str">
        <f t="shared" si="5"/>
        <v/>
      </c>
    </row>
    <row r="293" spans="2:8" ht="15">
      <c r="B293" s="19"/>
      <c r="C293" s="13"/>
      <c r="D293" s="175"/>
      <c r="E293" s="175"/>
      <c r="F293" s="15"/>
      <c r="G293" s="15"/>
      <c r="H293" s="15" t="str">
        <f t="shared" si="5"/>
        <v/>
      </c>
    </row>
    <row r="294" spans="2:8" ht="15">
      <c r="B294" s="19"/>
      <c r="C294" s="13"/>
      <c r="D294" s="175"/>
      <c r="E294" s="175"/>
      <c r="F294" s="15"/>
      <c r="G294" s="15"/>
      <c r="H294" s="15" t="str">
        <f t="shared" ref="H294:H505" si="6">IF(OR(H293="",AND(B294="",F294="",G294="")),"",H293+F294-G294)</f>
        <v/>
      </c>
    </row>
    <row r="295" spans="2:8" ht="15">
      <c r="B295" s="19"/>
      <c r="C295" s="13"/>
      <c r="D295" s="175"/>
      <c r="E295" s="175"/>
      <c r="F295" s="15"/>
      <c r="G295" s="15"/>
      <c r="H295" s="15" t="str">
        <f t="shared" si="6"/>
        <v/>
      </c>
    </row>
    <row r="296" spans="2:8" ht="15">
      <c r="B296" s="19"/>
      <c r="C296" s="13"/>
      <c r="D296" s="175"/>
      <c r="E296" s="175"/>
      <c r="F296" s="15"/>
      <c r="G296" s="15"/>
      <c r="H296" s="15" t="str">
        <f t="shared" si="6"/>
        <v/>
      </c>
    </row>
    <row r="297" spans="2:8" ht="15">
      <c r="B297" s="19"/>
      <c r="C297" s="13"/>
      <c r="D297" s="175"/>
      <c r="E297" s="175"/>
      <c r="F297" s="15"/>
      <c r="G297" s="15"/>
      <c r="H297" s="15" t="str">
        <f t="shared" si="6"/>
        <v/>
      </c>
    </row>
    <row r="298" spans="2:8" ht="15">
      <c r="B298" s="19"/>
      <c r="C298" s="13"/>
      <c r="D298" s="175"/>
      <c r="E298" s="175"/>
      <c r="F298" s="15"/>
      <c r="G298" s="15"/>
      <c r="H298" s="15" t="str">
        <f t="shared" si="6"/>
        <v/>
      </c>
    </row>
    <row r="299" spans="2:8" ht="15">
      <c r="B299" s="19"/>
      <c r="C299" s="13"/>
      <c r="D299" s="175"/>
      <c r="E299" s="175"/>
      <c r="F299" s="15"/>
      <c r="G299" s="15"/>
      <c r="H299" s="15" t="str">
        <f t="shared" si="6"/>
        <v/>
      </c>
    </row>
    <row r="300" spans="2:8" ht="15">
      <c r="B300" s="19"/>
      <c r="C300" s="13"/>
      <c r="D300" s="175"/>
      <c r="E300" s="175"/>
      <c r="F300" s="15"/>
      <c r="G300" s="15"/>
      <c r="H300" s="15" t="str">
        <f t="shared" si="6"/>
        <v/>
      </c>
    </row>
    <row r="301" spans="2:8" ht="15">
      <c r="B301" s="19"/>
      <c r="C301" s="13"/>
      <c r="D301" s="175"/>
      <c r="E301" s="175"/>
      <c r="F301" s="15"/>
      <c r="G301" s="15"/>
      <c r="H301" s="15" t="str">
        <f t="shared" si="6"/>
        <v/>
      </c>
    </row>
    <row r="302" spans="2:8" ht="15">
      <c r="B302" s="19"/>
      <c r="C302" s="13"/>
      <c r="D302" s="175"/>
      <c r="E302" s="175"/>
      <c r="F302" s="15"/>
      <c r="G302" s="15"/>
      <c r="H302" s="15" t="str">
        <f t="shared" si="6"/>
        <v/>
      </c>
    </row>
    <row r="303" spans="2:8" ht="15">
      <c r="B303" s="19"/>
      <c r="C303" s="13"/>
      <c r="D303" s="175"/>
      <c r="E303" s="175"/>
      <c r="F303" s="15"/>
      <c r="G303" s="15"/>
      <c r="H303" s="15" t="str">
        <f t="shared" si="6"/>
        <v/>
      </c>
    </row>
    <row r="304" spans="2:8" ht="15">
      <c r="B304" s="19"/>
      <c r="C304" s="13"/>
      <c r="D304" s="175"/>
      <c r="E304" s="175"/>
      <c r="F304" s="15"/>
      <c r="G304" s="15"/>
      <c r="H304" s="15" t="str">
        <f t="shared" si="6"/>
        <v/>
      </c>
    </row>
    <row r="305" spans="2:8" ht="15">
      <c r="B305" s="19"/>
      <c r="C305" s="13"/>
      <c r="D305" s="175"/>
      <c r="E305" s="175"/>
      <c r="F305" s="15"/>
      <c r="G305" s="15"/>
      <c r="H305" s="15" t="str">
        <f t="shared" si="6"/>
        <v/>
      </c>
    </row>
    <row r="306" spans="2:8" ht="15">
      <c r="B306" s="19"/>
      <c r="C306" s="13"/>
      <c r="D306" s="175"/>
      <c r="E306" s="175"/>
      <c r="F306" s="15"/>
      <c r="G306" s="15"/>
      <c r="H306" s="15" t="str">
        <f t="shared" si="6"/>
        <v/>
      </c>
    </row>
    <row r="307" spans="2:8" ht="15">
      <c r="B307" s="19"/>
      <c r="C307" s="13"/>
      <c r="D307" s="175"/>
      <c r="E307" s="175"/>
      <c r="F307" s="15"/>
      <c r="G307" s="15"/>
      <c r="H307" s="15" t="str">
        <f t="shared" si="6"/>
        <v/>
      </c>
    </row>
    <row r="308" spans="2:8" ht="15">
      <c r="B308" s="19"/>
      <c r="C308" s="13"/>
      <c r="D308" s="175"/>
      <c r="E308" s="175"/>
      <c r="F308" s="15"/>
      <c r="G308" s="15"/>
      <c r="H308" s="15" t="str">
        <f t="shared" si="6"/>
        <v/>
      </c>
    </row>
    <row r="309" spans="2:8" ht="15">
      <c r="B309" s="19"/>
      <c r="C309" s="13"/>
      <c r="D309" s="175"/>
      <c r="E309" s="175"/>
      <c r="F309" s="15"/>
      <c r="G309" s="15"/>
      <c r="H309" s="15" t="str">
        <f t="shared" si="6"/>
        <v/>
      </c>
    </row>
    <row r="310" spans="2:8" ht="15">
      <c r="B310" s="19"/>
      <c r="C310" s="13"/>
      <c r="D310" s="175"/>
      <c r="E310" s="175"/>
      <c r="F310" s="15"/>
      <c r="G310" s="15"/>
      <c r="H310" s="15" t="str">
        <f t="shared" si="6"/>
        <v/>
      </c>
    </row>
    <row r="311" spans="2:8" ht="15">
      <c r="B311" s="19"/>
      <c r="C311" s="13"/>
      <c r="D311" s="175"/>
      <c r="E311" s="175"/>
      <c r="F311" s="15"/>
      <c r="G311" s="15"/>
      <c r="H311" s="15" t="str">
        <f t="shared" si="6"/>
        <v/>
      </c>
    </row>
    <row r="312" spans="2:8" ht="15">
      <c r="B312" s="19"/>
      <c r="C312" s="13"/>
      <c r="D312" s="175"/>
      <c r="E312" s="175"/>
      <c r="F312" s="15"/>
      <c r="G312" s="15"/>
      <c r="H312" s="15" t="str">
        <f t="shared" si="6"/>
        <v/>
      </c>
    </row>
    <row r="313" spans="2:8" ht="15">
      <c r="B313" s="19"/>
      <c r="C313" s="13"/>
      <c r="D313" s="175"/>
      <c r="E313" s="175"/>
      <c r="F313" s="15"/>
      <c r="G313" s="15"/>
      <c r="H313" s="15" t="str">
        <f t="shared" si="6"/>
        <v/>
      </c>
    </row>
    <row r="314" spans="2:8" ht="15">
      <c r="B314" s="19"/>
      <c r="C314" s="13"/>
      <c r="D314" s="175"/>
      <c r="E314" s="175"/>
      <c r="F314" s="15"/>
      <c r="G314" s="15"/>
      <c r="H314" s="15" t="str">
        <f t="shared" si="6"/>
        <v/>
      </c>
    </row>
    <row r="315" spans="2:8" ht="15">
      <c r="B315" s="19"/>
      <c r="C315" s="13"/>
      <c r="D315" s="175"/>
      <c r="E315" s="175"/>
      <c r="F315" s="15"/>
      <c r="G315" s="15"/>
      <c r="H315" s="15" t="str">
        <f t="shared" si="6"/>
        <v/>
      </c>
    </row>
    <row r="316" spans="2:8" ht="15">
      <c r="B316" s="19"/>
      <c r="C316" s="13"/>
      <c r="D316" s="175"/>
      <c r="E316" s="175"/>
      <c r="F316" s="15"/>
      <c r="G316" s="15"/>
      <c r="H316" s="15" t="str">
        <f t="shared" si="6"/>
        <v/>
      </c>
    </row>
    <row r="317" spans="2:8" ht="15">
      <c r="B317" s="19"/>
      <c r="C317" s="13"/>
      <c r="D317" s="175"/>
      <c r="E317" s="175"/>
      <c r="F317" s="15"/>
      <c r="G317" s="15"/>
      <c r="H317" s="15" t="str">
        <f t="shared" si="6"/>
        <v/>
      </c>
    </row>
    <row r="318" spans="2:8" ht="15">
      <c r="B318" s="19"/>
      <c r="C318" s="13"/>
      <c r="D318" s="175"/>
      <c r="E318" s="175"/>
      <c r="F318" s="15"/>
      <c r="G318" s="15"/>
      <c r="H318" s="15" t="str">
        <f t="shared" si="6"/>
        <v/>
      </c>
    </row>
    <row r="319" spans="2:8" ht="15">
      <c r="B319" s="19"/>
      <c r="C319" s="13"/>
      <c r="D319" s="175"/>
      <c r="E319" s="175"/>
      <c r="F319" s="15"/>
      <c r="G319" s="15"/>
      <c r="H319" s="15" t="str">
        <f t="shared" si="6"/>
        <v/>
      </c>
    </row>
    <row r="320" spans="2:8" ht="15">
      <c r="B320" s="19"/>
      <c r="C320" s="13"/>
      <c r="D320" s="175"/>
      <c r="E320" s="175"/>
      <c r="F320" s="15"/>
      <c r="G320" s="15"/>
      <c r="H320" s="15" t="str">
        <f t="shared" si="6"/>
        <v/>
      </c>
    </row>
    <row r="321" spans="2:8" ht="15">
      <c r="B321" s="19"/>
      <c r="C321" s="13"/>
      <c r="D321" s="175"/>
      <c r="E321" s="175"/>
      <c r="F321" s="15"/>
      <c r="G321" s="15"/>
      <c r="H321" s="15" t="str">
        <f t="shared" si="6"/>
        <v/>
      </c>
    </row>
    <row r="322" spans="2:8" ht="15">
      <c r="B322" s="19"/>
      <c r="C322" s="13"/>
      <c r="D322" s="175"/>
      <c r="E322" s="175"/>
      <c r="F322" s="15"/>
      <c r="G322" s="15"/>
      <c r="H322" s="15" t="str">
        <f t="shared" si="6"/>
        <v/>
      </c>
    </row>
    <row r="323" spans="2:8" ht="15">
      <c r="B323" s="19"/>
      <c r="C323" s="13"/>
      <c r="D323" s="175"/>
      <c r="E323" s="175"/>
      <c r="F323" s="15"/>
      <c r="G323" s="15"/>
      <c r="H323" s="15" t="str">
        <f t="shared" si="6"/>
        <v/>
      </c>
    </row>
    <row r="324" spans="2:8" ht="15">
      <c r="B324" s="19"/>
      <c r="C324" s="13"/>
      <c r="D324" s="175"/>
      <c r="E324" s="175"/>
      <c r="F324" s="15"/>
      <c r="G324" s="15"/>
      <c r="H324" s="15" t="str">
        <f t="shared" si="6"/>
        <v/>
      </c>
    </row>
    <row r="325" spans="2:8" ht="15">
      <c r="B325" s="19"/>
      <c r="C325" s="13"/>
      <c r="D325" s="175"/>
      <c r="E325" s="175"/>
      <c r="F325" s="15"/>
      <c r="G325" s="15"/>
      <c r="H325" s="15" t="str">
        <f t="shared" si="6"/>
        <v/>
      </c>
    </row>
    <row r="326" spans="2:8" ht="15">
      <c r="B326" s="19"/>
      <c r="C326" s="13"/>
      <c r="D326" s="175"/>
      <c r="E326" s="175"/>
      <c r="F326" s="15"/>
      <c r="G326" s="15"/>
      <c r="H326" s="15" t="str">
        <f t="shared" si="6"/>
        <v/>
      </c>
    </row>
    <row r="327" spans="2:8" ht="15">
      <c r="B327" s="19"/>
      <c r="C327" s="13"/>
      <c r="D327" s="175"/>
      <c r="E327" s="175"/>
      <c r="F327" s="15"/>
      <c r="G327" s="15"/>
      <c r="H327" s="15" t="str">
        <f t="shared" si="6"/>
        <v/>
      </c>
    </row>
    <row r="328" spans="2:8" ht="15">
      <c r="B328" s="19"/>
      <c r="C328" s="13"/>
      <c r="D328" s="175"/>
      <c r="E328" s="175"/>
      <c r="F328" s="15"/>
      <c r="G328" s="15"/>
      <c r="H328" s="15" t="str">
        <f t="shared" si="6"/>
        <v/>
      </c>
    </row>
    <row r="329" spans="2:8" ht="15">
      <c r="B329" s="19"/>
      <c r="C329" s="13"/>
      <c r="D329" s="175"/>
      <c r="E329" s="175"/>
      <c r="F329" s="15"/>
      <c r="G329" s="15"/>
      <c r="H329" s="15" t="str">
        <f t="shared" si="6"/>
        <v/>
      </c>
    </row>
    <row r="330" spans="2:8" ht="15">
      <c r="B330" s="19"/>
      <c r="C330" s="13"/>
      <c r="D330" s="175"/>
      <c r="E330" s="175"/>
      <c r="F330" s="15"/>
      <c r="G330" s="15"/>
      <c r="H330" s="15" t="str">
        <f t="shared" si="6"/>
        <v/>
      </c>
    </row>
    <row r="331" spans="2:8" ht="15">
      <c r="B331" s="19"/>
      <c r="C331" s="13"/>
      <c r="D331" s="175"/>
      <c r="E331" s="175"/>
      <c r="F331" s="15"/>
      <c r="G331" s="15"/>
      <c r="H331" s="15" t="str">
        <f t="shared" si="6"/>
        <v/>
      </c>
    </row>
    <row r="332" spans="2:8" ht="15">
      <c r="B332" s="19"/>
      <c r="C332" s="13"/>
      <c r="D332" s="175"/>
      <c r="E332" s="175"/>
      <c r="F332" s="15"/>
      <c r="G332" s="15"/>
      <c r="H332" s="15" t="str">
        <f t="shared" si="6"/>
        <v/>
      </c>
    </row>
    <row r="333" spans="2:8" ht="15">
      <c r="B333" s="19"/>
      <c r="C333" s="13"/>
      <c r="D333" s="175"/>
      <c r="E333" s="175"/>
      <c r="F333" s="15"/>
      <c r="G333" s="15"/>
      <c r="H333" s="15" t="str">
        <f t="shared" si="6"/>
        <v/>
      </c>
    </row>
    <row r="334" spans="2:8" ht="15">
      <c r="B334" s="19"/>
      <c r="C334" s="13"/>
      <c r="D334" s="175"/>
      <c r="E334" s="175"/>
      <c r="F334" s="15"/>
      <c r="G334" s="15"/>
      <c r="H334" s="15" t="str">
        <f t="shared" si="6"/>
        <v/>
      </c>
    </row>
    <row r="335" spans="2:8" ht="15">
      <c r="B335" s="19"/>
      <c r="C335" s="13"/>
      <c r="D335" s="175"/>
      <c r="E335" s="175"/>
      <c r="F335" s="15"/>
      <c r="G335" s="15"/>
      <c r="H335" s="15" t="str">
        <f t="shared" si="6"/>
        <v/>
      </c>
    </row>
    <row r="336" spans="2:8" ht="15">
      <c r="B336" s="19"/>
      <c r="C336" s="13"/>
      <c r="D336" s="175"/>
      <c r="E336" s="175"/>
      <c r="F336" s="15"/>
      <c r="G336" s="15"/>
      <c r="H336" s="15" t="str">
        <f t="shared" si="6"/>
        <v/>
      </c>
    </row>
    <row r="337" spans="2:8" ht="15">
      <c r="B337" s="19"/>
      <c r="C337" s="13"/>
      <c r="D337" s="175"/>
      <c r="E337" s="175"/>
      <c r="F337" s="15"/>
      <c r="G337" s="15"/>
      <c r="H337" s="15" t="str">
        <f t="shared" si="6"/>
        <v/>
      </c>
    </row>
    <row r="338" spans="2:8" ht="15">
      <c r="B338" s="19"/>
      <c r="C338" s="13"/>
      <c r="D338" s="175"/>
      <c r="E338" s="175"/>
      <c r="F338" s="15"/>
      <c r="G338" s="15"/>
      <c r="H338" s="15" t="str">
        <f t="shared" si="6"/>
        <v/>
      </c>
    </row>
    <row r="339" spans="2:8" ht="15">
      <c r="B339" s="19"/>
      <c r="C339" s="13"/>
      <c r="D339" s="175"/>
      <c r="E339" s="175"/>
      <c r="F339" s="15"/>
      <c r="G339" s="15"/>
      <c r="H339" s="15" t="str">
        <f t="shared" si="6"/>
        <v/>
      </c>
    </row>
    <row r="340" spans="2:8" ht="15">
      <c r="B340" s="19"/>
      <c r="C340" s="13"/>
      <c r="D340" s="175"/>
      <c r="E340" s="175"/>
      <c r="F340" s="15"/>
      <c r="G340" s="15"/>
      <c r="H340" s="15" t="str">
        <f t="shared" si="6"/>
        <v/>
      </c>
    </row>
    <row r="341" spans="2:8" ht="15">
      <c r="B341" s="19"/>
      <c r="C341" s="13"/>
      <c r="D341" s="175"/>
      <c r="E341" s="175"/>
      <c r="F341" s="15"/>
      <c r="G341" s="15"/>
      <c r="H341" s="15" t="str">
        <f t="shared" si="6"/>
        <v/>
      </c>
    </row>
    <row r="342" spans="2:8" ht="15">
      <c r="B342" s="19"/>
      <c r="C342" s="13"/>
      <c r="D342" s="175"/>
      <c r="E342" s="175"/>
      <c r="F342" s="15"/>
      <c r="G342" s="15"/>
      <c r="H342" s="15" t="str">
        <f t="shared" si="6"/>
        <v/>
      </c>
    </row>
    <row r="343" spans="2:8" ht="15">
      <c r="B343" s="19"/>
      <c r="C343" s="13"/>
      <c r="D343" s="175"/>
      <c r="E343" s="175"/>
      <c r="F343" s="15"/>
      <c r="G343" s="15"/>
      <c r="H343" s="15" t="str">
        <f t="shared" si="6"/>
        <v/>
      </c>
    </row>
    <row r="344" spans="2:8" ht="15">
      <c r="B344" s="19"/>
      <c r="C344" s="13"/>
      <c r="D344" s="175"/>
      <c r="E344" s="175"/>
      <c r="F344" s="15"/>
      <c r="G344" s="15"/>
      <c r="H344" s="15" t="str">
        <f t="shared" si="6"/>
        <v/>
      </c>
    </row>
    <row r="345" spans="2:8" ht="15">
      <c r="B345" s="19"/>
      <c r="C345" s="13"/>
      <c r="D345" s="175"/>
      <c r="E345" s="175"/>
      <c r="F345" s="15"/>
      <c r="G345" s="15"/>
      <c r="H345" s="15" t="str">
        <f t="shared" si="6"/>
        <v/>
      </c>
    </row>
    <row r="346" spans="2:8" ht="15">
      <c r="B346" s="19"/>
      <c r="C346" s="13"/>
      <c r="D346" s="175"/>
      <c r="E346" s="175"/>
      <c r="F346" s="15"/>
      <c r="G346" s="15"/>
      <c r="H346" s="15" t="str">
        <f t="shared" si="6"/>
        <v/>
      </c>
    </row>
    <row r="347" spans="2:8" ht="15">
      <c r="B347" s="19"/>
      <c r="C347" s="13"/>
      <c r="D347" s="175"/>
      <c r="E347" s="175"/>
      <c r="F347" s="15"/>
      <c r="G347" s="15"/>
      <c r="H347" s="15" t="str">
        <f t="shared" si="6"/>
        <v/>
      </c>
    </row>
    <row r="348" spans="2:8" ht="15">
      <c r="B348" s="19"/>
      <c r="C348" s="13"/>
      <c r="D348" s="175"/>
      <c r="E348" s="175"/>
      <c r="F348" s="15"/>
      <c r="G348" s="15"/>
      <c r="H348" s="15" t="str">
        <f t="shared" si="6"/>
        <v/>
      </c>
    </row>
    <row r="349" spans="2:8" ht="15">
      <c r="B349" s="19"/>
      <c r="C349" s="13"/>
      <c r="D349" s="175"/>
      <c r="E349" s="175"/>
      <c r="F349" s="15"/>
      <c r="G349" s="15"/>
      <c r="H349" s="15" t="str">
        <f t="shared" si="6"/>
        <v/>
      </c>
    </row>
    <row r="350" spans="2:8" ht="15">
      <c r="B350" s="19"/>
      <c r="C350" s="13"/>
      <c r="D350" s="175"/>
      <c r="E350" s="175"/>
      <c r="F350" s="15"/>
      <c r="G350" s="15"/>
      <c r="H350" s="15" t="str">
        <f t="shared" si="6"/>
        <v/>
      </c>
    </row>
    <row r="351" spans="2:8" ht="15">
      <c r="B351" s="19"/>
      <c r="C351" s="13"/>
      <c r="D351" s="175"/>
      <c r="E351" s="175"/>
      <c r="F351" s="15"/>
      <c r="G351" s="15"/>
      <c r="H351" s="15" t="str">
        <f t="shared" si="6"/>
        <v/>
      </c>
    </row>
    <row r="352" spans="2:8" ht="15">
      <c r="B352" s="19"/>
      <c r="C352" s="13"/>
      <c r="D352" s="175"/>
      <c r="E352" s="175"/>
      <c r="F352" s="15"/>
      <c r="G352" s="15"/>
      <c r="H352" s="15" t="str">
        <f t="shared" si="6"/>
        <v/>
      </c>
    </row>
    <row r="353" spans="2:8" ht="15">
      <c r="B353" s="19"/>
      <c r="C353" s="13"/>
      <c r="D353" s="175"/>
      <c r="E353" s="175"/>
      <c r="F353" s="15"/>
      <c r="G353" s="15"/>
      <c r="H353" s="15" t="str">
        <f t="shared" si="6"/>
        <v/>
      </c>
    </row>
    <row r="354" spans="2:8" ht="15">
      <c r="B354" s="19"/>
      <c r="C354" s="13"/>
      <c r="D354" s="175"/>
      <c r="E354" s="175"/>
      <c r="F354" s="15"/>
      <c r="G354" s="15"/>
      <c r="H354" s="15" t="str">
        <f t="shared" si="6"/>
        <v/>
      </c>
    </row>
    <row r="355" spans="2:8" ht="15">
      <c r="B355" s="19"/>
      <c r="C355" s="13"/>
      <c r="D355" s="175"/>
      <c r="E355" s="175"/>
      <c r="F355" s="15"/>
      <c r="G355" s="15"/>
      <c r="H355" s="15" t="str">
        <f t="shared" si="6"/>
        <v/>
      </c>
    </row>
    <row r="356" spans="2:8" ht="15">
      <c r="B356" s="19"/>
      <c r="C356" s="13"/>
      <c r="D356" s="175"/>
      <c r="E356" s="175"/>
      <c r="F356" s="15"/>
      <c r="G356" s="15"/>
      <c r="H356" s="15" t="str">
        <f t="shared" si="6"/>
        <v/>
      </c>
    </row>
    <row r="357" spans="2:8" ht="15">
      <c r="B357" s="19"/>
      <c r="C357" s="13"/>
      <c r="D357" s="175"/>
      <c r="E357" s="175"/>
      <c r="F357" s="15"/>
      <c r="G357" s="15"/>
      <c r="H357" s="15" t="str">
        <f t="shared" si="6"/>
        <v/>
      </c>
    </row>
    <row r="358" spans="2:8" ht="15">
      <c r="B358" s="19"/>
      <c r="C358" s="13"/>
      <c r="D358" s="175"/>
      <c r="E358" s="175"/>
      <c r="F358" s="15"/>
      <c r="G358" s="15"/>
      <c r="H358" s="15" t="str">
        <f t="shared" si="6"/>
        <v/>
      </c>
    </row>
    <row r="359" spans="2:8" ht="15">
      <c r="B359" s="19"/>
      <c r="C359" s="13"/>
      <c r="D359" s="175"/>
      <c r="E359" s="175"/>
      <c r="F359" s="15"/>
      <c r="G359" s="15"/>
      <c r="H359" s="15" t="str">
        <f t="shared" si="6"/>
        <v/>
      </c>
    </row>
    <row r="360" spans="2:8" ht="15">
      <c r="B360" s="19"/>
      <c r="C360" s="13"/>
      <c r="D360" s="175"/>
      <c r="E360" s="175"/>
      <c r="F360" s="15"/>
      <c r="G360" s="15"/>
      <c r="H360" s="15" t="str">
        <f t="shared" si="6"/>
        <v/>
      </c>
    </row>
    <row r="361" spans="2:8" ht="15">
      <c r="B361" s="19"/>
      <c r="C361" s="13"/>
      <c r="D361" s="175"/>
      <c r="E361" s="175"/>
      <c r="F361" s="15"/>
      <c r="G361" s="15"/>
      <c r="H361" s="15" t="str">
        <f t="shared" si="6"/>
        <v/>
      </c>
    </row>
    <row r="362" spans="2:8" ht="15">
      <c r="B362" s="19"/>
      <c r="C362" s="13"/>
      <c r="D362" s="175"/>
      <c r="E362" s="175"/>
      <c r="F362" s="15"/>
      <c r="G362" s="15"/>
      <c r="H362" s="15" t="str">
        <f t="shared" si="6"/>
        <v/>
      </c>
    </row>
    <row r="363" spans="2:8" ht="15">
      <c r="B363" s="19"/>
      <c r="C363" s="13"/>
      <c r="D363" s="175"/>
      <c r="E363" s="175"/>
      <c r="F363" s="15"/>
      <c r="G363" s="15"/>
      <c r="H363" s="15" t="str">
        <f t="shared" si="6"/>
        <v/>
      </c>
    </row>
    <row r="364" spans="2:8" ht="15">
      <c r="B364" s="19"/>
      <c r="C364" s="13"/>
      <c r="D364" s="175"/>
      <c r="E364" s="175"/>
      <c r="F364" s="15"/>
      <c r="G364" s="15"/>
      <c r="H364" s="15" t="str">
        <f t="shared" si="6"/>
        <v/>
      </c>
    </row>
    <row r="365" spans="2:8" ht="15">
      <c r="B365" s="19"/>
      <c r="C365" s="13"/>
      <c r="D365" s="175"/>
      <c r="E365" s="175"/>
      <c r="F365" s="15"/>
      <c r="G365" s="15"/>
      <c r="H365" s="15" t="str">
        <f t="shared" si="6"/>
        <v/>
      </c>
    </row>
    <row r="366" spans="2:8" ht="15">
      <c r="B366" s="19"/>
      <c r="C366" s="13"/>
      <c r="D366" s="175"/>
      <c r="E366" s="175"/>
      <c r="F366" s="15"/>
      <c r="G366" s="15"/>
      <c r="H366" s="15" t="str">
        <f t="shared" si="6"/>
        <v/>
      </c>
    </row>
    <row r="367" spans="2:8" ht="15">
      <c r="B367" s="19"/>
      <c r="C367" s="13"/>
      <c r="D367" s="175"/>
      <c r="E367" s="175"/>
      <c r="F367" s="15"/>
      <c r="G367" s="15"/>
      <c r="H367" s="15" t="str">
        <f t="shared" si="6"/>
        <v/>
      </c>
    </row>
    <row r="368" spans="2:8" ht="15">
      <c r="B368" s="19"/>
      <c r="C368" s="13"/>
      <c r="D368" s="175"/>
      <c r="E368" s="175"/>
      <c r="F368" s="15"/>
      <c r="G368" s="15"/>
      <c r="H368" s="15" t="str">
        <f t="shared" si="6"/>
        <v/>
      </c>
    </row>
    <row r="369" spans="2:8" ht="15">
      <c r="B369" s="19"/>
      <c r="C369" s="13"/>
      <c r="D369" s="175"/>
      <c r="E369" s="175"/>
      <c r="F369" s="15"/>
      <c r="G369" s="15"/>
      <c r="H369" s="15" t="str">
        <f t="shared" si="6"/>
        <v/>
      </c>
    </row>
    <row r="370" spans="2:8" ht="15">
      <c r="B370" s="19"/>
      <c r="C370" s="13"/>
      <c r="D370" s="175"/>
      <c r="E370" s="175"/>
      <c r="F370" s="15"/>
      <c r="G370" s="15"/>
      <c r="H370" s="15" t="str">
        <f t="shared" si="6"/>
        <v/>
      </c>
    </row>
    <row r="371" spans="2:8" ht="15">
      <c r="B371" s="19"/>
      <c r="C371" s="13"/>
      <c r="D371" s="175"/>
      <c r="E371" s="175"/>
      <c r="F371" s="15"/>
      <c r="G371" s="15"/>
      <c r="H371" s="15" t="str">
        <f t="shared" si="6"/>
        <v/>
      </c>
    </row>
    <row r="372" spans="2:8" ht="15">
      <c r="B372" s="19"/>
      <c r="C372" s="13"/>
      <c r="D372" s="175"/>
      <c r="E372" s="175"/>
      <c r="F372" s="15"/>
      <c r="G372" s="15"/>
      <c r="H372" s="15" t="str">
        <f t="shared" si="6"/>
        <v/>
      </c>
    </row>
    <row r="373" spans="2:8" ht="15">
      <c r="B373" s="19"/>
      <c r="C373" s="13"/>
      <c r="D373" s="175"/>
      <c r="E373" s="175"/>
      <c r="F373" s="15"/>
      <c r="G373" s="15"/>
      <c r="H373" s="15" t="str">
        <f t="shared" si="6"/>
        <v/>
      </c>
    </row>
    <row r="374" spans="2:8" ht="15">
      <c r="B374" s="19"/>
      <c r="C374" s="13"/>
      <c r="D374" s="175"/>
      <c r="E374" s="175"/>
      <c r="F374" s="15"/>
      <c r="G374" s="15"/>
      <c r="H374" s="15" t="str">
        <f t="shared" si="6"/>
        <v/>
      </c>
    </row>
    <row r="375" spans="2:8" ht="15">
      <c r="B375" s="19"/>
      <c r="C375" s="13"/>
      <c r="D375" s="175"/>
      <c r="E375" s="175"/>
      <c r="F375" s="15"/>
      <c r="G375" s="15"/>
      <c r="H375" s="15" t="str">
        <f t="shared" si="6"/>
        <v/>
      </c>
    </row>
    <row r="376" spans="2:8" ht="15">
      <c r="B376" s="19"/>
      <c r="C376" s="13"/>
      <c r="D376" s="175"/>
      <c r="E376" s="175"/>
      <c r="F376" s="15"/>
      <c r="G376" s="15"/>
      <c r="H376" s="15" t="str">
        <f t="shared" si="6"/>
        <v/>
      </c>
    </row>
    <row r="377" spans="2:8" ht="15">
      <c r="B377" s="19"/>
      <c r="C377" s="13"/>
      <c r="D377" s="175"/>
      <c r="E377" s="175"/>
      <c r="F377" s="15"/>
      <c r="G377" s="15"/>
      <c r="H377" s="15" t="str">
        <f t="shared" si="6"/>
        <v/>
      </c>
    </row>
    <row r="378" spans="2:8" ht="15">
      <c r="B378" s="19"/>
      <c r="C378" s="13"/>
      <c r="D378" s="175"/>
      <c r="E378" s="175"/>
      <c r="F378" s="15"/>
      <c r="G378" s="15"/>
      <c r="H378" s="15" t="str">
        <f t="shared" si="6"/>
        <v/>
      </c>
    </row>
    <row r="379" spans="2:8" ht="15">
      <c r="B379" s="19"/>
      <c r="C379" s="13"/>
      <c r="D379" s="175"/>
      <c r="E379" s="175"/>
      <c r="F379" s="15"/>
      <c r="G379" s="15"/>
      <c r="H379" s="15" t="str">
        <f t="shared" si="6"/>
        <v/>
      </c>
    </row>
    <row r="380" spans="2:8" ht="15">
      <c r="B380" s="19"/>
      <c r="C380" s="13"/>
      <c r="D380" s="175"/>
      <c r="E380" s="175"/>
      <c r="F380" s="15"/>
      <c r="G380" s="15"/>
      <c r="H380" s="15" t="str">
        <f t="shared" si="6"/>
        <v/>
      </c>
    </row>
    <row r="381" spans="2:8" ht="15">
      <c r="B381" s="19"/>
      <c r="C381" s="13"/>
      <c r="D381" s="175"/>
      <c r="E381" s="175"/>
      <c r="F381" s="15"/>
      <c r="G381" s="15"/>
      <c r="H381" s="15" t="str">
        <f t="shared" si="6"/>
        <v/>
      </c>
    </row>
    <row r="382" spans="2:8" ht="15">
      <c r="B382" s="19"/>
      <c r="C382" s="13"/>
      <c r="D382" s="175"/>
      <c r="E382" s="175"/>
      <c r="F382" s="15"/>
      <c r="G382" s="15"/>
      <c r="H382" s="15" t="str">
        <f t="shared" si="6"/>
        <v/>
      </c>
    </row>
    <row r="383" spans="2:8" ht="15">
      <c r="B383" s="19"/>
      <c r="C383" s="13"/>
      <c r="D383" s="175"/>
      <c r="E383" s="175"/>
      <c r="F383" s="15"/>
      <c r="G383" s="15"/>
      <c r="H383" s="15" t="str">
        <f t="shared" si="6"/>
        <v/>
      </c>
    </row>
    <row r="384" spans="2:8" ht="15">
      <c r="B384" s="19"/>
      <c r="C384" s="13"/>
      <c r="D384" s="175"/>
      <c r="E384" s="175"/>
      <c r="F384" s="15"/>
      <c r="G384" s="15"/>
      <c r="H384" s="15" t="str">
        <f t="shared" si="6"/>
        <v/>
      </c>
    </row>
    <row r="385" spans="2:8" ht="15">
      <c r="B385" s="19"/>
      <c r="C385" s="13"/>
      <c r="D385" s="175"/>
      <c r="E385" s="175"/>
      <c r="F385" s="15"/>
      <c r="G385" s="15"/>
      <c r="H385" s="15" t="str">
        <f t="shared" si="6"/>
        <v/>
      </c>
    </row>
    <row r="386" spans="2:8" ht="15">
      <c r="B386" s="19"/>
      <c r="C386" s="13"/>
      <c r="D386" s="175"/>
      <c r="E386" s="175"/>
      <c r="F386" s="15"/>
      <c r="G386" s="15"/>
      <c r="H386" s="15" t="str">
        <f t="shared" si="6"/>
        <v/>
      </c>
    </row>
    <row r="387" spans="2:8" ht="15">
      <c r="B387" s="19"/>
      <c r="C387" s="13"/>
      <c r="D387" s="175"/>
      <c r="E387" s="175"/>
      <c r="F387" s="15"/>
      <c r="G387" s="15"/>
      <c r="H387" s="15" t="str">
        <f t="shared" si="6"/>
        <v/>
      </c>
    </row>
    <row r="388" spans="2:8" ht="15">
      <c r="B388" s="19"/>
      <c r="C388" s="13"/>
      <c r="D388" s="175"/>
      <c r="E388" s="175"/>
      <c r="F388" s="15"/>
      <c r="G388" s="15"/>
      <c r="H388" s="15" t="str">
        <f t="shared" si="6"/>
        <v/>
      </c>
    </row>
    <row r="389" spans="2:8" ht="15">
      <c r="B389" s="19"/>
      <c r="C389" s="13"/>
      <c r="D389" s="175"/>
      <c r="E389" s="175"/>
      <c r="F389" s="15"/>
      <c r="G389" s="15"/>
      <c r="H389" s="15" t="str">
        <f t="shared" si="6"/>
        <v/>
      </c>
    </row>
    <row r="390" spans="2:8" ht="15">
      <c r="B390" s="19"/>
      <c r="C390" s="13"/>
      <c r="D390" s="175"/>
      <c r="E390" s="175"/>
      <c r="F390" s="15"/>
      <c r="G390" s="15"/>
      <c r="H390" s="15" t="str">
        <f t="shared" si="6"/>
        <v/>
      </c>
    </row>
    <row r="391" spans="2:8" ht="15">
      <c r="B391" s="19"/>
      <c r="C391" s="13"/>
      <c r="D391" s="175"/>
      <c r="E391" s="175"/>
      <c r="F391" s="15"/>
      <c r="G391" s="15"/>
      <c r="H391" s="15" t="str">
        <f t="shared" si="6"/>
        <v/>
      </c>
    </row>
    <row r="392" spans="2:8" ht="15">
      <c r="B392" s="19"/>
      <c r="C392" s="13"/>
      <c r="D392" s="175"/>
      <c r="E392" s="175"/>
      <c r="F392" s="15"/>
      <c r="G392" s="15"/>
      <c r="H392" s="15" t="str">
        <f t="shared" si="6"/>
        <v/>
      </c>
    </row>
    <row r="393" spans="2:8" ht="15">
      <c r="B393" s="19"/>
      <c r="C393" s="13"/>
      <c r="D393" s="175"/>
      <c r="E393" s="175"/>
      <c r="F393" s="15"/>
      <c r="G393" s="15"/>
      <c r="H393" s="15" t="str">
        <f t="shared" si="6"/>
        <v/>
      </c>
    </row>
    <row r="394" spans="2:8" ht="15">
      <c r="B394" s="19"/>
      <c r="C394" s="13"/>
      <c r="D394" s="175"/>
      <c r="E394" s="175"/>
      <c r="F394" s="15"/>
      <c r="G394" s="15"/>
      <c r="H394" s="15" t="str">
        <f t="shared" si="6"/>
        <v/>
      </c>
    </row>
    <row r="395" spans="2:8" ht="15">
      <c r="B395" s="19"/>
      <c r="C395" s="13"/>
      <c r="D395" s="175"/>
      <c r="E395" s="175"/>
      <c r="F395" s="15"/>
      <c r="G395" s="15"/>
      <c r="H395" s="15" t="str">
        <f t="shared" si="6"/>
        <v/>
      </c>
    </row>
    <row r="396" spans="2:8" ht="15">
      <c r="B396" s="19"/>
      <c r="C396" s="13"/>
      <c r="D396" s="175"/>
      <c r="E396" s="175"/>
      <c r="F396" s="15"/>
      <c r="G396" s="15"/>
      <c r="H396" s="15" t="str">
        <f t="shared" si="6"/>
        <v/>
      </c>
    </row>
    <row r="397" spans="2:8" ht="15">
      <c r="B397" s="19"/>
      <c r="C397" s="13"/>
      <c r="D397" s="175"/>
      <c r="E397" s="175"/>
      <c r="F397" s="15"/>
      <c r="G397" s="15"/>
      <c r="H397" s="15" t="str">
        <f t="shared" si="6"/>
        <v/>
      </c>
    </row>
    <row r="398" spans="2:8" ht="15">
      <c r="B398" s="19"/>
      <c r="C398" s="13"/>
      <c r="D398" s="175"/>
      <c r="E398" s="175"/>
      <c r="F398" s="15"/>
      <c r="G398" s="15"/>
      <c r="H398" s="15" t="str">
        <f t="shared" si="6"/>
        <v/>
      </c>
    </row>
    <row r="399" spans="2:8" ht="15">
      <c r="B399" s="19"/>
      <c r="C399" s="13"/>
      <c r="D399" s="175"/>
      <c r="E399" s="175"/>
      <c r="F399" s="15"/>
      <c r="G399" s="15"/>
      <c r="H399" s="15" t="str">
        <f t="shared" si="6"/>
        <v/>
      </c>
    </row>
    <row r="400" spans="2:8" ht="15">
      <c r="B400" s="19"/>
      <c r="C400" s="13"/>
      <c r="D400" s="175"/>
      <c r="E400" s="175"/>
      <c r="F400" s="15"/>
      <c r="G400" s="15"/>
      <c r="H400" s="15" t="str">
        <f t="shared" si="6"/>
        <v/>
      </c>
    </row>
    <row r="401" spans="2:8" ht="15">
      <c r="B401" s="19"/>
      <c r="C401" s="13"/>
      <c r="D401" s="175"/>
      <c r="E401" s="175"/>
      <c r="F401" s="15"/>
      <c r="G401" s="15"/>
      <c r="H401" s="15" t="str">
        <f t="shared" si="6"/>
        <v/>
      </c>
    </row>
    <row r="402" spans="2:8" ht="15">
      <c r="B402" s="19"/>
      <c r="C402" s="13"/>
      <c r="D402" s="175"/>
      <c r="E402" s="175"/>
      <c r="F402" s="15"/>
      <c r="G402" s="15"/>
      <c r="H402" s="15" t="str">
        <f t="shared" si="6"/>
        <v/>
      </c>
    </row>
    <row r="403" spans="2:8" ht="15">
      <c r="B403" s="19"/>
      <c r="C403" s="13"/>
      <c r="D403" s="175"/>
      <c r="E403" s="175"/>
      <c r="F403" s="15"/>
      <c r="G403" s="15"/>
      <c r="H403" s="15" t="str">
        <f t="shared" si="6"/>
        <v/>
      </c>
    </row>
    <row r="404" spans="2:8" ht="15">
      <c r="B404" s="19"/>
      <c r="C404" s="13"/>
      <c r="D404" s="175"/>
      <c r="E404" s="175"/>
      <c r="F404" s="15"/>
      <c r="G404" s="15"/>
      <c r="H404" s="15" t="str">
        <f t="shared" si="6"/>
        <v/>
      </c>
    </row>
    <row r="405" spans="2:8" ht="15">
      <c r="B405" s="19"/>
      <c r="C405" s="13"/>
      <c r="D405" s="175"/>
      <c r="E405" s="175"/>
      <c r="F405" s="15"/>
      <c r="G405" s="15"/>
      <c r="H405" s="15" t="str">
        <f t="shared" si="6"/>
        <v/>
      </c>
    </row>
    <row r="406" spans="2:8" ht="15">
      <c r="B406" s="19"/>
      <c r="C406" s="13"/>
      <c r="D406" s="175"/>
      <c r="E406" s="175"/>
      <c r="F406" s="15"/>
      <c r="G406" s="15"/>
      <c r="H406" s="15" t="str">
        <f t="shared" si="6"/>
        <v/>
      </c>
    </row>
    <row r="407" spans="2:8" ht="15">
      <c r="B407" s="19"/>
      <c r="C407" s="13"/>
      <c r="D407" s="175"/>
      <c r="E407" s="175"/>
      <c r="F407" s="15"/>
      <c r="G407" s="15"/>
      <c r="H407" s="15" t="str">
        <f t="shared" si="6"/>
        <v/>
      </c>
    </row>
    <row r="408" spans="2:8" ht="15">
      <c r="B408" s="19"/>
      <c r="C408" s="13"/>
      <c r="D408" s="175"/>
      <c r="E408" s="175"/>
      <c r="F408" s="15"/>
      <c r="G408" s="15"/>
      <c r="H408" s="15" t="str">
        <f t="shared" si="6"/>
        <v/>
      </c>
    </row>
    <row r="409" spans="2:8" ht="15">
      <c r="B409" s="19"/>
      <c r="C409" s="13"/>
      <c r="D409" s="175"/>
      <c r="E409" s="175"/>
      <c r="F409" s="15"/>
      <c r="G409" s="15"/>
      <c r="H409" s="15" t="str">
        <f t="shared" si="6"/>
        <v/>
      </c>
    </row>
    <row r="410" spans="2:8" ht="15">
      <c r="B410" s="19"/>
      <c r="C410" s="13"/>
      <c r="D410" s="175"/>
      <c r="E410" s="175"/>
      <c r="F410" s="15"/>
      <c r="G410" s="15"/>
      <c r="H410" s="15" t="str">
        <f t="shared" si="6"/>
        <v/>
      </c>
    </row>
    <row r="411" spans="2:8" ht="15">
      <c r="B411" s="19"/>
      <c r="C411" s="13"/>
      <c r="D411" s="175"/>
      <c r="E411" s="175"/>
      <c r="F411" s="15"/>
      <c r="G411" s="15"/>
      <c r="H411" s="15" t="str">
        <f t="shared" si="6"/>
        <v/>
      </c>
    </row>
    <row r="412" spans="2:8" ht="15">
      <c r="B412" s="19"/>
      <c r="C412" s="13"/>
      <c r="D412" s="175"/>
      <c r="E412" s="175"/>
      <c r="F412" s="15"/>
      <c r="G412" s="15"/>
      <c r="H412" s="15" t="str">
        <f t="shared" si="6"/>
        <v/>
      </c>
    </row>
    <row r="413" spans="2:8" ht="15">
      <c r="B413" s="19"/>
      <c r="C413" s="13"/>
      <c r="D413" s="175"/>
      <c r="E413" s="175"/>
      <c r="F413" s="15"/>
      <c r="G413" s="15"/>
      <c r="H413" s="15" t="str">
        <f t="shared" si="6"/>
        <v/>
      </c>
    </row>
    <row r="414" spans="2:8" ht="15">
      <c r="B414" s="19"/>
      <c r="C414" s="13"/>
      <c r="D414" s="175"/>
      <c r="E414" s="175"/>
      <c r="F414" s="15"/>
      <c r="G414" s="15"/>
      <c r="H414" s="15" t="str">
        <f t="shared" si="6"/>
        <v/>
      </c>
    </row>
    <row r="415" spans="2:8" ht="15">
      <c r="B415" s="19"/>
      <c r="C415" s="13"/>
      <c r="D415" s="175"/>
      <c r="E415" s="175"/>
      <c r="F415" s="15"/>
      <c r="G415" s="15"/>
      <c r="H415" s="15" t="str">
        <f t="shared" si="6"/>
        <v/>
      </c>
    </row>
    <row r="416" spans="2:8" ht="15">
      <c r="B416" s="19"/>
      <c r="C416" s="13"/>
      <c r="D416" s="175"/>
      <c r="E416" s="175"/>
      <c r="F416" s="15"/>
      <c r="G416" s="15"/>
      <c r="H416" s="15" t="str">
        <f t="shared" si="6"/>
        <v/>
      </c>
    </row>
    <row r="417" spans="2:8" ht="15">
      <c r="B417" s="19"/>
      <c r="C417" s="13"/>
      <c r="D417" s="175"/>
      <c r="E417" s="175"/>
      <c r="F417" s="15"/>
      <c r="G417" s="15"/>
      <c r="H417" s="15" t="str">
        <f t="shared" si="6"/>
        <v/>
      </c>
    </row>
    <row r="418" spans="2:8" ht="15">
      <c r="B418" s="19"/>
      <c r="C418" s="13"/>
      <c r="D418" s="175"/>
      <c r="E418" s="175"/>
      <c r="F418" s="15"/>
      <c r="G418" s="15"/>
      <c r="H418" s="15" t="str">
        <f t="shared" si="6"/>
        <v/>
      </c>
    </row>
    <row r="419" spans="2:8" ht="15">
      <c r="B419" s="19"/>
      <c r="C419" s="13"/>
      <c r="D419" s="175"/>
      <c r="E419" s="175"/>
      <c r="F419" s="15"/>
      <c r="G419" s="15"/>
      <c r="H419" s="15" t="str">
        <f t="shared" si="6"/>
        <v/>
      </c>
    </row>
    <row r="420" spans="2:8" ht="15">
      <c r="B420" s="19"/>
      <c r="C420" s="13"/>
      <c r="D420" s="175"/>
      <c r="E420" s="175"/>
      <c r="F420" s="15"/>
      <c r="G420" s="15"/>
      <c r="H420" s="15" t="str">
        <f t="shared" si="6"/>
        <v/>
      </c>
    </row>
    <row r="421" spans="2:8" ht="15">
      <c r="B421" s="19"/>
      <c r="C421" s="13"/>
      <c r="D421" s="175"/>
      <c r="E421" s="175"/>
      <c r="F421" s="15"/>
      <c r="G421" s="15"/>
      <c r="H421" s="15" t="str">
        <f t="shared" si="6"/>
        <v/>
      </c>
    </row>
    <row r="422" spans="2:8" ht="15">
      <c r="B422" s="19"/>
      <c r="C422" s="13"/>
      <c r="D422" s="175"/>
      <c r="E422" s="175"/>
      <c r="F422" s="15"/>
      <c r="G422" s="15"/>
      <c r="H422" s="15" t="str">
        <f t="shared" si="6"/>
        <v/>
      </c>
    </row>
    <row r="423" spans="2:8" ht="15">
      <c r="B423" s="19"/>
      <c r="C423" s="13"/>
      <c r="D423" s="175"/>
      <c r="E423" s="175"/>
      <c r="F423" s="15"/>
      <c r="G423" s="15"/>
      <c r="H423" s="15" t="str">
        <f t="shared" si="6"/>
        <v/>
      </c>
    </row>
    <row r="424" spans="2:8" ht="15">
      <c r="B424" s="19"/>
      <c r="C424" s="13"/>
      <c r="D424" s="175"/>
      <c r="E424" s="175"/>
      <c r="F424" s="15"/>
      <c r="G424" s="15"/>
      <c r="H424" s="15" t="str">
        <f t="shared" si="6"/>
        <v/>
      </c>
    </row>
    <row r="425" spans="2:8" ht="15">
      <c r="B425" s="19"/>
      <c r="C425" s="13"/>
      <c r="D425" s="175"/>
      <c r="E425" s="175"/>
      <c r="F425" s="15"/>
      <c r="G425" s="15"/>
      <c r="H425" s="15" t="str">
        <f t="shared" si="6"/>
        <v/>
      </c>
    </row>
    <row r="426" spans="2:8" ht="15">
      <c r="B426" s="19"/>
      <c r="C426" s="13"/>
      <c r="D426" s="175"/>
      <c r="E426" s="175"/>
      <c r="F426" s="15"/>
      <c r="G426" s="15"/>
      <c r="H426" s="15" t="str">
        <f t="shared" si="6"/>
        <v/>
      </c>
    </row>
    <row r="427" spans="2:8" ht="15">
      <c r="B427" s="19"/>
      <c r="C427" s="13"/>
      <c r="D427" s="175"/>
      <c r="E427" s="175"/>
      <c r="F427" s="15"/>
      <c r="G427" s="15"/>
      <c r="H427" s="15" t="str">
        <f t="shared" si="6"/>
        <v/>
      </c>
    </row>
    <row r="428" spans="2:8" ht="15">
      <c r="B428" s="19"/>
      <c r="C428" s="13"/>
      <c r="D428" s="175"/>
      <c r="E428" s="175"/>
      <c r="F428" s="15"/>
      <c r="G428" s="15"/>
      <c r="H428" s="15" t="str">
        <f t="shared" si="6"/>
        <v/>
      </c>
    </row>
    <row r="429" spans="2:8" ht="15">
      <c r="B429" s="19"/>
      <c r="C429" s="13"/>
      <c r="D429" s="175"/>
      <c r="E429" s="175"/>
      <c r="F429" s="15"/>
      <c r="G429" s="15"/>
      <c r="H429" s="15" t="str">
        <f t="shared" si="6"/>
        <v/>
      </c>
    </row>
    <row r="430" spans="2:8" ht="15">
      <c r="B430" s="19"/>
      <c r="C430" s="13"/>
      <c r="D430" s="175"/>
      <c r="E430" s="175"/>
      <c r="F430" s="15"/>
      <c r="G430" s="15"/>
      <c r="H430" s="15" t="str">
        <f t="shared" si="6"/>
        <v/>
      </c>
    </row>
    <row r="431" spans="2:8" ht="15">
      <c r="B431" s="19"/>
      <c r="C431" s="13"/>
      <c r="D431" s="175"/>
      <c r="E431" s="175"/>
      <c r="F431" s="15"/>
      <c r="G431" s="15"/>
      <c r="H431" s="15" t="str">
        <f t="shared" si="6"/>
        <v/>
      </c>
    </row>
    <row r="432" spans="2:8" ht="15">
      <c r="B432" s="19"/>
      <c r="C432" s="13"/>
      <c r="D432" s="175"/>
      <c r="E432" s="175"/>
      <c r="F432" s="15"/>
      <c r="G432" s="15"/>
      <c r="H432" s="15" t="str">
        <f t="shared" si="6"/>
        <v/>
      </c>
    </row>
    <row r="433" spans="2:8" ht="15">
      <c r="B433" s="19"/>
      <c r="C433" s="13"/>
      <c r="D433" s="175"/>
      <c r="E433" s="175"/>
      <c r="F433" s="15"/>
      <c r="G433" s="15"/>
      <c r="H433" s="15" t="str">
        <f t="shared" si="6"/>
        <v/>
      </c>
    </row>
    <row r="434" spans="2:8" ht="15">
      <c r="B434" s="19"/>
      <c r="C434" s="13"/>
      <c r="D434" s="175"/>
      <c r="E434" s="175"/>
      <c r="F434" s="15"/>
      <c r="G434" s="15"/>
      <c r="H434" s="15" t="str">
        <f t="shared" si="6"/>
        <v/>
      </c>
    </row>
    <row r="435" spans="2:8" ht="15">
      <c r="B435" s="19"/>
      <c r="C435" s="13"/>
      <c r="D435" s="175"/>
      <c r="E435" s="175"/>
      <c r="F435" s="15"/>
      <c r="G435" s="15"/>
      <c r="H435" s="15" t="str">
        <f t="shared" si="6"/>
        <v/>
      </c>
    </row>
    <row r="436" spans="2:8" ht="15">
      <c r="B436" s="19"/>
      <c r="C436" s="13"/>
      <c r="D436" s="175"/>
      <c r="E436" s="175"/>
      <c r="F436" s="15"/>
      <c r="G436" s="15"/>
      <c r="H436" s="15" t="str">
        <f t="shared" si="6"/>
        <v/>
      </c>
    </row>
    <row r="437" spans="2:8" ht="15">
      <c r="B437" s="19"/>
      <c r="C437" s="13"/>
      <c r="D437" s="175"/>
      <c r="E437" s="175"/>
      <c r="F437" s="15"/>
      <c r="G437" s="15"/>
      <c r="H437" s="15" t="str">
        <f t="shared" si="6"/>
        <v/>
      </c>
    </row>
    <row r="438" spans="2:8" ht="15">
      <c r="B438" s="19"/>
      <c r="C438" s="13"/>
      <c r="D438" s="175"/>
      <c r="E438" s="175"/>
      <c r="F438" s="15"/>
      <c r="G438" s="15"/>
      <c r="H438" s="15" t="str">
        <f t="shared" si="6"/>
        <v/>
      </c>
    </row>
    <row r="439" spans="2:8" ht="15">
      <c r="B439" s="19"/>
      <c r="C439" s="13"/>
      <c r="D439" s="175"/>
      <c r="E439" s="175"/>
      <c r="F439" s="15"/>
      <c r="G439" s="15"/>
      <c r="H439" s="15" t="str">
        <f t="shared" si="6"/>
        <v/>
      </c>
    </row>
    <row r="440" spans="2:8" ht="15">
      <c r="B440" s="19"/>
      <c r="C440" s="13"/>
      <c r="D440" s="175"/>
      <c r="E440" s="175"/>
      <c r="F440" s="15"/>
      <c r="G440" s="15"/>
      <c r="H440" s="15" t="str">
        <f t="shared" si="6"/>
        <v/>
      </c>
    </row>
    <row r="441" spans="2:8" ht="15">
      <c r="B441" s="19"/>
      <c r="C441" s="13"/>
      <c r="D441" s="175"/>
      <c r="E441" s="175"/>
      <c r="F441" s="15"/>
      <c r="G441" s="15"/>
      <c r="H441" s="15" t="str">
        <f t="shared" si="6"/>
        <v/>
      </c>
    </row>
    <row r="442" spans="2:8" ht="15">
      <c r="B442" s="19"/>
      <c r="C442" s="13"/>
      <c r="D442" s="175"/>
      <c r="E442" s="175"/>
      <c r="F442" s="15"/>
      <c r="G442" s="15"/>
      <c r="H442" s="15" t="str">
        <f t="shared" si="6"/>
        <v/>
      </c>
    </row>
    <row r="443" spans="2:8" ht="15">
      <c r="B443" s="19"/>
      <c r="C443" s="13"/>
      <c r="D443" s="175"/>
      <c r="E443" s="175"/>
      <c r="F443" s="15"/>
      <c r="G443" s="15"/>
      <c r="H443" s="15" t="str">
        <f t="shared" si="6"/>
        <v/>
      </c>
    </row>
    <row r="444" spans="2:8" ht="15">
      <c r="B444" s="19"/>
      <c r="C444" s="13"/>
      <c r="D444" s="175"/>
      <c r="E444" s="175"/>
      <c r="F444" s="15"/>
      <c r="G444" s="15"/>
      <c r="H444" s="15" t="str">
        <f t="shared" si="6"/>
        <v/>
      </c>
    </row>
    <row r="445" spans="2:8" ht="15">
      <c r="B445" s="19"/>
      <c r="C445" s="13"/>
      <c r="D445" s="175"/>
      <c r="E445" s="175"/>
      <c r="F445" s="15"/>
      <c r="G445" s="15"/>
      <c r="H445" s="15" t="str">
        <f t="shared" si="6"/>
        <v/>
      </c>
    </row>
    <row r="446" spans="2:8" ht="15">
      <c r="B446" s="19"/>
      <c r="C446" s="13"/>
      <c r="D446" s="175"/>
      <c r="E446" s="175"/>
      <c r="F446" s="15"/>
      <c r="G446" s="15"/>
      <c r="H446" s="15" t="str">
        <f t="shared" si="6"/>
        <v/>
      </c>
    </row>
    <row r="447" spans="2:8" ht="15">
      <c r="B447" s="19"/>
      <c r="C447" s="13"/>
      <c r="D447" s="175"/>
      <c r="E447" s="175"/>
      <c r="F447" s="15"/>
      <c r="G447" s="15"/>
      <c r="H447" s="15" t="str">
        <f t="shared" si="6"/>
        <v/>
      </c>
    </row>
    <row r="448" spans="2:8" ht="15">
      <c r="B448" s="19"/>
      <c r="C448" s="13"/>
      <c r="D448" s="175"/>
      <c r="E448" s="175"/>
      <c r="F448" s="15"/>
      <c r="G448" s="15"/>
      <c r="H448" s="15" t="str">
        <f t="shared" si="6"/>
        <v/>
      </c>
    </row>
    <row r="449" spans="2:8" ht="15">
      <c r="B449" s="19"/>
      <c r="C449" s="13"/>
      <c r="D449" s="175"/>
      <c r="E449" s="175"/>
      <c r="F449" s="15"/>
      <c r="G449" s="15"/>
      <c r="H449" s="15" t="str">
        <f t="shared" si="6"/>
        <v/>
      </c>
    </row>
    <row r="450" spans="2:8" ht="15">
      <c r="B450" s="19"/>
      <c r="C450" s="13"/>
      <c r="D450" s="175"/>
      <c r="E450" s="175"/>
      <c r="F450" s="15"/>
      <c r="G450" s="15"/>
      <c r="H450" s="15" t="str">
        <f t="shared" si="6"/>
        <v/>
      </c>
    </row>
    <row r="451" spans="2:8" ht="15">
      <c r="B451" s="19"/>
      <c r="C451" s="13"/>
      <c r="D451" s="175"/>
      <c r="E451" s="175"/>
      <c r="F451" s="15"/>
      <c r="G451" s="15"/>
      <c r="H451" s="15" t="str">
        <f t="shared" si="6"/>
        <v/>
      </c>
    </row>
    <row r="452" spans="2:8" ht="15">
      <c r="B452" s="19"/>
      <c r="C452" s="13"/>
      <c r="D452" s="175"/>
      <c r="E452" s="175"/>
      <c r="F452" s="15"/>
      <c r="G452" s="15"/>
      <c r="H452" s="15" t="str">
        <f t="shared" si="6"/>
        <v/>
      </c>
    </row>
    <row r="453" spans="2:8" ht="15">
      <c r="B453" s="19"/>
      <c r="C453" s="13"/>
      <c r="D453" s="175"/>
      <c r="E453" s="175"/>
      <c r="F453" s="15"/>
      <c r="G453" s="15"/>
      <c r="H453" s="15" t="str">
        <f t="shared" si="6"/>
        <v/>
      </c>
    </row>
    <row r="454" spans="2:8" ht="15">
      <c r="B454" s="19"/>
      <c r="C454" s="13"/>
      <c r="D454" s="175"/>
      <c r="E454" s="175"/>
      <c r="F454" s="15"/>
      <c r="G454" s="15"/>
      <c r="H454" s="15" t="str">
        <f t="shared" si="6"/>
        <v/>
      </c>
    </row>
    <row r="455" spans="2:8" ht="15">
      <c r="B455" s="19"/>
      <c r="C455" s="13"/>
      <c r="D455" s="175"/>
      <c r="E455" s="175"/>
      <c r="F455" s="15"/>
      <c r="G455" s="15"/>
      <c r="H455" s="15" t="str">
        <f t="shared" si="6"/>
        <v/>
      </c>
    </row>
    <row r="456" spans="2:8" ht="15">
      <c r="B456" s="19"/>
      <c r="C456" s="13"/>
      <c r="D456" s="175"/>
      <c r="E456" s="175"/>
      <c r="F456" s="15"/>
      <c r="G456" s="15"/>
      <c r="H456" s="15" t="str">
        <f t="shared" si="6"/>
        <v/>
      </c>
    </row>
    <row r="457" spans="2:8" ht="15">
      <c r="B457" s="19"/>
      <c r="C457" s="13"/>
      <c r="D457" s="175"/>
      <c r="E457" s="175"/>
      <c r="F457" s="15"/>
      <c r="G457" s="15"/>
      <c r="H457" s="15" t="str">
        <f t="shared" si="6"/>
        <v/>
      </c>
    </row>
    <row r="458" spans="2:8" ht="15">
      <c r="B458" s="19"/>
      <c r="C458" s="13"/>
      <c r="D458" s="175"/>
      <c r="E458" s="175"/>
      <c r="F458" s="15"/>
      <c r="G458" s="15"/>
      <c r="H458" s="15" t="str">
        <f t="shared" si="6"/>
        <v/>
      </c>
    </row>
    <row r="459" spans="2:8" ht="15">
      <c r="B459" s="19"/>
      <c r="C459" s="13"/>
      <c r="D459" s="175"/>
      <c r="E459" s="175"/>
      <c r="F459" s="15"/>
      <c r="G459" s="15"/>
      <c r="H459" s="15" t="str">
        <f t="shared" si="6"/>
        <v/>
      </c>
    </row>
    <row r="460" spans="2:8" ht="15">
      <c r="B460" s="19"/>
      <c r="C460" s="13"/>
      <c r="D460" s="175"/>
      <c r="E460" s="175"/>
      <c r="F460" s="15"/>
      <c r="G460" s="15"/>
      <c r="H460" s="15" t="str">
        <f t="shared" si="6"/>
        <v/>
      </c>
    </row>
    <row r="461" spans="2:8" ht="15">
      <c r="B461" s="19"/>
      <c r="C461" s="13"/>
      <c r="D461" s="175"/>
      <c r="E461" s="175"/>
      <c r="F461" s="15"/>
      <c r="G461" s="15"/>
      <c r="H461" s="15" t="str">
        <f t="shared" si="6"/>
        <v/>
      </c>
    </row>
    <row r="462" spans="2:8" ht="15">
      <c r="B462" s="19"/>
      <c r="C462" s="13"/>
      <c r="D462" s="175"/>
      <c r="E462" s="175"/>
      <c r="F462" s="15"/>
      <c r="G462" s="15"/>
      <c r="H462" s="15" t="str">
        <f t="shared" si="6"/>
        <v/>
      </c>
    </row>
    <row r="463" spans="2:8" ht="15">
      <c r="B463" s="19"/>
      <c r="C463" s="13"/>
      <c r="D463" s="175"/>
      <c r="E463" s="175"/>
      <c r="F463" s="15"/>
      <c r="G463" s="15"/>
      <c r="H463" s="15" t="str">
        <f t="shared" si="6"/>
        <v/>
      </c>
    </row>
    <row r="464" spans="2:8" ht="15">
      <c r="B464" s="19"/>
      <c r="C464" s="13"/>
      <c r="D464" s="175"/>
      <c r="E464" s="175"/>
      <c r="F464" s="15"/>
      <c r="G464" s="15"/>
      <c r="H464" s="15" t="str">
        <f t="shared" si="6"/>
        <v/>
      </c>
    </row>
    <row r="465" spans="2:8" ht="15">
      <c r="B465" s="19"/>
      <c r="C465" s="13"/>
      <c r="D465" s="175"/>
      <c r="E465" s="175"/>
      <c r="F465" s="15"/>
      <c r="G465" s="15"/>
      <c r="H465" s="15" t="str">
        <f t="shared" si="6"/>
        <v/>
      </c>
    </row>
    <row r="466" spans="2:8" ht="15">
      <c r="B466" s="19"/>
      <c r="C466" s="13"/>
      <c r="D466" s="175"/>
      <c r="E466" s="175"/>
      <c r="F466" s="15"/>
      <c r="G466" s="15"/>
      <c r="H466" s="15" t="str">
        <f t="shared" si="6"/>
        <v/>
      </c>
    </row>
    <row r="467" spans="2:8" ht="15">
      <c r="B467" s="19"/>
      <c r="C467" s="13"/>
      <c r="D467" s="175"/>
      <c r="E467" s="175"/>
      <c r="F467" s="15"/>
      <c r="G467" s="15"/>
      <c r="H467" s="15" t="str">
        <f t="shared" si="6"/>
        <v/>
      </c>
    </row>
    <row r="468" spans="2:8" ht="15">
      <c r="B468" s="19"/>
      <c r="C468" s="13"/>
      <c r="D468" s="175"/>
      <c r="E468" s="175"/>
      <c r="F468" s="15"/>
      <c r="G468" s="15"/>
      <c r="H468" s="15" t="str">
        <f t="shared" si="6"/>
        <v/>
      </c>
    </row>
    <row r="469" spans="2:8" ht="15">
      <c r="B469" s="19"/>
      <c r="C469" s="13"/>
      <c r="D469" s="175"/>
      <c r="E469" s="175"/>
      <c r="F469" s="15"/>
      <c r="G469" s="15"/>
      <c r="H469" s="15" t="str">
        <f t="shared" si="6"/>
        <v/>
      </c>
    </row>
    <row r="470" spans="2:8" ht="15">
      <c r="B470" s="19"/>
      <c r="C470" s="13"/>
      <c r="D470" s="175"/>
      <c r="E470" s="175"/>
      <c r="F470" s="15"/>
      <c r="G470" s="15"/>
      <c r="H470" s="15" t="str">
        <f t="shared" si="6"/>
        <v/>
      </c>
    </row>
    <row r="471" spans="2:8" ht="15">
      <c r="B471" s="19"/>
      <c r="C471" s="13"/>
      <c r="D471" s="175"/>
      <c r="E471" s="175"/>
      <c r="F471" s="15"/>
      <c r="G471" s="15"/>
      <c r="H471" s="15" t="str">
        <f t="shared" si="6"/>
        <v/>
      </c>
    </row>
    <row r="472" spans="2:8" ht="15">
      <c r="B472" s="19"/>
      <c r="C472" s="13"/>
      <c r="D472" s="175"/>
      <c r="E472" s="175"/>
      <c r="F472" s="15"/>
      <c r="G472" s="15"/>
      <c r="H472" s="15" t="str">
        <f t="shared" si="6"/>
        <v/>
      </c>
    </row>
    <row r="473" spans="2:8" ht="15">
      <c r="B473" s="19"/>
      <c r="C473" s="13"/>
      <c r="D473" s="175"/>
      <c r="E473" s="175"/>
      <c r="F473" s="15"/>
      <c r="G473" s="15"/>
      <c r="H473" s="15" t="str">
        <f t="shared" si="6"/>
        <v/>
      </c>
    </row>
    <row r="474" spans="2:8" ht="15">
      <c r="B474" s="19"/>
      <c r="C474" s="13"/>
      <c r="D474" s="175"/>
      <c r="E474" s="175"/>
      <c r="F474" s="15"/>
      <c r="G474" s="15"/>
      <c r="H474" s="15" t="str">
        <f t="shared" si="6"/>
        <v/>
      </c>
    </row>
    <row r="475" spans="2:8" ht="15">
      <c r="B475" s="19"/>
      <c r="C475" s="13"/>
      <c r="D475" s="175"/>
      <c r="E475" s="175"/>
      <c r="F475" s="15"/>
      <c r="G475" s="15"/>
      <c r="H475" s="15" t="str">
        <f t="shared" si="6"/>
        <v/>
      </c>
    </row>
    <row r="476" spans="2:8" ht="15">
      <c r="B476" s="19"/>
      <c r="C476" s="13"/>
      <c r="D476" s="175"/>
      <c r="E476" s="175"/>
      <c r="F476" s="15"/>
      <c r="G476" s="15"/>
      <c r="H476" s="15" t="str">
        <f t="shared" si="6"/>
        <v/>
      </c>
    </row>
    <row r="477" spans="2:8" ht="15">
      <c r="B477" s="19"/>
      <c r="C477" s="13"/>
      <c r="D477" s="175"/>
      <c r="E477" s="175"/>
      <c r="F477" s="15"/>
      <c r="G477" s="15"/>
      <c r="H477" s="15" t="str">
        <f t="shared" si="6"/>
        <v/>
      </c>
    </row>
    <row r="478" spans="2:8" ht="15">
      <c r="B478" s="19"/>
      <c r="C478" s="13"/>
      <c r="D478" s="175"/>
      <c r="E478" s="175"/>
      <c r="F478" s="15"/>
      <c r="G478" s="15"/>
      <c r="H478" s="15" t="str">
        <f t="shared" si="6"/>
        <v/>
      </c>
    </row>
    <row r="479" spans="2:8" ht="15">
      <c r="B479" s="19"/>
      <c r="C479" s="13"/>
      <c r="D479" s="175"/>
      <c r="E479" s="175"/>
      <c r="F479" s="15"/>
      <c r="G479" s="15"/>
      <c r="H479" s="15" t="str">
        <f t="shared" si="6"/>
        <v/>
      </c>
    </row>
    <row r="480" spans="2:8" ht="15">
      <c r="B480" s="19"/>
      <c r="C480" s="13"/>
      <c r="D480" s="175"/>
      <c r="E480" s="175"/>
      <c r="F480" s="15"/>
      <c r="G480" s="15"/>
      <c r="H480" s="15" t="str">
        <f t="shared" si="6"/>
        <v/>
      </c>
    </row>
    <row r="481" spans="2:8" ht="15">
      <c r="B481" s="19"/>
      <c r="C481" s="13"/>
      <c r="D481" s="175"/>
      <c r="E481" s="175"/>
      <c r="F481" s="15"/>
      <c r="G481" s="15"/>
      <c r="H481" s="15" t="str">
        <f t="shared" si="6"/>
        <v/>
      </c>
    </row>
    <row r="482" spans="2:8" ht="15">
      <c r="B482" s="19"/>
      <c r="C482" s="13"/>
      <c r="D482" s="175"/>
      <c r="E482" s="175"/>
      <c r="F482" s="15"/>
      <c r="G482" s="15"/>
      <c r="H482" s="15" t="str">
        <f t="shared" si="6"/>
        <v/>
      </c>
    </row>
    <row r="483" spans="2:8" ht="15">
      <c r="B483" s="19"/>
      <c r="C483" s="13"/>
      <c r="D483" s="175"/>
      <c r="E483" s="175"/>
      <c r="F483" s="15"/>
      <c r="G483" s="15"/>
      <c r="H483" s="15" t="str">
        <f t="shared" si="6"/>
        <v/>
      </c>
    </row>
    <row r="484" spans="2:8" ht="15">
      <c r="B484" s="19"/>
      <c r="C484" s="13"/>
      <c r="D484" s="175"/>
      <c r="E484" s="175"/>
      <c r="F484" s="15"/>
      <c r="G484" s="15"/>
      <c r="H484" s="15" t="str">
        <f t="shared" si="6"/>
        <v/>
      </c>
    </row>
    <row r="485" spans="2:8" ht="15">
      <c r="B485" s="19"/>
      <c r="C485" s="13"/>
      <c r="D485" s="175"/>
      <c r="E485" s="175"/>
      <c r="F485" s="15"/>
      <c r="G485" s="15"/>
      <c r="H485" s="15" t="str">
        <f t="shared" si="6"/>
        <v/>
      </c>
    </row>
    <row r="486" spans="2:8" ht="15">
      <c r="B486" s="19"/>
      <c r="C486" s="13"/>
      <c r="D486" s="175"/>
      <c r="E486" s="175"/>
      <c r="F486" s="15"/>
      <c r="G486" s="15"/>
      <c r="H486" s="15" t="str">
        <f t="shared" si="6"/>
        <v/>
      </c>
    </row>
    <row r="487" spans="2:8" ht="15">
      <c r="B487" s="19"/>
      <c r="C487" s="13"/>
      <c r="D487" s="175"/>
      <c r="E487" s="175"/>
      <c r="F487" s="15"/>
      <c r="G487" s="15"/>
      <c r="H487" s="15" t="str">
        <f t="shared" si="6"/>
        <v/>
      </c>
    </row>
    <row r="488" spans="2:8" ht="15">
      <c r="B488" s="19"/>
      <c r="C488" s="13"/>
      <c r="D488" s="175"/>
      <c r="E488" s="175"/>
      <c r="F488" s="15"/>
      <c r="G488" s="15"/>
      <c r="H488" s="15" t="str">
        <f t="shared" si="6"/>
        <v/>
      </c>
    </row>
    <row r="489" spans="2:8" ht="15">
      <c r="B489" s="19"/>
      <c r="C489" s="13"/>
      <c r="D489" s="175"/>
      <c r="E489" s="175"/>
      <c r="F489" s="15"/>
      <c r="G489" s="15"/>
      <c r="H489" s="15" t="str">
        <f t="shared" si="6"/>
        <v/>
      </c>
    </row>
    <row r="490" spans="2:8" ht="15">
      <c r="B490" s="19"/>
      <c r="C490" s="13"/>
      <c r="D490" s="175"/>
      <c r="E490" s="175"/>
      <c r="F490" s="15"/>
      <c r="G490" s="15"/>
      <c r="H490" s="15" t="str">
        <f t="shared" si="6"/>
        <v/>
      </c>
    </row>
    <row r="491" spans="2:8" ht="15">
      <c r="B491" s="19"/>
      <c r="C491" s="13"/>
      <c r="D491" s="175"/>
      <c r="E491" s="175"/>
      <c r="F491" s="15"/>
      <c r="G491" s="15"/>
      <c r="H491" s="15" t="str">
        <f t="shared" si="6"/>
        <v/>
      </c>
    </row>
    <row r="492" spans="2:8" ht="15">
      <c r="B492" s="19"/>
      <c r="C492" s="13"/>
      <c r="D492" s="175"/>
      <c r="E492" s="175"/>
      <c r="F492" s="15"/>
      <c r="G492" s="15"/>
      <c r="H492" s="15" t="str">
        <f t="shared" si="6"/>
        <v/>
      </c>
    </row>
    <row r="493" spans="2:8" ht="15">
      <c r="B493" s="19"/>
      <c r="C493" s="13"/>
      <c r="D493" s="175"/>
      <c r="E493" s="175"/>
      <c r="F493" s="15"/>
      <c r="G493" s="15"/>
      <c r="H493" s="15" t="str">
        <f t="shared" si="6"/>
        <v/>
      </c>
    </row>
    <row r="494" spans="2:8" ht="15">
      <c r="B494" s="19"/>
      <c r="C494" s="13"/>
      <c r="D494" s="175"/>
      <c r="E494" s="175"/>
      <c r="F494" s="15"/>
      <c r="G494" s="15"/>
      <c r="H494" s="15" t="str">
        <f t="shared" si="6"/>
        <v/>
      </c>
    </row>
    <row r="495" spans="2:8" ht="15">
      <c r="B495" s="19"/>
      <c r="C495" s="13"/>
      <c r="D495" s="175"/>
      <c r="E495" s="175"/>
      <c r="F495" s="15"/>
      <c r="G495" s="15"/>
      <c r="H495" s="15" t="str">
        <f t="shared" si="6"/>
        <v/>
      </c>
    </row>
    <row r="496" spans="2:8" ht="15">
      <c r="B496" s="19"/>
      <c r="C496" s="13"/>
      <c r="D496" s="175"/>
      <c r="E496" s="175"/>
      <c r="F496" s="15"/>
      <c r="G496" s="15"/>
      <c r="H496" s="15" t="str">
        <f t="shared" si="6"/>
        <v/>
      </c>
    </row>
    <row r="497" spans="2:8" ht="15">
      <c r="B497" s="19"/>
      <c r="C497" s="13"/>
      <c r="D497" s="175"/>
      <c r="E497" s="175"/>
      <c r="F497" s="15"/>
      <c r="G497" s="15"/>
      <c r="H497" s="15" t="str">
        <f t="shared" si="6"/>
        <v/>
      </c>
    </row>
    <row r="498" spans="2:8" ht="15">
      <c r="B498" s="19"/>
      <c r="C498" s="13"/>
      <c r="D498" s="175"/>
      <c r="E498" s="175"/>
      <c r="F498" s="15"/>
      <c r="G498" s="15"/>
      <c r="H498" s="15" t="str">
        <f t="shared" si="6"/>
        <v/>
      </c>
    </row>
    <row r="499" spans="2:8" ht="15">
      <c r="B499" s="19"/>
      <c r="C499" s="13"/>
      <c r="D499" s="175"/>
      <c r="E499" s="175"/>
      <c r="F499" s="15"/>
      <c r="G499" s="15"/>
      <c r="H499" s="15" t="str">
        <f t="shared" si="6"/>
        <v/>
      </c>
    </row>
    <row r="500" spans="2:8" ht="15">
      <c r="B500" s="19"/>
      <c r="C500" s="13"/>
      <c r="D500" s="175"/>
      <c r="E500" s="175"/>
      <c r="F500" s="15"/>
      <c r="G500" s="15"/>
      <c r="H500" s="15" t="str">
        <f t="shared" si="6"/>
        <v/>
      </c>
    </row>
    <row r="501" spans="2:8" ht="15">
      <c r="B501" s="19"/>
      <c r="C501" s="13"/>
      <c r="D501" s="175"/>
      <c r="E501" s="175"/>
      <c r="F501" s="15"/>
      <c r="G501" s="15"/>
      <c r="H501" s="15" t="str">
        <f t="shared" si="6"/>
        <v/>
      </c>
    </row>
    <row r="502" spans="2:8" ht="15">
      <c r="B502" s="19"/>
      <c r="C502" s="13"/>
      <c r="D502" s="175"/>
      <c r="E502" s="175"/>
      <c r="F502" s="15"/>
      <c r="G502" s="15"/>
      <c r="H502" s="15" t="str">
        <f t="shared" si="6"/>
        <v/>
      </c>
    </row>
    <row r="503" spans="2:8" ht="15">
      <c r="B503" s="19"/>
      <c r="C503" s="13"/>
      <c r="D503" s="175"/>
      <c r="E503" s="175"/>
      <c r="F503" s="15"/>
      <c r="G503" s="15"/>
      <c r="H503" s="15" t="str">
        <f t="shared" si="6"/>
        <v/>
      </c>
    </row>
    <row r="504" spans="2:8" ht="15">
      <c r="B504" s="19"/>
      <c r="C504" s="13"/>
      <c r="D504" s="175"/>
      <c r="E504" s="175"/>
      <c r="F504" s="15"/>
      <c r="G504" s="15"/>
      <c r="H504" s="15" t="str">
        <f t="shared" si="6"/>
        <v/>
      </c>
    </row>
    <row r="505" spans="2:8" ht="15">
      <c r="B505" s="19"/>
      <c r="C505" s="13"/>
      <c r="D505" s="175"/>
      <c r="E505" s="175"/>
      <c r="F505" s="15"/>
      <c r="G505" s="15"/>
      <c r="H505" s="15" t="str">
        <f t="shared" si="6"/>
        <v/>
      </c>
    </row>
    <row r="506" spans="2:8" ht="14">
      <c r="D506" s="170"/>
      <c r="E506" s="170"/>
    </row>
    <row r="507" spans="2:8" ht="14">
      <c r="D507" s="170"/>
      <c r="E507" s="170"/>
    </row>
    <row r="508" spans="2:8" ht="14">
      <c r="D508" s="170"/>
      <c r="E508" s="170"/>
    </row>
    <row r="509" spans="2:8" ht="14">
      <c r="D509" s="170"/>
      <c r="E509" s="170"/>
    </row>
    <row r="510" spans="2:8" ht="14">
      <c r="D510" s="170"/>
      <c r="E510" s="170"/>
    </row>
    <row r="511" spans="2:8" ht="14">
      <c r="D511" s="170"/>
      <c r="E511" s="170"/>
    </row>
    <row r="512" spans="2:8" ht="14">
      <c r="D512" s="170"/>
      <c r="E512" s="170"/>
    </row>
    <row r="513" spans="4:5" ht="14">
      <c r="D513" s="170"/>
      <c r="E513" s="170"/>
    </row>
    <row r="514" spans="4:5" ht="14">
      <c r="D514" s="170"/>
      <c r="E514" s="170"/>
    </row>
    <row r="515" spans="4:5" ht="14">
      <c r="D515" s="170"/>
      <c r="E515" s="170"/>
    </row>
    <row r="516" spans="4:5" ht="14">
      <c r="D516" s="170"/>
      <c r="E516" s="170"/>
    </row>
    <row r="517" spans="4:5" ht="14">
      <c r="D517" s="170"/>
      <c r="E517" s="170"/>
    </row>
    <row r="518" spans="4:5" ht="14">
      <c r="D518" s="170"/>
      <c r="E518" s="170"/>
    </row>
    <row r="519" spans="4:5" ht="14">
      <c r="D519" s="170"/>
      <c r="E519" s="170"/>
    </row>
    <row r="520" spans="4:5" ht="14">
      <c r="D520" s="170"/>
      <c r="E520" s="170"/>
    </row>
    <row r="521" spans="4:5" ht="14">
      <c r="D521" s="170"/>
      <c r="E521" s="170"/>
    </row>
    <row r="522" spans="4:5" ht="14">
      <c r="D522" s="170"/>
      <c r="E522" s="170"/>
    </row>
    <row r="523" spans="4:5" ht="14">
      <c r="D523" s="170"/>
      <c r="E523" s="170"/>
    </row>
    <row r="524" spans="4:5" ht="14">
      <c r="D524" s="170"/>
      <c r="E524" s="170"/>
    </row>
    <row r="525" spans="4:5" ht="14">
      <c r="D525" s="170"/>
      <c r="E525" s="170"/>
    </row>
    <row r="526" spans="4:5" ht="14">
      <c r="D526" s="170"/>
      <c r="E526" s="170"/>
    </row>
    <row r="527" spans="4:5" ht="14">
      <c r="D527" s="170"/>
      <c r="E527" s="170"/>
    </row>
    <row r="528" spans="4:5" ht="14">
      <c r="D528" s="170"/>
      <c r="E528" s="170"/>
    </row>
    <row r="529" spans="4:5" ht="14">
      <c r="D529" s="170"/>
      <c r="E529" s="170"/>
    </row>
    <row r="530" spans="4:5" ht="14">
      <c r="D530" s="170"/>
      <c r="E530" s="170"/>
    </row>
    <row r="531" spans="4:5" ht="14">
      <c r="D531" s="170"/>
      <c r="E531" s="170"/>
    </row>
    <row r="532" spans="4:5" ht="14">
      <c r="D532" s="170"/>
      <c r="E532" s="170"/>
    </row>
    <row r="533" spans="4:5" ht="14">
      <c r="D533" s="170"/>
      <c r="E533" s="170"/>
    </row>
    <row r="534" spans="4:5" ht="14">
      <c r="D534" s="170"/>
      <c r="E534" s="170"/>
    </row>
    <row r="535" spans="4:5" ht="14">
      <c r="D535" s="170"/>
      <c r="E535" s="170"/>
    </row>
    <row r="536" spans="4:5" ht="14">
      <c r="D536" s="170"/>
      <c r="E536" s="170"/>
    </row>
    <row r="537" spans="4:5" ht="14">
      <c r="D537" s="170"/>
      <c r="E537" s="170"/>
    </row>
    <row r="538" spans="4:5" ht="14">
      <c r="D538" s="170"/>
      <c r="E538" s="170"/>
    </row>
    <row r="539" spans="4:5" ht="14">
      <c r="D539" s="170"/>
      <c r="E539" s="170"/>
    </row>
    <row r="540" spans="4:5" ht="14">
      <c r="D540" s="170"/>
      <c r="E540" s="170"/>
    </row>
    <row r="541" spans="4:5" ht="14">
      <c r="D541" s="170"/>
      <c r="E541" s="170"/>
    </row>
    <row r="542" spans="4:5" ht="14">
      <c r="D542" s="170"/>
      <c r="E542" s="170"/>
    </row>
    <row r="543" spans="4:5" ht="14">
      <c r="D543" s="170"/>
      <c r="E543" s="170"/>
    </row>
    <row r="544" spans="4:5" ht="14">
      <c r="D544" s="170"/>
      <c r="E544" s="170"/>
    </row>
    <row r="545" spans="4:5" ht="14">
      <c r="D545" s="170"/>
      <c r="E545" s="170"/>
    </row>
    <row r="546" spans="4:5" ht="14">
      <c r="D546" s="170"/>
      <c r="E546" s="170"/>
    </row>
    <row r="547" spans="4:5" ht="14">
      <c r="D547" s="170"/>
      <c r="E547" s="170"/>
    </row>
    <row r="548" spans="4:5" ht="14">
      <c r="D548" s="170"/>
      <c r="E548" s="170"/>
    </row>
    <row r="549" spans="4:5" ht="14">
      <c r="D549" s="170"/>
      <c r="E549" s="170"/>
    </row>
    <row r="550" spans="4:5" ht="14">
      <c r="D550" s="170"/>
      <c r="E550" s="170"/>
    </row>
    <row r="551" spans="4:5" ht="14">
      <c r="D551" s="170"/>
      <c r="E551" s="170"/>
    </row>
    <row r="552" spans="4:5" ht="14">
      <c r="D552" s="170"/>
      <c r="E552" s="170"/>
    </row>
    <row r="553" spans="4:5" ht="14">
      <c r="D553" s="170"/>
      <c r="E553" s="170"/>
    </row>
    <row r="554" spans="4:5" ht="14">
      <c r="D554" s="170"/>
      <c r="E554" s="170"/>
    </row>
    <row r="555" spans="4:5" ht="14">
      <c r="D555" s="170"/>
      <c r="E555" s="170"/>
    </row>
    <row r="556" spans="4:5" ht="14">
      <c r="D556" s="170"/>
      <c r="E556" s="170"/>
    </row>
    <row r="557" spans="4:5" ht="14">
      <c r="D557" s="170"/>
      <c r="E557" s="170"/>
    </row>
    <row r="558" spans="4:5" ht="14">
      <c r="D558" s="170"/>
      <c r="E558" s="170"/>
    </row>
    <row r="559" spans="4:5" ht="14">
      <c r="D559" s="170"/>
      <c r="E559" s="170"/>
    </row>
    <row r="560" spans="4:5" ht="14">
      <c r="D560" s="170"/>
      <c r="E560" s="170"/>
    </row>
    <row r="561" spans="4:5" ht="14">
      <c r="D561" s="170"/>
      <c r="E561" s="170"/>
    </row>
    <row r="562" spans="4:5" ht="14">
      <c r="D562" s="170"/>
      <c r="E562" s="170"/>
    </row>
    <row r="563" spans="4:5" ht="14">
      <c r="D563" s="170"/>
      <c r="E563" s="170"/>
    </row>
    <row r="564" spans="4:5" ht="14">
      <c r="D564" s="170"/>
      <c r="E564" s="170"/>
    </row>
    <row r="565" spans="4:5" ht="14">
      <c r="D565" s="170"/>
      <c r="E565" s="170"/>
    </row>
    <row r="566" spans="4:5" ht="14">
      <c r="D566" s="170"/>
      <c r="E566" s="170"/>
    </row>
    <row r="567" spans="4:5" ht="14">
      <c r="D567" s="170"/>
      <c r="E567" s="170"/>
    </row>
    <row r="568" spans="4:5" ht="14">
      <c r="D568" s="170"/>
      <c r="E568" s="170"/>
    </row>
    <row r="569" spans="4:5" ht="14">
      <c r="D569" s="170"/>
      <c r="E569" s="170"/>
    </row>
    <row r="570" spans="4:5" ht="14">
      <c r="D570" s="170"/>
      <c r="E570" s="170"/>
    </row>
    <row r="571" spans="4:5" ht="14">
      <c r="D571" s="170"/>
      <c r="E571" s="170"/>
    </row>
    <row r="572" spans="4:5" ht="14">
      <c r="D572" s="170"/>
      <c r="E572" s="170"/>
    </row>
    <row r="573" spans="4:5" ht="14">
      <c r="D573" s="170"/>
      <c r="E573" s="170"/>
    </row>
    <row r="574" spans="4:5" ht="14">
      <c r="D574" s="170"/>
      <c r="E574" s="170"/>
    </row>
    <row r="575" spans="4:5" ht="14">
      <c r="D575" s="170"/>
      <c r="E575" s="170"/>
    </row>
    <row r="576" spans="4:5" ht="14">
      <c r="D576" s="170"/>
      <c r="E576" s="170"/>
    </row>
    <row r="577" spans="4:5" ht="14">
      <c r="D577" s="170"/>
      <c r="E577" s="170"/>
    </row>
    <row r="578" spans="4:5" ht="14">
      <c r="D578" s="170"/>
      <c r="E578" s="170"/>
    </row>
    <row r="579" spans="4:5" ht="14">
      <c r="D579" s="170"/>
      <c r="E579" s="170"/>
    </row>
    <row r="580" spans="4:5" ht="14">
      <c r="D580" s="170"/>
      <c r="E580" s="170"/>
    </row>
    <row r="581" spans="4:5" ht="14">
      <c r="D581" s="170"/>
      <c r="E581" s="170"/>
    </row>
    <row r="582" spans="4:5" ht="14">
      <c r="D582" s="170"/>
      <c r="E582" s="170"/>
    </row>
    <row r="583" spans="4:5" ht="14">
      <c r="D583" s="170"/>
      <c r="E583" s="170"/>
    </row>
    <row r="584" spans="4:5" ht="14">
      <c r="D584" s="170"/>
      <c r="E584" s="170"/>
    </row>
    <row r="585" spans="4:5" ht="14">
      <c r="D585" s="170"/>
      <c r="E585" s="170"/>
    </row>
    <row r="586" spans="4:5" ht="14">
      <c r="D586" s="170"/>
      <c r="E586" s="170"/>
    </row>
    <row r="587" spans="4:5" ht="14">
      <c r="D587" s="170"/>
      <c r="E587" s="170"/>
    </row>
    <row r="588" spans="4:5" ht="14">
      <c r="D588" s="170"/>
      <c r="E588" s="170"/>
    </row>
    <row r="589" spans="4:5" ht="14">
      <c r="D589" s="170"/>
      <c r="E589" s="170"/>
    </row>
    <row r="590" spans="4:5" ht="14">
      <c r="D590" s="170"/>
      <c r="E590" s="170"/>
    </row>
    <row r="591" spans="4:5" ht="14">
      <c r="D591" s="170"/>
      <c r="E591" s="170"/>
    </row>
    <row r="592" spans="4:5" ht="14">
      <c r="D592" s="170"/>
      <c r="E592" s="170"/>
    </row>
    <row r="593" spans="4:5" ht="14">
      <c r="D593" s="170"/>
      <c r="E593" s="170"/>
    </row>
    <row r="594" spans="4:5" ht="14">
      <c r="D594" s="170"/>
      <c r="E594" s="170"/>
    </row>
    <row r="595" spans="4:5" ht="14">
      <c r="D595" s="170"/>
      <c r="E595" s="170"/>
    </row>
    <row r="596" spans="4:5" ht="14">
      <c r="D596" s="170"/>
      <c r="E596" s="170"/>
    </row>
    <row r="597" spans="4:5" ht="14">
      <c r="D597" s="170"/>
      <c r="E597" s="170"/>
    </row>
    <row r="598" spans="4:5" ht="14">
      <c r="D598" s="170"/>
      <c r="E598" s="170"/>
    </row>
    <row r="599" spans="4:5" ht="14">
      <c r="D599" s="170"/>
      <c r="E599" s="170"/>
    </row>
    <row r="600" spans="4:5" ht="14">
      <c r="D600" s="170"/>
      <c r="E600" s="170"/>
    </row>
    <row r="601" spans="4:5" ht="14">
      <c r="D601" s="170"/>
      <c r="E601" s="170"/>
    </row>
    <row r="602" spans="4:5" ht="14">
      <c r="D602" s="170"/>
      <c r="E602" s="170"/>
    </row>
    <row r="603" spans="4:5" ht="14">
      <c r="D603" s="170"/>
      <c r="E603" s="170"/>
    </row>
    <row r="604" spans="4:5" ht="14">
      <c r="D604" s="170"/>
      <c r="E604" s="170"/>
    </row>
    <row r="605" spans="4:5" ht="14">
      <c r="D605" s="170"/>
      <c r="E605" s="170"/>
    </row>
    <row r="606" spans="4:5" ht="14">
      <c r="D606" s="170"/>
      <c r="E606" s="170"/>
    </row>
    <row r="607" spans="4:5" ht="14">
      <c r="D607" s="170"/>
      <c r="E607" s="170"/>
    </row>
    <row r="608" spans="4:5" ht="14">
      <c r="D608" s="170"/>
      <c r="E608" s="170"/>
    </row>
    <row r="609" spans="4:5" ht="14">
      <c r="D609" s="170"/>
      <c r="E609" s="170"/>
    </row>
    <row r="610" spans="4:5" ht="14">
      <c r="D610" s="170"/>
      <c r="E610" s="170"/>
    </row>
    <row r="611" spans="4:5" ht="14">
      <c r="D611" s="170"/>
      <c r="E611" s="170"/>
    </row>
    <row r="612" spans="4:5" ht="14">
      <c r="D612" s="170"/>
      <c r="E612" s="170"/>
    </row>
    <row r="613" spans="4:5" ht="14">
      <c r="D613" s="170"/>
      <c r="E613" s="170"/>
    </row>
    <row r="614" spans="4:5" ht="14">
      <c r="D614" s="170"/>
      <c r="E614" s="170"/>
    </row>
    <row r="615" spans="4:5" ht="14">
      <c r="D615" s="170"/>
      <c r="E615" s="170"/>
    </row>
    <row r="616" spans="4:5" ht="14">
      <c r="D616" s="170"/>
      <c r="E616" s="170"/>
    </row>
    <row r="617" spans="4:5" ht="14">
      <c r="D617" s="170"/>
      <c r="E617" s="170"/>
    </row>
    <row r="618" spans="4:5" ht="14">
      <c r="D618" s="170"/>
      <c r="E618" s="170"/>
    </row>
    <row r="619" spans="4:5" ht="14">
      <c r="D619" s="170"/>
      <c r="E619" s="170"/>
    </row>
    <row r="620" spans="4:5" ht="14">
      <c r="D620" s="170"/>
      <c r="E620" s="170"/>
    </row>
    <row r="621" spans="4:5" ht="14">
      <c r="D621" s="170"/>
      <c r="E621" s="170"/>
    </row>
    <row r="622" spans="4:5" ht="14">
      <c r="D622" s="170"/>
      <c r="E622" s="170"/>
    </row>
    <row r="623" spans="4:5" ht="14">
      <c r="D623" s="170"/>
      <c r="E623" s="170"/>
    </row>
    <row r="624" spans="4:5" ht="14">
      <c r="D624" s="170"/>
      <c r="E624" s="170"/>
    </row>
    <row r="625" spans="4:5" ht="14">
      <c r="D625" s="170"/>
      <c r="E625" s="170"/>
    </row>
    <row r="626" spans="4:5" ht="14">
      <c r="D626" s="170"/>
      <c r="E626" s="170"/>
    </row>
    <row r="627" spans="4:5" ht="14">
      <c r="D627" s="170"/>
      <c r="E627" s="170"/>
    </row>
    <row r="628" spans="4:5" ht="14">
      <c r="D628" s="170"/>
      <c r="E628" s="170"/>
    </row>
    <row r="629" spans="4:5" ht="14">
      <c r="D629" s="170"/>
      <c r="E629" s="170"/>
    </row>
    <row r="630" spans="4:5" ht="14">
      <c r="D630" s="170"/>
      <c r="E630" s="170"/>
    </row>
    <row r="631" spans="4:5" ht="14">
      <c r="D631" s="170"/>
      <c r="E631" s="170"/>
    </row>
    <row r="632" spans="4:5" ht="14">
      <c r="D632" s="170"/>
      <c r="E632" s="170"/>
    </row>
    <row r="633" spans="4:5" ht="14">
      <c r="D633" s="170"/>
      <c r="E633" s="170"/>
    </row>
    <row r="634" spans="4:5" ht="14">
      <c r="D634" s="170"/>
      <c r="E634" s="170"/>
    </row>
    <row r="635" spans="4:5" ht="14">
      <c r="D635" s="170"/>
      <c r="E635" s="170"/>
    </row>
    <row r="636" spans="4:5" ht="14">
      <c r="D636" s="170"/>
      <c r="E636" s="170"/>
    </row>
    <row r="637" spans="4:5" ht="14">
      <c r="D637" s="170"/>
      <c r="E637" s="170"/>
    </row>
    <row r="638" spans="4:5" ht="14">
      <c r="D638" s="170"/>
      <c r="E638" s="170"/>
    </row>
    <row r="639" spans="4:5" ht="14">
      <c r="D639" s="170"/>
      <c r="E639" s="170"/>
    </row>
    <row r="640" spans="4:5" ht="14">
      <c r="D640" s="170"/>
      <c r="E640" s="170"/>
    </row>
    <row r="641" spans="4:5" ht="14">
      <c r="D641" s="170"/>
      <c r="E641" s="170"/>
    </row>
    <row r="642" spans="4:5" ht="14">
      <c r="D642" s="170"/>
      <c r="E642" s="170"/>
    </row>
    <row r="643" spans="4:5" ht="14">
      <c r="D643" s="170"/>
      <c r="E643" s="170"/>
    </row>
    <row r="644" spans="4:5" ht="14">
      <c r="D644" s="170"/>
      <c r="E644" s="170"/>
    </row>
    <row r="645" spans="4:5" ht="14">
      <c r="D645" s="170"/>
      <c r="E645" s="170"/>
    </row>
    <row r="646" spans="4:5" ht="14">
      <c r="D646" s="170"/>
      <c r="E646" s="170"/>
    </row>
    <row r="647" spans="4:5" ht="14">
      <c r="D647" s="170"/>
      <c r="E647" s="170"/>
    </row>
    <row r="648" spans="4:5" ht="14">
      <c r="D648" s="170"/>
      <c r="E648" s="170"/>
    </row>
    <row r="649" spans="4:5" ht="14">
      <c r="D649" s="170"/>
      <c r="E649" s="170"/>
    </row>
    <row r="650" spans="4:5" ht="14">
      <c r="D650" s="170"/>
      <c r="E650" s="170"/>
    </row>
    <row r="651" spans="4:5" ht="14">
      <c r="D651" s="170"/>
      <c r="E651" s="170"/>
    </row>
    <row r="652" spans="4:5" ht="14">
      <c r="D652" s="170"/>
      <c r="E652" s="170"/>
    </row>
    <row r="653" spans="4:5" ht="14">
      <c r="D653" s="170"/>
      <c r="E653" s="170"/>
    </row>
    <row r="654" spans="4:5" ht="14">
      <c r="D654" s="170"/>
      <c r="E654" s="170"/>
    </row>
    <row r="655" spans="4:5" ht="14">
      <c r="D655" s="170"/>
      <c r="E655" s="170"/>
    </row>
    <row r="656" spans="4:5" ht="14">
      <c r="D656" s="170"/>
      <c r="E656" s="170"/>
    </row>
    <row r="657" spans="4:5" ht="14">
      <c r="D657" s="170"/>
      <c r="E657" s="170"/>
    </row>
    <row r="658" spans="4:5" ht="14">
      <c r="D658" s="170"/>
      <c r="E658" s="170"/>
    </row>
    <row r="659" spans="4:5" ht="14">
      <c r="D659" s="170"/>
      <c r="E659" s="170"/>
    </row>
    <row r="660" spans="4:5" ht="14">
      <c r="D660" s="170"/>
      <c r="E660" s="170"/>
    </row>
    <row r="661" spans="4:5" ht="14">
      <c r="D661" s="170"/>
      <c r="E661" s="170"/>
    </row>
    <row r="662" spans="4:5" ht="14">
      <c r="D662" s="170"/>
      <c r="E662" s="170"/>
    </row>
    <row r="663" spans="4:5" ht="14">
      <c r="D663" s="170"/>
      <c r="E663" s="170"/>
    </row>
    <row r="664" spans="4:5" ht="14">
      <c r="D664" s="170"/>
      <c r="E664" s="170"/>
    </row>
    <row r="665" spans="4:5" ht="14">
      <c r="D665" s="170"/>
      <c r="E665" s="170"/>
    </row>
    <row r="666" spans="4:5" ht="14">
      <c r="D666" s="170"/>
      <c r="E666" s="170"/>
    </row>
    <row r="667" spans="4:5" ht="14">
      <c r="D667" s="170"/>
      <c r="E667" s="170"/>
    </row>
    <row r="668" spans="4:5" ht="14">
      <c r="D668" s="170"/>
      <c r="E668" s="170"/>
    </row>
    <row r="669" spans="4:5" ht="14">
      <c r="D669" s="170"/>
      <c r="E669" s="170"/>
    </row>
    <row r="670" spans="4:5" ht="14">
      <c r="D670" s="170"/>
      <c r="E670" s="170"/>
    </row>
    <row r="671" spans="4:5" ht="14">
      <c r="D671" s="170"/>
      <c r="E671" s="170"/>
    </row>
    <row r="672" spans="4:5" ht="14">
      <c r="D672" s="170"/>
      <c r="E672" s="170"/>
    </row>
    <row r="673" spans="4:5" ht="14">
      <c r="D673" s="170"/>
      <c r="E673" s="170"/>
    </row>
    <row r="674" spans="4:5" ht="14">
      <c r="D674" s="170"/>
      <c r="E674" s="170"/>
    </row>
    <row r="675" spans="4:5" ht="14">
      <c r="D675" s="170"/>
      <c r="E675" s="170"/>
    </row>
    <row r="676" spans="4:5" ht="14">
      <c r="D676" s="170"/>
      <c r="E676" s="170"/>
    </row>
    <row r="677" spans="4:5" ht="14">
      <c r="D677" s="170"/>
      <c r="E677" s="170"/>
    </row>
    <row r="678" spans="4:5" ht="14">
      <c r="D678" s="170"/>
      <c r="E678" s="170"/>
    </row>
    <row r="679" spans="4:5" ht="14">
      <c r="D679" s="170"/>
      <c r="E679" s="170"/>
    </row>
    <row r="680" spans="4:5" ht="14">
      <c r="D680" s="170"/>
      <c r="E680" s="170"/>
    </row>
    <row r="681" spans="4:5" ht="14">
      <c r="D681" s="170"/>
      <c r="E681" s="170"/>
    </row>
    <row r="682" spans="4:5" ht="14">
      <c r="D682" s="170"/>
      <c r="E682" s="170"/>
    </row>
    <row r="683" spans="4:5" ht="14">
      <c r="D683" s="170"/>
      <c r="E683" s="170"/>
    </row>
    <row r="684" spans="4:5" ht="14">
      <c r="D684" s="170"/>
      <c r="E684" s="170"/>
    </row>
    <row r="685" spans="4:5" ht="14">
      <c r="D685" s="170"/>
      <c r="E685" s="170"/>
    </row>
    <row r="686" spans="4:5" ht="14">
      <c r="D686" s="170"/>
      <c r="E686" s="170"/>
    </row>
    <row r="687" spans="4:5" ht="14">
      <c r="D687" s="170"/>
      <c r="E687" s="170"/>
    </row>
    <row r="688" spans="4:5" ht="14">
      <c r="D688" s="170"/>
      <c r="E688" s="170"/>
    </row>
    <row r="689" spans="4:5" ht="14">
      <c r="D689" s="170"/>
      <c r="E689" s="170"/>
    </row>
    <row r="690" spans="4:5" ht="14">
      <c r="D690" s="170"/>
      <c r="E690" s="170"/>
    </row>
    <row r="691" spans="4:5" ht="14">
      <c r="D691" s="170"/>
      <c r="E691" s="170"/>
    </row>
    <row r="692" spans="4:5" ht="14">
      <c r="D692" s="170"/>
      <c r="E692" s="170"/>
    </row>
    <row r="693" spans="4:5" ht="14">
      <c r="D693" s="170"/>
      <c r="E693" s="170"/>
    </row>
    <row r="694" spans="4:5" ht="14">
      <c r="D694" s="170"/>
      <c r="E694" s="170"/>
    </row>
    <row r="695" spans="4:5" ht="14">
      <c r="D695" s="170"/>
      <c r="E695" s="170"/>
    </row>
    <row r="696" spans="4:5" ht="14">
      <c r="D696" s="170"/>
      <c r="E696" s="170"/>
    </row>
    <row r="697" spans="4:5" ht="14">
      <c r="D697" s="170"/>
      <c r="E697" s="170"/>
    </row>
    <row r="698" spans="4:5" ht="14">
      <c r="D698" s="170"/>
      <c r="E698" s="170"/>
    </row>
    <row r="699" spans="4:5" ht="14">
      <c r="D699" s="170"/>
      <c r="E699" s="170"/>
    </row>
    <row r="700" spans="4:5" ht="14">
      <c r="D700" s="170"/>
      <c r="E700" s="170"/>
    </row>
    <row r="701" spans="4:5" ht="14">
      <c r="D701" s="170"/>
      <c r="E701" s="170"/>
    </row>
    <row r="702" spans="4:5" ht="14">
      <c r="D702" s="170"/>
      <c r="E702" s="170"/>
    </row>
    <row r="703" spans="4:5" ht="14">
      <c r="D703" s="170"/>
      <c r="E703" s="170"/>
    </row>
    <row r="704" spans="4:5" ht="14">
      <c r="D704" s="170"/>
      <c r="E704" s="170"/>
    </row>
    <row r="705" spans="4:5" ht="14">
      <c r="D705" s="170"/>
      <c r="E705" s="170"/>
    </row>
    <row r="706" spans="4:5" ht="14">
      <c r="D706" s="170"/>
      <c r="E706" s="170"/>
    </row>
    <row r="707" spans="4:5" ht="14">
      <c r="D707" s="170"/>
      <c r="E707" s="170"/>
    </row>
    <row r="708" spans="4:5" ht="14">
      <c r="D708" s="170"/>
      <c r="E708" s="170"/>
    </row>
    <row r="709" spans="4:5" ht="14">
      <c r="D709" s="170"/>
      <c r="E709" s="170"/>
    </row>
    <row r="710" spans="4:5" ht="14">
      <c r="D710" s="170"/>
      <c r="E710" s="170"/>
    </row>
    <row r="711" spans="4:5" ht="14">
      <c r="D711" s="170"/>
      <c r="E711" s="170"/>
    </row>
    <row r="712" spans="4:5" ht="14">
      <c r="D712" s="170"/>
      <c r="E712" s="170"/>
    </row>
    <row r="713" spans="4:5" ht="14">
      <c r="D713" s="170"/>
      <c r="E713" s="170"/>
    </row>
    <row r="714" spans="4:5" ht="14">
      <c r="D714" s="170"/>
      <c r="E714" s="170"/>
    </row>
    <row r="715" spans="4:5" ht="14">
      <c r="D715" s="170"/>
      <c r="E715" s="170"/>
    </row>
    <row r="716" spans="4:5" ht="14">
      <c r="D716" s="170"/>
      <c r="E716" s="170"/>
    </row>
    <row r="717" spans="4:5" ht="14">
      <c r="D717" s="170"/>
      <c r="E717" s="170"/>
    </row>
    <row r="718" spans="4:5" ht="14">
      <c r="D718" s="170"/>
      <c r="E718" s="170"/>
    </row>
    <row r="719" spans="4:5" ht="14">
      <c r="D719" s="170"/>
      <c r="E719" s="170"/>
    </row>
    <row r="720" spans="4:5" ht="14">
      <c r="D720" s="170"/>
      <c r="E720" s="170"/>
    </row>
    <row r="721" spans="4:5" ht="14">
      <c r="D721" s="170"/>
      <c r="E721" s="170"/>
    </row>
    <row r="722" spans="4:5" ht="14">
      <c r="D722" s="170"/>
      <c r="E722" s="170"/>
    </row>
    <row r="723" spans="4:5" ht="14">
      <c r="D723" s="170"/>
      <c r="E723" s="170"/>
    </row>
    <row r="724" spans="4:5" ht="14">
      <c r="D724" s="170"/>
      <c r="E724" s="170"/>
    </row>
    <row r="725" spans="4:5" ht="14">
      <c r="D725" s="170"/>
      <c r="E725" s="170"/>
    </row>
    <row r="726" spans="4:5" ht="14">
      <c r="D726" s="170"/>
      <c r="E726" s="170"/>
    </row>
    <row r="727" spans="4:5" ht="14">
      <c r="D727" s="170"/>
      <c r="E727" s="170"/>
    </row>
    <row r="728" spans="4:5" ht="14">
      <c r="D728" s="170"/>
      <c r="E728" s="170"/>
    </row>
    <row r="729" spans="4:5" ht="14">
      <c r="D729" s="170"/>
      <c r="E729" s="170"/>
    </row>
    <row r="730" spans="4:5" ht="14">
      <c r="D730" s="170"/>
      <c r="E730" s="170"/>
    </row>
    <row r="731" spans="4:5" ht="14">
      <c r="D731" s="170"/>
      <c r="E731" s="170"/>
    </row>
    <row r="732" spans="4:5" ht="14">
      <c r="D732" s="170"/>
      <c r="E732" s="170"/>
    </row>
    <row r="733" spans="4:5" ht="14">
      <c r="D733" s="170"/>
      <c r="E733" s="170"/>
    </row>
    <row r="734" spans="4:5" ht="14">
      <c r="D734" s="170"/>
      <c r="E734" s="170"/>
    </row>
    <row r="735" spans="4:5" ht="14">
      <c r="D735" s="170"/>
      <c r="E735" s="170"/>
    </row>
    <row r="736" spans="4:5" ht="14">
      <c r="D736" s="170"/>
      <c r="E736" s="170"/>
    </row>
    <row r="737" spans="4:5" ht="14">
      <c r="D737" s="170"/>
      <c r="E737" s="170"/>
    </row>
    <row r="738" spans="4:5" ht="14">
      <c r="D738" s="170"/>
      <c r="E738" s="170"/>
    </row>
    <row r="739" spans="4:5" ht="14">
      <c r="D739" s="170"/>
      <c r="E739" s="170"/>
    </row>
    <row r="740" spans="4:5" ht="14">
      <c r="D740" s="170"/>
      <c r="E740" s="170"/>
    </row>
    <row r="741" spans="4:5" ht="14">
      <c r="D741" s="170"/>
      <c r="E741" s="170"/>
    </row>
    <row r="742" spans="4:5" ht="14">
      <c r="D742" s="170"/>
      <c r="E742" s="170"/>
    </row>
    <row r="743" spans="4:5" ht="14">
      <c r="D743" s="170"/>
      <c r="E743" s="170"/>
    </row>
    <row r="744" spans="4:5" ht="14">
      <c r="D744" s="170"/>
      <c r="E744" s="170"/>
    </row>
    <row r="745" spans="4:5" ht="14">
      <c r="D745" s="170"/>
      <c r="E745" s="170"/>
    </row>
    <row r="746" spans="4:5" ht="14">
      <c r="D746" s="170"/>
      <c r="E746" s="170"/>
    </row>
    <row r="747" spans="4:5" ht="14">
      <c r="D747" s="170"/>
      <c r="E747" s="170"/>
    </row>
    <row r="748" spans="4:5" ht="14">
      <c r="D748" s="170"/>
      <c r="E748" s="170"/>
    </row>
    <row r="749" spans="4:5" ht="14">
      <c r="D749" s="170"/>
      <c r="E749" s="170"/>
    </row>
    <row r="750" spans="4:5" ht="14">
      <c r="D750" s="170"/>
      <c r="E750" s="170"/>
    </row>
    <row r="751" spans="4:5" ht="14">
      <c r="D751" s="170"/>
      <c r="E751" s="170"/>
    </row>
    <row r="752" spans="4:5" ht="14">
      <c r="D752" s="170"/>
      <c r="E752" s="170"/>
    </row>
    <row r="753" spans="4:5" ht="14">
      <c r="D753" s="170"/>
      <c r="E753" s="170"/>
    </row>
    <row r="754" spans="4:5" ht="14">
      <c r="D754" s="170"/>
      <c r="E754" s="170"/>
    </row>
    <row r="755" spans="4:5" ht="14">
      <c r="D755" s="170"/>
      <c r="E755" s="170"/>
    </row>
    <row r="756" spans="4:5" ht="14">
      <c r="D756" s="170"/>
      <c r="E756" s="170"/>
    </row>
    <row r="757" spans="4:5" ht="14">
      <c r="D757" s="170"/>
      <c r="E757" s="170"/>
    </row>
    <row r="758" spans="4:5" ht="14">
      <c r="D758" s="170"/>
      <c r="E758" s="170"/>
    </row>
    <row r="759" spans="4:5" ht="14">
      <c r="D759" s="170"/>
      <c r="E759" s="170"/>
    </row>
    <row r="760" spans="4:5" ht="14">
      <c r="D760" s="170"/>
      <c r="E760" s="170"/>
    </row>
    <row r="761" spans="4:5" ht="14">
      <c r="D761" s="170"/>
      <c r="E761" s="170"/>
    </row>
    <row r="762" spans="4:5" ht="14">
      <c r="D762" s="170"/>
      <c r="E762" s="170"/>
    </row>
    <row r="763" spans="4:5" ht="14">
      <c r="D763" s="170"/>
      <c r="E763" s="170"/>
    </row>
    <row r="764" spans="4:5" ht="14">
      <c r="D764" s="170"/>
      <c r="E764" s="170"/>
    </row>
    <row r="765" spans="4:5" ht="14">
      <c r="D765" s="170"/>
      <c r="E765" s="170"/>
    </row>
    <row r="766" spans="4:5" ht="14">
      <c r="D766" s="170"/>
      <c r="E766" s="170"/>
    </row>
    <row r="767" spans="4:5" ht="14">
      <c r="D767" s="170"/>
      <c r="E767" s="170"/>
    </row>
    <row r="768" spans="4:5" ht="14">
      <c r="D768" s="170"/>
      <c r="E768" s="170"/>
    </row>
    <row r="769" spans="4:5" ht="14">
      <c r="D769" s="170"/>
      <c r="E769" s="170"/>
    </row>
    <row r="770" spans="4:5" ht="14">
      <c r="D770" s="170"/>
      <c r="E770" s="170"/>
    </row>
    <row r="771" spans="4:5" ht="14">
      <c r="D771" s="170"/>
      <c r="E771" s="170"/>
    </row>
    <row r="772" spans="4:5" ht="14">
      <c r="D772" s="170"/>
      <c r="E772" s="170"/>
    </row>
    <row r="773" spans="4:5" ht="14">
      <c r="D773" s="170"/>
      <c r="E773" s="170"/>
    </row>
    <row r="774" spans="4:5" ht="14">
      <c r="D774" s="170"/>
      <c r="E774" s="170"/>
    </row>
    <row r="775" spans="4:5" ht="14">
      <c r="D775" s="170"/>
      <c r="E775" s="170"/>
    </row>
    <row r="776" spans="4:5" ht="14">
      <c r="D776" s="170"/>
      <c r="E776" s="170"/>
    </row>
    <row r="777" spans="4:5" ht="14">
      <c r="D777" s="170"/>
      <c r="E777" s="170"/>
    </row>
    <row r="778" spans="4:5" ht="14">
      <c r="D778" s="170"/>
      <c r="E778" s="170"/>
    </row>
    <row r="779" spans="4:5" ht="14">
      <c r="D779" s="170"/>
      <c r="E779" s="170"/>
    </row>
    <row r="780" spans="4:5" ht="14">
      <c r="D780" s="170"/>
      <c r="E780" s="170"/>
    </row>
    <row r="781" spans="4:5" ht="14">
      <c r="D781" s="170"/>
      <c r="E781" s="170"/>
    </row>
    <row r="782" spans="4:5" ht="14">
      <c r="D782" s="170"/>
      <c r="E782" s="170"/>
    </row>
    <row r="783" spans="4:5" ht="14">
      <c r="D783" s="170"/>
      <c r="E783" s="170"/>
    </row>
    <row r="784" spans="4:5" ht="14">
      <c r="D784" s="170"/>
      <c r="E784" s="170"/>
    </row>
    <row r="785" spans="4:5" ht="14">
      <c r="D785" s="170"/>
      <c r="E785" s="170"/>
    </row>
    <row r="786" spans="4:5" ht="14">
      <c r="D786" s="170"/>
      <c r="E786" s="170"/>
    </row>
    <row r="787" spans="4:5" ht="14">
      <c r="D787" s="170"/>
      <c r="E787" s="170"/>
    </row>
    <row r="788" spans="4:5" ht="14">
      <c r="D788" s="170"/>
      <c r="E788" s="170"/>
    </row>
    <row r="789" spans="4:5" ht="14">
      <c r="D789" s="170"/>
      <c r="E789" s="170"/>
    </row>
    <row r="790" spans="4:5" ht="14">
      <c r="D790" s="170"/>
      <c r="E790" s="170"/>
    </row>
    <row r="791" spans="4:5" ht="14">
      <c r="D791" s="170"/>
      <c r="E791" s="170"/>
    </row>
    <row r="792" spans="4:5" ht="14">
      <c r="D792" s="170"/>
      <c r="E792" s="170"/>
    </row>
    <row r="793" spans="4:5" ht="14">
      <c r="D793" s="170"/>
      <c r="E793" s="170"/>
    </row>
    <row r="794" spans="4:5" ht="14">
      <c r="D794" s="170"/>
      <c r="E794" s="170"/>
    </row>
    <row r="795" spans="4:5" ht="14">
      <c r="D795" s="170"/>
      <c r="E795" s="170"/>
    </row>
    <row r="796" spans="4:5" ht="14">
      <c r="D796" s="170"/>
      <c r="E796" s="170"/>
    </row>
    <row r="797" spans="4:5" ht="14">
      <c r="D797" s="170"/>
      <c r="E797" s="170"/>
    </row>
    <row r="798" spans="4:5" ht="14">
      <c r="D798" s="170"/>
      <c r="E798" s="170"/>
    </row>
    <row r="799" spans="4:5" ht="14">
      <c r="D799" s="170"/>
      <c r="E799" s="170"/>
    </row>
    <row r="800" spans="4:5" ht="14">
      <c r="D800" s="170"/>
      <c r="E800" s="170"/>
    </row>
    <row r="801" spans="4:5" ht="14">
      <c r="D801" s="170"/>
      <c r="E801" s="170"/>
    </row>
    <row r="802" spans="4:5" ht="14">
      <c r="D802" s="170"/>
      <c r="E802" s="170"/>
    </row>
    <row r="803" spans="4:5" ht="14">
      <c r="D803" s="170"/>
      <c r="E803" s="170"/>
    </row>
    <row r="804" spans="4:5" ht="14">
      <c r="D804" s="170"/>
      <c r="E804" s="170"/>
    </row>
    <row r="805" spans="4:5" ht="14">
      <c r="D805" s="170"/>
      <c r="E805" s="170"/>
    </row>
    <row r="806" spans="4:5" ht="14">
      <c r="D806" s="170"/>
      <c r="E806" s="170"/>
    </row>
    <row r="807" spans="4:5" ht="14">
      <c r="D807" s="170"/>
      <c r="E807" s="170"/>
    </row>
    <row r="808" spans="4:5" ht="14">
      <c r="D808" s="170"/>
      <c r="E808" s="170"/>
    </row>
    <row r="809" spans="4:5" ht="14">
      <c r="D809" s="170"/>
      <c r="E809" s="170"/>
    </row>
    <row r="810" spans="4:5" ht="14">
      <c r="D810" s="170"/>
      <c r="E810" s="170"/>
    </row>
    <row r="811" spans="4:5" ht="14">
      <c r="D811" s="170"/>
      <c r="E811" s="170"/>
    </row>
    <row r="812" spans="4:5" ht="14">
      <c r="D812" s="170"/>
      <c r="E812" s="170"/>
    </row>
    <row r="813" spans="4:5" ht="14">
      <c r="D813" s="170"/>
      <c r="E813" s="170"/>
    </row>
    <row r="814" spans="4:5" ht="14">
      <c r="D814" s="170"/>
      <c r="E814" s="170"/>
    </row>
    <row r="815" spans="4:5" ht="14">
      <c r="D815" s="170"/>
      <c r="E815" s="170"/>
    </row>
    <row r="816" spans="4:5" ht="14">
      <c r="D816" s="170"/>
      <c r="E816" s="170"/>
    </row>
    <row r="817" spans="4:5" ht="14">
      <c r="D817" s="170"/>
      <c r="E817" s="170"/>
    </row>
    <row r="818" spans="4:5" ht="14">
      <c r="D818" s="170"/>
      <c r="E818" s="170"/>
    </row>
    <row r="819" spans="4:5" ht="14">
      <c r="D819" s="170"/>
      <c r="E819" s="170"/>
    </row>
    <row r="820" spans="4:5" ht="14">
      <c r="D820" s="170"/>
      <c r="E820" s="170"/>
    </row>
    <row r="821" spans="4:5" ht="14">
      <c r="D821" s="170"/>
      <c r="E821" s="170"/>
    </row>
    <row r="822" spans="4:5" ht="14">
      <c r="D822" s="170"/>
      <c r="E822" s="170"/>
    </row>
    <row r="823" spans="4:5" ht="14">
      <c r="D823" s="170"/>
      <c r="E823" s="170"/>
    </row>
    <row r="824" spans="4:5" ht="14">
      <c r="D824" s="170"/>
      <c r="E824" s="170"/>
    </row>
    <row r="825" spans="4:5" ht="14">
      <c r="D825" s="170"/>
      <c r="E825" s="170"/>
    </row>
    <row r="826" spans="4:5" ht="14">
      <c r="D826" s="170"/>
      <c r="E826" s="170"/>
    </row>
    <row r="827" spans="4:5" ht="14">
      <c r="D827" s="170"/>
      <c r="E827" s="170"/>
    </row>
    <row r="828" spans="4:5" ht="14">
      <c r="D828" s="170"/>
      <c r="E828" s="170"/>
    </row>
    <row r="829" spans="4:5" ht="14">
      <c r="D829" s="170"/>
      <c r="E829" s="170"/>
    </row>
    <row r="830" spans="4:5" ht="14">
      <c r="D830" s="170"/>
      <c r="E830" s="170"/>
    </row>
    <row r="831" spans="4:5" ht="14">
      <c r="D831" s="170"/>
      <c r="E831" s="170"/>
    </row>
    <row r="832" spans="4:5" ht="14">
      <c r="D832" s="170"/>
      <c r="E832" s="170"/>
    </row>
    <row r="833" spans="4:5" ht="14">
      <c r="D833" s="170"/>
      <c r="E833" s="170"/>
    </row>
    <row r="834" spans="4:5" ht="14">
      <c r="D834" s="170"/>
      <c r="E834" s="170"/>
    </row>
    <row r="835" spans="4:5" ht="14">
      <c r="D835" s="170"/>
      <c r="E835" s="170"/>
    </row>
    <row r="836" spans="4:5" ht="14">
      <c r="D836" s="170"/>
      <c r="E836" s="170"/>
    </row>
    <row r="837" spans="4:5" ht="14">
      <c r="D837" s="170"/>
      <c r="E837" s="170"/>
    </row>
    <row r="838" spans="4:5" ht="14">
      <c r="D838" s="170"/>
      <c r="E838" s="170"/>
    </row>
    <row r="839" spans="4:5" ht="14">
      <c r="D839" s="170"/>
      <c r="E839" s="170"/>
    </row>
    <row r="840" spans="4:5" ht="14">
      <c r="D840" s="170"/>
      <c r="E840" s="170"/>
    </row>
    <row r="841" spans="4:5" ht="14">
      <c r="D841" s="170"/>
      <c r="E841" s="170"/>
    </row>
    <row r="842" spans="4:5" ht="14">
      <c r="D842" s="170"/>
      <c r="E842" s="170"/>
    </row>
    <row r="843" spans="4:5" ht="14">
      <c r="D843" s="170"/>
      <c r="E843" s="170"/>
    </row>
    <row r="844" spans="4:5" ht="14">
      <c r="D844" s="170"/>
      <c r="E844" s="170"/>
    </row>
    <row r="845" spans="4:5" ht="14">
      <c r="D845" s="170"/>
      <c r="E845" s="170"/>
    </row>
    <row r="846" spans="4:5" ht="14">
      <c r="D846" s="170"/>
      <c r="E846" s="170"/>
    </row>
    <row r="847" spans="4:5" ht="14">
      <c r="D847" s="170"/>
      <c r="E847" s="170"/>
    </row>
    <row r="848" spans="4:5" ht="14">
      <c r="D848" s="170"/>
      <c r="E848" s="170"/>
    </row>
    <row r="849" spans="4:5" ht="14">
      <c r="D849" s="170"/>
      <c r="E849" s="170"/>
    </row>
    <row r="850" spans="4:5" ht="14">
      <c r="D850" s="170"/>
      <c r="E850" s="170"/>
    </row>
    <row r="851" spans="4:5" ht="14">
      <c r="D851" s="170"/>
      <c r="E851" s="170"/>
    </row>
    <row r="852" spans="4:5" ht="14">
      <c r="D852" s="170"/>
      <c r="E852" s="170"/>
    </row>
    <row r="853" spans="4:5" ht="14">
      <c r="D853" s="170"/>
      <c r="E853" s="170"/>
    </row>
    <row r="854" spans="4:5" ht="14">
      <c r="D854" s="170"/>
      <c r="E854" s="170"/>
    </row>
    <row r="855" spans="4:5" ht="14">
      <c r="D855" s="170"/>
      <c r="E855" s="170"/>
    </row>
    <row r="856" spans="4:5" ht="14">
      <c r="D856" s="170"/>
      <c r="E856" s="170"/>
    </row>
    <row r="857" spans="4:5" ht="14">
      <c r="D857" s="170"/>
      <c r="E857" s="170"/>
    </row>
    <row r="858" spans="4:5" ht="14">
      <c r="D858" s="170"/>
      <c r="E858" s="170"/>
    </row>
    <row r="859" spans="4:5" ht="14">
      <c r="D859" s="170"/>
      <c r="E859" s="170"/>
    </row>
    <row r="860" spans="4:5" ht="14">
      <c r="D860" s="170"/>
      <c r="E860" s="170"/>
    </row>
    <row r="861" spans="4:5" ht="14">
      <c r="D861" s="170"/>
      <c r="E861" s="170"/>
    </row>
    <row r="862" spans="4:5" ht="14">
      <c r="D862" s="170"/>
      <c r="E862" s="170"/>
    </row>
    <row r="863" spans="4:5" ht="14">
      <c r="D863" s="170"/>
      <c r="E863" s="170"/>
    </row>
    <row r="864" spans="4:5" ht="14">
      <c r="D864" s="170"/>
      <c r="E864" s="170"/>
    </row>
    <row r="865" spans="4:5" ht="14">
      <c r="D865" s="170"/>
      <c r="E865" s="170"/>
    </row>
    <row r="866" spans="4:5" ht="14">
      <c r="D866" s="170"/>
      <c r="E866" s="170"/>
    </row>
    <row r="867" spans="4:5" ht="14">
      <c r="D867" s="170"/>
      <c r="E867" s="170"/>
    </row>
    <row r="868" spans="4:5" ht="14">
      <c r="D868" s="170"/>
      <c r="E868" s="170"/>
    </row>
    <row r="869" spans="4:5" ht="14">
      <c r="D869" s="170"/>
      <c r="E869" s="170"/>
    </row>
    <row r="870" spans="4:5" ht="14">
      <c r="D870" s="170"/>
      <c r="E870" s="170"/>
    </row>
    <row r="871" spans="4:5" ht="14">
      <c r="D871" s="170"/>
      <c r="E871" s="170"/>
    </row>
    <row r="872" spans="4:5" ht="14">
      <c r="D872" s="170"/>
      <c r="E872" s="170"/>
    </row>
    <row r="873" spans="4:5" ht="14">
      <c r="D873" s="170"/>
      <c r="E873" s="170"/>
    </row>
    <row r="874" spans="4:5" ht="14">
      <c r="D874" s="170"/>
      <c r="E874" s="170"/>
    </row>
    <row r="875" spans="4:5" ht="14">
      <c r="D875" s="170"/>
      <c r="E875" s="170"/>
    </row>
    <row r="876" spans="4:5" ht="14">
      <c r="D876" s="170"/>
      <c r="E876" s="170"/>
    </row>
    <row r="877" spans="4:5" ht="14">
      <c r="D877" s="170"/>
      <c r="E877" s="170"/>
    </row>
    <row r="878" spans="4:5" ht="14">
      <c r="D878" s="170"/>
      <c r="E878" s="170"/>
    </row>
    <row r="879" spans="4:5" ht="14">
      <c r="D879" s="170"/>
      <c r="E879" s="170"/>
    </row>
    <row r="880" spans="4:5" ht="14">
      <c r="D880" s="170"/>
      <c r="E880" s="170"/>
    </row>
    <row r="881" spans="4:5" ht="14">
      <c r="D881" s="170"/>
      <c r="E881" s="170"/>
    </row>
    <row r="882" spans="4:5" ht="14">
      <c r="D882" s="170"/>
      <c r="E882" s="170"/>
    </row>
    <row r="883" spans="4:5" ht="14">
      <c r="D883" s="170"/>
      <c r="E883" s="170"/>
    </row>
    <row r="884" spans="4:5" ht="14">
      <c r="D884" s="170"/>
      <c r="E884" s="170"/>
    </row>
    <row r="885" spans="4:5" ht="14">
      <c r="D885" s="170"/>
      <c r="E885" s="170"/>
    </row>
    <row r="886" spans="4:5" ht="14">
      <c r="D886" s="170"/>
      <c r="E886" s="170"/>
    </row>
    <row r="887" spans="4:5" ht="14">
      <c r="D887" s="170"/>
      <c r="E887" s="170"/>
    </row>
    <row r="888" spans="4:5" ht="14">
      <c r="D888" s="170"/>
      <c r="E888" s="170"/>
    </row>
    <row r="889" spans="4:5" ht="14">
      <c r="D889" s="170"/>
      <c r="E889" s="170"/>
    </row>
    <row r="890" spans="4:5" ht="14">
      <c r="D890" s="170"/>
      <c r="E890" s="170"/>
    </row>
    <row r="891" spans="4:5" ht="14">
      <c r="D891" s="170"/>
      <c r="E891" s="170"/>
    </row>
    <row r="892" spans="4:5" ht="14">
      <c r="D892" s="170"/>
      <c r="E892" s="170"/>
    </row>
    <row r="893" spans="4:5" ht="14">
      <c r="D893" s="170"/>
      <c r="E893" s="170"/>
    </row>
    <row r="894" spans="4:5" ht="14">
      <c r="D894" s="170"/>
      <c r="E894" s="170"/>
    </row>
    <row r="895" spans="4:5" ht="14">
      <c r="D895" s="170"/>
      <c r="E895" s="170"/>
    </row>
    <row r="896" spans="4:5" ht="14">
      <c r="D896" s="170"/>
      <c r="E896" s="170"/>
    </row>
    <row r="897" spans="4:5" ht="14">
      <c r="D897" s="170"/>
      <c r="E897" s="170"/>
    </row>
    <row r="898" spans="4:5" ht="14">
      <c r="D898" s="170"/>
      <c r="E898" s="170"/>
    </row>
    <row r="899" spans="4:5" ht="14">
      <c r="D899" s="170"/>
      <c r="E899" s="170"/>
    </row>
    <row r="900" spans="4:5" ht="14">
      <c r="D900" s="170"/>
      <c r="E900" s="170"/>
    </row>
    <row r="901" spans="4:5" ht="14">
      <c r="D901" s="170"/>
      <c r="E901" s="170"/>
    </row>
    <row r="902" spans="4:5" ht="14">
      <c r="D902" s="170"/>
      <c r="E902" s="170"/>
    </row>
    <row r="903" spans="4:5" ht="14">
      <c r="D903" s="170"/>
      <c r="E903" s="170"/>
    </row>
    <row r="904" spans="4:5" ht="14">
      <c r="D904" s="170"/>
      <c r="E904" s="170"/>
    </row>
    <row r="905" spans="4:5" ht="14">
      <c r="D905" s="170"/>
      <c r="E905" s="170"/>
    </row>
    <row r="906" spans="4:5" ht="14">
      <c r="D906" s="170"/>
      <c r="E906" s="170"/>
    </row>
    <row r="907" spans="4:5" ht="14">
      <c r="D907" s="170"/>
      <c r="E907" s="170"/>
    </row>
    <row r="908" spans="4:5" ht="14">
      <c r="D908" s="170"/>
      <c r="E908" s="170"/>
    </row>
    <row r="909" spans="4:5" ht="14">
      <c r="D909" s="170"/>
      <c r="E909" s="170"/>
    </row>
    <row r="910" spans="4:5" ht="14">
      <c r="D910" s="170"/>
      <c r="E910" s="170"/>
    </row>
    <row r="911" spans="4:5" ht="14">
      <c r="D911" s="170"/>
      <c r="E911" s="170"/>
    </row>
    <row r="912" spans="4:5" ht="14">
      <c r="D912" s="170"/>
      <c r="E912" s="170"/>
    </row>
    <row r="913" spans="4:5" ht="14">
      <c r="D913" s="170"/>
      <c r="E913" s="170"/>
    </row>
    <row r="914" spans="4:5" ht="14">
      <c r="D914" s="170"/>
      <c r="E914" s="170"/>
    </row>
    <row r="915" spans="4:5" ht="14">
      <c r="D915" s="170"/>
      <c r="E915" s="170"/>
    </row>
    <row r="916" spans="4:5" ht="14">
      <c r="D916" s="170"/>
      <c r="E916" s="170"/>
    </row>
    <row r="917" spans="4:5" ht="14">
      <c r="D917" s="170"/>
      <c r="E917" s="170"/>
    </row>
    <row r="918" spans="4:5" ht="14">
      <c r="D918" s="170"/>
      <c r="E918" s="170"/>
    </row>
    <row r="919" spans="4:5" ht="14">
      <c r="D919" s="170"/>
      <c r="E919" s="170"/>
    </row>
    <row r="920" spans="4:5" ht="14">
      <c r="D920" s="170"/>
      <c r="E920" s="170"/>
    </row>
    <row r="921" spans="4:5" ht="14">
      <c r="D921" s="170"/>
      <c r="E921" s="170"/>
    </row>
    <row r="922" spans="4:5" ht="14">
      <c r="D922" s="170"/>
      <c r="E922" s="170"/>
    </row>
    <row r="923" spans="4:5" ht="14">
      <c r="D923" s="170"/>
      <c r="E923" s="170"/>
    </row>
    <row r="924" spans="4:5" ht="14">
      <c r="D924" s="170"/>
      <c r="E924" s="170"/>
    </row>
    <row r="925" spans="4:5" ht="14">
      <c r="D925" s="170"/>
      <c r="E925" s="170"/>
    </row>
    <row r="926" spans="4:5" ht="14">
      <c r="D926" s="170"/>
      <c r="E926" s="170"/>
    </row>
    <row r="927" spans="4:5" ht="14">
      <c r="D927" s="170"/>
      <c r="E927" s="170"/>
    </row>
    <row r="928" spans="4:5" ht="14">
      <c r="D928" s="170"/>
      <c r="E928" s="170"/>
    </row>
    <row r="929" spans="4:5" ht="14">
      <c r="D929" s="170"/>
      <c r="E929" s="170"/>
    </row>
    <row r="930" spans="4:5" ht="14">
      <c r="D930" s="170"/>
      <c r="E930" s="170"/>
    </row>
    <row r="931" spans="4:5" ht="14">
      <c r="D931" s="170"/>
      <c r="E931" s="170"/>
    </row>
    <row r="932" spans="4:5" ht="14">
      <c r="D932" s="170"/>
      <c r="E932" s="170"/>
    </row>
    <row r="933" spans="4:5" ht="14">
      <c r="D933" s="170"/>
      <c r="E933" s="170"/>
    </row>
    <row r="934" spans="4:5" ht="14">
      <c r="D934" s="170"/>
      <c r="E934" s="170"/>
    </row>
    <row r="935" spans="4:5" ht="14">
      <c r="D935" s="170"/>
      <c r="E935" s="170"/>
    </row>
    <row r="936" spans="4:5" ht="14">
      <c r="D936" s="170"/>
      <c r="E936" s="170"/>
    </row>
    <row r="937" spans="4:5" ht="14">
      <c r="D937" s="170"/>
      <c r="E937" s="170"/>
    </row>
    <row r="938" spans="4:5" ht="14">
      <c r="D938" s="170"/>
      <c r="E938" s="170"/>
    </row>
    <row r="939" spans="4:5" ht="14">
      <c r="D939" s="170"/>
      <c r="E939" s="170"/>
    </row>
    <row r="940" spans="4:5" ht="14">
      <c r="D940" s="170"/>
      <c r="E940" s="170"/>
    </row>
    <row r="941" spans="4:5" ht="14">
      <c r="D941" s="170"/>
      <c r="E941" s="170"/>
    </row>
    <row r="942" spans="4:5" ht="14">
      <c r="D942" s="170"/>
      <c r="E942" s="170"/>
    </row>
    <row r="943" spans="4:5" ht="14">
      <c r="D943" s="170"/>
      <c r="E943" s="170"/>
    </row>
    <row r="944" spans="4:5" ht="14">
      <c r="D944" s="170"/>
      <c r="E944" s="170"/>
    </row>
    <row r="945" spans="4:5" ht="14">
      <c r="D945" s="170"/>
      <c r="E945" s="170"/>
    </row>
    <row r="946" spans="4:5" ht="14">
      <c r="D946" s="170"/>
      <c r="E946" s="170"/>
    </row>
    <row r="947" spans="4:5" ht="14">
      <c r="D947" s="170"/>
      <c r="E947" s="170"/>
    </row>
    <row r="948" spans="4:5" ht="14">
      <c r="D948" s="170"/>
      <c r="E948" s="170"/>
    </row>
    <row r="949" spans="4:5" ht="14">
      <c r="D949" s="170"/>
      <c r="E949" s="170"/>
    </row>
    <row r="950" spans="4:5" ht="14">
      <c r="D950" s="170"/>
      <c r="E950" s="170"/>
    </row>
    <row r="951" spans="4:5" ht="14">
      <c r="D951" s="170"/>
      <c r="E951" s="170"/>
    </row>
    <row r="952" spans="4:5" ht="14">
      <c r="D952" s="170"/>
      <c r="E952" s="170"/>
    </row>
    <row r="953" spans="4:5" ht="14">
      <c r="D953" s="170"/>
      <c r="E953" s="170"/>
    </row>
    <row r="954" spans="4:5" ht="14">
      <c r="D954" s="170"/>
      <c r="E954" s="170"/>
    </row>
    <row r="955" spans="4:5" ht="14">
      <c r="D955" s="170"/>
      <c r="E955" s="170"/>
    </row>
    <row r="956" spans="4:5" ht="14">
      <c r="D956" s="170"/>
      <c r="E956" s="170"/>
    </row>
    <row r="957" spans="4:5" ht="14">
      <c r="D957" s="170"/>
      <c r="E957" s="170"/>
    </row>
    <row r="958" spans="4:5" ht="14">
      <c r="D958" s="170"/>
      <c r="E958" s="170"/>
    </row>
    <row r="959" spans="4:5" ht="14">
      <c r="D959" s="170"/>
      <c r="E959" s="170"/>
    </row>
    <row r="960" spans="4:5" ht="14">
      <c r="D960" s="170"/>
      <c r="E960" s="170"/>
    </row>
    <row r="961" spans="4:5" ht="14">
      <c r="D961" s="170"/>
      <c r="E961" s="170"/>
    </row>
    <row r="962" spans="4:5" ht="14">
      <c r="D962" s="170"/>
      <c r="E962" s="170"/>
    </row>
    <row r="963" spans="4:5" ht="14">
      <c r="D963" s="170"/>
      <c r="E963" s="170"/>
    </row>
    <row r="964" spans="4:5" ht="14">
      <c r="D964" s="170"/>
      <c r="E964" s="170"/>
    </row>
    <row r="965" spans="4:5" ht="14">
      <c r="D965" s="170"/>
      <c r="E965" s="170"/>
    </row>
    <row r="966" spans="4:5" ht="14">
      <c r="D966" s="170"/>
      <c r="E966" s="170"/>
    </row>
    <row r="967" spans="4:5" ht="14">
      <c r="D967" s="170"/>
      <c r="E967" s="170"/>
    </row>
    <row r="968" spans="4:5" ht="14">
      <c r="D968" s="170"/>
      <c r="E968" s="170"/>
    </row>
    <row r="969" spans="4:5" ht="14">
      <c r="D969" s="170"/>
      <c r="E969" s="170"/>
    </row>
    <row r="970" spans="4:5" ht="14">
      <c r="D970" s="170"/>
      <c r="E970" s="170"/>
    </row>
    <row r="971" spans="4:5" ht="14">
      <c r="D971" s="170"/>
      <c r="E971" s="170"/>
    </row>
    <row r="972" spans="4:5" ht="14">
      <c r="D972" s="170"/>
      <c r="E972" s="170"/>
    </row>
    <row r="973" spans="4:5" ht="14">
      <c r="D973" s="170"/>
      <c r="E973" s="170"/>
    </row>
    <row r="974" spans="4:5" ht="14">
      <c r="D974" s="170"/>
      <c r="E974" s="170"/>
    </row>
    <row r="975" spans="4:5" ht="14">
      <c r="D975" s="170"/>
      <c r="E975" s="170"/>
    </row>
    <row r="976" spans="4:5" ht="14">
      <c r="D976" s="170"/>
      <c r="E976" s="170"/>
    </row>
    <row r="977" spans="4:5" ht="14">
      <c r="D977" s="170"/>
      <c r="E977" s="170"/>
    </row>
    <row r="978" spans="4:5" ht="14">
      <c r="D978" s="170"/>
      <c r="E978" s="170"/>
    </row>
    <row r="979" spans="4:5" ht="14">
      <c r="D979" s="170"/>
      <c r="E979" s="170"/>
    </row>
    <row r="980" spans="4:5" ht="14">
      <c r="D980" s="170"/>
      <c r="E980" s="170"/>
    </row>
    <row r="981" spans="4:5" ht="14">
      <c r="D981" s="170"/>
      <c r="E981" s="170"/>
    </row>
    <row r="982" spans="4:5" ht="14">
      <c r="D982" s="170"/>
      <c r="E982" s="170"/>
    </row>
    <row r="983" spans="4:5" ht="14">
      <c r="D983" s="170"/>
      <c r="E983" s="170"/>
    </row>
    <row r="984" spans="4:5" ht="14">
      <c r="D984" s="170"/>
      <c r="E984" s="170"/>
    </row>
    <row r="985" spans="4:5" ht="14">
      <c r="D985" s="170"/>
      <c r="E985" s="170"/>
    </row>
    <row r="986" spans="4:5" ht="14">
      <c r="D986" s="170"/>
      <c r="E986" s="170"/>
    </row>
    <row r="987" spans="4:5" ht="14">
      <c r="D987" s="170"/>
      <c r="E987" s="170"/>
    </row>
    <row r="988" spans="4:5" ht="14">
      <c r="D988" s="170"/>
      <c r="E988" s="170"/>
    </row>
    <row r="989" spans="4:5" ht="14">
      <c r="D989" s="170"/>
      <c r="E989" s="170"/>
    </row>
    <row r="990" spans="4:5" ht="14">
      <c r="D990" s="170"/>
      <c r="E990" s="170"/>
    </row>
    <row r="991" spans="4:5" ht="14">
      <c r="D991" s="170"/>
      <c r="E991" s="170"/>
    </row>
    <row r="992" spans="4:5" ht="14">
      <c r="D992" s="170"/>
      <c r="E992" s="170"/>
    </row>
    <row r="993" spans="4:5" ht="14">
      <c r="D993" s="170"/>
      <c r="E993" s="170"/>
    </row>
    <row r="994" spans="4:5" ht="14">
      <c r="D994" s="170"/>
      <c r="E994" s="170"/>
    </row>
    <row r="995" spans="4:5" ht="14">
      <c r="D995" s="170"/>
      <c r="E995" s="170"/>
    </row>
    <row r="996" spans="4:5" ht="14">
      <c r="D996" s="170"/>
      <c r="E996" s="170"/>
    </row>
    <row r="997" spans="4:5" ht="14">
      <c r="D997" s="170"/>
      <c r="E997" s="170"/>
    </row>
    <row r="998" spans="4:5" ht="14">
      <c r="D998" s="170"/>
      <c r="E998" s="170"/>
    </row>
    <row r="999" spans="4:5" ht="14">
      <c r="D999" s="170"/>
      <c r="E999" s="170"/>
    </row>
    <row r="1000" spans="4:5" ht="14">
      <c r="D1000" s="170"/>
      <c r="E1000" s="170"/>
    </row>
  </sheetData>
  <autoFilter ref="B5:H22" xr:uid="{00000000-0009-0000-0000-000018000000}"/>
  <mergeCells count="2">
    <mergeCell ref="B2:C2"/>
    <mergeCell ref="B3:C3"/>
  </mergeCells>
  <conditionalFormatting sqref="B6:B505">
    <cfRule type="expression" dxfId="8" priority="1">
      <formula>AND($B6&lt;&gt;"",MOD(SUM(--($B5:$B$5&lt;&gt;$B6:$B$6))+1,2))</formula>
    </cfRule>
  </conditionalFormatting>
  <conditionalFormatting sqref="B6:G505">
    <cfRule type="expression" dxfId="7" priority="2">
      <formula>$B6&lt;&gt;""</formula>
    </cfRule>
  </conditionalFormatting>
  <conditionalFormatting sqref="H6:H505">
    <cfRule type="expression" dxfId="6" priority="3">
      <formula>$B6&lt;&gt;""</formula>
    </cfRule>
  </conditionalFormatting>
  <dataValidations count="1">
    <dataValidation type="list" allowBlank="1" sqref="C6:C505" xr:uid="{00000000-0002-0000-1800-000000000000}">
      <formula1>rngTexty</formula1>
    </dataValidation>
  </dataValidations>
  <pageMargins left="0.39370078740157483" right="0.39370078740157483" top="0.39370078740157483" bottom="0.62992125984251968" header="0" footer="0"/>
  <pageSetup paperSize="9" orientation="portrait"/>
  <headerFooter>
    <oddFooter>&amp;CStrana &amp;P z</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pageSetUpPr fitToPage="1"/>
  </sheetPr>
  <dimension ref="A1:AD1014"/>
  <sheetViews>
    <sheetView workbookViewId="0"/>
  </sheetViews>
  <sheetFormatPr baseColWidth="10" defaultColWidth="14.3984375" defaultRowHeight="15.75" customHeight="1"/>
  <cols>
    <col min="1" max="1" width="15.59765625" customWidth="1"/>
    <col min="2" max="2" width="54.19921875" customWidth="1"/>
    <col min="3" max="3" width="9.796875" customWidth="1"/>
    <col min="4" max="4" width="15.3984375" customWidth="1"/>
    <col min="6" max="6" width="17.796875" customWidth="1"/>
    <col min="7" max="7" width="18.19921875" customWidth="1"/>
    <col min="8" max="8" width="108.19921875" customWidth="1"/>
  </cols>
  <sheetData>
    <row r="1" spans="1:30" ht="28.5" customHeight="1">
      <c r="A1" s="178" t="s">
        <v>38</v>
      </c>
      <c r="B1" s="20" t="s">
        <v>434</v>
      </c>
      <c r="C1" s="20" t="s">
        <v>435</v>
      </c>
      <c r="D1" s="20" t="s">
        <v>436</v>
      </c>
      <c r="E1" s="20" t="s">
        <v>437</v>
      </c>
      <c r="F1" s="21" t="s">
        <v>438</v>
      </c>
      <c r="G1" s="21" t="s">
        <v>439</v>
      </c>
      <c r="H1" s="20" t="s">
        <v>440</v>
      </c>
      <c r="I1" s="22"/>
      <c r="J1" s="22"/>
      <c r="K1" s="22"/>
    </row>
    <row r="2" spans="1:30" ht="15">
      <c r="A2" s="60" t="s">
        <v>1473</v>
      </c>
      <c r="B2" s="22" t="s">
        <v>1474</v>
      </c>
      <c r="C2" s="40">
        <v>16</v>
      </c>
      <c r="D2" s="40">
        <v>1900</v>
      </c>
      <c r="E2" s="179">
        <f t="shared" ref="E2:E12" si="0">C2*D2</f>
        <v>30400</v>
      </c>
      <c r="F2" s="180">
        <f t="shared" ref="F2:F50" si="1">D2*0.2</f>
        <v>380</v>
      </c>
      <c r="G2" s="180">
        <f t="shared" ref="G2:G50" si="2">E2*0.25</f>
        <v>7600</v>
      </c>
      <c r="H2" s="179" t="s">
        <v>1475</v>
      </c>
      <c r="I2" s="22"/>
      <c r="J2" s="22"/>
      <c r="K2" s="22"/>
    </row>
    <row r="3" spans="1:30" ht="15">
      <c r="A3" s="72" t="s">
        <v>1476</v>
      </c>
      <c r="B3" s="45" t="s">
        <v>1477</v>
      </c>
      <c r="C3" s="181">
        <v>36</v>
      </c>
      <c r="D3" s="181">
        <v>800</v>
      </c>
      <c r="E3" s="182">
        <f t="shared" si="0"/>
        <v>28800</v>
      </c>
      <c r="F3" s="183">
        <f t="shared" si="1"/>
        <v>160</v>
      </c>
      <c r="G3" s="183">
        <f t="shared" si="2"/>
        <v>7200</v>
      </c>
      <c r="H3" s="66" t="s">
        <v>478</v>
      </c>
      <c r="I3" s="45"/>
      <c r="J3" s="45"/>
      <c r="K3" s="45"/>
      <c r="L3" s="46"/>
      <c r="M3" s="46"/>
      <c r="N3" s="46"/>
      <c r="O3" s="46"/>
      <c r="P3" s="46"/>
      <c r="Q3" s="46"/>
      <c r="R3" s="46"/>
      <c r="S3" s="46"/>
      <c r="T3" s="46"/>
      <c r="U3" s="46"/>
      <c r="V3" s="46"/>
      <c r="W3" s="46"/>
      <c r="X3" s="46"/>
      <c r="Y3" s="46"/>
      <c r="Z3" s="46"/>
      <c r="AA3" s="46"/>
      <c r="AB3" s="46"/>
      <c r="AC3" s="46"/>
      <c r="AD3" s="46"/>
    </row>
    <row r="4" spans="1:30" ht="15">
      <c r="A4" s="60" t="s">
        <v>1478</v>
      </c>
      <c r="B4" s="22" t="s">
        <v>1477</v>
      </c>
      <c r="C4" s="40">
        <v>36</v>
      </c>
      <c r="D4" s="40">
        <v>800</v>
      </c>
      <c r="E4" s="179">
        <f t="shared" si="0"/>
        <v>28800</v>
      </c>
      <c r="F4" s="180">
        <f t="shared" si="1"/>
        <v>160</v>
      </c>
      <c r="G4" s="180">
        <f t="shared" si="2"/>
        <v>7200</v>
      </c>
      <c r="H4" s="25" t="s">
        <v>478</v>
      </c>
      <c r="I4" s="22"/>
      <c r="J4" s="22"/>
      <c r="K4" s="22"/>
    </row>
    <row r="5" spans="1:30" ht="15">
      <c r="A5" s="60" t="s">
        <v>1479</v>
      </c>
      <c r="B5" s="22" t="s">
        <v>1477</v>
      </c>
      <c r="C5" s="40">
        <v>36</v>
      </c>
      <c r="D5" s="40">
        <v>800</v>
      </c>
      <c r="E5" s="179">
        <f t="shared" si="0"/>
        <v>28800</v>
      </c>
      <c r="F5" s="180">
        <f t="shared" si="1"/>
        <v>160</v>
      </c>
      <c r="G5" s="180">
        <f t="shared" si="2"/>
        <v>7200</v>
      </c>
      <c r="H5" s="43" t="s">
        <v>478</v>
      </c>
      <c r="I5" s="22"/>
      <c r="J5" s="22"/>
      <c r="K5" s="22"/>
    </row>
    <row r="6" spans="1:30" ht="15">
      <c r="A6" s="72" t="s">
        <v>1480</v>
      </c>
      <c r="B6" s="45" t="s">
        <v>1481</v>
      </c>
      <c r="C6" s="181">
        <v>80</v>
      </c>
      <c r="D6" s="181">
        <v>1000</v>
      </c>
      <c r="E6" s="182">
        <f t="shared" si="0"/>
        <v>80000</v>
      </c>
      <c r="F6" s="183">
        <f t="shared" si="1"/>
        <v>200</v>
      </c>
      <c r="G6" s="183">
        <f t="shared" si="2"/>
        <v>20000</v>
      </c>
      <c r="H6" s="182" t="s">
        <v>1482</v>
      </c>
      <c r="I6" s="45"/>
      <c r="J6" s="45"/>
      <c r="K6" s="45"/>
      <c r="L6" s="46"/>
      <c r="M6" s="46"/>
      <c r="N6" s="46"/>
      <c r="O6" s="46"/>
      <c r="P6" s="46"/>
      <c r="Q6" s="46"/>
      <c r="R6" s="46"/>
      <c r="S6" s="46"/>
      <c r="T6" s="46"/>
      <c r="U6" s="46"/>
      <c r="V6" s="46"/>
      <c r="W6" s="46"/>
      <c r="X6" s="46"/>
      <c r="Y6" s="46"/>
      <c r="Z6" s="46"/>
      <c r="AA6" s="46"/>
      <c r="AB6" s="46"/>
      <c r="AC6" s="46"/>
      <c r="AD6" s="46"/>
    </row>
    <row r="7" spans="1:30" ht="15">
      <c r="A7" s="60" t="s">
        <v>1483</v>
      </c>
      <c r="B7" s="22" t="s">
        <v>1477</v>
      </c>
      <c r="C7" s="40">
        <v>36</v>
      </c>
      <c r="D7" s="40">
        <v>800</v>
      </c>
      <c r="E7" s="179">
        <f t="shared" si="0"/>
        <v>28800</v>
      </c>
      <c r="F7" s="180">
        <f t="shared" si="1"/>
        <v>160</v>
      </c>
      <c r="G7" s="180">
        <f t="shared" si="2"/>
        <v>7200</v>
      </c>
      <c r="H7" s="179" t="s">
        <v>478</v>
      </c>
      <c r="I7" s="22"/>
      <c r="J7" s="22"/>
      <c r="K7" s="22"/>
    </row>
    <row r="8" spans="1:30" ht="15">
      <c r="A8" s="60" t="s">
        <v>1484</v>
      </c>
      <c r="B8" s="22" t="s">
        <v>1477</v>
      </c>
      <c r="C8" s="40">
        <v>36</v>
      </c>
      <c r="D8" s="40">
        <v>800</v>
      </c>
      <c r="E8" s="179">
        <f t="shared" si="0"/>
        <v>28800</v>
      </c>
      <c r="F8" s="180">
        <f t="shared" si="1"/>
        <v>160</v>
      </c>
      <c r="G8" s="180">
        <f t="shared" si="2"/>
        <v>7200</v>
      </c>
      <c r="H8" s="179" t="s">
        <v>478</v>
      </c>
      <c r="I8" s="22"/>
      <c r="J8" s="22"/>
      <c r="K8" s="22"/>
    </row>
    <row r="9" spans="1:30" ht="15">
      <c r="A9" s="60" t="s">
        <v>1485</v>
      </c>
      <c r="B9" s="22" t="s">
        <v>1477</v>
      </c>
      <c r="C9" s="40">
        <v>36</v>
      </c>
      <c r="D9" s="40">
        <v>800</v>
      </c>
      <c r="E9" s="179">
        <f t="shared" si="0"/>
        <v>28800</v>
      </c>
      <c r="F9" s="180">
        <f t="shared" si="1"/>
        <v>160</v>
      </c>
      <c r="G9" s="180">
        <f t="shared" si="2"/>
        <v>7200</v>
      </c>
      <c r="H9" s="179" t="s">
        <v>478</v>
      </c>
      <c r="I9" s="22"/>
      <c r="J9" s="22"/>
      <c r="K9" s="22"/>
    </row>
    <row r="10" spans="1:30" ht="15">
      <c r="A10" s="60" t="s">
        <v>1486</v>
      </c>
      <c r="B10" s="22" t="s">
        <v>1487</v>
      </c>
      <c r="C10" s="40">
        <v>26</v>
      </c>
      <c r="D10" s="40">
        <v>800</v>
      </c>
      <c r="E10" s="179">
        <f t="shared" si="0"/>
        <v>20800</v>
      </c>
      <c r="F10" s="180">
        <f t="shared" si="1"/>
        <v>160</v>
      </c>
      <c r="G10" s="180">
        <f t="shared" si="2"/>
        <v>5200</v>
      </c>
      <c r="H10" s="179" t="s">
        <v>478</v>
      </c>
      <c r="I10" s="22"/>
      <c r="J10" s="22"/>
      <c r="K10" s="22"/>
    </row>
    <row r="11" spans="1:30" ht="15">
      <c r="A11" s="72" t="s">
        <v>1488</v>
      </c>
      <c r="B11" s="45" t="s">
        <v>1489</v>
      </c>
      <c r="C11" s="181">
        <v>195</v>
      </c>
      <c r="D11" s="181">
        <v>79</v>
      </c>
      <c r="E11" s="182">
        <f t="shared" si="0"/>
        <v>15405</v>
      </c>
      <c r="F11" s="183">
        <f t="shared" si="1"/>
        <v>15.8</v>
      </c>
      <c r="G11" s="183">
        <f t="shared" si="2"/>
        <v>3851.25</v>
      </c>
      <c r="H11" s="182" t="s">
        <v>1490</v>
      </c>
      <c r="I11" s="45"/>
      <c r="J11" s="45"/>
      <c r="K11" s="45"/>
      <c r="L11" s="46"/>
      <c r="M11" s="46"/>
      <c r="N11" s="46"/>
      <c r="O11" s="46"/>
      <c r="P11" s="46"/>
      <c r="Q11" s="46"/>
      <c r="R11" s="46"/>
      <c r="S11" s="46"/>
      <c r="T11" s="46"/>
      <c r="U11" s="46"/>
      <c r="V11" s="46"/>
      <c r="W11" s="46"/>
      <c r="X11" s="46"/>
      <c r="Y11" s="46"/>
      <c r="Z11" s="46"/>
      <c r="AA11" s="46"/>
      <c r="AB11" s="46"/>
      <c r="AC11" s="46"/>
      <c r="AD11" s="46"/>
    </row>
    <row r="12" spans="1:30" ht="15">
      <c r="A12" s="60" t="s">
        <v>1491</v>
      </c>
      <c r="B12" s="22" t="s">
        <v>1492</v>
      </c>
      <c r="C12" s="40">
        <v>54</v>
      </c>
      <c r="D12" s="40">
        <v>215</v>
      </c>
      <c r="E12" s="179">
        <f t="shared" si="0"/>
        <v>11610</v>
      </c>
      <c r="F12" s="180">
        <f t="shared" si="1"/>
        <v>43</v>
      </c>
      <c r="G12" s="180">
        <f t="shared" si="2"/>
        <v>2902.5</v>
      </c>
      <c r="H12" s="179" t="s">
        <v>1493</v>
      </c>
      <c r="I12" s="22"/>
      <c r="J12" s="22"/>
      <c r="K12" s="22"/>
    </row>
    <row r="13" spans="1:30" ht="15">
      <c r="A13" s="60" t="s">
        <v>1494</v>
      </c>
      <c r="B13" s="22" t="s">
        <v>1495</v>
      </c>
      <c r="C13" s="40"/>
      <c r="D13" s="40"/>
      <c r="E13" s="179"/>
      <c r="F13" s="180">
        <f t="shared" si="1"/>
        <v>0</v>
      </c>
      <c r="G13" s="180">
        <f t="shared" si="2"/>
        <v>0</v>
      </c>
      <c r="H13" s="22"/>
      <c r="I13" s="22"/>
      <c r="J13" s="22"/>
      <c r="K13" s="22"/>
    </row>
    <row r="14" spans="1:30" ht="15">
      <c r="A14" s="71"/>
      <c r="B14" s="22" t="s">
        <v>1496</v>
      </c>
      <c r="C14" s="40">
        <v>80</v>
      </c>
      <c r="D14" s="40">
        <v>580</v>
      </c>
      <c r="E14" s="179">
        <f t="shared" ref="E14:E34" si="3">C14*D14</f>
        <v>46400</v>
      </c>
      <c r="F14" s="180">
        <f t="shared" si="1"/>
        <v>116</v>
      </c>
      <c r="G14" s="180">
        <f t="shared" si="2"/>
        <v>11600</v>
      </c>
      <c r="H14" s="25" t="s">
        <v>1497</v>
      </c>
      <c r="I14" s="22"/>
      <c r="J14" s="22"/>
      <c r="K14" s="22"/>
    </row>
    <row r="15" spans="1:30" ht="15">
      <c r="A15" s="71"/>
      <c r="B15" s="22" t="s">
        <v>1498</v>
      </c>
      <c r="C15" s="40">
        <v>39</v>
      </c>
      <c r="D15" s="40">
        <v>725</v>
      </c>
      <c r="E15" s="179">
        <f t="shared" si="3"/>
        <v>28275</v>
      </c>
      <c r="F15" s="180">
        <f t="shared" si="1"/>
        <v>145</v>
      </c>
      <c r="G15" s="180">
        <f t="shared" si="2"/>
        <v>7068.75</v>
      </c>
      <c r="H15" s="43" t="s">
        <v>1499</v>
      </c>
      <c r="I15" s="22"/>
      <c r="J15" s="22"/>
      <c r="K15" s="22"/>
    </row>
    <row r="16" spans="1:30" ht="15">
      <c r="A16" s="71"/>
      <c r="B16" s="22" t="s">
        <v>1500</v>
      </c>
      <c r="C16" s="40">
        <v>40</v>
      </c>
      <c r="D16" s="40">
        <v>765</v>
      </c>
      <c r="E16" s="179">
        <f t="shared" si="3"/>
        <v>30600</v>
      </c>
      <c r="F16" s="180">
        <f t="shared" si="1"/>
        <v>153</v>
      </c>
      <c r="G16" s="180">
        <f t="shared" si="2"/>
        <v>7650</v>
      </c>
      <c r="H16" s="25" t="s">
        <v>1501</v>
      </c>
      <c r="I16" s="22"/>
      <c r="J16" s="22"/>
      <c r="K16" s="22"/>
    </row>
    <row r="17" spans="1:30" ht="15">
      <c r="A17" s="71"/>
      <c r="B17" s="22" t="s">
        <v>1502</v>
      </c>
      <c r="C17" s="40">
        <v>100</v>
      </c>
      <c r="D17" s="40">
        <v>1200</v>
      </c>
      <c r="E17" s="179">
        <f t="shared" si="3"/>
        <v>120000</v>
      </c>
      <c r="F17" s="180">
        <f t="shared" si="1"/>
        <v>240</v>
      </c>
      <c r="G17" s="180">
        <f t="shared" si="2"/>
        <v>30000</v>
      </c>
      <c r="H17" s="25" t="s">
        <v>1503</v>
      </c>
      <c r="I17" s="22"/>
      <c r="J17" s="22"/>
      <c r="K17" s="22"/>
    </row>
    <row r="18" spans="1:30" ht="15">
      <c r="A18" s="71"/>
      <c r="B18" s="22" t="s">
        <v>1504</v>
      </c>
      <c r="C18" s="40">
        <v>20</v>
      </c>
      <c r="D18" s="40">
        <v>430</v>
      </c>
      <c r="E18" s="179">
        <f t="shared" si="3"/>
        <v>8600</v>
      </c>
      <c r="F18" s="180">
        <f t="shared" si="1"/>
        <v>86</v>
      </c>
      <c r="G18" s="180">
        <f t="shared" si="2"/>
        <v>2150</v>
      </c>
      <c r="H18" s="43" t="s">
        <v>1505</v>
      </c>
      <c r="I18" s="22"/>
      <c r="J18" s="22"/>
      <c r="K18" s="22"/>
    </row>
    <row r="19" spans="1:30" ht="15">
      <c r="A19" s="71"/>
      <c r="B19" s="22" t="s">
        <v>1506</v>
      </c>
      <c r="C19" s="40">
        <v>1</v>
      </c>
      <c r="D19" s="40">
        <v>725</v>
      </c>
      <c r="E19" s="179">
        <f t="shared" si="3"/>
        <v>725</v>
      </c>
      <c r="F19" s="180">
        <f t="shared" si="1"/>
        <v>145</v>
      </c>
      <c r="G19" s="180">
        <f t="shared" si="2"/>
        <v>181.25</v>
      </c>
      <c r="H19" s="184" t="s">
        <v>1499</v>
      </c>
      <c r="I19" s="22"/>
      <c r="J19" s="22"/>
      <c r="K19" s="22"/>
    </row>
    <row r="20" spans="1:30" ht="15">
      <c r="A20" s="71"/>
      <c r="B20" s="22" t="s">
        <v>1507</v>
      </c>
      <c r="C20" s="40">
        <v>3</v>
      </c>
      <c r="D20" s="40">
        <v>430</v>
      </c>
      <c r="E20" s="179">
        <f t="shared" si="3"/>
        <v>1290</v>
      </c>
      <c r="F20" s="180">
        <f t="shared" si="1"/>
        <v>86</v>
      </c>
      <c r="G20" s="180">
        <f t="shared" si="2"/>
        <v>322.5</v>
      </c>
      <c r="H20" s="184" t="s">
        <v>1505</v>
      </c>
      <c r="I20" s="22"/>
      <c r="J20" s="22"/>
      <c r="K20" s="22"/>
    </row>
    <row r="21" spans="1:30" ht="15">
      <c r="A21" s="71"/>
      <c r="B21" s="22" t="s">
        <v>1508</v>
      </c>
      <c r="C21" s="40">
        <v>4</v>
      </c>
      <c r="D21" s="40">
        <v>960</v>
      </c>
      <c r="E21" s="179">
        <f t="shared" si="3"/>
        <v>3840</v>
      </c>
      <c r="F21" s="180">
        <f t="shared" si="1"/>
        <v>192</v>
      </c>
      <c r="G21" s="180">
        <f t="shared" si="2"/>
        <v>960</v>
      </c>
      <c r="H21" s="25" t="s">
        <v>1509</v>
      </c>
      <c r="I21" s="22"/>
      <c r="J21" s="22"/>
      <c r="K21" s="22"/>
    </row>
    <row r="22" spans="1:30" ht="15">
      <c r="A22" s="71"/>
      <c r="B22" s="22" t="s">
        <v>1510</v>
      </c>
      <c r="C22" s="40">
        <v>2</v>
      </c>
      <c r="D22" s="40">
        <v>1400</v>
      </c>
      <c r="E22" s="179">
        <f t="shared" si="3"/>
        <v>2800</v>
      </c>
      <c r="F22" s="180">
        <f t="shared" si="1"/>
        <v>280</v>
      </c>
      <c r="G22" s="180">
        <f t="shared" si="2"/>
        <v>700</v>
      </c>
      <c r="H22" s="25" t="s">
        <v>1511</v>
      </c>
      <c r="I22" s="22"/>
      <c r="J22" s="22"/>
      <c r="K22" s="22"/>
    </row>
    <row r="23" spans="1:30" ht="15">
      <c r="A23" s="60" t="s">
        <v>1512</v>
      </c>
      <c r="B23" s="22" t="s">
        <v>1513</v>
      </c>
      <c r="C23" s="40">
        <v>41</v>
      </c>
      <c r="D23" s="40">
        <v>1700</v>
      </c>
      <c r="E23" s="179">
        <f t="shared" si="3"/>
        <v>69700</v>
      </c>
      <c r="F23" s="180">
        <f t="shared" si="1"/>
        <v>340</v>
      </c>
      <c r="G23" s="180">
        <f t="shared" si="2"/>
        <v>17425</v>
      </c>
      <c r="H23" s="179" t="s">
        <v>490</v>
      </c>
      <c r="I23" s="22"/>
      <c r="J23" s="22"/>
      <c r="K23" s="22"/>
    </row>
    <row r="24" spans="1:30" ht="15">
      <c r="A24" s="60" t="s">
        <v>1514</v>
      </c>
      <c r="B24" s="22" t="s">
        <v>1515</v>
      </c>
      <c r="C24" s="40">
        <v>159</v>
      </c>
      <c r="D24" s="40">
        <v>2000</v>
      </c>
      <c r="E24" s="179">
        <f t="shared" si="3"/>
        <v>318000</v>
      </c>
      <c r="F24" s="180">
        <f t="shared" si="1"/>
        <v>400</v>
      </c>
      <c r="G24" s="180">
        <f t="shared" si="2"/>
        <v>79500</v>
      </c>
      <c r="H24" s="185" t="s">
        <v>1516</v>
      </c>
      <c r="I24" s="22"/>
      <c r="J24" s="22"/>
      <c r="K24" s="22"/>
    </row>
    <row r="25" spans="1:30" ht="15">
      <c r="A25" s="72" t="s">
        <v>1517</v>
      </c>
      <c r="B25" s="45" t="s">
        <v>1518</v>
      </c>
      <c r="C25" s="181">
        <v>7</v>
      </c>
      <c r="D25" s="181">
        <v>3471</v>
      </c>
      <c r="E25" s="182">
        <f t="shared" si="3"/>
        <v>24297</v>
      </c>
      <c r="F25" s="183">
        <f t="shared" si="1"/>
        <v>694.2</v>
      </c>
      <c r="G25" s="183">
        <f t="shared" si="2"/>
        <v>6074.25</v>
      </c>
      <c r="H25" s="66" t="s">
        <v>1519</v>
      </c>
      <c r="I25" s="45"/>
      <c r="J25" s="45"/>
      <c r="K25" s="45"/>
      <c r="L25" s="46"/>
      <c r="M25" s="46"/>
      <c r="N25" s="46"/>
      <c r="O25" s="46"/>
      <c r="P25" s="46"/>
      <c r="Q25" s="46"/>
      <c r="R25" s="46"/>
      <c r="S25" s="46"/>
      <c r="T25" s="46"/>
      <c r="U25" s="46"/>
      <c r="V25" s="46"/>
      <c r="W25" s="46"/>
      <c r="X25" s="46"/>
      <c r="Y25" s="46"/>
      <c r="Z25" s="46"/>
      <c r="AA25" s="46"/>
      <c r="AB25" s="46"/>
      <c r="AC25" s="46"/>
      <c r="AD25" s="46"/>
    </row>
    <row r="26" spans="1:30" ht="15">
      <c r="A26" s="60" t="s">
        <v>1520</v>
      </c>
      <c r="B26" s="186" t="s">
        <v>1521</v>
      </c>
      <c r="C26" s="187">
        <v>31</v>
      </c>
      <c r="D26" s="187">
        <v>1000</v>
      </c>
      <c r="E26" s="188">
        <f t="shared" si="3"/>
        <v>31000</v>
      </c>
      <c r="F26" s="180">
        <f t="shared" si="1"/>
        <v>200</v>
      </c>
      <c r="G26" s="180">
        <f t="shared" si="2"/>
        <v>7750</v>
      </c>
      <c r="H26" s="22" t="s">
        <v>1522</v>
      </c>
      <c r="I26" s="22"/>
      <c r="J26" s="22"/>
      <c r="K26" s="22"/>
    </row>
    <row r="27" spans="1:30" ht="15">
      <c r="A27" s="60" t="s">
        <v>1523</v>
      </c>
      <c r="B27" s="186" t="s">
        <v>1524</v>
      </c>
      <c r="C27" s="187">
        <v>18</v>
      </c>
      <c r="D27" s="187">
        <v>1000</v>
      </c>
      <c r="E27" s="188">
        <f t="shared" si="3"/>
        <v>18000</v>
      </c>
      <c r="F27" s="180">
        <f t="shared" si="1"/>
        <v>200</v>
      </c>
      <c r="G27" s="180">
        <f t="shared" si="2"/>
        <v>4500</v>
      </c>
      <c r="H27" s="22" t="s">
        <v>1522</v>
      </c>
      <c r="I27" s="22"/>
      <c r="J27" s="22"/>
      <c r="K27" s="22"/>
    </row>
    <row r="28" spans="1:30" ht="15">
      <c r="A28" s="60" t="s">
        <v>1525</v>
      </c>
      <c r="B28" s="22" t="s">
        <v>1526</v>
      </c>
      <c r="C28" s="40">
        <v>24</v>
      </c>
      <c r="D28" s="40">
        <v>1940</v>
      </c>
      <c r="E28" s="179">
        <f t="shared" si="3"/>
        <v>46560</v>
      </c>
      <c r="F28" s="180">
        <f t="shared" si="1"/>
        <v>388</v>
      </c>
      <c r="G28" s="180">
        <f t="shared" si="2"/>
        <v>11640</v>
      </c>
      <c r="H28" s="179" t="s">
        <v>1527</v>
      </c>
      <c r="I28" s="22"/>
      <c r="J28" s="22"/>
      <c r="K28" s="22"/>
    </row>
    <row r="29" spans="1:30" ht="15">
      <c r="A29" s="60" t="s">
        <v>1528</v>
      </c>
      <c r="B29" s="22" t="s">
        <v>1529</v>
      </c>
      <c r="C29" s="40">
        <v>32</v>
      </c>
      <c r="D29" s="40">
        <v>370</v>
      </c>
      <c r="E29" s="179">
        <f t="shared" si="3"/>
        <v>11840</v>
      </c>
      <c r="F29" s="180">
        <f t="shared" si="1"/>
        <v>74</v>
      </c>
      <c r="G29" s="180">
        <f t="shared" si="2"/>
        <v>2960</v>
      </c>
      <c r="H29" s="179" t="s">
        <v>1530</v>
      </c>
      <c r="I29" s="22"/>
      <c r="J29" s="22"/>
      <c r="K29" s="22"/>
    </row>
    <row r="30" spans="1:30" ht="15">
      <c r="A30" s="60" t="s">
        <v>1531</v>
      </c>
      <c r="B30" s="22" t="s">
        <v>1532</v>
      </c>
      <c r="C30" s="40">
        <v>666</v>
      </c>
      <c r="D30" s="40">
        <v>200</v>
      </c>
      <c r="E30" s="179">
        <f t="shared" si="3"/>
        <v>133200</v>
      </c>
      <c r="F30" s="180">
        <f t="shared" si="1"/>
        <v>40</v>
      </c>
      <c r="G30" s="180">
        <f t="shared" si="2"/>
        <v>33300</v>
      </c>
      <c r="H30" s="179" t="s">
        <v>1533</v>
      </c>
      <c r="I30" s="22"/>
      <c r="J30" s="22"/>
      <c r="K30" s="22"/>
    </row>
    <row r="31" spans="1:30" ht="15">
      <c r="A31" s="60" t="s">
        <v>1534</v>
      </c>
      <c r="B31" s="22" t="s">
        <v>1535</v>
      </c>
      <c r="C31" s="40">
        <v>46</v>
      </c>
      <c r="D31" s="40">
        <v>400</v>
      </c>
      <c r="E31" s="179">
        <f t="shared" si="3"/>
        <v>18400</v>
      </c>
      <c r="F31" s="180">
        <f t="shared" si="1"/>
        <v>80</v>
      </c>
      <c r="G31" s="180">
        <f t="shared" si="2"/>
        <v>4600</v>
      </c>
      <c r="H31" s="179" t="s">
        <v>485</v>
      </c>
      <c r="I31" s="22"/>
      <c r="J31" s="22"/>
      <c r="K31" s="22"/>
    </row>
    <row r="32" spans="1:30" ht="15">
      <c r="A32" s="72" t="s">
        <v>1536</v>
      </c>
      <c r="B32" s="45" t="s">
        <v>1537</v>
      </c>
      <c r="C32" s="181">
        <v>27</v>
      </c>
      <c r="D32" s="181">
        <v>400</v>
      </c>
      <c r="E32" s="182">
        <f t="shared" si="3"/>
        <v>10800</v>
      </c>
      <c r="F32" s="183">
        <f t="shared" si="1"/>
        <v>80</v>
      </c>
      <c r="G32" s="183">
        <f t="shared" si="2"/>
        <v>2700</v>
      </c>
      <c r="H32" s="182" t="s">
        <v>485</v>
      </c>
      <c r="I32" s="45"/>
      <c r="J32" s="45"/>
      <c r="K32" s="45"/>
      <c r="L32" s="46"/>
      <c r="M32" s="46"/>
      <c r="N32" s="46"/>
      <c r="O32" s="46"/>
      <c r="P32" s="46"/>
      <c r="Q32" s="46"/>
      <c r="R32" s="46"/>
      <c r="S32" s="46"/>
      <c r="T32" s="46"/>
      <c r="U32" s="46"/>
      <c r="V32" s="46"/>
      <c r="W32" s="46"/>
      <c r="X32" s="46"/>
      <c r="Y32" s="46"/>
      <c r="Z32" s="46"/>
      <c r="AA32" s="46"/>
      <c r="AB32" s="46"/>
      <c r="AC32" s="46"/>
      <c r="AD32" s="46"/>
    </row>
    <row r="33" spans="1:30" ht="15">
      <c r="A33" s="72" t="s">
        <v>1538</v>
      </c>
      <c r="B33" s="45" t="s">
        <v>1539</v>
      </c>
      <c r="C33" s="181">
        <v>64</v>
      </c>
      <c r="D33" s="181">
        <v>400</v>
      </c>
      <c r="E33" s="182">
        <f t="shared" si="3"/>
        <v>25600</v>
      </c>
      <c r="F33" s="183">
        <f t="shared" si="1"/>
        <v>80</v>
      </c>
      <c r="G33" s="183">
        <f t="shared" si="2"/>
        <v>6400</v>
      </c>
      <c r="H33" s="182" t="s">
        <v>485</v>
      </c>
      <c r="I33" s="45"/>
      <c r="J33" s="45"/>
      <c r="K33" s="45"/>
      <c r="L33" s="46"/>
      <c r="M33" s="46"/>
      <c r="N33" s="46"/>
      <c r="O33" s="46"/>
      <c r="P33" s="46"/>
      <c r="Q33" s="46"/>
      <c r="R33" s="46"/>
      <c r="S33" s="46"/>
      <c r="T33" s="46"/>
      <c r="U33" s="46"/>
      <c r="V33" s="46"/>
      <c r="W33" s="46"/>
      <c r="X33" s="46"/>
      <c r="Y33" s="46"/>
      <c r="Z33" s="46"/>
      <c r="AA33" s="46"/>
      <c r="AB33" s="46"/>
      <c r="AC33" s="46"/>
      <c r="AD33" s="46"/>
    </row>
    <row r="34" spans="1:30" ht="15">
      <c r="A34" s="72" t="s">
        <v>1540</v>
      </c>
      <c r="B34" s="45" t="s">
        <v>1541</v>
      </c>
      <c r="C34" s="181">
        <v>50</v>
      </c>
      <c r="D34" s="181">
        <v>400</v>
      </c>
      <c r="E34" s="182">
        <f t="shared" si="3"/>
        <v>20000</v>
      </c>
      <c r="F34" s="183">
        <f t="shared" si="1"/>
        <v>80</v>
      </c>
      <c r="G34" s="183">
        <f t="shared" si="2"/>
        <v>5000</v>
      </c>
      <c r="H34" s="182" t="s">
        <v>485</v>
      </c>
      <c r="I34" s="45"/>
      <c r="J34" s="45"/>
      <c r="K34" s="45"/>
      <c r="L34" s="46"/>
      <c r="M34" s="46"/>
      <c r="N34" s="46"/>
      <c r="O34" s="46"/>
      <c r="P34" s="46"/>
      <c r="Q34" s="46"/>
      <c r="R34" s="46"/>
      <c r="S34" s="46"/>
      <c r="T34" s="46"/>
      <c r="U34" s="46"/>
      <c r="V34" s="46"/>
      <c r="W34" s="46"/>
      <c r="X34" s="46"/>
      <c r="Y34" s="46"/>
      <c r="Z34" s="46"/>
      <c r="AA34" s="46"/>
      <c r="AB34" s="46"/>
      <c r="AC34" s="46"/>
      <c r="AD34" s="46"/>
    </row>
    <row r="35" spans="1:30" ht="15">
      <c r="A35" s="60" t="s">
        <v>1542</v>
      </c>
      <c r="B35" s="22" t="s">
        <v>1543</v>
      </c>
      <c r="C35" s="40"/>
      <c r="D35" s="40"/>
      <c r="E35" s="179"/>
      <c r="F35" s="180">
        <f t="shared" si="1"/>
        <v>0</v>
      </c>
      <c r="G35" s="180">
        <f t="shared" si="2"/>
        <v>0</v>
      </c>
      <c r="H35" s="22"/>
      <c r="I35" s="22"/>
      <c r="J35" s="22"/>
      <c r="K35" s="22"/>
    </row>
    <row r="36" spans="1:30" ht="15">
      <c r="A36" s="71"/>
      <c r="B36" s="22" t="s">
        <v>1544</v>
      </c>
      <c r="C36" s="40">
        <v>44</v>
      </c>
      <c r="D36" s="40">
        <v>930</v>
      </c>
      <c r="E36" s="179">
        <f t="shared" ref="E36:E40" si="4">C36*D36</f>
        <v>40920</v>
      </c>
      <c r="F36" s="180">
        <f t="shared" si="1"/>
        <v>186</v>
      </c>
      <c r="G36" s="180">
        <f t="shared" si="2"/>
        <v>10230</v>
      </c>
      <c r="H36" s="179" t="s">
        <v>1545</v>
      </c>
      <c r="I36" s="22"/>
      <c r="J36" s="22"/>
      <c r="K36" s="22"/>
    </row>
    <row r="37" spans="1:30" ht="15">
      <c r="A37" s="71"/>
      <c r="B37" s="22" t="s">
        <v>1546</v>
      </c>
      <c r="C37" s="40">
        <v>14</v>
      </c>
      <c r="D37" s="40">
        <v>1500</v>
      </c>
      <c r="E37" s="179">
        <f t="shared" si="4"/>
        <v>21000</v>
      </c>
      <c r="F37" s="180">
        <f t="shared" si="1"/>
        <v>300</v>
      </c>
      <c r="G37" s="180">
        <f t="shared" si="2"/>
        <v>5250</v>
      </c>
      <c r="H37" s="179" t="s">
        <v>1547</v>
      </c>
      <c r="I37" s="22"/>
      <c r="J37" s="22"/>
      <c r="K37" s="22"/>
    </row>
    <row r="38" spans="1:30" ht="15">
      <c r="A38" s="71"/>
      <c r="B38" s="22" t="s">
        <v>1548</v>
      </c>
      <c r="C38" s="40">
        <v>3</v>
      </c>
      <c r="D38" s="40">
        <v>1050</v>
      </c>
      <c r="E38" s="179">
        <f t="shared" si="4"/>
        <v>3150</v>
      </c>
      <c r="F38" s="180">
        <f t="shared" si="1"/>
        <v>210</v>
      </c>
      <c r="G38" s="180">
        <f t="shared" si="2"/>
        <v>787.5</v>
      </c>
      <c r="H38" s="179" t="s">
        <v>1549</v>
      </c>
      <c r="I38" s="22"/>
      <c r="J38" s="22"/>
      <c r="K38" s="22"/>
    </row>
    <row r="39" spans="1:30" ht="15">
      <c r="A39" s="71"/>
      <c r="B39" s="22" t="s">
        <v>1550</v>
      </c>
      <c r="C39" s="40">
        <v>7</v>
      </c>
      <c r="D39" s="40">
        <v>700</v>
      </c>
      <c r="E39" s="179">
        <f t="shared" si="4"/>
        <v>4900</v>
      </c>
      <c r="F39" s="180">
        <f t="shared" si="1"/>
        <v>140</v>
      </c>
      <c r="G39" s="180">
        <f t="shared" si="2"/>
        <v>1225</v>
      </c>
      <c r="H39" s="179" t="s">
        <v>1551</v>
      </c>
      <c r="I39" s="22"/>
      <c r="J39" s="22"/>
      <c r="K39" s="22"/>
    </row>
    <row r="40" spans="1:30" ht="15">
      <c r="A40" s="60" t="s">
        <v>1552</v>
      </c>
      <c r="B40" s="22" t="s">
        <v>1553</v>
      </c>
      <c r="C40" s="40">
        <v>19</v>
      </c>
      <c r="D40" s="40">
        <v>1400</v>
      </c>
      <c r="E40" s="179">
        <f t="shared" si="4"/>
        <v>26600</v>
      </c>
      <c r="F40" s="180">
        <f t="shared" si="1"/>
        <v>280</v>
      </c>
      <c r="G40" s="180">
        <f t="shared" si="2"/>
        <v>6650</v>
      </c>
      <c r="H40" s="179" t="s">
        <v>1554</v>
      </c>
      <c r="I40" s="22"/>
      <c r="J40" s="22"/>
      <c r="K40" s="22"/>
    </row>
    <row r="41" spans="1:30" ht="15">
      <c r="A41" s="60" t="s">
        <v>1555</v>
      </c>
      <c r="B41" s="22" t="s">
        <v>1556</v>
      </c>
      <c r="C41" s="40"/>
      <c r="D41" s="40"/>
      <c r="E41" s="179"/>
      <c r="F41" s="180">
        <f t="shared" si="1"/>
        <v>0</v>
      </c>
      <c r="G41" s="180">
        <f t="shared" si="2"/>
        <v>0</v>
      </c>
      <c r="H41" s="22"/>
      <c r="I41" s="22"/>
      <c r="J41" s="22"/>
      <c r="K41" s="22"/>
    </row>
    <row r="42" spans="1:30" ht="15">
      <c r="A42" s="71"/>
      <c r="B42" s="22" t="s">
        <v>1557</v>
      </c>
      <c r="C42" s="40">
        <v>8</v>
      </c>
      <c r="D42" s="40">
        <v>1400</v>
      </c>
      <c r="E42" s="179">
        <f t="shared" ref="E42:E43" si="5">C42*D42</f>
        <v>11200</v>
      </c>
      <c r="F42" s="180">
        <f t="shared" si="1"/>
        <v>280</v>
      </c>
      <c r="G42" s="180">
        <f t="shared" si="2"/>
        <v>2800</v>
      </c>
      <c r="H42" s="179" t="s">
        <v>1554</v>
      </c>
      <c r="I42" s="22"/>
      <c r="J42" s="22"/>
      <c r="K42" s="22"/>
    </row>
    <row r="43" spans="1:30" ht="15">
      <c r="A43" s="71"/>
      <c r="B43" s="22" t="s">
        <v>1558</v>
      </c>
      <c r="C43" s="40">
        <v>23</v>
      </c>
      <c r="D43" s="40">
        <v>1200</v>
      </c>
      <c r="E43" s="179">
        <f t="shared" si="5"/>
        <v>27600</v>
      </c>
      <c r="F43" s="180">
        <f t="shared" si="1"/>
        <v>240</v>
      </c>
      <c r="G43" s="180">
        <f t="shared" si="2"/>
        <v>6900</v>
      </c>
      <c r="H43" s="179" t="s">
        <v>1559</v>
      </c>
      <c r="I43" s="22"/>
      <c r="J43" s="22"/>
      <c r="K43" s="22"/>
    </row>
    <row r="44" spans="1:30" ht="15">
      <c r="A44" s="60" t="s">
        <v>1560</v>
      </c>
      <c r="B44" s="22" t="s">
        <v>1561</v>
      </c>
      <c r="C44" s="40"/>
      <c r="D44" s="40"/>
      <c r="E44" s="179"/>
      <c r="F44" s="180">
        <f t="shared" si="1"/>
        <v>0</v>
      </c>
      <c r="G44" s="180">
        <f t="shared" si="2"/>
        <v>0</v>
      </c>
      <c r="H44" s="22"/>
      <c r="I44" s="22"/>
      <c r="J44" s="22"/>
      <c r="K44" s="22"/>
    </row>
    <row r="45" spans="1:30" ht="15">
      <c r="A45" s="71"/>
      <c r="B45" s="22" t="s">
        <v>1562</v>
      </c>
      <c r="C45" s="40">
        <v>95</v>
      </c>
      <c r="D45" s="40">
        <v>250</v>
      </c>
      <c r="E45" s="179">
        <f t="shared" ref="E45:E50" si="6">C45*D45</f>
        <v>23750</v>
      </c>
      <c r="F45" s="180">
        <f t="shared" si="1"/>
        <v>50</v>
      </c>
      <c r="G45" s="180">
        <f t="shared" si="2"/>
        <v>5937.5</v>
      </c>
      <c r="H45" s="25" t="s">
        <v>1563</v>
      </c>
      <c r="I45" s="22"/>
      <c r="J45" s="22"/>
      <c r="K45" s="22"/>
    </row>
    <row r="46" spans="1:30" ht="15">
      <c r="A46" s="71"/>
      <c r="B46" s="22" t="s">
        <v>1564</v>
      </c>
      <c r="C46" s="40">
        <v>77</v>
      </c>
      <c r="D46" s="40">
        <v>250</v>
      </c>
      <c r="E46" s="179">
        <f t="shared" si="6"/>
        <v>19250</v>
      </c>
      <c r="F46" s="180">
        <f t="shared" si="1"/>
        <v>50</v>
      </c>
      <c r="G46" s="180">
        <f t="shared" si="2"/>
        <v>4812.5</v>
      </c>
      <c r="H46" s="25" t="s">
        <v>1563</v>
      </c>
      <c r="I46" s="22"/>
      <c r="J46" s="22"/>
      <c r="K46" s="22"/>
    </row>
    <row r="47" spans="1:30" ht="15">
      <c r="A47" s="71"/>
      <c r="B47" s="22" t="s">
        <v>1565</v>
      </c>
      <c r="C47" s="40">
        <v>11</v>
      </c>
      <c r="D47" s="40">
        <v>1150</v>
      </c>
      <c r="E47" s="179">
        <f t="shared" si="6"/>
        <v>12650</v>
      </c>
      <c r="F47" s="180">
        <f t="shared" si="1"/>
        <v>230</v>
      </c>
      <c r="G47" s="180">
        <f t="shared" si="2"/>
        <v>3162.5</v>
      </c>
      <c r="H47" s="25" t="s">
        <v>1566</v>
      </c>
      <c r="I47" s="22"/>
      <c r="J47" s="22"/>
      <c r="K47" s="22"/>
    </row>
    <row r="48" spans="1:30" ht="15">
      <c r="A48" s="71"/>
      <c r="B48" s="22" t="s">
        <v>1567</v>
      </c>
      <c r="C48" s="40">
        <v>5</v>
      </c>
      <c r="D48" s="40">
        <v>780</v>
      </c>
      <c r="E48" s="179">
        <f t="shared" si="6"/>
        <v>3900</v>
      </c>
      <c r="F48" s="180">
        <f t="shared" si="1"/>
        <v>156</v>
      </c>
      <c r="G48" s="180">
        <f t="shared" si="2"/>
        <v>975</v>
      </c>
      <c r="H48" s="25" t="s">
        <v>1568</v>
      </c>
      <c r="I48" s="22"/>
      <c r="J48" s="22"/>
      <c r="K48" s="22"/>
    </row>
    <row r="49" spans="1:30" ht="15">
      <c r="A49" s="71"/>
      <c r="B49" s="22" t="s">
        <v>1569</v>
      </c>
      <c r="C49" s="40">
        <v>53</v>
      </c>
      <c r="D49" s="40">
        <v>1040</v>
      </c>
      <c r="E49" s="179">
        <f t="shared" si="6"/>
        <v>55120</v>
      </c>
      <c r="F49" s="180">
        <f t="shared" si="1"/>
        <v>208</v>
      </c>
      <c r="G49" s="180">
        <f t="shared" si="2"/>
        <v>13780</v>
      </c>
      <c r="H49" s="25" t="s">
        <v>1570</v>
      </c>
      <c r="I49" s="22"/>
      <c r="J49" s="22"/>
      <c r="K49" s="22"/>
    </row>
    <row r="50" spans="1:30" ht="15">
      <c r="A50" s="71"/>
      <c r="B50" s="22" t="s">
        <v>1571</v>
      </c>
      <c r="C50" s="40">
        <v>147</v>
      </c>
      <c r="D50" s="40">
        <v>780</v>
      </c>
      <c r="E50" s="179">
        <f t="shared" si="6"/>
        <v>114660</v>
      </c>
      <c r="F50" s="180">
        <f t="shared" si="1"/>
        <v>156</v>
      </c>
      <c r="G50" s="180">
        <f t="shared" si="2"/>
        <v>28665</v>
      </c>
      <c r="H50" s="25" t="s">
        <v>1572</v>
      </c>
      <c r="I50" s="22"/>
      <c r="J50" s="22"/>
      <c r="K50" s="22"/>
    </row>
    <row r="51" spans="1:30" ht="15">
      <c r="A51" s="60" t="s">
        <v>1573</v>
      </c>
      <c r="B51" s="22" t="s">
        <v>1574</v>
      </c>
      <c r="C51" s="40"/>
      <c r="D51" s="40"/>
      <c r="E51" s="22"/>
      <c r="F51" s="180"/>
      <c r="G51" s="22"/>
      <c r="H51" s="22"/>
      <c r="I51" s="22"/>
      <c r="J51" s="22"/>
      <c r="K51" s="22"/>
    </row>
    <row r="52" spans="1:30" ht="15">
      <c r="A52" s="71"/>
      <c r="B52" s="22" t="s">
        <v>1575</v>
      </c>
      <c r="C52" s="40">
        <v>90</v>
      </c>
      <c r="D52" s="40"/>
      <c r="E52" s="22"/>
      <c r="F52" s="180"/>
      <c r="G52" s="22"/>
      <c r="H52" s="22" t="s">
        <v>3</v>
      </c>
      <c r="I52" s="22"/>
      <c r="J52" s="22"/>
      <c r="K52" s="22"/>
    </row>
    <row r="53" spans="1:30" ht="15">
      <c r="A53" s="71"/>
      <c r="B53" s="22" t="s">
        <v>1576</v>
      </c>
      <c r="C53" s="40">
        <v>10</v>
      </c>
      <c r="D53" s="40"/>
      <c r="E53" s="22"/>
      <c r="F53" s="180"/>
      <c r="G53" s="22"/>
      <c r="H53" s="22" t="s">
        <v>3</v>
      </c>
      <c r="I53" s="22"/>
      <c r="J53" s="22"/>
      <c r="K53" s="22"/>
    </row>
    <row r="54" spans="1:30" ht="15">
      <c r="A54" s="63" t="s">
        <v>1577</v>
      </c>
      <c r="B54" s="45" t="s">
        <v>1578</v>
      </c>
      <c r="C54" s="181"/>
      <c r="D54" s="181"/>
      <c r="E54" s="45"/>
      <c r="F54" s="183"/>
      <c r="G54" s="45"/>
      <c r="H54" s="45"/>
      <c r="I54" s="45"/>
      <c r="J54" s="45"/>
      <c r="K54" s="45"/>
      <c r="L54" s="46"/>
      <c r="M54" s="46"/>
      <c r="N54" s="46"/>
      <c r="O54" s="46"/>
      <c r="P54" s="46"/>
      <c r="Q54" s="46"/>
      <c r="R54" s="46"/>
      <c r="S54" s="46"/>
      <c r="T54" s="46"/>
      <c r="U54" s="46"/>
      <c r="V54" s="46"/>
      <c r="W54" s="46"/>
      <c r="X54" s="46"/>
      <c r="Y54" s="46"/>
      <c r="Z54" s="46"/>
      <c r="AA54" s="46"/>
      <c r="AB54" s="46"/>
      <c r="AC54" s="46"/>
      <c r="AD54" s="46"/>
    </row>
    <row r="55" spans="1:30" ht="15">
      <c r="A55" s="71"/>
      <c r="B55" s="22" t="s">
        <v>1579</v>
      </c>
      <c r="C55" s="40">
        <v>100</v>
      </c>
      <c r="D55" s="40">
        <v>290</v>
      </c>
      <c r="E55" s="22"/>
      <c r="F55" s="22"/>
      <c r="G55" s="22"/>
      <c r="H55" s="25" t="s">
        <v>1580</v>
      </c>
      <c r="I55" s="22"/>
      <c r="J55" s="22"/>
      <c r="K55" s="22"/>
    </row>
    <row r="56" spans="1:30" ht="15">
      <c r="A56" s="71"/>
      <c r="B56" s="22" t="s">
        <v>1581</v>
      </c>
      <c r="C56" s="40">
        <v>4</v>
      </c>
      <c r="D56" s="40">
        <v>1680</v>
      </c>
      <c r="E56" s="22"/>
      <c r="F56" s="22"/>
      <c r="G56" s="22"/>
      <c r="H56" s="25" t="s">
        <v>1582</v>
      </c>
    </row>
    <row r="57" spans="1:30" ht="15">
      <c r="A57" s="71"/>
      <c r="B57" s="189" t="s">
        <v>1583</v>
      </c>
      <c r="C57" s="40">
        <v>3</v>
      </c>
      <c r="D57" s="40" t="s">
        <v>1584</v>
      </c>
      <c r="E57" s="22"/>
      <c r="F57" s="22"/>
      <c r="G57" s="22"/>
      <c r="H57" s="25" t="s">
        <v>1585</v>
      </c>
    </row>
    <row r="58" spans="1:30" ht="15">
      <c r="A58" s="71"/>
      <c r="B58" s="22" t="s">
        <v>1586</v>
      </c>
      <c r="C58" s="40">
        <v>33</v>
      </c>
      <c r="D58" s="40">
        <v>480</v>
      </c>
      <c r="E58" s="22"/>
      <c r="F58" s="22"/>
      <c r="G58" s="22"/>
      <c r="H58" s="43" t="s">
        <v>1587</v>
      </c>
    </row>
    <row r="59" spans="1:30" ht="15">
      <c r="A59" s="71"/>
      <c r="B59" s="22" t="s">
        <v>1588</v>
      </c>
      <c r="C59" s="40">
        <v>99</v>
      </c>
      <c r="D59" s="40"/>
      <c r="E59" s="22"/>
      <c r="F59" s="22"/>
      <c r="G59" s="22" t="s">
        <v>3</v>
      </c>
      <c r="H59" s="22" t="s">
        <v>3</v>
      </c>
    </row>
    <row r="60" spans="1:30" ht="15">
      <c r="A60" s="71"/>
      <c r="B60" s="22" t="s">
        <v>1589</v>
      </c>
      <c r="C60" s="40">
        <v>12</v>
      </c>
      <c r="D60" s="40"/>
      <c r="E60" s="22"/>
      <c r="F60" s="22"/>
      <c r="G60" s="22" t="s">
        <v>3</v>
      </c>
      <c r="H60" s="22" t="s">
        <v>3</v>
      </c>
    </row>
    <row r="61" spans="1:30" ht="15">
      <c r="A61" s="63" t="s">
        <v>1590</v>
      </c>
      <c r="B61" s="45" t="s">
        <v>1591</v>
      </c>
      <c r="C61" s="181"/>
      <c r="D61" s="181"/>
      <c r="E61" s="45"/>
      <c r="F61" s="45"/>
      <c r="G61" s="45"/>
      <c r="H61" s="45"/>
      <c r="I61" s="46"/>
      <c r="J61" s="46"/>
      <c r="K61" s="46"/>
      <c r="L61" s="46"/>
      <c r="M61" s="46"/>
      <c r="N61" s="46"/>
      <c r="O61" s="46"/>
      <c r="P61" s="46"/>
      <c r="Q61" s="46"/>
      <c r="R61" s="46"/>
      <c r="S61" s="46"/>
      <c r="T61" s="46"/>
      <c r="U61" s="46"/>
      <c r="V61" s="46"/>
      <c r="W61" s="46"/>
      <c r="X61" s="46"/>
      <c r="Y61" s="46"/>
      <c r="Z61" s="46"/>
      <c r="AA61" s="46"/>
      <c r="AB61" s="46"/>
      <c r="AC61" s="46"/>
      <c r="AD61" s="46"/>
    </row>
    <row r="62" spans="1:30" ht="15">
      <c r="A62" s="71"/>
      <c r="B62" s="22" t="s">
        <v>1592</v>
      </c>
      <c r="C62" s="40">
        <v>6</v>
      </c>
      <c r="D62" s="40">
        <v>790</v>
      </c>
      <c r="E62" s="22"/>
      <c r="F62" s="22"/>
      <c r="G62" s="22"/>
      <c r="H62" s="25" t="s">
        <v>1593</v>
      </c>
    </row>
    <row r="63" spans="1:30" ht="15">
      <c r="A63" s="71"/>
      <c r="B63" s="22" t="s">
        <v>1594</v>
      </c>
      <c r="C63" s="40">
        <v>27</v>
      </c>
      <c r="D63" s="40">
        <v>200</v>
      </c>
      <c r="E63" s="61"/>
      <c r="F63" s="22"/>
      <c r="G63" s="22"/>
      <c r="H63" s="25" t="s">
        <v>1595</v>
      </c>
    </row>
    <row r="64" spans="1:30" ht="15">
      <c r="A64" s="71"/>
      <c r="B64" s="22" t="s">
        <v>1596</v>
      </c>
      <c r="C64" s="40">
        <v>300</v>
      </c>
      <c r="D64" s="40">
        <v>380</v>
      </c>
      <c r="E64" s="22"/>
      <c r="F64" s="22"/>
      <c r="G64" s="22"/>
      <c r="H64" s="25" t="s">
        <v>1597</v>
      </c>
    </row>
    <row r="65" spans="1:30" ht="15">
      <c r="A65" s="71"/>
      <c r="B65" s="22" t="s">
        <v>1598</v>
      </c>
      <c r="C65" s="40">
        <v>119</v>
      </c>
      <c r="D65" s="40">
        <v>1450</v>
      </c>
      <c r="E65" s="22"/>
      <c r="F65" s="22"/>
      <c r="G65" s="22"/>
      <c r="H65" s="25" t="s">
        <v>1599</v>
      </c>
    </row>
    <row r="66" spans="1:30" ht="15">
      <c r="A66" s="71"/>
      <c r="B66" s="22" t="s">
        <v>1600</v>
      </c>
      <c r="C66" s="40">
        <v>60</v>
      </c>
      <c r="D66" s="40">
        <v>332</v>
      </c>
      <c r="E66" s="22"/>
      <c r="F66" s="22"/>
      <c r="G66" s="22"/>
      <c r="H66" s="25" t="s">
        <v>1601</v>
      </c>
    </row>
    <row r="67" spans="1:30" ht="15">
      <c r="A67" s="71"/>
      <c r="B67" s="22" t="s">
        <v>1602</v>
      </c>
      <c r="C67" s="40">
        <v>40</v>
      </c>
      <c r="D67" s="40">
        <v>140</v>
      </c>
      <c r="E67" s="22"/>
      <c r="F67" s="22"/>
      <c r="G67" s="22"/>
      <c r="H67" s="25" t="s">
        <v>1603</v>
      </c>
    </row>
    <row r="68" spans="1:30" ht="15">
      <c r="A68" s="71"/>
      <c r="B68" s="22" t="s">
        <v>1604</v>
      </c>
      <c r="C68" s="40">
        <v>38</v>
      </c>
      <c r="D68" s="40">
        <v>379</v>
      </c>
      <c r="E68" s="22"/>
      <c r="F68" s="22"/>
      <c r="G68" s="22"/>
      <c r="H68" s="25" t="s">
        <v>1605</v>
      </c>
    </row>
    <row r="69" spans="1:30" ht="15">
      <c r="A69" s="71"/>
      <c r="B69" s="22" t="s">
        <v>1606</v>
      </c>
      <c r="C69" s="40">
        <v>132</v>
      </c>
      <c r="D69" s="40">
        <v>399</v>
      </c>
      <c r="E69" s="22"/>
      <c r="F69" s="22"/>
      <c r="G69" s="22"/>
      <c r="H69" s="25" t="s">
        <v>1607</v>
      </c>
    </row>
    <row r="70" spans="1:30" ht="15">
      <c r="A70" s="71"/>
      <c r="B70" s="22" t="s">
        <v>1608</v>
      </c>
      <c r="C70" s="40">
        <v>30</v>
      </c>
      <c r="D70" s="40">
        <v>1000</v>
      </c>
      <c r="E70" s="22"/>
      <c r="F70" s="22"/>
      <c r="G70" s="22"/>
      <c r="H70" s="25" t="s">
        <v>1609</v>
      </c>
    </row>
    <row r="71" spans="1:30" ht="15">
      <c r="A71" s="63" t="s">
        <v>1610</v>
      </c>
      <c r="B71" s="45" t="s">
        <v>1611</v>
      </c>
      <c r="C71" s="181">
        <v>16</v>
      </c>
      <c r="D71" s="181"/>
      <c r="E71" s="45"/>
      <c r="F71" s="45"/>
      <c r="G71" s="45" t="s">
        <v>3</v>
      </c>
      <c r="H71" s="45" t="s">
        <v>3</v>
      </c>
      <c r="I71" s="46"/>
      <c r="J71" s="46"/>
      <c r="K71" s="46"/>
      <c r="L71" s="46"/>
      <c r="M71" s="46"/>
      <c r="N71" s="46"/>
      <c r="O71" s="46"/>
      <c r="P71" s="46"/>
      <c r="Q71" s="46"/>
      <c r="R71" s="46"/>
      <c r="S71" s="46"/>
      <c r="T71" s="46"/>
      <c r="U71" s="46"/>
      <c r="V71" s="46"/>
      <c r="W71" s="46"/>
      <c r="X71" s="46"/>
      <c r="Y71" s="46"/>
      <c r="Z71" s="46"/>
      <c r="AA71" s="46"/>
      <c r="AB71" s="46"/>
      <c r="AC71" s="46"/>
      <c r="AD71" s="46"/>
    </row>
    <row r="72" spans="1:30" ht="15">
      <c r="A72" s="63" t="s">
        <v>1612</v>
      </c>
      <c r="B72" s="45" t="s">
        <v>1591</v>
      </c>
      <c r="C72" s="181"/>
      <c r="D72" s="181"/>
      <c r="E72" s="45"/>
      <c r="F72" s="45"/>
      <c r="G72" s="45"/>
      <c r="H72" s="45"/>
      <c r="I72" s="46"/>
      <c r="J72" s="46"/>
      <c r="K72" s="46"/>
      <c r="L72" s="46"/>
      <c r="M72" s="46"/>
      <c r="N72" s="46"/>
      <c r="O72" s="46"/>
      <c r="P72" s="46"/>
      <c r="Q72" s="46"/>
      <c r="R72" s="46"/>
      <c r="S72" s="46"/>
      <c r="T72" s="46"/>
      <c r="U72" s="46"/>
      <c r="V72" s="46"/>
      <c r="W72" s="46"/>
      <c r="X72" s="46"/>
      <c r="Y72" s="46"/>
      <c r="Z72" s="46"/>
      <c r="AA72" s="46"/>
      <c r="AB72" s="46"/>
      <c r="AC72" s="46"/>
      <c r="AD72" s="46"/>
    </row>
    <row r="73" spans="1:30" ht="15">
      <c r="A73" s="71"/>
      <c r="B73" s="22" t="s">
        <v>1613</v>
      </c>
      <c r="C73" s="40">
        <v>1</v>
      </c>
      <c r="D73" s="40"/>
      <c r="E73" s="22"/>
      <c r="F73" s="22"/>
      <c r="G73" s="22" t="s">
        <v>3</v>
      </c>
      <c r="H73" s="22" t="s">
        <v>3</v>
      </c>
    </row>
    <row r="74" spans="1:30" ht="15">
      <c r="A74" s="71"/>
      <c r="B74" s="22" t="s">
        <v>1614</v>
      </c>
      <c r="C74" s="40">
        <v>1</v>
      </c>
      <c r="D74" s="40">
        <v>1200</v>
      </c>
      <c r="E74" s="22"/>
      <c r="F74" s="22"/>
      <c r="G74" s="22"/>
      <c r="H74" s="25" t="s">
        <v>1615</v>
      </c>
    </row>
    <row r="75" spans="1:30" ht="15">
      <c r="A75" s="71"/>
      <c r="B75" s="22" t="s">
        <v>1616</v>
      </c>
      <c r="C75" s="40">
        <v>1</v>
      </c>
      <c r="D75" s="40">
        <v>10800</v>
      </c>
      <c r="E75" s="22"/>
      <c r="F75" s="22"/>
      <c r="G75" s="22"/>
      <c r="H75" s="25" t="s">
        <v>1617</v>
      </c>
    </row>
    <row r="76" spans="1:30" ht="15">
      <c r="A76" s="71"/>
      <c r="B76" s="22" t="s">
        <v>1618</v>
      </c>
      <c r="C76" s="40"/>
      <c r="D76" s="40"/>
      <c r="E76" s="22"/>
      <c r="F76" s="22"/>
      <c r="G76" s="22"/>
      <c r="H76" s="22"/>
    </row>
    <row r="77" spans="1:30" ht="15">
      <c r="A77" s="63" t="s">
        <v>1619</v>
      </c>
      <c r="B77" s="45" t="s">
        <v>1620</v>
      </c>
      <c r="C77" s="181"/>
      <c r="D77" s="181"/>
      <c r="E77" s="45"/>
      <c r="F77" s="45"/>
      <c r="G77" s="45"/>
      <c r="H77" s="45"/>
      <c r="I77" s="46"/>
      <c r="J77" s="46"/>
      <c r="K77" s="46"/>
      <c r="L77" s="46"/>
      <c r="M77" s="46"/>
      <c r="N77" s="46"/>
      <c r="O77" s="46"/>
      <c r="P77" s="46"/>
      <c r="Q77" s="46"/>
      <c r="R77" s="46"/>
      <c r="S77" s="46"/>
      <c r="T77" s="46"/>
      <c r="U77" s="46"/>
      <c r="V77" s="46"/>
      <c r="W77" s="46"/>
      <c r="X77" s="46"/>
      <c r="Y77" s="46"/>
      <c r="Z77" s="46"/>
      <c r="AA77" s="46"/>
      <c r="AB77" s="46"/>
      <c r="AC77" s="46"/>
      <c r="AD77" s="46"/>
    </row>
    <row r="78" spans="1:30" ht="15">
      <c r="A78" s="63" t="s">
        <v>1621</v>
      </c>
      <c r="B78" s="45" t="s">
        <v>1620</v>
      </c>
      <c r="C78" s="181"/>
      <c r="D78" s="181"/>
      <c r="E78" s="45"/>
      <c r="F78" s="45"/>
      <c r="G78" s="45"/>
      <c r="H78" s="45"/>
      <c r="I78" s="46"/>
      <c r="J78" s="46"/>
      <c r="K78" s="46"/>
      <c r="L78" s="46"/>
      <c r="M78" s="46"/>
      <c r="N78" s="46"/>
      <c r="O78" s="46"/>
      <c r="P78" s="46"/>
      <c r="Q78" s="46"/>
      <c r="R78" s="46"/>
      <c r="S78" s="46"/>
      <c r="T78" s="46"/>
      <c r="U78" s="46"/>
      <c r="V78" s="46"/>
      <c r="W78" s="46"/>
      <c r="X78" s="46"/>
      <c r="Y78" s="46"/>
      <c r="Z78" s="46"/>
      <c r="AA78" s="46"/>
      <c r="AB78" s="46"/>
      <c r="AC78" s="46"/>
      <c r="AD78" s="46"/>
    </row>
    <row r="79" spans="1:30" ht="15">
      <c r="A79" s="63" t="s">
        <v>1622</v>
      </c>
      <c r="B79" s="45" t="s">
        <v>1620</v>
      </c>
      <c r="C79" s="181"/>
      <c r="D79" s="181"/>
      <c r="E79" s="45"/>
      <c r="F79" s="45"/>
      <c r="G79" s="45"/>
      <c r="H79" s="45"/>
      <c r="I79" s="46"/>
      <c r="J79" s="46"/>
      <c r="K79" s="46"/>
      <c r="L79" s="46"/>
      <c r="M79" s="46"/>
      <c r="N79" s="46"/>
      <c r="O79" s="46"/>
      <c r="P79" s="46"/>
      <c r="Q79" s="46"/>
      <c r="R79" s="46"/>
      <c r="S79" s="46"/>
      <c r="T79" s="46"/>
      <c r="U79" s="46"/>
      <c r="V79" s="46"/>
      <c r="W79" s="46"/>
      <c r="X79" s="46"/>
      <c r="Y79" s="46"/>
      <c r="Z79" s="46"/>
      <c r="AA79" s="46"/>
      <c r="AB79" s="46"/>
      <c r="AC79" s="46"/>
      <c r="AD79" s="46"/>
    </row>
    <row r="80" spans="1:30" ht="15">
      <c r="A80" s="63" t="s">
        <v>1623</v>
      </c>
      <c r="B80" s="45" t="s">
        <v>1620</v>
      </c>
      <c r="C80" s="181"/>
      <c r="D80" s="181"/>
      <c r="E80" s="45"/>
      <c r="F80" s="45"/>
      <c r="G80" s="45"/>
      <c r="H80" s="45"/>
      <c r="I80" s="46"/>
      <c r="J80" s="46"/>
      <c r="K80" s="46"/>
      <c r="L80" s="46"/>
      <c r="M80" s="46"/>
      <c r="N80" s="46"/>
      <c r="O80" s="46"/>
      <c r="P80" s="46"/>
      <c r="Q80" s="46"/>
      <c r="R80" s="46"/>
      <c r="S80" s="46"/>
      <c r="T80" s="46"/>
      <c r="U80" s="46"/>
      <c r="V80" s="46"/>
      <c r="W80" s="46"/>
      <c r="X80" s="46"/>
      <c r="Y80" s="46"/>
      <c r="Z80" s="46"/>
      <c r="AA80" s="46"/>
      <c r="AB80" s="46"/>
      <c r="AC80" s="46"/>
      <c r="AD80" s="46"/>
    </row>
    <row r="81" spans="1:30" ht="15">
      <c r="A81" s="63" t="s">
        <v>1624</v>
      </c>
      <c r="B81" s="45" t="s">
        <v>1620</v>
      </c>
      <c r="C81" s="181"/>
      <c r="D81" s="181"/>
      <c r="E81" s="45"/>
      <c r="F81" s="45"/>
      <c r="G81" s="45"/>
      <c r="H81" s="45"/>
      <c r="I81" s="46"/>
      <c r="J81" s="46"/>
      <c r="K81" s="46"/>
      <c r="L81" s="46"/>
      <c r="M81" s="46"/>
      <c r="N81" s="46"/>
      <c r="O81" s="46"/>
      <c r="P81" s="46"/>
      <c r="Q81" s="46"/>
      <c r="R81" s="46"/>
      <c r="S81" s="46"/>
      <c r="T81" s="46"/>
      <c r="U81" s="46"/>
      <c r="V81" s="46"/>
      <c r="W81" s="46"/>
      <c r="X81" s="46"/>
      <c r="Y81" s="46"/>
      <c r="Z81" s="46"/>
      <c r="AA81" s="46"/>
      <c r="AB81" s="46"/>
      <c r="AC81" s="46"/>
      <c r="AD81" s="46"/>
    </row>
    <row r="82" spans="1:30" ht="15">
      <c r="A82" s="63" t="s">
        <v>1625</v>
      </c>
      <c r="B82" s="45" t="s">
        <v>1620</v>
      </c>
      <c r="C82" s="181"/>
      <c r="D82" s="181"/>
      <c r="E82" s="45"/>
      <c r="F82" s="45"/>
      <c r="G82" s="45"/>
      <c r="H82" s="45"/>
      <c r="I82" s="46"/>
      <c r="J82" s="46"/>
      <c r="K82" s="46"/>
      <c r="L82" s="46"/>
      <c r="M82" s="46"/>
      <c r="N82" s="46"/>
      <c r="O82" s="46"/>
      <c r="P82" s="46"/>
      <c r="Q82" s="46"/>
      <c r="R82" s="46"/>
      <c r="S82" s="46"/>
      <c r="T82" s="46"/>
      <c r="U82" s="46"/>
      <c r="V82" s="46"/>
      <c r="W82" s="46"/>
      <c r="X82" s="46"/>
      <c r="Y82" s="46"/>
      <c r="Z82" s="46"/>
      <c r="AA82" s="46"/>
      <c r="AB82" s="46"/>
      <c r="AC82" s="46"/>
      <c r="AD82" s="46"/>
    </row>
    <row r="83" spans="1:30" ht="15">
      <c r="A83" s="71"/>
      <c r="B83" s="22"/>
      <c r="C83" s="40"/>
      <c r="D83" s="40"/>
      <c r="E83" s="22"/>
      <c r="F83" s="22"/>
      <c r="G83" s="190">
        <f>SUM(G2:G53)</f>
        <v>416410.5</v>
      </c>
      <c r="H83" s="22"/>
    </row>
    <row r="84" spans="1:30" ht="15">
      <c r="A84" s="60" t="s">
        <v>441</v>
      </c>
      <c r="B84" s="61" t="s">
        <v>442</v>
      </c>
      <c r="C84" s="22">
        <v>12</v>
      </c>
      <c r="D84" s="22">
        <v>1900</v>
      </c>
      <c r="E84" s="62">
        <f t="shared" ref="E84:E149" si="7">C84*D84</f>
        <v>22800</v>
      </c>
      <c r="F84" s="22">
        <f t="shared" ref="F84:F93" si="8">D84*0.2</f>
        <v>380</v>
      </c>
      <c r="G84" s="62">
        <f t="shared" ref="G84:G149" si="9">F84*C84</f>
        <v>4560</v>
      </c>
      <c r="H84" s="22"/>
    </row>
    <row r="85" spans="1:30" ht="15">
      <c r="A85" s="60" t="s">
        <v>444</v>
      </c>
      <c r="B85" s="61" t="s">
        <v>442</v>
      </c>
      <c r="C85" s="22">
        <v>12</v>
      </c>
      <c r="D85" s="22">
        <v>1900</v>
      </c>
      <c r="E85" s="62">
        <f t="shared" si="7"/>
        <v>22800</v>
      </c>
      <c r="F85" s="22">
        <f t="shared" si="8"/>
        <v>380</v>
      </c>
      <c r="G85" s="62">
        <f t="shared" si="9"/>
        <v>4560</v>
      </c>
      <c r="H85" s="22"/>
    </row>
    <row r="86" spans="1:30" ht="15">
      <c r="A86" s="60" t="s">
        <v>445</v>
      </c>
      <c r="B86" s="61" t="s">
        <v>442</v>
      </c>
      <c r="C86" s="22">
        <v>12</v>
      </c>
      <c r="D86" s="22">
        <v>1900</v>
      </c>
      <c r="E86" s="62">
        <f t="shared" si="7"/>
        <v>22800</v>
      </c>
      <c r="F86" s="22">
        <f t="shared" si="8"/>
        <v>380</v>
      </c>
      <c r="G86" s="62">
        <f t="shared" si="9"/>
        <v>4560</v>
      </c>
      <c r="H86" s="22"/>
    </row>
    <row r="87" spans="1:30" ht="15">
      <c r="A87" s="60" t="s">
        <v>446</v>
      </c>
      <c r="B87" s="61" t="s">
        <v>442</v>
      </c>
      <c r="C87" s="22">
        <v>12</v>
      </c>
      <c r="D87" s="22">
        <v>1900</v>
      </c>
      <c r="E87" s="62">
        <f t="shared" si="7"/>
        <v>22800</v>
      </c>
      <c r="F87" s="22">
        <f t="shared" si="8"/>
        <v>380</v>
      </c>
      <c r="G87" s="62">
        <f t="shared" si="9"/>
        <v>4560</v>
      </c>
      <c r="H87" s="22"/>
    </row>
    <row r="88" spans="1:30" ht="15">
      <c r="A88" s="60" t="s">
        <v>447</v>
      </c>
      <c r="B88" s="61" t="s">
        <v>442</v>
      </c>
      <c r="C88" s="22">
        <v>12</v>
      </c>
      <c r="D88" s="22">
        <v>1900</v>
      </c>
      <c r="E88" s="62">
        <f t="shared" si="7"/>
        <v>22800</v>
      </c>
      <c r="F88" s="22">
        <f t="shared" si="8"/>
        <v>380</v>
      </c>
      <c r="G88" s="62">
        <f t="shared" si="9"/>
        <v>4560</v>
      </c>
      <c r="H88" s="22"/>
    </row>
    <row r="89" spans="1:30" ht="15">
      <c r="A89" s="63" t="s">
        <v>448</v>
      </c>
      <c r="B89" s="64" t="s">
        <v>449</v>
      </c>
      <c r="C89" s="45">
        <v>12</v>
      </c>
      <c r="D89" s="45">
        <v>1900</v>
      </c>
      <c r="E89" s="65">
        <f t="shared" si="7"/>
        <v>22800</v>
      </c>
      <c r="F89" s="45">
        <f t="shared" si="8"/>
        <v>380</v>
      </c>
      <c r="G89" s="65">
        <f t="shared" si="9"/>
        <v>4560</v>
      </c>
    </row>
    <row r="90" spans="1:30" ht="15">
      <c r="A90" s="60" t="s">
        <v>450</v>
      </c>
      <c r="B90" s="22" t="s">
        <v>451</v>
      </c>
      <c r="C90" s="62">
        <v>500</v>
      </c>
      <c r="D90" s="62">
        <v>1000</v>
      </c>
      <c r="E90" s="62">
        <f t="shared" si="7"/>
        <v>500000</v>
      </c>
      <c r="F90" s="62">
        <f t="shared" si="8"/>
        <v>200</v>
      </c>
      <c r="G90" s="62">
        <f t="shared" si="9"/>
        <v>100000</v>
      </c>
    </row>
    <row r="91" spans="1:30" ht="15">
      <c r="A91" s="60" t="s">
        <v>453</v>
      </c>
      <c r="B91" s="22" t="s">
        <v>454</v>
      </c>
      <c r="C91" s="22">
        <v>270</v>
      </c>
      <c r="D91" s="22">
        <v>200</v>
      </c>
      <c r="E91" s="62">
        <f t="shared" si="7"/>
        <v>54000</v>
      </c>
      <c r="F91" s="22">
        <f t="shared" si="8"/>
        <v>40</v>
      </c>
      <c r="G91" s="62">
        <f t="shared" si="9"/>
        <v>10800</v>
      </c>
    </row>
    <row r="92" spans="1:30" ht="15">
      <c r="A92" s="60" t="s">
        <v>456</v>
      </c>
      <c r="B92" s="22" t="s">
        <v>457</v>
      </c>
      <c r="C92" s="22">
        <v>105</v>
      </c>
      <c r="D92" s="22">
        <v>700</v>
      </c>
      <c r="E92" s="62">
        <f t="shared" si="7"/>
        <v>73500</v>
      </c>
      <c r="F92" s="22">
        <f t="shared" si="8"/>
        <v>140</v>
      </c>
      <c r="G92" s="62">
        <f t="shared" si="9"/>
        <v>14700</v>
      </c>
    </row>
    <row r="93" spans="1:30" ht="15">
      <c r="A93" s="63" t="s">
        <v>459</v>
      </c>
      <c r="B93" s="45" t="s">
        <v>460</v>
      </c>
      <c r="C93" s="45">
        <v>5</v>
      </c>
      <c r="D93" s="45"/>
      <c r="E93" s="65">
        <f t="shared" si="7"/>
        <v>0</v>
      </c>
      <c r="F93" s="45">
        <f t="shared" si="8"/>
        <v>0</v>
      </c>
      <c r="G93" s="65">
        <f t="shared" si="9"/>
        <v>0</v>
      </c>
    </row>
    <row r="94" spans="1:30" ht="15">
      <c r="A94" s="60" t="s">
        <v>461</v>
      </c>
      <c r="B94" s="22" t="s">
        <v>462</v>
      </c>
      <c r="C94" s="22">
        <v>125</v>
      </c>
      <c r="D94" s="22">
        <v>700</v>
      </c>
      <c r="E94" s="62">
        <f t="shared" si="7"/>
        <v>87500</v>
      </c>
      <c r="F94" s="22">
        <f>D94*0.11</f>
        <v>77</v>
      </c>
      <c r="G94" s="62">
        <f t="shared" si="9"/>
        <v>9625</v>
      </c>
    </row>
    <row r="95" spans="1:30" ht="15">
      <c r="A95" s="60" t="s">
        <v>463</v>
      </c>
      <c r="B95" s="22" t="s">
        <v>464</v>
      </c>
      <c r="C95" s="62">
        <v>150</v>
      </c>
      <c r="D95" s="62">
        <v>1300</v>
      </c>
      <c r="E95" s="62">
        <f t="shared" si="7"/>
        <v>195000</v>
      </c>
      <c r="F95" s="62">
        <f t="shared" ref="F95:F149" si="10">D95*0.2</f>
        <v>260</v>
      </c>
      <c r="G95" s="62">
        <f t="shared" si="9"/>
        <v>39000</v>
      </c>
    </row>
    <row r="96" spans="1:30" ht="15">
      <c r="A96" s="63" t="s">
        <v>466</v>
      </c>
      <c r="B96" s="45" t="s">
        <v>467</v>
      </c>
      <c r="C96" s="45"/>
      <c r="D96" s="45"/>
      <c r="E96" s="65">
        <f t="shared" si="7"/>
        <v>0</v>
      </c>
      <c r="F96" s="45">
        <f t="shared" si="10"/>
        <v>0</v>
      </c>
      <c r="G96" s="65">
        <f t="shared" si="9"/>
        <v>0</v>
      </c>
      <c r="H96" s="46"/>
      <c r="I96" s="46"/>
      <c r="J96" s="46"/>
      <c r="K96" s="46"/>
      <c r="L96" s="46"/>
      <c r="M96" s="46"/>
      <c r="N96" s="46"/>
      <c r="O96" s="46"/>
      <c r="P96" s="46"/>
      <c r="Q96" s="46"/>
      <c r="R96" s="46"/>
      <c r="S96" s="46"/>
      <c r="T96" s="46"/>
      <c r="U96" s="46"/>
      <c r="V96" s="46"/>
      <c r="W96" s="46"/>
      <c r="X96" s="46"/>
      <c r="Y96" s="46"/>
      <c r="Z96" s="46"/>
      <c r="AA96" s="46"/>
      <c r="AB96" s="46"/>
      <c r="AC96" s="46"/>
      <c r="AD96" s="46"/>
    </row>
    <row r="97" spans="1:30" ht="15">
      <c r="A97" s="60" t="s">
        <v>468</v>
      </c>
      <c r="B97" s="22" t="s">
        <v>469</v>
      </c>
      <c r="C97" s="62">
        <v>100</v>
      </c>
      <c r="D97" s="62">
        <v>800</v>
      </c>
      <c r="E97" s="62">
        <f t="shared" si="7"/>
        <v>80000</v>
      </c>
      <c r="F97" s="62">
        <f t="shared" si="10"/>
        <v>160</v>
      </c>
      <c r="G97" s="62">
        <f t="shared" si="9"/>
        <v>16000</v>
      </c>
    </row>
    <row r="98" spans="1:30" ht="15">
      <c r="A98" s="60" t="s">
        <v>471</v>
      </c>
      <c r="B98" s="22" t="s">
        <v>472</v>
      </c>
      <c r="C98" s="22">
        <v>75</v>
      </c>
      <c r="D98" s="22">
        <v>440</v>
      </c>
      <c r="E98" s="62">
        <f t="shared" si="7"/>
        <v>33000</v>
      </c>
      <c r="F98" s="22">
        <f t="shared" si="10"/>
        <v>88</v>
      </c>
      <c r="G98" s="62">
        <f t="shared" si="9"/>
        <v>6600</v>
      </c>
    </row>
    <row r="99" spans="1:30" ht="15">
      <c r="A99" s="63" t="s">
        <v>474</v>
      </c>
      <c r="B99" s="45" t="s">
        <v>475</v>
      </c>
      <c r="C99" s="45"/>
      <c r="D99" s="45"/>
      <c r="E99" s="65">
        <f t="shared" si="7"/>
        <v>0</v>
      </c>
      <c r="F99" s="45">
        <f t="shared" si="10"/>
        <v>0</v>
      </c>
      <c r="G99" s="65">
        <f t="shared" si="9"/>
        <v>0</v>
      </c>
      <c r="H99" s="46"/>
      <c r="I99" s="46"/>
      <c r="J99" s="46"/>
      <c r="K99" s="46"/>
      <c r="L99" s="46"/>
      <c r="M99" s="46"/>
      <c r="N99" s="46"/>
      <c r="O99" s="46"/>
      <c r="P99" s="46"/>
      <c r="Q99" s="46"/>
      <c r="R99" s="46"/>
      <c r="S99" s="46"/>
      <c r="T99" s="46"/>
      <c r="U99" s="46"/>
      <c r="V99" s="46"/>
      <c r="W99" s="46"/>
      <c r="X99" s="46"/>
      <c r="Y99" s="46"/>
      <c r="Z99" s="46"/>
      <c r="AA99" s="46"/>
      <c r="AB99" s="46"/>
      <c r="AC99" s="46"/>
      <c r="AD99" s="46"/>
    </row>
    <row r="100" spans="1:30" ht="15">
      <c r="A100" s="60" t="s">
        <v>476</v>
      </c>
      <c r="B100" s="22" t="s">
        <v>477</v>
      </c>
      <c r="C100" s="69">
        <v>48</v>
      </c>
      <c r="D100" s="69">
        <v>800</v>
      </c>
      <c r="E100" s="62">
        <f t="shared" si="7"/>
        <v>38400</v>
      </c>
      <c r="F100" s="62">
        <f t="shared" si="10"/>
        <v>160</v>
      </c>
      <c r="G100" s="62">
        <f t="shared" si="9"/>
        <v>7680</v>
      </c>
    </row>
    <row r="101" spans="1:30" ht="15">
      <c r="A101" s="60" t="s">
        <v>479</v>
      </c>
      <c r="B101" s="22" t="s">
        <v>480</v>
      </c>
      <c r="C101" s="22">
        <v>35</v>
      </c>
      <c r="D101" s="22">
        <v>1000</v>
      </c>
      <c r="E101" s="62">
        <f t="shared" si="7"/>
        <v>35000</v>
      </c>
      <c r="F101" s="22">
        <f t="shared" si="10"/>
        <v>200</v>
      </c>
      <c r="G101" s="62">
        <f t="shared" si="9"/>
        <v>7000</v>
      </c>
    </row>
    <row r="102" spans="1:30" ht="15">
      <c r="A102" s="60" t="s">
        <v>482</v>
      </c>
      <c r="B102" s="22" t="s">
        <v>483</v>
      </c>
      <c r="C102" s="62">
        <v>57</v>
      </c>
      <c r="D102" s="62"/>
      <c r="E102" s="62">
        <f t="shared" si="7"/>
        <v>0</v>
      </c>
      <c r="F102" s="62">
        <f t="shared" si="10"/>
        <v>0</v>
      </c>
      <c r="G102" s="62">
        <f t="shared" si="9"/>
        <v>0</v>
      </c>
    </row>
    <row r="103" spans="1:30" ht="15">
      <c r="A103" s="71"/>
      <c r="B103" s="22" t="s">
        <v>484</v>
      </c>
      <c r="C103" s="22">
        <v>24</v>
      </c>
      <c r="D103" s="22">
        <v>1700</v>
      </c>
      <c r="E103" s="62">
        <f t="shared" si="7"/>
        <v>40800</v>
      </c>
      <c r="F103" s="22">
        <f t="shared" si="10"/>
        <v>340</v>
      </c>
      <c r="G103" s="62">
        <f t="shared" si="9"/>
        <v>8160</v>
      </c>
    </row>
    <row r="104" spans="1:30" ht="15">
      <c r="A104" s="71"/>
      <c r="B104" s="22" t="s">
        <v>486</v>
      </c>
      <c r="C104" s="22">
        <v>9</v>
      </c>
      <c r="D104" s="22">
        <v>700</v>
      </c>
      <c r="E104" s="62">
        <f t="shared" si="7"/>
        <v>6300</v>
      </c>
      <c r="F104" s="22">
        <f t="shared" si="10"/>
        <v>140</v>
      </c>
      <c r="G104" s="62">
        <f t="shared" si="9"/>
        <v>1260</v>
      </c>
    </row>
    <row r="105" spans="1:30" ht="15">
      <c r="A105" s="71"/>
      <c r="B105" s="22" t="s">
        <v>488</v>
      </c>
      <c r="C105" s="22">
        <v>22</v>
      </c>
      <c r="D105" s="22">
        <v>1700</v>
      </c>
      <c r="E105" s="62">
        <f t="shared" si="7"/>
        <v>37400</v>
      </c>
      <c r="F105" s="22">
        <f t="shared" si="10"/>
        <v>340</v>
      </c>
      <c r="G105" s="62">
        <f t="shared" si="9"/>
        <v>7480</v>
      </c>
    </row>
    <row r="106" spans="1:30" ht="15">
      <c r="A106" s="71"/>
      <c r="B106" s="22" t="s">
        <v>489</v>
      </c>
      <c r="C106" s="22">
        <v>2</v>
      </c>
      <c r="D106" s="22">
        <v>1390</v>
      </c>
      <c r="E106" s="62">
        <f t="shared" si="7"/>
        <v>2780</v>
      </c>
      <c r="F106" s="22">
        <f t="shared" si="10"/>
        <v>278</v>
      </c>
      <c r="G106" s="62">
        <f t="shared" si="9"/>
        <v>556</v>
      </c>
    </row>
    <row r="107" spans="1:30" ht="15">
      <c r="A107" s="63" t="s">
        <v>491</v>
      </c>
      <c r="B107" s="45" t="s">
        <v>492</v>
      </c>
      <c r="C107" s="45"/>
      <c r="D107" s="45"/>
      <c r="E107" s="65">
        <f t="shared" si="7"/>
        <v>0</v>
      </c>
      <c r="F107" s="45">
        <f t="shared" si="10"/>
        <v>0</v>
      </c>
      <c r="G107" s="65">
        <f t="shared" si="9"/>
        <v>0</v>
      </c>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row>
    <row r="108" spans="1:30" ht="15">
      <c r="A108" s="60" t="s">
        <v>493</v>
      </c>
      <c r="B108" s="22" t="s">
        <v>494</v>
      </c>
      <c r="C108" s="62">
        <v>129</v>
      </c>
      <c r="D108" s="62">
        <v>1300</v>
      </c>
      <c r="E108" s="62">
        <f t="shared" si="7"/>
        <v>167700</v>
      </c>
      <c r="F108" s="62">
        <f t="shared" si="10"/>
        <v>260</v>
      </c>
      <c r="G108" s="62">
        <f t="shared" si="9"/>
        <v>33540</v>
      </c>
    </row>
    <row r="109" spans="1:30" ht="15">
      <c r="A109" s="63" t="s">
        <v>495</v>
      </c>
      <c r="B109" s="45" t="s">
        <v>496</v>
      </c>
      <c r="C109" s="45"/>
      <c r="D109" s="45"/>
      <c r="E109" s="65">
        <f t="shared" si="7"/>
        <v>0</v>
      </c>
      <c r="F109" s="45">
        <f t="shared" si="10"/>
        <v>0</v>
      </c>
      <c r="G109" s="65">
        <f t="shared" si="9"/>
        <v>0</v>
      </c>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row>
    <row r="110" spans="1:30" ht="15">
      <c r="A110" s="63" t="s">
        <v>497</v>
      </c>
      <c r="B110" s="45" t="s">
        <v>498</v>
      </c>
      <c r="C110" s="45"/>
      <c r="D110" s="45"/>
      <c r="E110" s="65">
        <f t="shared" si="7"/>
        <v>0</v>
      </c>
      <c r="F110" s="45">
        <f t="shared" si="10"/>
        <v>0</v>
      </c>
      <c r="G110" s="65">
        <f t="shared" si="9"/>
        <v>0</v>
      </c>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row>
    <row r="111" spans="1:30" ht="15">
      <c r="A111" s="60" t="s">
        <v>499</v>
      </c>
      <c r="B111" s="22" t="s">
        <v>500</v>
      </c>
      <c r="C111" s="22">
        <v>84</v>
      </c>
      <c r="D111" s="22">
        <v>1300</v>
      </c>
      <c r="E111" s="62">
        <f t="shared" si="7"/>
        <v>109200</v>
      </c>
      <c r="F111" s="22">
        <f t="shared" si="10"/>
        <v>260</v>
      </c>
      <c r="G111" s="62">
        <f t="shared" si="9"/>
        <v>21840</v>
      </c>
    </row>
    <row r="112" spans="1:30" ht="15">
      <c r="A112" s="60" t="s">
        <v>501</v>
      </c>
      <c r="B112" s="22" t="s">
        <v>502</v>
      </c>
      <c r="C112" s="22">
        <v>73</v>
      </c>
      <c r="D112" s="22">
        <v>500</v>
      </c>
      <c r="E112" s="62">
        <f t="shared" si="7"/>
        <v>36500</v>
      </c>
      <c r="F112" s="22">
        <f t="shared" si="10"/>
        <v>100</v>
      </c>
      <c r="G112" s="62">
        <f t="shared" si="9"/>
        <v>7300</v>
      </c>
    </row>
    <row r="113" spans="1:30" ht="15">
      <c r="A113" s="63" t="s">
        <v>504</v>
      </c>
      <c r="B113" s="45" t="s">
        <v>505</v>
      </c>
      <c r="C113" s="45"/>
      <c r="D113" s="45"/>
      <c r="E113" s="65">
        <f t="shared" si="7"/>
        <v>0</v>
      </c>
      <c r="F113" s="45">
        <f t="shared" si="10"/>
        <v>0</v>
      </c>
      <c r="G113" s="65">
        <f t="shared" si="9"/>
        <v>0</v>
      </c>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row>
    <row r="114" spans="1:30" ht="15">
      <c r="A114" s="63" t="s">
        <v>506</v>
      </c>
      <c r="B114" s="45" t="s">
        <v>507</v>
      </c>
      <c r="C114" s="45"/>
      <c r="D114" s="45"/>
      <c r="E114" s="65">
        <f t="shared" si="7"/>
        <v>0</v>
      </c>
      <c r="F114" s="45">
        <f t="shared" si="10"/>
        <v>0</v>
      </c>
      <c r="G114" s="65">
        <f t="shared" si="9"/>
        <v>0</v>
      </c>
    </row>
    <row r="115" spans="1:30" ht="15">
      <c r="A115" s="63" t="s">
        <v>508</v>
      </c>
      <c r="B115" s="45" t="s">
        <v>509</v>
      </c>
      <c r="C115" s="45"/>
      <c r="D115" s="45"/>
      <c r="E115" s="65">
        <f t="shared" si="7"/>
        <v>0</v>
      </c>
      <c r="F115" s="45">
        <f t="shared" si="10"/>
        <v>0</v>
      </c>
      <c r="G115" s="65">
        <f t="shared" si="9"/>
        <v>0</v>
      </c>
    </row>
    <row r="116" spans="1:30" ht="15">
      <c r="A116" s="63" t="s">
        <v>510</v>
      </c>
      <c r="B116" s="45" t="s">
        <v>511</v>
      </c>
      <c r="C116" s="45"/>
      <c r="D116" s="45"/>
      <c r="E116" s="65">
        <f t="shared" si="7"/>
        <v>0</v>
      </c>
      <c r="F116" s="45">
        <f t="shared" si="10"/>
        <v>0</v>
      </c>
      <c r="G116" s="65">
        <f t="shared" si="9"/>
        <v>0</v>
      </c>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row>
    <row r="117" spans="1:30" ht="15">
      <c r="A117" s="63" t="s">
        <v>512</v>
      </c>
      <c r="B117" s="45" t="s">
        <v>513</v>
      </c>
      <c r="C117" s="45"/>
      <c r="D117" s="45"/>
      <c r="E117" s="65">
        <f t="shared" si="7"/>
        <v>0</v>
      </c>
      <c r="F117" s="45">
        <f t="shared" si="10"/>
        <v>0</v>
      </c>
      <c r="G117" s="65">
        <f t="shared" si="9"/>
        <v>0</v>
      </c>
    </row>
    <row r="118" spans="1:30" ht="15">
      <c r="A118" s="63" t="s">
        <v>514</v>
      </c>
      <c r="B118" s="45" t="s">
        <v>515</v>
      </c>
      <c r="C118" s="45"/>
      <c r="D118" s="45"/>
      <c r="E118" s="65">
        <f t="shared" si="7"/>
        <v>0</v>
      </c>
      <c r="F118" s="45">
        <f t="shared" si="10"/>
        <v>0</v>
      </c>
      <c r="G118" s="65">
        <f t="shared" si="9"/>
        <v>0</v>
      </c>
    </row>
    <row r="119" spans="1:30" ht="15">
      <c r="A119" s="63" t="s">
        <v>516</v>
      </c>
      <c r="B119" s="45" t="s">
        <v>517</v>
      </c>
      <c r="C119" s="45"/>
      <c r="D119" s="45"/>
      <c r="E119" s="65">
        <f t="shared" si="7"/>
        <v>0</v>
      </c>
      <c r="F119" s="45">
        <f t="shared" si="10"/>
        <v>0</v>
      </c>
      <c r="G119" s="65">
        <f t="shared" si="9"/>
        <v>0</v>
      </c>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row>
    <row r="120" spans="1:30" ht="15">
      <c r="A120" s="63" t="s">
        <v>518</v>
      </c>
      <c r="B120" s="45" t="s">
        <v>519</v>
      </c>
      <c r="C120" s="45"/>
      <c r="D120" s="45"/>
      <c r="E120" s="65">
        <f t="shared" si="7"/>
        <v>0</v>
      </c>
      <c r="F120" s="45">
        <f t="shared" si="10"/>
        <v>0</v>
      </c>
      <c r="G120" s="65">
        <f t="shared" si="9"/>
        <v>0</v>
      </c>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row>
    <row r="121" spans="1:30" ht="15">
      <c r="A121" s="73" t="s">
        <v>520</v>
      </c>
      <c r="B121" s="45" t="s">
        <v>521</v>
      </c>
      <c r="C121" s="45">
        <v>100</v>
      </c>
      <c r="D121" s="45">
        <v>400</v>
      </c>
      <c r="E121" s="45">
        <f t="shared" si="7"/>
        <v>40000</v>
      </c>
      <c r="F121" s="45">
        <f t="shared" si="10"/>
        <v>80</v>
      </c>
      <c r="G121" s="45">
        <f t="shared" si="9"/>
        <v>8000</v>
      </c>
    </row>
    <row r="122" spans="1:30" ht="15">
      <c r="A122" s="60" t="s">
        <v>523</v>
      </c>
      <c r="B122" s="22" t="s">
        <v>524</v>
      </c>
      <c r="C122" s="22">
        <v>43</v>
      </c>
      <c r="D122" s="22">
        <v>1000</v>
      </c>
      <c r="E122" s="62">
        <f t="shared" si="7"/>
        <v>43000</v>
      </c>
      <c r="F122" s="22">
        <f t="shared" si="10"/>
        <v>200</v>
      </c>
      <c r="G122" s="62">
        <f t="shared" si="9"/>
        <v>8600</v>
      </c>
    </row>
    <row r="123" spans="1:30" ht="15">
      <c r="A123" s="60" t="s">
        <v>526</v>
      </c>
      <c r="B123" s="22" t="s">
        <v>527</v>
      </c>
      <c r="C123" s="22">
        <v>108</v>
      </c>
      <c r="D123" s="22">
        <v>400</v>
      </c>
      <c r="E123" s="62">
        <f t="shared" si="7"/>
        <v>43200</v>
      </c>
      <c r="F123" s="22">
        <f t="shared" si="10"/>
        <v>80</v>
      </c>
      <c r="G123" s="62">
        <f t="shared" si="9"/>
        <v>8640</v>
      </c>
    </row>
    <row r="124" spans="1:30" ht="15">
      <c r="A124" s="63" t="s">
        <v>529</v>
      </c>
      <c r="B124" s="45" t="s">
        <v>530</v>
      </c>
      <c r="C124" s="45"/>
      <c r="D124" s="45"/>
      <c r="E124" s="65">
        <f t="shared" si="7"/>
        <v>0</v>
      </c>
      <c r="F124" s="45">
        <f t="shared" si="10"/>
        <v>0</v>
      </c>
      <c r="G124" s="65">
        <f t="shared" si="9"/>
        <v>0</v>
      </c>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row>
    <row r="125" spans="1:30" ht="15">
      <c r="A125" s="63" t="s">
        <v>531</v>
      </c>
      <c r="B125" s="45" t="s">
        <v>532</v>
      </c>
      <c r="C125" s="45"/>
      <c r="D125" s="45"/>
      <c r="E125" s="65">
        <f t="shared" si="7"/>
        <v>0</v>
      </c>
      <c r="F125" s="45">
        <f t="shared" si="10"/>
        <v>0</v>
      </c>
      <c r="G125" s="65">
        <f t="shared" si="9"/>
        <v>0</v>
      </c>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row>
    <row r="126" spans="1:30" ht="15">
      <c r="A126" s="60" t="s">
        <v>533</v>
      </c>
      <c r="B126" s="22" t="s">
        <v>534</v>
      </c>
      <c r="C126" s="22">
        <v>65</v>
      </c>
      <c r="D126" s="22">
        <v>500</v>
      </c>
      <c r="E126" s="62">
        <f t="shared" si="7"/>
        <v>32500</v>
      </c>
      <c r="F126" s="22">
        <f t="shared" si="10"/>
        <v>100</v>
      </c>
      <c r="G126" s="62">
        <f t="shared" si="9"/>
        <v>6500</v>
      </c>
    </row>
    <row r="127" spans="1:30" ht="15">
      <c r="A127" s="71"/>
      <c r="B127" s="22" t="s">
        <v>536</v>
      </c>
      <c r="C127" s="22">
        <v>18</v>
      </c>
      <c r="D127" s="22"/>
      <c r="E127" s="62">
        <f t="shared" si="7"/>
        <v>0</v>
      </c>
      <c r="F127" s="22">
        <f t="shared" si="10"/>
        <v>0</v>
      </c>
      <c r="G127" s="62">
        <f t="shared" si="9"/>
        <v>0</v>
      </c>
    </row>
    <row r="128" spans="1:30" ht="15">
      <c r="A128" s="71"/>
      <c r="B128" s="22" t="s">
        <v>537</v>
      </c>
      <c r="C128" s="22">
        <v>29</v>
      </c>
      <c r="D128" s="22"/>
      <c r="E128" s="62">
        <f t="shared" si="7"/>
        <v>0</v>
      </c>
      <c r="F128" s="22">
        <f t="shared" si="10"/>
        <v>0</v>
      </c>
      <c r="G128" s="62">
        <f t="shared" si="9"/>
        <v>0</v>
      </c>
    </row>
    <row r="129" spans="1:30" ht="15">
      <c r="A129" s="71"/>
      <c r="B129" s="22" t="s">
        <v>538</v>
      </c>
      <c r="C129" s="22">
        <v>18</v>
      </c>
      <c r="D129" s="22"/>
      <c r="E129" s="62">
        <f t="shared" si="7"/>
        <v>0</v>
      </c>
      <c r="F129" s="22">
        <f t="shared" si="10"/>
        <v>0</v>
      </c>
      <c r="G129" s="62">
        <f t="shared" si="9"/>
        <v>0</v>
      </c>
    </row>
    <row r="130" spans="1:30" ht="15">
      <c r="A130" s="63" t="s">
        <v>539</v>
      </c>
      <c r="B130" s="45" t="s">
        <v>540</v>
      </c>
      <c r="C130" s="45">
        <v>377</v>
      </c>
      <c r="D130" s="45"/>
      <c r="E130" s="65">
        <f t="shared" si="7"/>
        <v>0</v>
      </c>
      <c r="F130" s="45">
        <f t="shared" si="10"/>
        <v>0</v>
      </c>
      <c r="G130" s="65">
        <f t="shared" si="9"/>
        <v>0</v>
      </c>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row>
    <row r="131" spans="1:30" ht="15">
      <c r="A131" s="71"/>
      <c r="B131" s="22" t="s">
        <v>541</v>
      </c>
      <c r="C131" s="22">
        <v>17</v>
      </c>
      <c r="D131" s="22"/>
      <c r="E131" s="62">
        <f t="shared" si="7"/>
        <v>0</v>
      </c>
      <c r="F131" s="22">
        <f t="shared" si="10"/>
        <v>0</v>
      </c>
      <c r="G131" s="62">
        <f t="shared" si="9"/>
        <v>0</v>
      </c>
    </row>
    <row r="132" spans="1:30" ht="15">
      <c r="A132" s="71"/>
      <c r="B132" s="22" t="s">
        <v>542</v>
      </c>
      <c r="C132" s="22">
        <v>5</v>
      </c>
      <c r="D132" s="22"/>
      <c r="E132" s="62">
        <f t="shared" si="7"/>
        <v>0</v>
      </c>
      <c r="F132" s="22">
        <f t="shared" si="10"/>
        <v>0</v>
      </c>
      <c r="G132" s="62">
        <f t="shared" si="9"/>
        <v>0</v>
      </c>
    </row>
    <row r="133" spans="1:30" ht="15">
      <c r="A133" s="71"/>
      <c r="B133" s="22" t="s">
        <v>543</v>
      </c>
      <c r="C133" s="22">
        <v>12</v>
      </c>
      <c r="D133" s="22"/>
      <c r="E133" s="62">
        <f t="shared" si="7"/>
        <v>0</v>
      </c>
      <c r="F133" s="22">
        <f t="shared" si="10"/>
        <v>0</v>
      </c>
      <c r="G133" s="62">
        <f t="shared" si="9"/>
        <v>0</v>
      </c>
    </row>
    <row r="134" spans="1:30" ht="15">
      <c r="A134" s="71"/>
      <c r="B134" s="22" t="s">
        <v>544</v>
      </c>
      <c r="C134" s="22">
        <v>17</v>
      </c>
      <c r="D134" s="22"/>
      <c r="E134" s="62">
        <f t="shared" si="7"/>
        <v>0</v>
      </c>
      <c r="F134" s="22">
        <f t="shared" si="10"/>
        <v>0</v>
      </c>
      <c r="G134" s="62">
        <f t="shared" si="9"/>
        <v>0</v>
      </c>
    </row>
    <row r="135" spans="1:30" ht="15">
      <c r="A135" s="71"/>
      <c r="B135" s="22" t="s">
        <v>545</v>
      </c>
      <c r="C135" s="22">
        <v>51</v>
      </c>
      <c r="D135" s="22"/>
      <c r="E135" s="62">
        <f t="shared" si="7"/>
        <v>0</v>
      </c>
      <c r="F135" s="22">
        <f t="shared" si="10"/>
        <v>0</v>
      </c>
      <c r="G135" s="62">
        <f t="shared" si="9"/>
        <v>0</v>
      </c>
    </row>
    <row r="136" spans="1:30" ht="15">
      <c r="A136" s="71"/>
      <c r="B136" s="22" t="s">
        <v>546</v>
      </c>
      <c r="C136" s="22">
        <v>15</v>
      </c>
      <c r="D136" s="22"/>
      <c r="E136" s="62">
        <f t="shared" si="7"/>
        <v>0</v>
      </c>
      <c r="F136" s="22">
        <f t="shared" si="10"/>
        <v>0</v>
      </c>
      <c r="G136" s="62">
        <f t="shared" si="9"/>
        <v>0</v>
      </c>
    </row>
    <row r="137" spans="1:30" ht="15">
      <c r="A137" s="71"/>
      <c r="B137" s="22" t="s">
        <v>547</v>
      </c>
      <c r="C137" s="22">
        <v>5</v>
      </c>
      <c r="D137" s="22"/>
      <c r="E137" s="62">
        <f t="shared" si="7"/>
        <v>0</v>
      </c>
      <c r="F137" s="22">
        <f t="shared" si="10"/>
        <v>0</v>
      </c>
      <c r="G137" s="62">
        <f t="shared" si="9"/>
        <v>0</v>
      </c>
    </row>
    <row r="138" spans="1:30" ht="15">
      <c r="A138" s="71"/>
      <c r="B138" s="22" t="s">
        <v>548</v>
      </c>
      <c r="C138" s="22">
        <v>34</v>
      </c>
      <c r="D138" s="22"/>
      <c r="E138" s="62">
        <f t="shared" si="7"/>
        <v>0</v>
      </c>
      <c r="F138" s="22">
        <f t="shared" si="10"/>
        <v>0</v>
      </c>
      <c r="G138" s="62">
        <f t="shared" si="9"/>
        <v>0</v>
      </c>
    </row>
    <row r="139" spans="1:30" ht="15">
      <c r="A139" s="71"/>
      <c r="B139" s="22" t="s">
        <v>549</v>
      </c>
      <c r="C139" s="22">
        <v>82</v>
      </c>
      <c r="D139" s="22"/>
      <c r="E139" s="62">
        <f t="shared" si="7"/>
        <v>0</v>
      </c>
      <c r="F139" s="22">
        <f t="shared" si="10"/>
        <v>0</v>
      </c>
      <c r="G139" s="62">
        <f t="shared" si="9"/>
        <v>0</v>
      </c>
    </row>
    <row r="140" spans="1:30" ht="15">
      <c r="A140" s="71"/>
      <c r="B140" s="22" t="s">
        <v>550</v>
      </c>
      <c r="C140" s="22">
        <v>2</v>
      </c>
      <c r="D140" s="22"/>
      <c r="E140" s="62">
        <f t="shared" si="7"/>
        <v>0</v>
      </c>
      <c r="F140" s="22">
        <f t="shared" si="10"/>
        <v>0</v>
      </c>
      <c r="G140" s="62">
        <f t="shared" si="9"/>
        <v>0</v>
      </c>
    </row>
    <row r="141" spans="1:30" ht="15">
      <c r="A141" s="71"/>
      <c r="B141" s="22" t="s">
        <v>551</v>
      </c>
      <c r="C141" s="22">
        <v>10</v>
      </c>
      <c r="D141" s="22"/>
      <c r="E141" s="62">
        <f t="shared" si="7"/>
        <v>0</v>
      </c>
      <c r="F141" s="22">
        <f t="shared" si="10"/>
        <v>0</v>
      </c>
      <c r="G141" s="62">
        <f t="shared" si="9"/>
        <v>0</v>
      </c>
    </row>
    <row r="142" spans="1:30" ht="15">
      <c r="A142" s="71"/>
      <c r="B142" s="22" t="s">
        <v>552</v>
      </c>
      <c r="C142" s="22">
        <v>16</v>
      </c>
      <c r="D142" s="22"/>
      <c r="E142" s="62">
        <f t="shared" si="7"/>
        <v>0</v>
      </c>
      <c r="F142" s="22">
        <f t="shared" si="10"/>
        <v>0</v>
      </c>
      <c r="G142" s="62">
        <f t="shared" si="9"/>
        <v>0</v>
      </c>
    </row>
    <row r="143" spans="1:30" ht="15">
      <c r="A143" s="71"/>
      <c r="B143" s="22" t="s">
        <v>553</v>
      </c>
      <c r="C143" s="22">
        <v>4</v>
      </c>
      <c r="D143" s="22"/>
      <c r="E143" s="62">
        <f t="shared" si="7"/>
        <v>0</v>
      </c>
      <c r="F143" s="22">
        <f t="shared" si="10"/>
        <v>0</v>
      </c>
      <c r="G143" s="62">
        <f t="shared" si="9"/>
        <v>0</v>
      </c>
    </row>
    <row r="144" spans="1:30" ht="15">
      <c r="A144" s="71"/>
      <c r="B144" s="22" t="s">
        <v>554</v>
      </c>
      <c r="C144" s="22">
        <v>58</v>
      </c>
      <c r="D144" s="22"/>
      <c r="E144" s="62">
        <f t="shared" si="7"/>
        <v>0</v>
      </c>
      <c r="F144" s="22">
        <f t="shared" si="10"/>
        <v>0</v>
      </c>
      <c r="G144" s="62">
        <f t="shared" si="9"/>
        <v>0</v>
      </c>
    </row>
    <row r="145" spans="1:30" ht="15">
      <c r="A145" s="71"/>
      <c r="B145" s="22" t="s">
        <v>555</v>
      </c>
      <c r="C145" s="22">
        <v>49</v>
      </c>
      <c r="D145" s="22"/>
      <c r="E145" s="62">
        <f t="shared" si="7"/>
        <v>0</v>
      </c>
      <c r="F145" s="22">
        <f t="shared" si="10"/>
        <v>0</v>
      </c>
      <c r="G145" s="62">
        <f t="shared" si="9"/>
        <v>0</v>
      </c>
    </row>
    <row r="146" spans="1:30" ht="15">
      <c r="A146" s="60" t="s">
        <v>556</v>
      </c>
      <c r="B146" s="22" t="s">
        <v>557</v>
      </c>
      <c r="C146" s="22">
        <v>11</v>
      </c>
      <c r="D146" s="22">
        <v>7200</v>
      </c>
      <c r="E146" s="62">
        <f t="shared" si="7"/>
        <v>79200</v>
      </c>
      <c r="F146" s="22">
        <f t="shared" si="10"/>
        <v>1440</v>
      </c>
      <c r="G146" s="62">
        <f t="shared" si="9"/>
        <v>15840</v>
      </c>
    </row>
    <row r="147" spans="1:30" ht="15">
      <c r="A147" s="60" t="s">
        <v>559</v>
      </c>
      <c r="B147" s="22" t="s">
        <v>560</v>
      </c>
      <c r="C147" s="22">
        <v>16</v>
      </c>
      <c r="D147" s="22">
        <v>14160</v>
      </c>
      <c r="E147" s="62">
        <f t="shared" si="7"/>
        <v>226560</v>
      </c>
      <c r="F147" s="22">
        <f t="shared" si="10"/>
        <v>2832</v>
      </c>
      <c r="G147" s="62">
        <f t="shared" si="9"/>
        <v>45312</v>
      </c>
    </row>
    <row r="148" spans="1:30" ht="15">
      <c r="A148" s="63" t="s">
        <v>562</v>
      </c>
      <c r="B148" s="45" t="s">
        <v>563</v>
      </c>
      <c r="C148" s="45"/>
      <c r="D148" s="45"/>
      <c r="E148" s="65">
        <f t="shared" si="7"/>
        <v>0</v>
      </c>
      <c r="F148" s="45">
        <f t="shared" si="10"/>
        <v>0</v>
      </c>
      <c r="G148" s="65">
        <f t="shared" si="9"/>
        <v>0</v>
      </c>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row>
    <row r="149" spans="1:30" ht="15">
      <c r="A149" s="72" t="s">
        <v>564</v>
      </c>
      <c r="B149" s="45" t="s">
        <v>565</v>
      </c>
      <c r="C149" s="45">
        <v>97</v>
      </c>
      <c r="D149" s="45">
        <v>200</v>
      </c>
      <c r="E149" s="65">
        <f t="shared" si="7"/>
        <v>19400</v>
      </c>
      <c r="F149" s="45">
        <f t="shared" si="10"/>
        <v>40</v>
      </c>
      <c r="G149" s="65">
        <f t="shared" si="9"/>
        <v>3880</v>
      </c>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row>
    <row r="150" spans="1:30" ht="15">
      <c r="A150" s="71"/>
      <c r="B150" s="22"/>
      <c r="C150" s="22"/>
      <c r="D150" s="22"/>
      <c r="E150" s="62"/>
      <c r="F150" s="22"/>
      <c r="G150" s="62"/>
    </row>
    <row r="151" spans="1:30" ht="15">
      <c r="A151" s="74"/>
      <c r="B151" s="74"/>
      <c r="C151" s="74"/>
      <c r="D151" s="22"/>
      <c r="E151" s="62"/>
      <c r="F151" s="22"/>
      <c r="G151" s="62">
        <f>SUM(G84:G149)</f>
        <v>415673</v>
      </c>
    </row>
    <row r="152" spans="1:30" ht="15">
      <c r="A152" s="75"/>
      <c r="B152" s="22" t="s">
        <v>566</v>
      </c>
      <c r="C152" s="22"/>
      <c r="D152" s="22"/>
      <c r="E152" s="62"/>
      <c r="F152" s="22"/>
      <c r="G152" s="62"/>
    </row>
    <row r="153" spans="1:30" ht="15">
      <c r="A153" s="60"/>
      <c r="B153" s="22" t="s">
        <v>567</v>
      </c>
      <c r="C153" s="22"/>
      <c r="D153" s="22"/>
      <c r="E153" s="62"/>
      <c r="F153" s="22"/>
      <c r="G153" s="62"/>
    </row>
    <row r="154" spans="1:30" ht="15">
      <c r="A154" s="191">
        <v>101</v>
      </c>
      <c r="B154" s="81" t="s">
        <v>1626</v>
      </c>
      <c r="C154" s="78">
        <v>32</v>
      </c>
      <c r="D154" s="192" t="s">
        <v>1627</v>
      </c>
      <c r="E154" s="191">
        <f t="shared" ref="E154:E198" si="11">C154*F154</f>
        <v>6560</v>
      </c>
      <c r="F154" s="40">
        <v>205</v>
      </c>
      <c r="G154" s="193" t="s">
        <v>1628</v>
      </c>
    </row>
    <row r="155" spans="1:30" ht="15">
      <c r="A155" s="191">
        <v>102</v>
      </c>
      <c r="B155" s="81" t="s">
        <v>1626</v>
      </c>
      <c r="C155" s="78">
        <v>20</v>
      </c>
      <c r="D155" s="192" t="s">
        <v>1627</v>
      </c>
      <c r="E155" s="191">
        <f t="shared" si="11"/>
        <v>4100</v>
      </c>
      <c r="F155" s="40">
        <v>205</v>
      </c>
      <c r="G155" s="87"/>
    </row>
    <row r="156" spans="1:30" ht="15">
      <c r="A156" s="191">
        <v>103</v>
      </c>
      <c r="B156" s="80" t="s">
        <v>1629</v>
      </c>
      <c r="C156" s="78">
        <v>40</v>
      </c>
      <c r="D156" s="80" t="s">
        <v>1630</v>
      </c>
      <c r="E156" s="191">
        <f t="shared" si="11"/>
        <v>11400</v>
      </c>
      <c r="F156" s="40">
        <v>285</v>
      </c>
      <c r="G156" s="193" t="s">
        <v>1631</v>
      </c>
    </row>
    <row r="157" spans="1:30" ht="15">
      <c r="A157" s="191">
        <v>104</v>
      </c>
      <c r="B157" s="81" t="s">
        <v>1626</v>
      </c>
      <c r="C157" s="78">
        <v>32</v>
      </c>
      <c r="D157" s="192" t="s">
        <v>1627</v>
      </c>
      <c r="E157" s="191">
        <f t="shared" si="11"/>
        <v>6560</v>
      </c>
      <c r="F157" s="40">
        <v>205</v>
      </c>
      <c r="G157" s="87"/>
    </row>
    <row r="158" spans="1:30" ht="15">
      <c r="A158" s="191">
        <v>104</v>
      </c>
      <c r="B158" s="81" t="s">
        <v>1626</v>
      </c>
      <c r="C158" s="78">
        <v>32</v>
      </c>
      <c r="D158" s="192" t="s">
        <v>1627</v>
      </c>
      <c r="E158" s="191">
        <f t="shared" si="11"/>
        <v>6560</v>
      </c>
      <c r="F158" s="40">
        <v>205</v>
      </c>
      <c r="G158" s="87"/>
    </row>
    <row r="159" spans="1:30" ht="15">
      <c r="A159" s="191">
        <v>105</v>
      </c>
      <c r="B159" s="81" t="s">
        <v>1626</v>
      </c>
      <c r="C159" s="78">
        <v>32</v>
      </c>
      <c r="D159" s="192" t="s">
        <v>1627</v>
      </c>
      <c r="E159" s="191">
        <f t="shared" si="11"/>
        <v>6560</v>
      </c>
      <c r="F159" s="40">
        <v>205</v>
      </c>
      <c r="G159" s="87"/>
    </row>
    <row r="160" spans="1:30" ht="15">
      <c r="A160" s="191">
        <v>106</v>
      </c>
      <c r="B160" s="81" t="s">
        <v>1626</v>
      </c>
      <c r="C160" s="78">
        <v>32</v>
      </c>
      <c r="D160" s="192" t="s">
        <v>1627</v>
      </c>
      <c r="E160" s="191">
        <f t="shared" si="11"/>
        <v>6560</v>
      </c>
      <c r="F160" s="40">
        <v>205</v>
      </c>
      <c r="G160" s="87"/>
    </row>
    <row r="161" spans="1:7" ht="15">
      <c r="A161" s="191">
        <v>107</v>
      </c>
      <c r="B161" s="194" t="s">
        <v>1626</v>
      </c>
      <c r="C161" s="91">
        <v>32</v>
      </c>
      <c r="D161" s="192" t="s">
        <v>1630</v>
      </c>
      <c r="E161" s="191">
        <f t="shared" si="11"/>
        <v>6560</v>
      </c>
      <c r="F161" s="40">
        <v>205</v>
      </c>
      <c r="G161" s="87"/>
    </row>
    <row r="162" spans="1:7" ht="15">
      <c r="A162" s="191">
        <v>108</v>
      </c>
      <c r="B162" s="81" t="s">
        <v>1632</v>
      </c>
      <c r="C162" s="78">
        <v>2</v>
      </c>
      <c r="D162" s="192" t="s">
        <v>570</v>
      </c>
      <c r="E162" s="195">
        <f t="shared" si="11"/>
        <v>4957.0247933884202</v>
      </c>
      <c r="F162" s="196">
        <v>2478.5123966942101</v>
      </c>
      <c r="G162" s="193" t="s">
        <v>1633</v>
      </c>
    </row>
    <row r="163" spans="1:7" ht="15">
      <c r="A163" s="191">
        <v>109</v>
      </c>
      <c r="B163" s="81" t="s">
        <v>1632</v>
      </c>
      <c r="C163" s="78">
        <v>2</v>
      </c>
      <c r="D163" s="192" t="s">
        <v>570</v>
      </c>
      <c r="E163" s="195">
        <f t="shared" si="11"/>
        <v>4957.0247933884202</v>
      </c>
      <c r="F163" s="196">
        <v>2478.5123966942101</v>
      </c>
      <c r="G163" s="87"/>
    </row>
    <row r="164" spans="1:7" ht="15">
      <c r="A164" s="191">
        <v>110</v>
      </c>
      <c r="B164" s="81" t="s">
        <v>1632</v>
      </c>
      <c r="C164" s="78">
        <v>2</v>
      </c>
      <c r="D164" s="192" t="s">
        <v>1627</v>
      </c>
      <c r="E164" s="195">
        <f t="shared" si="11"/>
        <v>4957.0247933884202</v>
      </c>
      <c r="F164" s="196">
        <v>2478.5123966942101</v>
      </c>
      <c r="G164" s="87"/>
    </row>
    <row r="165" spans="1:7" ht="15">
      <c r="A165" s="191">
        <v>111</v>
      </c>
      <c r="B165" s="81" t="s">
        <v>1632</v>
      </c>
      <c r="C165" s="78">
        <v>2</v>
      </c>
      <c r="D165" s="192" t="s">
        <v>1627</v>
      </c>
      <c r="E165" s="195">
        <f t="shared" si="11"/>
        <v>4957.0247933884202</v>
      </c>
      <c r="F165" s="196">
        <v>2478.5123966942101</v>
      </c>
      <c r="G165" s="87"/>
    </row>
    <row r="166" spans="1:7" ht="15">
      <c r="A166" s="191">
        <v>112</v>
      </c>
      <c r="B166" s="81" t="s">
        <v>1632</v>
      </c>
      <c r="C166" s="78">
        <v>2</v>
      </c>
      <c r="D166" s="192" t="s">
        <v>1627</v>
      </c>
      <c r="E166" s="195">
        <f t="shared" si="11"/>
        <v>4957.0247933884202</v>
      </c>
      <c r="F166" s="196">
        <v>2478.5123966942101</v>
      </c>
      <c r="G166" s="87"/>
    </row>
    <row r="167" spans="1:7" ht="15">
      <c r="A167" s="191">
        <v>113</v>
      </c>
      <c r="B167" s="81" t="s">
        <v>1632</v>
      </c>
      <c r="C167" s="78">
        <v>2</v>
      </c>
      <c r="D167" s="192" t="s">
        <v>1627</v>
      </c>
      <c r="E167" s="195">
        <f t="shared" si="11"/>
        <v>4957.0247933884202</v>
      </c>
      <c r="F167" s="196">
        <v>2478.5123966942101</v>
      </c>
      <c r="G167" s="87"/>
    </row>
    <row r="168" spans="1:7" ht="15">
      <c r="A168" s="191">
        <v>114</v>
      </c>
      <c r="B168" s="81" t="s">
        <v>1632</v>
      </c>
      <c r="C168" s="78">
        <v>2</v>
      </c>
      <c r="D168" s="192" t="s">
        <v>1627</v>
      </c>
      <c r="E168" s="195">
        <f t="shared" si="11"/>
        <v>4957.0247933884202</v>
      </c>
      <c r="F168" s="196">
        <v>2478.5123966942101</v>
      </c>
      <c r="G168" s="87"/>
    </row>
    <row r="169" spans="1:7" ht="15">
      <c r="A169" s="191">
        <v>115</v>
      </c>
      <c r="B169" s="81" t="s">
        <v>1632</v>
      </c>
      <c r="C169" s="78">
        <v>2</v>
      </c>
      <c r="D169" s="192" t="s">
        <v>1627</v>
      </c>
      <c r="E169" s="195">
        <f t="shared" si="11"/>
        <v>4957.0247933884202</v>
      </c>
      <c r="F169" s="196">
        <v>2478.5123966942101</v>
      </c>
      <c r="G169" s="87"/>
    </row>
    <row r="170" spans="1:7" ht="15">
      <c r="A170" s="191">
        <v>116</v>
      </c>
      <c r="B170" s="81" t="s">
        <v>1632</v>
      </c>
      <c r="C170" s="78">
        <v>2</v>
      </c>
      <c r="D170" s="192" t="s">
        <v>1627</v>
      </c>
      <c r="E170" s="195">
        <f t="shared" si="11"/>
        <v>4957.0247933884202</v>
      </c>
      <c r="F170" s="196">
        <v>2478.5123966942101</v>
      </c>
      <c r="G170" s="87"/>
    </row>
    <row r="171" spans="1:7" ht="15">
      <c r="A171" s="191">
        <v>117</v>
      </c>
      <c r="B171" s="194" t="s">
        <v>1632</v>
      </c>
      <c r="C171" s="91">
        <v>2</v>
      </c>
      <c r="D171" s="192" t="s">
        <v>1627</v>
      </c>
      <c r="E171" s="195">
        <f t="shared" si="11"/>
        <v>4957.0247933884202</v>
      </c>
      <c r="F171" s="196">
        <v>2478.5123966942101</v>
      </c>
      <c r="G171" s="87"/>
    </row>
    <row r="172" spans="1:7" ht="15">
      <c r="A172" s="191">
        <v>118</v>
      </c>
      <c r="B172" s="81" t="s">
        <v>1634</v>
      </c>
      <c r="C172" s="78">
        <v>4</v>
      </c>
      <c r="D172" s="192" t="s">
        <v>1635</v>
      </c>
      <c r="E172" s="195">
        <f t="shared" si="11"/>
        <v>5289.2561983470796</v>
      </c>
      <c r="F172" s="196">
        <v>1322.3140495867699</v>
      </c>
      <c r="G172" s="193" t="s">
        <v>1636</v>
      </c>
    </row>
    <row r="173" spans="1:7" ht="15">
      <c r="A173" s="191">
        <v>119</v>
      </c>
      <c r="B173" s="81" t="s">
        <v>1634</v>
      </c>
      <c r="C173" s="78">
        <v>5</v>
      </c>
      <c r="D173" s="192" t="s">
        <v>1627</v>
      </c>
      <c r="E173" s="195">
        <f t="shared" si="11"/>
        <v>6611.5702479338497</v>
      </c>
      <c r="F173" s="196">
        <v>1322.3140495867699</v>
      </c>
      <c r="G173" s="87"/>
    </row>
    <row r="174" spans="1:7" ht="15">
      <c r="A174" s="191">
        <v>120</v>
      </c>
      <c r="B174" s="81" t="s">
        <v>1634</v>
      </c>
      <c r="C174" s="78">
        <v>4</v>
      </c>
      <c r="D174" s="192" t="s">
        <v>1627</v>
      </c>
      <c r="E174" s="195">
        <f t="shared" si="11"/>
        <v>5289.2561983470796</v>
      </c>
      <c r="F174" s="196">
        <v>1322.3140495867699</v>
      </c>
      <c r="G174" s="87"/>
    </row>
    <row r="175" spans="1:7" ht="15">
      <c r="A175" s="191">
        <v>121</v>
      </c>
      <c r="B175" s="81" t="s">
        <v>1634</v>
      </c>
      <c r="C175" s="78">
        <v>4</v>
      </c>
      <c r="D175" s="192" t="s">
        <v>1627</v>
      </c>
      <c r="E175" s="195">
        <f t="shared" si="11"/>
        <v>5289.2561983470796</v>
      </c>
      <c r="F175" s="196">
        <v>1322.3140495867699</v>
      </c>
      <c r="G175" s="87"/>
    </row>
    <row r="176" spans="1:7" ht="15">
      <c r="A176" s="191">
        <v>122</v>
      </c>
      <c r="B176" s="81" t="s">
        <v>1634</v>
      </c>
      <c r="C176" s="78">
        <v>4</v>
      </c>
      <c r="D176" s="192" t="s">
        <v>1627</v>
      </c>
      <c r="E176" s="195">
        <f t="shared" si="11"/>
        <v>5289.2561983470796</v>
      </c>
      <c r="F176" s="196">
        <v>1322.3140495867699</v>
      </c>
      <c r="G176" s="87"/>
    </row>
    <row r="177" spans="1:7" ht="15">
      <c r="A177" s="191">
        <v>123</v>
      </c>
      <c r="B177" s="80" t="s">
        <v>1637</v>
      </c>
      <c r="C177" s="78">
        <v>2</v>
      </c>
      <c r="D177" s="197" t="s">
        <v>1638</v>
      </c>
      <c r="E177" s="195">
        <f t="shared" si="11"/>
        <v>2000</v>
      </c>
      <c r="F177" s="196">
        <v>1000</v>
      </c>
      <c r="G177" s="87"/>
    </row>
    <row r="178" spans="1:7" ht="15">
      <c r="A178" s="191">
        <v>123</v>
      </c>
      <c r="B178" s="80" t="s">
        <v>1639</v>
      </c>
      <c r="C178" s="78">
        <v>30</v>
      </c>
      <c r="D178" s="197" t="s">
        <v>1635</v>
      </c>
      <c r="E178" s="195">
        <f t="shared" si="11"/>
        <v>18000</v>
      </c>
      <c r="F178" s="40">
        <v>600</v>
      </c>
      <c r="G178" s="87"/>
    </row>
    <row r="179" spans="1:7" ht="15">
      <c r="A179" s="191">
        <v>124</v>
      </c>
      <c r="B179" s="81" t="s">
        <v>1640</v>
      </c>
      <c r="C179" s="78">
        <v>10</v>
      </c>
      <c r="D179" s="197" t="s">
        <v>1635</v>
      </c>
      <c r="E179" s="191">
        <f t="shared" si="11"/>
        <v>6000</v>
      </c>
      <c r="F179" s="40">
        <v>600</v>
      </c>
      <c r="G179" s="87"/>
    </row>
    <row r="180" spans="1:7" ht="15">
      <c r="A180" s="191">
        <v>125</v>
      </c>
      <c r="B180" s="81" t="s">
        <v>1640</v>
      </c>
      <c r="C180" s="78">
        <v>10</v>
      </c>
      <c r="D180" s="197" t="s">
        <v>1627</v>
      </c>
      <c r="E180" s="191">
        <f t="shared" si="11"/>
        <v>6000</v>
      </c>
      <c r="F180" s="40">
        <v>600</v>
      </c>
      <c r="G180" s="87"/>
    </row>
    <row r="181" spans="1:7" ht="15">
      <c r="A181" s="191">
        <v>126</v>
      </c>
      <c r="B181" s="192" t="s">
        <v>1641</v>
      </c>
      <c r="C181" s="91">
        <v>3</v>
      </c>
      <c r="D181" s="118" t="s">
        <v>1638</v>
      </c>
      <c r="E181" s="191">
        <f t="shared" si="11"/>
        <v>1800</v>
      </c>
      <c r="F181" s="40">
        <v>600</v>
      </c>
      <c r="G181" s="87"/>
    </row>
    <row r="182" spans="1:7" ht="15">
      <c r="A182" s="191">
        <v>127</v>
      </c>
      <c r="B182" s="81" t="s">
        <v>1642</v>
      </c>
      <c r="C182" s="78">
        <v>40</v>
      </c>
      <c r="D182" s="80" t="s">
        <v>1643</v>
      </c>
      <c r="E182" s="191">
        <f t="shared" si="11"/>
        <v>12000</v>
      </c>
      <c r="F182" s="196">
        <v>300</v>
      </c>
      <c r="G182" s="193" t="s">
        <v>1644</v>
      </c>
    </row>
    <row r="183" spans="1:7" ht="15">
      <c r="A183" s="191">
        <v>128</v>
      </c>
      <c r="B183" s="198" t="s">
        <v>1645</v>
      </c>
      <c r="C183" s="199">
        <v>50</v>
      </c>
      <c r="D183" s="197" t="s">
        <v>1643</v>
      </c>
      <c r="E183" s="191">
        <f t="shared" si="11"/>
        <v>20000</v>
      </c>
      <c r="F183" s="40">
        <v>400</v>
      </c>
      <c r="G183" s="87"/>
    </row>
    <row r="184" spans="1:7" ht="15">
      <c r="A184" s="191">
        <v>129</v>
      </c>
      <c r="B184" s="200" t="s">
        <v>1646</v>
      </c>
      <c r="C184" s="199">
        <v>18</v>
      </c>
      <c r="D184" s="197" t="s">
        <v>1643</v>
      </c>
      <c r="E184" s="191">
        <f t="shared" si="11"/>
        <v>9000</v>
      </c>
      <c r="F184" s="40">
        <v>500</v>
      </c>
      <c r="G184" s="87"/>
    </row>
    <row r="185" spans="1:7" ht="15">
      <c r="A185" s="191">
        <v>129</v>
      </c>
      <c r="B185" s="200" t="s">
        <v>1646</v>
      </c>
      <c r="C185" s="201">
        <v>20</v>
      </c>
      <c r="D185" s="197" t="s">
        <v>1627</v>
      </c>
      <c r="E185" s="191">
        <f t="shared" si="11"/>
        <v>10000</v>
      </c>
      <c r="F185" s="40">
        <v>500</v>
      </c>
      <c r="G185" s="87"/>
    </row>
    <row r="186" spans="1:7" ht="15">
      <c r="A186" s="74">
        <v>130</v>
      </c>
      <c r="B186" s="80" t="s">
        <v>1647</v>
      </c>
      <c r="C186" s="78">
        <v>72</v>
      </c>
      <c r="D186" s="197" t="s">
        <v>1627</v>
      </c>
      <c r="E186" s="191">
        <f t="shared" si="11"/>
        <v>1080</v>
      </c>
      <c r="F186" s="40">
        <v>15</v>
      </c>
      <c r="G186" s="87"/>
    </row>
    <row r="187" spans="1:7" ht="15">
      <c r="A187" s="74">
        <v>130</v>
      </c>
      <c r="B187" s="80" t="s">
        <v>1648</v>
      </c>
      <c r="C187" s="78">
        <v>20</v>
      </c>
      <c r="D187" s="197" t="s">
        <v>1627</v>
      </c>
      <c r="E187" s="191">
        <f t="shared" si="11"/>
        <v>1000</v>
      </c>
      <c r="F187" s="40">
        <v>50</v>
      </c>
      <c r="G187" s="87"/>
    </row>
    <row r="188" spans="1:7" ht="15">
      <c r="A188" s="74">
        <v>131</v>
      </c>
      <c r="B188" s="80" t="s">
        <v>1649</v>
      </c>
      <c r="C188" s="78">
        <v>100</v>
      </c>
      <c r="D188" s="197" t="s">
        <v>1627</v>
      </c>
      <c r="E188" s="191">
        <f t="shared" si="11"/>
        <v>20000</v>
      </c>
      <c r="F188" s="40">
        <v>200</v>
      </c>
      <c r="G188" s="87"/>
    </row>
    <row r="189" spans="1:7" ht="15">
      <c r="A189" s="74">
        <v>132</v>
      </c>
      <c r="B189" s="80" t="s">
        <v>1650</v>
      </c>
      <c r="C189" s="78">
        <v>100</v>
      </c>
      <c r="D189" s="197" t="s">
        <v>1643</v>
      </c>
      <c r="E189" s="191">
        <f t="shared" si="11"/>
        <v>5000</v>
      </c>
      <c r="F189" s="40">
        <v>50</v>
      </c>
      <c r="G189" s="87"/>
    </row>
    <row r="190" spans="1:7" ht="15">
      <c r="A190" s="74">
        <v>132</v>
      </c>
      <c r="B190" s="80" t="s">
        <v>1651</v>
      </c>
      <c r="C190" s="78">
        <v>30</v>
      </c>
      <c r="D190" s="22" t="s">
        <v>570</v>
      </c>
      <c r="E190" s="191">
        <f t="shared" si="11"/>
        <v>6000</v>
      </c>
      <c r="F190" s="40">
        <v>200</v>
      </c>
      <c r="G190" s="87"/>
    </row>
    <row r="191" spans="1:7" ht="15">
      <c r="A191" s="74">
        <v>133</v>
      </c>
      <c r="B191" s="80" t="s">
        <v>1652</v>
      </c>
      <c r="C191" s="78">
        <v>300</v>
      </c>
      <c r="D191" s="197" t="s">
        <v>1653</v>
      </c>
      <c r="E191" s="191">
        <f t="shared" si="11"/>
        <v>34500</v>
      </c>
      <c r="F191" s="196">
        <v>115</v>
      </c>
      <c r="G191" s="193" t="s">
        <v>1654</v>
      </c>
    </row>
    <row r="192" spans="1:7" ht="15">
      <c r="A192" s="74">
        <v>133</v>
      </c>
      <c r="B192" s="80" t="s">
        <v>1648</v>
      </c>
      <c r="C192" s="78">
        <v>67</v>
      </c>
      <c r="D192" s="22" t="s">
        <v>1627</v>
      </c>
      <c r="E192" s="191">
        <f t="shared" si="11"/>
        <v>3350</v>
      </c>
      <c r="F192" s="40">
        <v>50</v>
      </c>
      <c r="G192" s="87"/>
    </row>
    <row r="193" spans="1:7" ht="15">
      <c r="A193" s="74">
        <v>133</v>
      </c>
      <c r="B193" s="80" t="s">
        <v>1655</v>
      </c>
      <c r="C193" s="78">
        <v>4</v>
      </c>
      <c r="D193" s="22" t="s">
        <v>1627</v>
      </c>
      <c r="E193" s="191">
        <f t="shared" si="11"/>
        <v>4</v>
      </c>
      <c r="F193" s="40">
        <v>1</v>
      </c>
      <c r="G193" s="87"/>
    </row>
    <row r="194" spans="1:7" ht="15">
      <c r="A194" s="74">
        <v>134</v>
      </c>
      <c r="B194" s="80" t="s">
        <v>1656</v>
      </c>
      <c r="C194" s="78">
        <v>8</v>
      </c>
      <c r="D194" s="22" t="s">
        <v>1635</v>
      </c>
      <c r="E194" s="191">
        <f t="shared" si="11"/>
        <v>6400</v>
      </c>
      <c r="F194" s="40">
        <v>800</v>
      </c>
      <c r="G194" s="193" t="s">
        <v>1657</v>
      </c>
    </row>
    <row r="195" spans="1:7" ht="15">
      <c r="A195" s="74">
        <v>134</v>
      </c>
      <c r="B195" s="80" t="s">
        <v>1658</v>
      </c>
      <c r="C195" s="78">
        <v>4</v>
      </c>
      <c r="D195" s="22" t="s">
        <v>1584</v>
      </c>
      <c r="E195" s="191">
        <f t="shared" si="11"/>
        <v>12000</v>
      </c>
      <c r="F195" s="40">
        <v>3000</v>
      </c>
      <c r="G195" s="87"/>
    </row>
    <row r="196" spans="1:7" ht="15">
      <c r="A196" s="74">
        <v>134</v>
      </c>
      <c r="B196" s="202" t="s">
        <v>1659</v>
      </c>
      <c r="C196" s="203">
        <v>120</v>
      </c>
      <c r="D196" s="197" t="s">
        <v>1643</v>
      </c>
      <c r="E196" s="191">
        <f t="shared" si="11"/>
        <v>12000</v>
      </c>
      <c r="F196" s="40">
        <v>100</v>
      </c>
      <c r="G196" s="193" t="s">
        <v>1660</v>
      </c>
    </row>
    <row r="197" spans="1:7" ht="15">
      <c r="A197" s="74">
        <v>134</v>
      </c>
      <c r="B197" s="80" t="s">
        <v>1661</v>
      </c>
      <c r="C197" s="78">
        <v>100</v>
      </c>
      <c r="D197" s="197" t="s">
        <v>1662</v>
      </c>
      <c r="E197" s="191">
        <f t="shared" si="11"/>
        <v>30000</v>
      </c>
      <c r="F197" s="40">
        <v>300</v>
      </c>
      <c r="G197" s="193" t="s">
        <v>1663</v>
      </c>
    </row>
    <row r="198" spans="1:7" ht="15">
      <c r="A198" s="74">
        <v>134</v>
      </c>
      <c r="B198" s="80" t="s">
        <v>1664</v>
      </c>
      <c r="C198" s="78">
        <v>100</v>
      </c>
      <c r="D198" s="197" t="s">
        <v>1653</v>
      </c>
      <c r="E198" s="191">
        <f t="shared" si="11"/>
        <v>20000</v>
      </c>
      <c r="F198" s="40">
        <v>200</v>
      </c>
      <c r="G198" s="193" t="s">
        <v>1665</v>
      </c>
    </row>
    <row r="199" spans="1:7" ht="14">
      <c r="A199" s="87"/>
      <c r="B199" s="87"/>
      <c r="C199" s="87"/>
      <c r="D199" s="87"/>
      <c r="E199" s="87"/>
      <c r="F199" s="87"/>
      <c r="G199" s="87"/>
    </row>
    <row r="200" spans="1:7" ht="15">
      <c r="A200" s="87"/>
      <c r="B200" s="87"/>
      <c r="C200" s="87"/>
      <c r="D200" s="87"/>
      <c r="E200" s="204">
        <f>SUM(E154:E198)</f>
        <v>368332.84297520644</v>
      </c>
      <c r="F200" s="87"/>
      <c r="G200" s="87"/>
    </row>
    <row r="201" spans="1:7" ht="14">
      <c r="A201" s="87"/>
      <c r="B201" s="87"/>
      <c r="C201" s="87"/>
      <c r="D201" s="87"/>
      <c r="E201" s="87"/>
      <c r="F201" s="87"/>
      <c r="G201" s="87"/>
    </row>
    <row r="202" spans="1:7" ht="15">
      <c r="A202" s="205" t="s">
        <v>1666</v>
      </c>
      <c r="B202" s="87"/>
      <c r="C202" s="87"/>
      <c r="D202" s="87"/>
      <c r="E202" s="40">
        <v>236696.68</v>
      </c>
      <c r="F202" s="87"/>
      <c r="G202" s="87"/>
    </row>
    <row r="203" spans="1:7" ht="15">
      <c r="A203" s="22" t="s">
        <v>1386</v>
      </c>
      <c r="B203" s="87"/>
      <c r="C203" s="87"/>
      <c r="D203" s="87"/>
      <c r="E203" s="206">
        <f>E200-E202</f>
        <v>131636.16297520645</v>
      </c>
      <c r="F203" s="87"/>
      <c r="G203" s="87"/>
    </row>
    <row r="204" spans="1:7" ht="14">
      <c r="A204" s="76"/>
      <c r="C204" s="207"/>
      <c r="D204" s="207"/>
    </row>
    <row r="205" spans="1:7" ht="14">
      <c r="A205" s="76"/>
      <c r="C205" s="207"/>
      <c r="D205" s="207"/>
    </row>
    <row r="206" spans="1:7" ht="14">
      <c r="A206" s="76"/>
      <c r="C206" s="207"/>
      <c r="D206" s="207"/>
    </row>
    <row r="207" spans="1:7" ht="14">
      <c r="A207" s="76"/>
      <c r="C207" s="207"/>
      <c r="D207" s="207"/>
    </row>
    <row r="208" spans="1:7" ht="14">
      <c r="A208" s="76"/>
      <c r="C208" s="207"/>
      <c r="D208" s="207"/>
    </row>
    <row r="209" spans="1:4" ht="14">
      <c r="A209" s="76"/>
      <c r="C209" s="207"/>
      <c r="D209" s="207"/>
    </row>
    <row r="210" spans="1:4" ht="14">
      <c r="A210" s="76"/>
      <c r="C210" s="207"/>
      <c r="D210" s="207"/>
    </row>
    <row r="211" spans="1:4" ht="14">
      <c r="A211" s="76"/>
      <c r="C211" s="207"/>
      <c r="D211" s="207"/>
    </row>
    <row r="212" spans="1:4" ht="14">
      <c r="A212" s="76"/>
      <c r="C212" s="207"/>
      <c r="D212" s="207"/>
    </row>
    <row r="213" spans="1:4" ht="14">
      <c r="A213" s="76"/>
      <c r="C213" s="207"/>
      <c r="D213" s="207"/>
    </row>
    <row r="214" spans="1:4" ht="14">
      <c r="A214" s="76"/>
      <c r="C214" s="207"/>
      <c r="D214" s="207"/>
    </row>
    <row r="215" spans="1:4" ht="14">
      <c r="A215" s="76"/>
      <c r="C215" s="207"/>
      <c r="D215" s="207"/>
    </row>
    <row r="216" spans="1:4" ht="14">
      <c r="A216" s="76"/>
      <c r="C216" s="207"/>
      <c r="D216" s="207"/>
    </row>
    <row r="217" spans="1:4" ht="14">
      <c r="A217" s="76"/>
      <c r="C217" s="207"/>
      <c r="D217" s="207"/>
    </row>
    <row r="218" spans="1:4" ht="14">
      <c r="A218" s="76"/>
      <c r="C218" s="207"/>
      <c r="D218" s="207"/>
    </row>
    <row r="219" spans="1:4" ht="14">
      <c r="A219" s="76"/>
      <c r="C219" s="207"/>
      <c r="D219" s="207"/>
    </row>
    <row r="220" spans="1:4" ht="14">
      <c r="A220" s="76"/>
      <c r="C220" s="207"/>
      <c r="D220" s="207"/>
    </row>
    <row r="221" spans="1:4" ht="14">
      <c r="A221" s="76"/>
      <c r="C221" s="207"/>
      <c r="D221" s="207"/>
    </row>
    <row r="222" spans="1:4" ht="14">
      <c r="A222" s="76"/>
      <c r="C222" s="207"/>
      <c r="D222" s="207"/>
    </row>
    <row r="223" spans="1:4" ht="14">
      <c r="A223" s="76"/>
      <c r="C223" s="207"/>
      <c r="D223" s="207"/>
    </row>
    <row r="224" spans="1:4" ht="14">
      <c r="A224" s="76"/>
      <c r="C224" s="207"/>
      <c r="D224" s="207"/>
    </row>
    <row r="225" spans="1:4" ht="14">
      <c r="A225" s="76"/>
      <c r="C225" s="207"/>
      <c r="D225" s="207"/>
    </row>
    <row r="226" spans="1:4" ht="14">
      <c r="A226" s="76"/>
      <c r="C226" s="207"/>
      <c r="D226" s="207"/>
    </row>
    <row r="227" spans="1:4" ht="14">
      <c r="A227" s="76"/>
      <c r="C227" s="207"/>
      <c r="D227" s="207"/>
    </row>
    <row r="228" spans="1:4" ht="14">
      <c r="A228" s="76"/>
      <c r="C228" s="207"/>
      <c r="D228" s="207"/>
    </row>
    <row r="229" spans="1:4" ht="14">
      <c r="A229" s="76"/>
      <c r="C229" s="207"/>
      <c r="D229" s="207"/>
    </row>
    <row r="230" spans="1:4" ht="14">
      <c r="A230" s="76"/>
      <c r="C230" s="207"/>
      <c r="D230" s="207"/>
    </row>
    <row r="231" spans="1:4" ht="14">
      <c r="A231" s="76"/>
      <c r="C231" s="207"/>
      <c r="D231" s="207"/>
    </row>
    <row r="232" spans="1:4" ht="14">
      <c r="A232" s="76"/>
      <c r="C232" s="207"/>
      <c r="D232" s="207"/>
    </row>
    <row r="233" spans="1:4" ht="14">
      <c r="A233" s="76"/>
      <c r="C233" s="207"/>
      <c r="D233" s="207"/>
    </row>
    <row r="234" spans="1:4" ht="14">
      <c r="A234" s="76"/>
      <c r="C234" s="207"/>
      <c r="D234" s="207"/>
    </row>
    <row r="235" spans="1:4" ht="14">
      <c r="A235" s="76"/>
      <c r="C235" s="207"/>
      <c r="D235" s="207"/>
    </row>
    <row r="236" spans="1:4" ht="14">
      <c r="A236" s="76"/>
      <c r="C236" s="207"/>
      <c r="D236" s="207"/>
    </row>
    <row r="237" spans="1:4" ht="14">
      <c r="A237" s="76"/>
      <c r="C237" s="207"/>
      <c r="D237" s="207"/>
    </row>
    <row r="238" spans="1:4" ht="14">
      <c r="A238" s="76"/>
      <c r="C238" s="207"/>
      <c r="D238" s="207"/>
    </row>
    <row r="239" spans="1:4" ht="14">
      <c r="A239" s="76"/>
      <c r="C239" s="207"/>
      <c r="D239" s="207"/>
    </row>
    <row r="240" spans="1:4" ht="14">
      <c r="A240" s="76"/>
      <c r="C240" s="207"/>
      <c r="D240" s="207"/>
    </row>
    <row r="241" spans="1:4" ht="14">
      <c r="A241" s="76"/>
      <c r="C241" s="207"/>
      <c r="D241" s="207"/>
    </row>
    <row r="242" spans="1:4" ht="14">
      <c r="A242" s="76"/>
      <c r="C242" s="207"/>
      <c r="D242" s="207"/>
    </row>
    <row r="243" spans="1:4" ht="14">
      <c r="A243" s="76"/>
      <c r="C243" s="207"/>
      <c r="D243" s="207"/>
    </row>
    <row r="244" spans="1:4" ht="14">
      <c r="A244" s="76"/>
      <c r="C244" s="207"/>
      <c r="D244" s="207"/>
    </row>
    <row r="245" spans="1:4" ht="14">
      <c r="A245" s="76"/>
      <c r="C245" s="207"/>
      <c r="D245" s="207"/>
    </row>
    <row r="246" spans="1:4" ht="14">
      <c r="A246" s="76"/>
      <c r="C246" s="207"/>
      <c r="D246" s="207"/>
    </row>
    <row r="247" spans="1:4" ht="14">
      <c r="A247" s="76"/>
      <c r="C247" s="207"/>
      <c r="D247" s="207"/>
    </row>
    <row r="248" spans="1:4" ht="14">
      <c r="A248" s="76"/>
      <c r="C248" s="207"/>
      <c r="D248" s="207"/>
    </row>
    <row r="249" spans="1:4" ht="14">
      <c r="A249" s="76"/>
      <c r="C249" s="207"/>
      <c r="D249" s="207"/>
    </row>
    <row r="250" spans="1:4" ht="14">
      <c r="A250" s="76"/>
      <c r="C250" s="207"/>
      <c r="D250" s="207"/>
    </row>
    <row r="251" spans="1:4" ht="14">
      <c r="A251" s="76"/>
      <c r="C251" s="207"/>
      <c r="D251" s="207"/>
    </row>
    <row r="252" spans="1:4" ht="14">
      <c r="A252" s="76"/>
      <c r="C252" s="207"/>
      <c r="D252" s="207"/>
    </row>
    <row r="253" spans="1:4" ht="14">
      <c r="A253" s="76"/>
      <c r="C253" s="207"/>
      <c r="D253" s="207"/>
    </row>
    <row r="254" spans="1:4" ht="14">
      <c r="A254" s="76"/>
      <c r="C254" s="207"/>
      <c r="D254" s="207"/>
    </row>
    <row r="255" spans="1:4" ht="14">
      <c r="A255" s="76"/>
      <c r="C255" s="207"/>
      <c r="D255" s="207"/>
    </row>
    <row r="256" spans="1:4" ht="14">
      <c r="A256" s="76"/>
      <c r="C256" s="207"/>
      <c r="D256" s="207"/>
    </row>
    <row r="257" spans="1:4" ht="14">
      <c r="A257" s="76"/>
      <c r="C257" s="207"/>
      <c r="D257" s="207"/>
    </row>
    <row r="258" spans="1:4" ht="14">
      <c r="A258" s="76"/>
      <c r="C258" s="207"/>
      <c r="D258" s="207"/>
    </row>
    <row r="259" spans="1:4" ht="14">
      <c r="A259" s="76"/>
      <c r="C259" s="207"/>
      <c r="D259" s="207"/>
    </row>
    <row r="260" spans="1:4" ht="14">
      <c r="A260" s="76"/>
      <c r="C260" s="207"/>
      <c r="D260" s="207"/>
    </row>
    <row r="261" spans="1:4" ht="14">
      <c r="A261" s="76"/>
      <c r="C261" s="207"/>
      <c r="D261" s="207"/>
    </row>
    <row r="262" spans="1:4" ht="14">
      <c r="A262" s="76"/>
      <c r="C262" s="207"/>
      <c r="D262" s="207"/>
    </row>
    <row r="263" spans="1:4" ht="14">
      <c r="A263" s="76"/>
      <c r="C263" s="207"/>
      <c r="D263" s="207"/>
    </row>
    <row r="264" spans="1:4" ht="14">
      <c r="A264" s="76"/>
      <c r="C264" s="207"/>
      <c r="D264" s="207"/>
    </row>
    <row r="265" spans="1:4" ht="14">
      <c r="A265" s="76"/>
      <c r="C265" s="207"/>
      <c r="D265" s="207"/>
    </row>
    <row r="266" spans="1:4" ht="14">
      <c r="A266" s="76"/>
      <c r="C266" s="207"/>
      <c r="D266" s="207"/>
    </row>
    <row r="267" spans="1:4" ht="14">
      <c r="A267" s="76"/>
      <c r="C267" s="207"/>
      <c r="D267" s="207"/>
    </row>
    <row r="268" spans="1:4" ht="14">
      <c r="A268" s="76"/>
      <c r="C268" s="207"/>
      <c r="D268" s="207"/>
    </row>
    <row r="269" spans="1:4" ht="14">
      <c r="A269" s="76"/>
      <c r="C269" s="207"/>
      <c r="D269" s="207"/>
    </row>
    <row r="270" spans="1:4" ht="14">
      <c r="A270" s="76"/>
      <c r="C270" s="207"/>
      <c r="D270" s="207"/>
    </row>
    <row r="271" spans="1:4" ht="14">
      <c r="A271" s="76"/>
      <c r="C271" s="207"/>
      <c r="D271" s="207"/>
    </row>
    <row r="272" spans="1:4" ht="14">
      <c r="A272" s="76"/>
      <c r="C272" s="207"/>
      <c r="D272" s="207"/>
    </row>
    <row r="273" spans="1:4" ht="14">
      <c r="A273" s="76"/>
      <c r="C273" s="207"/>
      <c r="D273" s="207"/>
    </row>
    <row r="274" spans="1:4" ht="14">
      <c r="A274" s="76"/>
      <c r="C274" s="207"/>
      <c r="D274" s="207"/>
    </row>
    <row r="275" spans="1:4" ht="14">
      <c r="A275" s="76"/>
      <c r="C275" s="207"/>
      <c r="D275" s="207"/>
    </row>
    <row r="276" spans="1:4" ht="14">
      <c r="A276" s="76"/>
      <c r="C276" s="207"/>
      <c r="D276" s="207"/>
    </row>
    <row r="277" spans="1:4" ht="14">
      <c r="A277" s="76"/>
      <c r="C277" s="207"/>
      <c r="D277" s="207"/>
    </row>
    <row r="278" spans="1:4" ht="14">
      <c r="A278" s="76"/>
      <c r="C278" s="207"/>
      <c r="D278" s="207"/>
    </row>
    <row r="279" spans="1:4" ht="14">
      <c r="A279" s="76"/>
      <c r="C279" s="207"/>
      <c r="D279" s="207"/>
    </row>
    <row r="280" spans="1:4" ht="14">
      <c r="A280" s="76"/>
      <c r="C280" s="207"/>
      <c r="D280" s="207"/>
    </row>
    <row r="281" spans="1:4" ht="14">
      <c r="A281" s="76"/>
      <c r="C281" s="207"/>
      <c r="D281" s="207"/>
    </row>
    <row r="282" spans="1:4" ht="14">
      <c r="A282" s="76"/>
      <c r="C282" s="207"/>
      <c r="D282" s="207"/>
    </row>
    <row r="283" spans="1:4" ht="14">
      <c r="A283" s="76"/>
      <c r="C283" s="207"/>
      <c r="D283" s="207"/>
    </row>
    <row r="284" spans="1:4" ht="14">
      <c r="A284" s="76"/>
      <c r="C284" s="207"/>
      <c r="D284" s="207"/>
    </row>
    <row r="285" spans="1:4" ht="14">
      <c r="A285" s="76"/>
      <c r="C285" s="207"/>
      <c r="D285" s="207"/>
    </row>
    <row r="286" spans="1:4" ht="14">
      <c r="A286" s="76"/>
      <c r="C286" s="207"/>
      <c r="D286" s="207"/>
    </row>
    <row r="287" spans="1:4" ht="14">
      <c r="A287" s="76"/>
      <c r="C287" s="207"/>
      <c r="D287" s="207"/>
    </row>
    <row r="288" spans="1:4" ht="14">
      <c r="A288" s="76"/>
      <c r="C288" s="207"/>
      <c r="D288" s="207"/>
    </row>
    <row r="289" spans="1:4" ht="14">
      <c r="A289" s="76"/>
      <c r="C289" s="207"/>
      <c r="D289" s="207"/>
    </row>
    <row r="290" spans="1:4" ht="14">
      <c r="A290" s="76"/>
      <c r="C290" s="207"/>
      <c r="D290" s="207"/>
    </row>
    <row r="291" spans="1:4" ht="14">
      <c r="A291" s="76"/>
      <c r="C291" s="207"/>
      <c r="D291" s="207"/>
    </row>
    <row r="292" spans="1:4" ht="14">
      <c r="A292" s="76"/>
      <c r="C292" s="207"/>
      <c r="D292" s="207"/>
    </row>
    <row r="293" spans="1:4" ht="14">
      <c r="A293" s="76"/>
      <c r="C293" s="207"/>
      <c r="D293" s="207"/>
    </row>
    <row r="294" spans="1:4" ht="14">
      <c r="A294" s="76"/>
      <c r="C294" s="207"/>
      <c r="D294" s="207"/>
    </row>
    <row r="295" spans="1:4" ht="14">
      <c r="A295" s="76"/>
      <c r="C295" s="207"/>
      <c r="D295" s="207"/>
    </row>
    <row r="296" spans="1:4" ht="14">
      <c r="A296" s="76"/>
      <c r="C296" s="207"/>
      <c r="D296" s="207"/>
    </row>
    <row r="297" spans="1:4" ht="14">
      <c r="A297" s="76"/>
      <c r="C297" s="207"/>
      <c r="D297" s="207"/>
    </row>
    <row r="298" spans="1:4" ht="14">
      <c r="A298" s="76"/>
      <c r="C298" s="207"/>
      <c r="D298" s="207"/>
    </row>
    <row r="299" spans="1:4" ht="14">
      <c r="A299" s="76"/>
      <c r="C299" s="207"/>
      <c r="D299" s="207"/>
    </row>
    <row r="300" spans="1:4" ht="14">
      <c r="A300" s="76"/>
      <c r="C300" s="207"/>
      <c r="D300" s="207"/>
    </row>
    <row r="301" spans="1:4" ht="14">
      <c r="A301" s="76"/>
      <c r="C301" s="207"/>
      <c r="D301" s="207"/>
    </row>
    <row r="302" spans="1:4" ht="14">
      <c r="A302" s="76"/>
      <c r="C302" s="207"/>
      <c r="D302" s="207"/>
    </row>
    <row r="303" spans="1:4" ht="14">
      <c r="A303" s="76"/>
      <c r="C303" s="207"/>
      <c r="D303" s="207"/>
    </row>
    <row r="304" spans="1:4" ht="14">
      <c r="A304" s="76"/>
      <c r="C304" s="207"/>
      <c r="D304" s="207"/>
    </row>
    <row r="305" spans="1:4" ht="14">
      <c r="A305" s="76"/>
      <c r="C305" s="207"/>
      <c r="D305" s="207"/>
    </row>
    <row r="306" spans="1:4" ht="14">
      <c r="A306" s="76"/>
      <c r="C306" s="207"/>
      <c r="D306" s="207"/>
    </row>
    <row r="307" spans="1:4" ht="14">
      <c r="A307" s="76"/>
      <c r="C307" s="207"/>
      <c r="D307" s="207"/>
    </row>
    <row r="308" spans="1:4" ht="14">
      <c r="A308" s="76"/>
      <c r="C308" s="207"/>
      <c r="D308" s="207"/>
    </row>
    <row r="309" spans="1:4" ht="14">
      <c r="A309" s="76"/>
      <c r="C309" s="207"/>
      <c r="D309" s="207"/>
    </row>
    <row r="310" spans="1:4" ht="14">
      <c r="A310" s="76"/>
      <c r="C310" s="207"/>
      <c r="D310" s="207"/>
    </row>
    <row r="311" spans="1:4" ht="14">
      <c r="A311" s="76"/>
      <c r="C311" s="207"/>
      <c r="D311" s="207"/>
    </row>
    <row r="312" spans="1:4" ht="14">
      <c r="A312" s="76"/>
      <c r="C312" s="207"/>
      <c r="D312" s="207"/>
    </row>
    <row r="313" spans="1:4" ht="14">
      <c r="A313" s="76"/>
      <c r="C313" s="207"/>
      <c r="D313" s="207"/>
    </row>
    <row r="314" spans="1:4" ht="14">
      <c r="A314" s="76"/>
      <c r="C314" s="207"/>
      <c r="D314" s="207"/>
    </row>
    <row r="315" spans="1:4" ht="14">
      <c r="A315" s="76"/>
      <c r="C315" s="207"/>
      <c r="D315" s="207"/>
    </row>
    <row r="316" spans="1:4" ht="14">
      <c r="A316" s="76"/>
      <c r="C316" s="207"/>
      <c r="D316" s="207"/>
    </row>
    <row r="317" spans="1:4" ht="14">
      <c r="A317" s="76"/>
      <c r="C317" s="207"/>
      <c r="D317" s="207"/>
    </row>
    <row r="318" spans="1:4" ht="14">
      <c r="A318" s="76"/>
      <c r="C318" s="207"/>
      <c r="D318" s="207"/>
    </row>
    <row r="319" spans="1:4" ht="14">
      <c r="A319" s="76"/>
      <c r="C319" s="207"/>
      <c r="D319" s="207"/>
    </row>
    <row r="320" spans="1:4" ht="14">
      <c r="A320" s="76"/>
      <c r="C320" s="207"/>
      <c r="D320" s="207"/>
    </row>
    <row r="321" spans="1:4" ht="14">
      <c r="A321" s="76"/>
      <c r="C321" s="207"/>
      <c r="D321" s="207"/>
    </row>
    <row r="322" spans="1:4" ht="14">
      <c r="A322" s="76"/>
      <c r="C322" s="207"/>
      <c r="D322" s="207"/>
    </row>
    <row r="323" spans="1:4" ht="14">
      <c r="A323" s="76"/>
      <c r="C323" s="207"/>
      <c r="D323" s="207"/>
    </row>
    <row r="324" spans="1:4" ht="14">
      <c r="A324" s="76"/>
      <c r="C324" s="207"/>
      <c r="D324" s="207"/>
    </row>
    <row r="325" spans="1:4" ht="14">
      <c r="A325" s="76"/>
      <c r="C325" s="207"/>
      <c r="D325" s="207"/>
    </row>
    <row r="326" spans="1:4" ht="14">
      <c r="A326" s="76"/>
      <c r="C326" s="207"/>
      <c r="D326" s="207"/>
    </row>
    <row r="327" spans="1:4" ht="14">
      <c r="A327" s="76"/>
      <c r="C327" s="207"/>
      <c r="D327" s="207"/>
    </row>
    <row r="328" spans="1:4" ht="14">
      <c r="A328" s="76"/>
      <c r="C328" s="207"/>
      <c r="D328" s="207"/>
    </row>
    <row r="329" spans="1:4" ht="14">
      <c r="A329" s="76"/>
      <c r="C329" s="207"/>
      <c r="D329" s="207"/>
    </row>
    <row r="330" spans="1:4" ht="14">
      <c r="A330" s="76"/>
      <c r="C330" s="207"/>
      <c r="D330" s="207"/>
    </row>
    <row r="331" spans="1:4" ht="14">
      <c r="A331" s="76"/>
      <c r="C331" s="207"/>
      <c r="D331" s="207"/>
    </row>
    <row r="332" spans="1:4" ht="14">
      <c r="A332" s="76"/>
      <c r="C332" s="207"/>
      <c r="D332" s="207"/>
    </row>
    <row r="333" spans="1:4" ht="14">
      <c r="A333" s="76"/>
      <c r="C333" s="207"/>
      <c r="D333" s="207"/>
    </row>
    <row r="334" spans="1:4" ht="14">
      <c r="A334" s="76"/>
      <c r="C334" s="207"/>
      <c r="D334" s="207"/>
    </row>
    <row r="335" spans="1:4" ht="14">
      <c r="A335" s="76"/>
      <c r="C335" s="207"/>
      <c r="D335" s="207"/>
    </row>
    <row r="336" spans="1:4" ht="14">
      <c r="A336" s="76"/>
      <c r="C336" s="207"/>
      <c r="D336" s="207"/>
    </row>
    <row r="337" spans="1:4" ht="14">
      <c r="A337" s="76"/>
      <c r="C337" s="207"/>
      <c r="D337" s="207"/>
    </row>
    <row r="338" spans="1:4" ht="14">
      <c r="A338" s="76"/>
      <c r="C338" s="207"/>
      <c r="D338" s="207"/>
    </row>
    <row r="339" spans="1:4" ht="14">
      <c r="A339" s="76"/>
      <c r="C339" s="207"/>
      <c r="D339" s="207"/>
    </row>
    <row r="340" spans="1:4" ht="14">
      <c r="A340" s="76"/>
      <c r="C340" s="207"/>
      <c r="D340" s="207"/>
    </row>
    <row r="341" spans="1:4" ht="14">
      <c r="A341" s="76"/>
      <c r="C341" s="207"/>
      <c r="D341" s="207"/>
    </row>
    <row r="342" spans="1:4" ht="14">
      <c r="A342" s="76"/>
      <c r="C342" s="207"/>
      <c r="D342" s="207"/>
    </row>
    <row r="343" spans="1:4" ht="14">
      <c r="A343" s="76"/>
      <c r="C343" s="207"/>
      <c r="D343" s="207"/>
    </row>
    <row r="344" spans="1:4" ht="14">
      <c r="A344" s="76"/>
      <c r="C344" s="207"/>
      <c r="D344" s="207"/>
    </row>
    <row r="345" spans="1:4" ht="14">
      <c r="A345" s="76"/>
      <c r="C345" s="207"/>
      <c r="D345" s="207"/>
    </row>
    <row r="346" spans="1:4" ht="14">
      <c r="A346" s="76"/>
      <c r="C346" s="207"/>
      <c r="D346" s="207"/>
    </row>
    <row r="347" spans="1:4" ht="14">
      <c r="A347" s="76"/>
      <c r="C347" s="207"/>
      <c r="D347" s="207"/>
    </row>
    <row r="348" spans="1:4" ht="14">
      <c r="A348" s="76"/>
      <c r="C348" s="207"/>
      <c r="D348" s="207"/>
    </row>
    <row r="349" spans="1:4" ht="14">
      <c r="A349" s="76"/>
      <c r="C349" s="207"/>
      <c r="D349" s="207"/>
    </row>
    <row r="350" spans="1:4" ht="14">
      <c r="A350" s="76"/>
      <c r="C350" s="207"/>
      <c r="D350" s="207"/>
    </row>
    <row r="351" spans="1:4" ht="14">
      <c r="A351" s="76"/>
      <c r="C351" s="207"/>
      <c r="D351" s="207"/>
    </row>
    <row r="352" spans="1:4" ht="14">
      <c r="A352" s="76"/>
      <c r="C352" s="207"/>
      <c r="D352" s="207"/>
    </row>
    <row r="353" spans="1:4" ht="14">
      <c r="A353" s="76"/>
      <c r="C353" s="207"/>
      <c r="D353" s="207"/>
    </row>
    <row r="354" spans="1:4" ht="14">
      <c r="A354" s="76"/>
      <c r="C354" s="207"/>
      <c r="D354" s="207"/>
    </row>
    <row r="355" spans="1:4" ht="14">
      <c r="A355" s="76"/>
      <c r="C355" s="207"/>
      <c r="D355" s="207"/>
    </row>
    <row r="356" spans="1:4" ht="14">
      <c r="A356" s="76"/>
      <c r="C356" s="207"/>
      <c r="D356" s="207"/>
    </row>
    <row r="357" spans="1:4" ht="14">
      <c r="A357" s="76"/>
      <c r="C357" s="207"/>
      <c r="D357" s="207"/>
    </row>
    <row r="358" spans="1:4" ht="14">
      <c r="A358" s="76"/>
      <c r="C358" s="207"/>
      <c r="D358" s="207"/>
    </row>
    <row r="359" spans="1:4" ht="14">
      <c r="A359" s="76"/>
      <c r="C359" s="207"/>
      <c r="D359" s="207"/>
    </row>
    <row r="360" spans="1:4" ht="14">
      <c r="A360" s="76"/>
      <c r="C360" s="207"/>
      <c r="D360" s="207"/>
    </row>
    <row r="361" spans="1:4" ht="14">
      <c r="A361" s="76"/>
      <c r="C361" s="207"/>
      <c r="D361" s="207"/>
    </row>
    <row r="362" spans="1:4" ht="14">
      <c r="A362" s="76"/>
      <c r="C362" s="207"/>
      <c r="D362" s="207"/>
    </row>
    <row r="363" spans="1:4" ht="14">
      <c r="A363" s="76"/>
      <c r="C363" s="207"/>
      <c r="D363" s="207"/>
    </row>
    <row r="364" spans="1:4" ht="14">
      <c r="A364" s="76"/>
      <c r="C364" s="207"/>
      <c r="D364" s="207"/>
    </row>
    <row r="365" spans="1:4" ht="14">
      <c r="A365" s="76"/>
      <c r="C365" s="207"/>
      <c r="D365" s="207"/>
    </row>
    <row r="366" spans="1:4" ht="14">
      <c r="A366" s="76"/>
      <c r="C366" s="207"/>
      <c r="D366" s="207"/>
    </row>
    <row r="367" spans="1:4" ht="14">
      <c r="A367" s="76"/>
      <c r="C367" s="207"/>
      <c r="D367" s="207"/>
    </row>
    <row r="368" spans="1:4" ht="14">
      <c r="A368" s="76"/>
      <c r="C368" s="207"/>
      <c r="D368" s="207"/>
    </row>
    <row r="369" spans="1:4" ht="14">
      <c r="A369" s="76"/>
      <c r="C369" s="207"/>
      <c r="D369" s="207"/>
    </row>
    <row r="370" spans="1:4" ht="14">
      <c r="A370" s="76"/>
      <c r="C370" s="207"/>
      <c r="D370" s="207"/>
    </row>
    <row r="371" spans="1:4" ht="14">
      <c r="A371" s="76"/>
      <c r="C371" s="207"/>
      <c r="D371" s="207"/>
    </row>
    <row r="372" spans="1:4" ht="14">
      <c r="A372" s="76"/>
      <c r="C372" s="207"/>
      <c r="D372" s="207"/>
    </row>
    <row r="373" spans="1:4" ht="14">
      <c r="A373" s="76"/>
      <c r="C373" s="207"/>
      <c r="D373" s="207"/>
    </row>
    <row r="374" spans="1:4" ht="14">
      <c r="A374" s="76"/>
      <c r="C374" s="207"/>
      <c r="D374" s="207"/>
    </row>
    <row r="375" spans="1:4" ht="14">
      <c r="A375" s="76"/>
      <c r="C375" s="207"/>
      <c r="D375" s="207"/>
    </row>
    <row r="376" spans="1:4" ht="14">
      <c r="A376" s="76"/>
      <c r="C376" s="207"/>
      <c r="D376" s="207"/>
    </row>
    <row r="377" spans="1:4" ht="14">
      <c r="A377" s="76"/>
      <c r="C377" s="207"/>
      <c r="D377" s="207"/>
    </row>
    <row r="378" spans="1:4" ht="14">
      <c r="A378" s="76"/>
      <c r="C378" s="207"/>
      <c r="D378" s="207"/>
    </row>
    <row r="379" spans="1:4" ht="14">
      <c r="A379" s="76"/>
      <c r="C379" s="207"/>
      <c r="D379" s="207"/>
    </row>
    <row r="380" spans="1:4" ht="14">
      <c r="A380" s="76"/>
      <c r="C380" s="207"/>
      <c r="D380" s="207"/>
    </row>
    <row r="381" spans="1:4" ht="14">
      <c r="A381" s="76"/>
      <c r="C381" s="207"/>
      <c r="D381" s="207"/>
    </row>
    <row r="382" spans="1:4" ht="14">
      <c r="A382" s="76"/>
      <c r="C382" s="207"/>
      <c r="D382" s="207"/>
    </row>
    <row r="383" spans="1:4" ht="14">
      <c r="A383" s="76"/>
      <c r="C383" s="207"/>
      <c r="D383" s="207"/>
    </row>
    <row r="384" spans="1:4" ht="14">
      <c r="A384" s="76"/>
      <c r="C384" s="207"/>
      <c r="D384" s="207"/>
    </row>
    <row r="385" spans="1:4" ht="14">
      <c r="A385" s="76"/>
      <c r="C385" s="207"/>
      <c r="D385" s="207"/>
    </row>
    <row r="386" spans="1:4" ht="14">
      <c r="A386" s="76"/>
      <c r="C386" s="207"/>
      <c r="D386" s="207"/>
    </row>
    <row r="387" spans="1:4" ht="14">
      <c r="A387" s="76"/>
      <c r="C387" s="207"/>
      <c r="D387" s="207"/>
    </row>
    <row r="388" spans="1:4" ht="14">
      <c r="A388" s="76"/>
      <c r="C388" s="207"/>
      <c r="D388" s="207"/>
    </row>
    <row r="389" spans="1:4" ht="14">
      <c r="A389" s="76"/>
      <c r="C389" s="207"/>
      <c r="D389" s="207"/>
    </row>
    <row r="390" spans="1:4" ht="14">
      <c r="A390" s="76"/>
      <c r="C390" s="207"/>
      <c r="D390" s="207"/>
    </row>
    <row r="391" spans="1:4" ht="14">
      <c r="A391" s="76"/>
      <c r="C391" s="207"/>
      <c r="D391" s="207"/>
    </row>
    <row r="392" spans="1:4" ht="14">
      <c r="A392" s="76"/>
      <c r="C392" s="207"/>
      <c r="D392" s="207"/>
    </row>
    <row r="393" spans="1:4" ht="14">
      <c r="A393" s="76"/>
      <c r="C393" s="207"/>
      <c r="D393" s="207"/>
    </row>
    <row r="394" spans="1:4" ht="14">
      <c r="A394" s="76"/>
      <c r="C394" s="207"/>
      <c r="D394" s="207"/>
    </row>
    <row r="395" spans="1:4" ht="14">
      <c r="A395" s="76"/>
      <c r="C395" s="207"/>
      <c r="D395" s="207"/>
    </row>
    <row r="396" spans="1:4" ht="14">
      <c r="A396" s="76"/>
      <c r="C396" s="207"/>
      <c r="D396" s="207"/>
    </row>
    <row r="397" spans="1:4" ht="14">
      <c r="A397" s="76"/>
      <c r="C397" s="207"/>
      <c r="D397" s="207"/>
    </row>
    <row r="398" spans="1:4" ht="14">
      <c r="A398" s="76"/>
      <c r="C398" s="207"/>
      <c r="D398" s="207"/>
    </row>
    <row r="399" spans="1:4" ht="14">
      <c r="A399" s="76"/>
      <c r="C399" s="207"/>
      <c r="D399" s="207"/>
    </row>
    <row r="400" spans="1:4" ht="14">
      <c r="A400" s="76"/>
      <c r="C400" s="207"/>
      <c r="D400" s="207"/>
    </row>
    <row r="401" spans="1:4" ht="14">
      <c r="A401" s="76"/>
      <c r="C401" s="207"/>
      <c r="D401" s="207"/>
    </row>
    <row r="402" spans="1:4" ht="14">
      <c r="A402" s="76"/>
      <c r="C402" s="207"/>
      <c r="D402" s="207"/>
    </row>
    <row r="403" spans="1:4" ht="14">
      <c r="A403" s="76"/>
      <c r="C403" s="207"/>
      <c r="D403" s="207"/>
    </row>
    <row r="404" spans="1:4" ht="14">
      <c r="A404" s="76"/>
      <c r="C404" s="207"/>
      <c r="D404" s="207"/>
    </row>
    <row r="405" spans="1:4" ht="14">
      <c r="A405" s="76"/>
      <c r="C405" s="207"/>
      <c r="D405" s="207"/>
    </row>
    <row r="406" spans="1:4" ht="14">
      <c r="A406" s="76"/>
      <c r="C406" s="207"/>
      <c r="D406" s="207"/>
    </row>
    <row r="407" spans="1:4" ht="14">
      <c r="A407" s="76"/>
      <c r="C407" s="207"/>
      <c r="D407" s="207"/>
    </row>
    <row r="408" spans="1:4" ht="14">
      <c r="A408" s="76"/>
      <c r="C408" s="207"/>
      <c r="D408" s="207"/>
    </row>
    <row r="409" spans="1:4" ht="14">
      <c r="A409" s="76"/>
      <c r="C409" s="207"/>
      <c r="D409" s="207"/>
    </row>
    <row r="410" spans="1:4" ht="14">
      <c r="A410" s="76"/>
      <c r="C410" s="207"/>
      <c r="D410" s="207"/>
    </row>
    <row r="411" spans="1:4" ht="14">
      <c r="A411" s="76"/>
      <c r="C411" s="207"/>
      <c r="D411" s="207"/>
    </row>
    <row r="412" spans="1:4" ht="14">
      <c r="A412" s="76"/>
      <c r="C412" s="207"/>
      <c r="D412" s="207"/>
    </row>
    <row r="413" spans="1:4" ht="14">
      <c r="A413" s="76"/>
      <c r="C413" s="207"/>
      <c r="D413" s="207"/>
    </row>
    <row r="414" spans="1:4" ht="14">
      <c r="A414" s="76"/>
      <c r="C414" s="207"/>
      <c r="D414" s="207"/>
    </row>
    <row r="415" spans="1:4" ht="14">
      <c r="A415" s="76"/>
      <c r="C415" s="207"/>
      <c r="D415" s="207"/>
    </row>
    <row r="416" spans="1:4" ht="14">
      <c r="A416" s="76"/>
      <c r="C416" s="207"/>
      <c r="D416" s="207"/>
    </row>
    <row r="417" spans="1:4" ht="14">
      <c r="A417" s="76"/>
      <c r="C417" s="207"/>
      <c r="D417" s="207"/>
    </row>
    <row r="418" spans="1:4" ht="14">
      <c r="A418" s="76"/>
      <c r="C418" s="207"/>
      <c r="D418" s="207"/>
    </row>
    <row r="419" spans="1:4" ht="14">
      <c r="A419" s="76"/>
      <c r="C419" s="207"/>
      <c r="D419" s="207"/>
    </row>
    <row r="420" spans="1:4" ht="14">
      <c r="A420" s="76"/>
      <c r="C420" s="207"/>
      <c r="D420" s="207"/>
    </row>
    <row r="421" spans="1:4" ht="14">
      <c r="A421" s="76"/>
      <c r="C421" s="207"/>
      <c r="D421" s="207"/>
    </row>
    <row r="422" spans="1:4" ht="14">
      <c r="A422" s="76"/>
      <c r="C422" s="207"/>
      <c r="D422" s="207"/>
    </row>
    <row r="423" spans="1:4" ht="14">
      <c r="A423" s="76"/>
      <c r="C423" s="207"/>
      <c r="D423" s="207"/>
    </row>
    <row r="424" spans="1:4" ht="14">
      <c r="A424" s="76"/>
      <c r="C424" s="207"/>
      <c r="D424" s="207"/>
    </row>
    <row r="425" spans="1:4" ht="14">
      <c r="A425" s="76"/>
      <c r="C425" s="207"/>
      <c r="D425" s="207"/>
    </row>
    <row r="426" spans="1:4" ht="14">
      <c r="A426" s="76"/>
      <c r="C426" s="207"/>
      <c r="D426" s="207"/>
    </row>
    <row r="427" spans="1:4" ht="14">
      <c r="A427" s="76"/>
      <c r="C427" s="207"/>
      <c r="D427" s="207"/>
    </row>
    <row r="428" spans="1:4" ht="14">
      <c r="A428" s="76"/>
      <c r="C428" s="207"/>
      <c r="D428" s="207"/>
    </row>
    <row r="429" spans="1:4" ht="14">
      <c r="A429" s="76"/>
      <c r="C429" s="207"/>
      <c r="D429" s="207"/>
    </row>
    <row r="430" spans="1:4" ht="14">
      <c r="A430" s="76"/>
      <c r="C430" s="207"/>
      <c r="D430" s="207"/>
    </row>
    <row r="431" spans="1:4" ht="14">
      <c r="A431" s="76"/>
      <c r="C431" s="207"/>
      <c r="D431" s="207"/>
    </row>
    <row r="432" spans="1:4" ht="14">
      <c r="A432" s="76"/>
      <c r="C432" s="207"/>
      <c r="D432" s="207"/>
    </row>
    <row r="433" spans="1:4" ht="14">
      <c r="A433" s="76"/>
      <c r="C433" s="207"/>
      <c r="D433" s="207"/>
    </row>
    <row r="434" spans="1:4" ht="14">
      <c r="A434" s="76"/>
      <c r="C434" s="207"/>
      <c r="D434" s="207"/>
    </row>
    <row r="435" spans="1:4" ht="14">
      <c r="A435" s="76"/>
      <c r="C435" s="207"/>
      <c r="D435" s="207"/>
    </row>
    <row r="436" spans="1:4" ht="14">
      <c r="A436" s="76"/>
      <c r="C436" s="207"/>
      <c r="D436" s="207"/>
    </row>
    <row r="437" spans="1:4" ht="14">
      <c r="A437" s="76"/>
      <c r="C437" s="207"/>
      <c r="D437" s="207"/>
    </row>
    <row r="438" spans="1:4" ht="14">
      <c r="A438" s="76"/>
      <c r="C438" s="207"/>
      <c r="D438" s="207"/>
    </row>
    <row r="439" spans="1:4" ht="14">
      <c r="A439" s="76"/>
      <c r="C439" s="207"/>
      <c r="D439" s="207"/>
    </row>
    <row r="440" spans="1:4" ht="14">
      <c r="A440" s="76"/>
      <c r="C440" s="207"/>
      <c r="D440" s="207"/>
    </row>
    <row r="441" spans="1:4" ht="14">
      <c r="A441" s="76"/>
      <c r="C441" s="207"/>
      <c r="D441" s="207"/>
    </row>
    <row r="442" spans="1:4" ht="14">
      <c r="A442" s="76"/>
      <c r="C442" s="207"/>
      <c r="D442" s="207"/>
    </row>
    <row r="443" spans="1:4" ht="14">
      <c r="A443" s="76"/>
      <c r="C443" s="207"/>
      <c r="D443" s="207"/>
    </row>
    <row r="444" spans="1:4" ht="14">
      <c r="A444" s="76"/>
      <c r="C444" s="207"/>
      <c r="D444" s="207"/>
    </row>
    <row r="445" spans="1:4" ht="14">
      <c r="A445" s="76"/>
      <c r="C445" s="207"/>
      <c r="D445" s="207"/>
    </row>
    <row r="446" spans="1:4" ht="14">
      <c r="A446" s="76"/>
      <c r="C446" s="207"/>
      <c r="D446" s="207"/>
    </row>
    <row r="447" spans="1:4" ht="14">
      <c r="A447" s="76"/>
      <c r="C447" s="207"/>
      <c r="D447" s="207"/>
    </row>
    <row r="448" spans="1:4" ht="14">
      <c r="A448" s="76"/>
      <c r="C448" s="207"/>
      <c r="D448" s="207"/>
    </row>
    <row r="449" spans="1:4" ht="14">
      <c r="A449" s="76"/>
      <c r="C449" s="207"/>
      <c r="D449" s="207"/>
    </row>
    <row r="450" spans="1:4" ht="14">
      <c r="A450" s="76"/>
      <c r="C450" s="207"/>
      <c r="D450" s="207"/>
    </row>
    <row r="451" spans="1:4" ht="14">
      <c r="A451" s="76"/>
      <c r="C451" s="207"/>
      <c r="D451" s="207"/>
    </row>
    <row r="452" spans="1:4" ht="14">
      <c r="A452" s="76"/>
      <c r="C452" s="207"/>
      <c r="D452" s="207"/>
    </row>
    <row r="453" spans="1:4" ht="14">
      <c r="A453" s="76"/>
      <c r="C453" s="207"/>
      <c r="D453" s="207"/>
    </row>
    <row r="454" spans="1:4" ht="14">
      <c r="A454" s="76"/>
      <c r="C454" s="207"/>
      <c r="D454" s="207"/>
    </row>
    <row r="455" spans="1:4" ht="14">
      <c r="A455" s="76"/>
      <c r="C455" s="207"/>
      <c r="D455" s="207"/>
    </row>
    <row r="456" spans="1:4" ht="14">
      <c r="A456" s="76"/>
      <c r="C456" s="207"/>
      <c r="D456" s="207"/>
    </row>
    <row r="457" spans="1:4" ht="14">
      <c r="A457" s="76"/>
      <c r="C457" s="207"/>
      <c r="D457" s="207"/>
    </row>
    <row r="458" spans="1:4" ht="14">
      <c r="A458" s="76"/>
      <c r="C458" s="207"/>
      <c r="D458" s="207"/>
    </row>
    <row r="459" spans="1:4" ht="14">
      <c r="A459" s="76"/>
      <c r="C459" s="207"/>
      <c r="D459" s="207"/>
    </row>
    <row r="460" spans="1:4" ht="14">
      <c r="A460" s="76"/>
      <c r="C460" s="207"/>
      <c r="D460" s="207"/>
    </row>
    <row r="461" spans="1:4" ht="14">
      <c r="A461" s="76"/>
      <c r="C461" s="207"/>
      <c r="D461" s="207"/>
    </row>
    <row r="462" spans="1:4" ht="14">
      <c r="A462" s="76"/>
      <c r="C462" s="207"/>
      <c r="D462" s="207"/>
    </row>
    <row r="463" spans="1:4" ht="14">
      <c r="A463" s="76"/>
      <c r="C463" s="207"/>
      <c r="D463" s="207"/>
    </row>
    <row r="464" spans="1:4" ht="14">
      <c r="A464" s="76"/>
      <c r="C464" s="207"/>
      <c r="D464" s="207"/>
    </row>
    <row r="465" spans="1:4" ht="14">
      <c r="A465" s="76"/>
      <c r="C465" s="207"/>
      <c r="D465" s="207"/>
    </row>
    <row r="466" spans="1:4" ht="14">
      <c r="A466" s="76"/>
      <c r="C466" s="207"/>
      <c r="D466" s="207"/>
    </row>
    <row r="467" spans="1:4" ht="14">
      <c r="A467" s="76"/>
      <c r="C467" s="207"/>
      <c r="D467" s="207"/>
    </row>
    <row r="468" spans="1:4" ht="14">
      <c r="A468" s="76"/>
      <c r="C468" s="207"/>
      <c r="D468" s="207"/>
    </row>
    <row r="469" spans="1:4" ht="14">
      <c r="A469" s="76"/>
      <c r="C469" s="207"/>
      <c r="D469" s="207"/>
    </row>
    <row r="470" spans="1:4" ht="14">
      <c r="A470" s="76"/>
      <c r="C470" s="207"/>
      <c r="D470" s="207"/>
    </row>
    <row r="471" spans="1:4" ht="14">
      <c r="A471" s="76"/>
      <c r="C471" s="207"/>
      <c r="D471" s="207"/>
    </row>
    <row r="472" spans="1:4" ht="14">
      <c r="A472" s="76"/>
      <c r="C472" s="207"/>
      <c r="D472" s="207"/>
    </row>
    <row r="473" spans="1:4" ht="14">
      <c r="A473" s="76"/>
      <c r="C473" s="207"/>
      <c r="D473" s="207"/>
    </row>
    <row r="474" spans="1:4" ht="14">
      <c r="A474" s="76"/>
      <c r="C474" s="207"/>
      <c r="D474" s="207"/>
    </row>
    <row r="475" spans="1:4" ht="14">
      <c r="A475" s="76"/>
      <c r="C475" s="207"/>
      <c r="D475" s="207"/>
    </row>
    <row r="476" spans="1:4" ht="14">
      <c r="A476" s="76"/>
      <c r="C476" s="207"/>
      <c r="D476" s="207"/>
    </row>
    <row r="477" spans="1:4" ht="14">
      <c r="A477" s="76"/>
      <c r="C477" s="207"/>
      <c r="D477" s="207"/>
    </row>
    <row r="478" spans="1:4" ht="14">
      <c r="A478" s="76"/>
      <c r="C478" s="207"/>
      <c r="D478" s="207"/>
    </row>
    <row r="479" spans="1:4" ht="14">
      <c r="A479" s="76"/>
      <c r="C479" s="207"/>
      <c r="D479" s="207"/>
    </row>
    <row r="480" spans="1:4" ht="14">
      <c r="A480" s="76"/>
      <c r="C480" s="207"/>
      <c r="D480" s="207"/>
    </row>
    <row r="481" spans="1:4" ht="14">
      <c r="A481" s="76"/>
      <c r="C481" s="207"/>
      <c r="D481" s="207"/>
    </row>
    <row r="482" spans="1:4" ht="14">
      <c r="A482" s="76"/>
      <c r="C482" s="207"/>
      <c r="D482" s="207"/>
    </row>
    <row r="483" spans="1:4" ht="14">
      <c r="A483" s="76"/>
      <c r="C483" s="207"/>
      <c r="D483" s="207"/>
    </row>
    <row r="484" spans="1:4" ht="14">
      <c r="A484" s="76"/>
      <c r="C484" s="207"/>
      <c r="D484" s="207"/>
    </row>
    <row r="485" spans="1:4" ht="14">
      <c r="A485" s="76"/>
      <c r="C485" s="207"/>
      <c r="D485" s="207"/>
    </row>
    <row r="486" spans="1:4" ht="14">
      <c r="A486" s="76"/>
      <c r="C486" s="207"/>
      <c r="D486" s="207"/>
    </row>
    <row r="487" spans="1:4" ht="14">
      <c r="A487" s="76"/>
      <c r="C487" s="207"/>
      <c r="D487" s="207"/>
    </row>
    <row r="488" spans="1:4" ht="14">
      <c r="A488" s="76"/>
      <c r="C488" s="207"/>
      <c r="D488" s="207"/>
    </row>
    <row r="489" spans="1:4" ht="14">
      <c r="A489" s="76"/>
      <c r="C489" s="207"/>
      <c r="D489" s="207"/>
    </row>
    <row r="490" spans="1:4" ht="14">
      <c r="A490" s="76"/>
      <c r="C490" s="207"/>
      <c r="D490" s="207"/>
    </row>
    <row r="491" spans="1:4" ht="14">
      <c r="A491" s="76"/>
      <c r="C491" s="207"/>
      <c r="D491" s="207"/>
    </row>
    <row r="492" spans="1:4" ht="14">
      <c r="A492" s="76"/>
      <c r="C492" s="207"/>
      <c r="D492" s="207"/>
    </row>
    <row r="493" spans="1:4" ht="14">
      <c r="A493" s="76"/>
      <c r="C493" s="207"/>
      <c r="D493" s="207"/>
    </row>
    <row r="494" spans="1:4" ht="14">
      <c r="A494" s="76"/>
      <c r="C494" s="207"/>
      <c r="D494" s="207"/>
    </row>
    <row r="495" spans="1:4" ht="14">
      <c r="A495" s="76"/>
      <c r="C495" s="207"/>
      <c r="D495" s="207"/>
    </row>
    <row r="496" spans="1:4" ht="14">
      <c r="A496" s="76"/>
      <c r="C496" s="207"/>
      <c r="D496" s="207"/>
    </row>
    <row r="497" spans="1:4" ht="14">
      <c r="A497" s="76"/>
      <c r="C497" s="207"/>
      <c r="D497" s="207"/>
    </row>
    <row r="498" spans="1:4" ht="14">
      <c r="A498" s="76"/>
      <c r="C498" s="207"/>
      <c r="D498" s="207"/>
    </row>
    <row r="499" spans="1:4" ht="14">
      <c r="A499" s="76"/>
      <c r="C499" s="207"/>
      <c r="D499" s="207"/>
    </row>
    <row r="500" spans="1:4" ht="14">
      <c r="A500" s="76"/>
      <c r="C500" s="207"/>
      <c r="D500" s="207"/>
    </row>
    <row r="501" spans="1:4" ht="14">
      <c r="A501" s="76"/>
      <c r="C501" s="207"/>
      <c r="D501" s="207"/>
    </row>
    <row r="502" spans="1:4" ht="14">
      <c r="A502" s="76"/>
      <c r="C502" s="207"/>
      <c r="D502" s="207"/>
    </row>
    <row r="503" spans="1:4" ht="14">
      <c r="A503" s="76"/>
      <c r="C503" s="207"/>
      <c r="D503" s="207"/>
    </row>
    <row r="504" spans="1:4" ht="14">
      <c r="A504" s="76"/>
      <c r="C504" s="207"/>
      <c r="D504" s="207"/>
    </row>
    <row r="505" spans="1:4" ht="14">
      <c r="A505" s="76"/>
      <c r="C505" s="207"/>
      <c r="D505" s="207"/>
    </row>
    <row r="506" spans="1:4" ht="14">
      <c r="A506" s="76"/>
      <c r="C506" s="207"/>
      <c r="D506" s="207"/>
    </row>
    <row r="507" spans="1:4" ht="14">
      <c r="A507" s="76"/>
      <c r="C507" s="207"/>
      <c r="D507" s="207"/>
    </row>
    <row r="508" spans="1:4" ht="14">
      <c r="A508" s="76"/>
      <c r="C508" s="207"/>
      <c r="D508" s="207"/>
    </row>
    <row r="509" spans="1:4" ht="14">
      <c r="A509" s="76"/>
      <c r="C509" s="207"/>
      <c r="D509" s="207"/>
    </row>
    <row r="510" spans="1:4" ht="14">
      <c r="A510" s="76"/>
      <c r="C510" s="207"/>
      <c r="D510" s="207"/>
    </row>
    <row r="511" spans="1:4" ht="14">
      <c r="A511" s="76"/>
      <c r="C511" s="207"/>
      <c r="D511" s="207"/>
    </row>
    <row r="512" spans="1:4" ht="14">
      <c r="A512" s="76"/>
      <c r="C512" s="207"/>
      <c r="D512" s="207"/>
    </row>
    <row r="513" spans="1:4" ht="14">
      <c r="A513" s="76"/>
      <c r="C513" s="207"/>
      <c r="D513" s="207"/>
    </row>
    <row r="514" spans="1:4" ht="14">
      <c r="A514" s="76"/>
      <c r="C514" s="207"/>
      <c r="D514" s="207"/>
    </row>
    <row r="515" spans="1:4" ht="14">
      <c r="A515" s="76"/>
      <c r="C515" s="207"/>
      <c r="D515" s="207"/>
    </row>
    <row r="516" spans="1:4" ht="14">
      <c r="A516" s="76"/>
      <c r="C516" s="207"/>
      <c r="D516" s="207"/>
    </row>
    <row r="517" spans="1:4" ht="14">
      <c r="A517" s="76"/>
      <c r="C517" s="207"/>
      <c r="D517" s="207"/>
    </row>
    <row r="518" spans="1:4" ht="14">
      <c r="A518" s="76"/>
      <c r="C518" s="207"/>
      <c r="D518" s="207"/>
    </row>
    <row r="519" spans="1:4" ht="14">
      <c r="A519" s="76"/>
      <c r="C519" s="207"/>
      <c r="D519" s="207"/>
    </row>
    <row r="520" spans="1:4" ht="14">
      <c r="A520" s="76"/>
      <c r="C520" s="207"/>
      <c r="D520" s="207"/>
    </row>
    <row r="521" spans="1:4" ht="14">
      <c r="A521" s="76"/>
      <c r="C521" s="207"/>
      <c r="D521" s="207"/>
    </row>
    <row r="522" spans="1:4" ht="14">
      <c r="A522" s="76"/>
      <c r="C522" s="207"/>
      <c r="D522" s="207"/>
    </row>
    <row r="523" spans="1:4" ht="14">
      <c r="A523" s="76"/>
      <c r="C523" s="207"/>
      <c r="D523" s="207"/>
    </row>
    <row r="524" spans="1:4" ht="14">
      <c r="A524" s="76"/>
      <c r="C524" s="207"/>
      <c r="D524" s="207"/>
    </row>
    <row r="525" spans="1:4" ht="14">
      <c r="A525" s="76"/>
      <c r="C525" s="207"/>
      <c r="D525" s="207"/>
    </row>
    <row r="526" spans="1:4" ht="14">
      <c r="A526" s="76"/>
      <c r="C526" s="207"/>
      <c r="D526" s="207"/>
    </row>
    <row r="527" spans="1:4" ht="14">
      <c r="A527" s="76"/>
      <c r="C527" s="207"/>
      <c r="D527" s="207"/>
    </row>
    <row r="528" spans="1:4" ht="14">
      <c r="A528" s="76"/>
      <c r="C528" s="207"/>
      <c r="D528" s="207"/>
    </row>
    <row r="529" spans="1:4" ht="14">
      <c r="A529" s="76"/>
      <c r="C529" s="207"/>
      <c r="D529" s="207"/>
    </row>
    <row r="530" spans="1:4" ht="14">
      <c r="A530" s="76"/>
      <c r="C530" s="207"/>
      <c r="D530" s="207"/>
    </row>
    <row r="531" spans="1:4" ht="14">
      <c r="A531" s="76"/>
      <c r="C531" s="207"/>
      <c r="D531" s="207"/>
    </row>
    <row r="532" spans="1:4" ht="14">
      <c r="A532" s="76"/>
      <c r="C532" s="207"/>
      <c r="D532" s="207"/>
    </row>
    <row r="533" spans="1:4" ht="14">
      <c r="A533" s="76"/>
      <c r="C533" s="207"/>
      <c r="D533" s="207"/>
    </row>
    <row r="534" spans="1:4" ht="14">
      <c r="A534" s="76"/>
      <c r="C534" s="207"/>
      <c r="D534" s="207"/>
    </row>
    <row r="535" spans="1:4" ht="14">
      <c r="A535" s="76"/>
      <c r="C535" s="207"/>
      <c r="D535" s="207"/>
    </row>
    <row r="536" spans="1:4" ht="14">
      <c r="A536" s="76"/>
      <c r="C536" s="207"/>
      <c r="D536" s="207"/>
    </row>
    <row r="537" spans="1:4" ht="14">
      <c r="A537" s="76"/>
      <c r="C537" s="207"/>
      <c r="D537" s="207"/>
    </row>
    <row r="538" spans="1:4" ht="14">
      <c r="A538" s="76"/>
      <c r="C538" s="207"/>
      <c r="D538" s="207"/>
    </row>
    <row r="539" spans="1:4" ht="14">
      <c r="A539" s="76"/>
      <c r="C539" s="207"/>
      <c r="D539" s="207"/>
    </row>
    <row r="540" spans="1:4" ht="14">
      <c r="A540" s="76"/>
      <c r="C540" s="207"/>
      <c r="D540" s="207"/>
    </row>
    <row r="541" spans="1:4" ht="14">
      <c r="A541" s="76"/>
      <c r="C541" s="207"/>
      <c r="D541" s="207"/>
    </row>
    <row r="542" spans="1:4" ht="14">
      <c r="A542" s="76"/>
      <c r="C542" s="207"/>
      <c r="D542" s="207"/>
    </row>
    <row r="543" spans="1:4" ht="14">
      <c r="A543" s="76"/>
      <c r="C543" s="207"/>
      <c r="D543" s="207"/>
    </row>
    <row r="544" spans="1:4" ht="14">
      <c r="A544" s="76"/>
      <c r="C544" s="207"/>
      <c r="D544" s="207"/>
    </row>
    <row r="545" spans="1:4" ht="14">
      <c r="A545" s="76"/>
      <c r="C545" s="207"/>
      <c r="D545" s="207"/>
    </row>
    <row r="546" spans="1:4" ht="14">
      <c r="A546" s="76"/>
      <c r="C546" s="207"/>
      <c r="D546" s="207"/>
    </row>
    <row r="547" spans="1:4" ht="14">
      <c r="A547" s="76"/>
      <c r="C547" s="207"/>
      <c r="D547" s="207"/>
    </row>
    <row r="548" spans="1:4" ht="14">
      <c r="A548" s="76"/>
      <c r="C548" s="207"/>
      <c r="D548" s="207"/>
    </row>
    <row r="549" spans="1:4" ht="14">
      <c r="A549" s="76"/>
      <c r="C549" s="207"/>
      <c r="D549" s="207"/>
    </row>
    <row r="550" spans="1:4" ht="14">
      <c r="A550" s="76"/>
      <c r="C550" s="207"/>
      <c r="D550" s="207"/>
    </row>
    <row r="551" spans="1:4" ht="14">
      <c r="A551" s="76"/>
      <c r="C551" s="207"/>
      <c r="D551" s="207"/>
    </row>
    <row r="552" spans="1:4" ht="14">
      <c r="A552" s="76"/>
      <c r="C552" s="207"/>
      <c r="D552" s="207"/>
    </row>
    <row r="553" spans="1:4" ht="14">
      <c r="A553" s="76"/>
      <c r="C553" s="207"/>
      <c r="D553" s="207"/>
    </row>
    <row r="554" spans="1:4" ht="14">
      <c r="A554" s="76"/>
      <c r="C554" s="207"/>
      <c r="D554" s="207"/>
    </row>
    <row r="555" spans="1:4" ht="14">
      <c r="A555" s="76"/>
      <c r="C555" s="207"/>
      <c r="D555" s="207"/>
    </row>
    <row r="556" spans="1:4" ht="14">
      <c r="A556" s="76"/>
      <c r="C556" s="207"/>
      <c r="D556" s="207"/>
    </row>
    <row r="557" spans="1:4" ht="14">
      <c r="A557" s="76"/>
      <c r="C557" s="207"/>
      <c r="D557" s="207"/>
    </row>
    <row r="558" spans="1:4" ht="14">
      <c r="A558" s="76"/>
      <c r="C558" s="207"/>
      <c r="D558" s="207"/>
    </row>
    <row r="559" spans="1:4" ht="14">
      <c r="A559" s="76"/>
      <c r="C559" s="207"/>
      <c r="D559" s="207"/>
    </row>
    <row r="560" spans="1:4" ht="14">
      <c r="A560" s="76"/>
      <c r="C560" s="207"/>
      <c r="D560" s="207"/>
    </row>
    <row r="561" spans="1:4" ht="14">
      <c r="A561" s="76"/>
      <c r="C561" s="207"/>
      <c r="D561" s="207"/>
    </row>
    <row r="562" spans="1:4" ht="14">
      <c r="A562" s="76"/>
      <c r="C562" s="207"/>
      <c r="D562" s="207"/>
    </row>
    <row r="563" spans="1:4" ht="14">
      <c r="A563" s="76"/>
      <c r="C563" s="207"/>
      <c r="D563" s="207"/>
    </row>
    <row r="564" spans="1:4" ht="14">
      <c r="A564" s="76"/>
      <c r="C564" s="207"/>
      <c r="D564" s="207"/>
    </row>
    <row r="565" spans="1:4" ht="14">
      <c r="A565" s="76"/>
      <c r="C565" s="207"/>
      <c r="D565" s="207"/>
    </row>
    <row r="566" spans="1:4" ht="14">
      <c r="A566" s="76"/>
      <c r="C566" s="207"/>
      <c r="D566" s="207"/>
    </row>
    <row r="567" spans="1:4" ht="14">
      <c r="A567" s="76"/>
      <c r="C567" s="207"/>
      <c r="D567" s="207"/>
    </row>
    <row r="568" spans="1:4" ht="14">
      <c r="A568" s="76"/>
      <c r="C568" s="207"/>
      <c r="D568" s="207"/>
    </row>
    <row r="569" spans="1:4" ht="14">
      <c r="A569" s="76"/>
      <c r="C569" s="207"/>
      <c r="D569" s="207"/>
    </row>
    <row r="570" spans="1:4" ht="14">
      <c r="A570" s="76"/>
      <c r="C570" s="207"/>
      <c r="D570" s="207"/>
    </row>
    <row r="571" spans="1:4" ht="14">
      <c r="A571" s="76"/>
      <c r="C571" s="207"/>
      <c r="D571" s="207"/>
    </row>
    <row r="572" spans="1:4" ht="14">
      <c r="A572" s="76"/>
      <c r="C572" s="207"/>
      <c r="D572" s="207"/>
    </row>
    <row r="573" spans="1:4" ht="14">
      <c r="A573" s="76"/>
      <c r="C573" s="207"/>
      <c r="D573" s="207"/>
    </row>
    <row r="574" spans="1:4" ht="14">
      <c r="A574" s="76"/>
      <c r="C574" s="207"/>
      <c r="D574" s="207"/>
    </row>
    <row r="575" spans="1:4" ht="14">
      <c r="A575" s="76"/>
      <c r="C575" s="207"/>
      <c r="D575" s="207"/>
    </row>
    <row r="576" spans="1:4" ht="14">
      <c r="A576" s="76"/>
      <c r="C576" s="207"/>
      <c r="D576" s="207"/>
    </row>
    <row r="577" spans="1:4" ht="14">
      <c r="A577" s="76"/>
      <c r="C577" s="207"/>
      <c r="D577" s="207"/>
    </row>
    <row r="578" spans="1:4" ht="14">
      <c r="A578" s="76"/>
      <c r="C578" s="207"/>
      <c r="D578" s="207"/>
    </row>
    <row r="579" spans="1:4" ht="14">
      <c r="A579" s="76"/>
      <c r="C579" s="207"/>
      <c r="D579" s="207"/>
    </row>
    <row r="580" spans="1:4" ht="14">
      <c r="A580" s="76"/>
      <c r="C580" s="207"/>
      <c r="D580" s="207"/>
    </row>
    <row r="581" spans="1:4" ht="14">
      <c r="A581" s="76"/>
      <c r="C581" s="207"/>
      <c r="D581" s="207"/>
    </row>
    <row r="582" spans="1:4" ht="14">
      <c r="A582" s="76"/>
      <c r="C582" s="207"/>
      <c r="D582" s="207"/>
    </row>
    <row r="583" spans="1:4" ht="14">
      <c r="A583" s="76"/>
      <c r="C583" s="207"/>
      <c r="D583" s="207"/>
    </row>
    <row r="584" spans="1:4" ht="14">
      <c r="A584" s="76"/>
      <c r="C584" s="207"/>
      <c r="D584" s="207"/>
    </row>
    <row r="585" spans="1:4" ht="14">
      <c r="A585" s="76"/>
      <c r="C585" s="207"/>
      <c r="D585" s="207"/>
    </row>
    <row r="586" spans="1:4" ht="14">
      <c r="A586" s="76"/>
      <c r="C586" s="207"/>
      <c r="D586" s="207"/>
    </row>
    <row r="587" spans="1:4" ht="14">
      <c r="A587" s="76"/>
      <c r="C587" s="207"/>
      <c r="D587" s="207"/>
    </row>
    <row r="588" spans="1:4" ht="14">
      <c r="A588" s="76"/>
      <c r="C588" s="207"/>
      <c r="D588" s="207"/>
    </row>
    <row r="589" spans="1:4" ht="14">
      <c r="A589" s="76"/>
      <c r="C589" s="207"/>
      <c r="D589" s="207"/>
    </row>
    <row r="590" spans="1:4" ht="14">
      <c r="A590" s="76"/>
      <c r="C590" s="207"/>
      <c r="D590" s="207"/>
    </row>
    <row r="591" spans="1:4" ht="14">
      <c r="A591" s="76"/>
      <c r="C591" s="207"/>
      <c r="D591" s="207"/>
    </row>
    <row r="592" spans="1:4" ht="14">
      <c r="A592" s="76"/>
      <c r="C592" s="207"/>
      <c r="D592" s="207"/>
    </row>
    <row r="593" spans="1:4" ht="14">
      <c r="A593" s="76"/>
      <c r="C593" s="207"/>
      <c r="D593" s="207"/>
    </row>
    <row r="594" spans="1:4" ht="14">
      <c r="A594" s="76"/>
      <c r="C594" s="207"/>
      <c r="D594" s="207"/>
    </row>
    <row r="595" spans="1:4" ht="14">
      <c r="A595" s="76"/>
      <c r="C595" s="207"/>
      <c r="D595" s="207"/>
    </row>
    <row r="596" spans="1:4" ht="14">
      <c r="A596" s="76"/>
      <c r="C596" s="207"/>
      <c r="D596" s="207"/>
    </row>
    <row r="597" spans="1:4" ht="14">
      <c r="A597" s="76"/>
      <c r="C597" s="207"/>
      <c r="D597" s="207"/>
    </row>
    <row r="598" spans="1:4" ht="14">
      <c r="A598" s="76"/>
      <c r="C598" s="207"/>
      <c r="D598" s="207"/>
    </row>
    <row r="599" spans="1:4" ht="14">
      <c r="A599" s="76"/>
      <c r="C599" s="207"/>
      <c r="D599" s="207"/>
    </row>
    <row r="600" spans="1:4" ht="14">
      <c r="A600" s="76"/>
      <c r="C600" s="207"/>
      <c r="D600" s="207"/>
    </row>
    <row r="601" spans="1:4" ht="14">
      <c r="A601" s="76"/>
      <c r="C601" s="207"/>
      <c r="D601" s="207"/>
    </row>
    <row r="602" spans="1:4" ht="14">
      <c r="A602" s="76"/>
      <c r="C602" s="207"/>
      <c r="D602" s="207"/>
    </row>
    <row r="603" spans="1:4" ht="14">
      <c r="A603" s="76"/>
      <c r="C603" s="207"/>
      <c r="D603" s="207"/>
    </row>
    <row r="604" spans="1:4" ht="14">
      <c r="A604" s="76"/>
      <c r="C604" s="207"/>
      <c r="D604" s="207"/>
    </row>
    <row r="605" spans="1:4" ht="14">
      <c r="A605" s="76"/>
      <c r="C605" s="207"/>
      <c r="D605" s="207"/>
    </row>
    <row r="606" spans="1:4" ht="14">
      <c r="A606" s="76"/>
      <c r="C606" s="207"/>
      <c r="D606" s="207"/>
    </row>
    <row r="607" spans="1:4" ht="14">
      <c r="A607" s="76"/>
      <c r="C607" s="207"/>
      <c r="D607" s="207"/>
    </row>
    <row r="608" spans="1:4" ht="14">
      <c r="A608" s="76"/>
      <c r="C608" s="207"/>
      <c r="D608" s="207"/>
    </row>
    <row r="609" spans="1:4" ht="14">
      <c r="A609" s="76"/>
      <c r="C609" s="207"/>
      <c r="D609" s="207"/>
    </row>
    <row r="610" spans="1:4" ht="14">
      <c r="A610" s="76"/>
      <c r="C610" s="207"/>
      <c r="D610" s="207"/>
    </row>
    <row r="611" spans="1:4" ht="14">
      <c r="A611" s="76"/>
      <c r="C611" s="207"/>
      <c r="D611" s="207"/>
    </row>
    <row r="612" spans="1:4" ht="14">
      <c r="A612" s="76"/>
      <c r="C612" s="207"/>
      <c r="D612" s="207"/>
    </row>
    <row r="613" spans="1:4" ht="14">
      <c r="A613" s="76"/>
      <c r="C613" s="207"/>
      <c r="D613" s="207"/>
    </row>
    <row r="614" spans="1:4" ht="14">
      <c r="A614" s="76"/>
      <c r="C614" s="207"/>
      <c r="D614" s="207"/>
    </row>
    <row r="615" spans="1:4" ht="14">
      <c r="A615" s="76"/>
      <c r="C615" s="207"/>
      <c r="D615" s="207"/>
    </row>
    <row r="616" spans="1:4" ht="14">
      <c r="A616" s="76"/>
      <c r="C616" s="207"/>
      <c r="D616" s="207"/>
    </row>
    <row r="617" spans="1:4" ht="14">
      <c r="A617" s="76"/>
      <c r="C617" s="207"/>
      <c r="D617" s="207"/>
    </row>
    <row r="618" spans="1:4" ht="14">
      <c r="A618" s="76"/>
      <c r="C618" s="207"/>
      <c r="D618" s="207"/>
    </row>
    <row r="619" spans="1:4" ht="14">
      <c r="A619" s="76"/>
      <c r="C619" s="207"/>
      <c r="D619" s="207"/>
    </row>
    <row r="620" spans="1:4" ht="14">
      <c r="A620" s="76"/>
      <c r="C620" s="207"/>
      <c r="D620" s="207"/>
    </row>
    <row r="621" spans="1:4" ht="14">
      <c r="A621" s="76"/>
      <c r="C621" s="207"/>
      <c r="D621" s="207"/>
    </row>
    <row r="622" spans="1:4" ht="14">
      <c r="A622" s="76"/>
      <c r="C622" s="207"/>
      <c r="D622" s="207"/>
    </row>
    <row r="623" spans="1:4" ht="14">
      <c r="A623" s="76"/>
      <c r="C623" s="207"/>
      <c r="D623" s="207"/>
    </row>
    <row r="624" spans="1:4" ht="14">
      <c r="A624" s="76"/>
      <c r="C624" s="207"/>
      <c r="D624" s="207"/>
    </row>
    <row r="625" spans="1:4" ht="14">
      <c r="A625" s="76"/>
      <c r="C625" s="207"/>
      <c r="D625" s="207"/>
    </row>
    <row r="626" spans="1:4" ht="14">
      <c r="A626" s="76"/>
      <c r="C626" s="207"/>
      <c r="D626" s="207"/>
    </row>
    <row r="627" spans="1:4" ht="14">
      <c r="A627" s="76"/>
      <c r="C627" s="207"/>
      <c r="D627" s="207"/>
    </row>
    <row r="628" spans="1:4" ht="14">
      <c r="A628" s="76"/>
      <c r="C628" s="207"/>
      <c r="D628" s="207"/>
    </row>
    <row r="629" spans="1:4" ht="14">
      <c r="A629" s="76"/>
      <c r="C629" s="207"/>
      <c r="D629" s="207"/>
    </row>
    <row r="630" spans="1:4" ht="14">
      <c r="A630" s="76"/>
      <c r="C630" s="207"/>
      <c r="D630" s="207"/>
    </row>
    <row r="631" spans="1:4" ht="14">
      <c r="A631" s="76"/>
      <c r="C631" s="207"/>
      <c r="D631" s="207"/>
    </row>
    <row r="632" spans="1:4" ht="14">
      <c r="A632" s="76"/>
      <c r="C632" s="207"/>
      <c r="D632" s="207"/>
    </row>
    <row r="633" spans="1:4" ht="14">
      <c r="A633" s="76"/>
      <c r="C633" s="207"/>
      <c r="D633" s="207"/>
    </row>
    <row r="634" spans="1:4" ht="14">
      <c r="A634" s="76"/>
      <c r="C634" s="207"/>
      <c r="D634" s="207"/>
    </row>
    <row r="635" spans="1:4" ht="14">
      <c r="A635" s="76"/>
      <c r="C635" s="207"/>
      <c r="D635" s="207"/>
    </row>
    <row r="636" spans="1:4" ht="14">
      <c r="A636" s="76"/>
      <c r="C636" s="207"/>
      <c r="D636" s="207"/>
    </row>
    <row r="637" spans="1:4" ht="14">
      <c r="A637" s="76"/>
      <c r="C637" s="207"/>
      <c r="D637" s="207"/>
    </row>
    <row r="638" spans="1:4" ht="14">
      <c r="A638" s="76"/>
      <c r="C638" s="207"/>
      <c r="D638" s="207"/>
    </row>
    <row r="639" spans="1:4" ht="14">
      <c r="A639" s="76"/>
      <c r="C639" s="207"/>
      <c r="D639" s="207"/>
    </row>
    <row r="640" spans="1:4" ht="14">
      <c r="A640" s="76"/>
      <c r="C640" s="207"/>
      <c r="D640" s="207"/>
    </row>
    <row r="641" spans="1:4" ht="14">
      <c r="A641" s="76"/>
      <c r="C641" s="207"/>
      <c r="D641" s="207"/>
    </row>
    <row r="642" spans="1:4" ht="14">
      <c r="A642" s="76"/>
      <c r="C642" s="207"/>
      <c r="D642" s="207"/>
    </row>
    <row r="643" spans="1:4" ht="14">
      <c r="A643" s="76"/>
      <c r="C643" s="207"/>
      <c r="D643" s="207"/>
    </row>
    <row r="644" spans="1:4" ht="14">
      <c r="A644" s="76"/>
      <c r="C644" s="207"/>
      <c r="D644" s="207"/>
    </row>
    <row r="645" spans="1:4" ht="14">
      <c r="A645" s="76"/>
      <c r="C645" s="207"/>
      <c r="D645" s="207"/>
    </row>
    <row r="646" spans="1:4" ht="14">
      <c r="A646" s="76"/>
      <c r="C646" s="207"/>
      <c r="D646" s="207"/>
    </row>
    <row r="647" spans="1:4" ht="14">
      <c r="A647" s="76"/>
      <c r="C647" s="207"/>
      <c r="D647" s="207"/>
    </row>
    <row r="648" spans="1:4" ht="14">
      <c r="A648" s="76"/>
      <c r="C648" s="207"/>
      <c r="D648" s="207"/>
    </row>
    <row r="649" spans="1:4" ht="14">
      <c r="A649" s="76"/>
      <c r="C649" s="207"/>
      <c r="D649" s="207"/>
    </row>
    <row r="650" spans="1:4" ht="14">
      <c r="A650" s="76"/>
      <c r="C650" s="207"/>
      <c r="D650" s="207"/>
    </row>
    <row r="651" spans="1:4" ht="14">
      <c r="A651" s="76"/>
      <c r="C651" s="207"/>
      <c r="D651" s="207"/>
    </row>
    <row r="652" spans="1:4" ht="14">
      <c r="A652" s="76"/>
      <c r="C652" s="207"/>
      <c r="D652" s="207"/>
    </row>
    <row r="653" spans="1:4" ht="14">
      <c r="A653" s="76"/>
      <c r="C653" s="207"/>
      <c r="D653" s="207"/>
    </row>
    <row r="654" spans="1:4" ht="14">
      <c r="A654" s="76"/>
      <c r="C654" s="207"/>
      <c r="D654" s="207"/>
    </row>
    <row r="655" spans="1:4" ht="14">
      <c r="A655" s="76"/>
      <c r="C655" s="207"/>
      <c r="D655" s="207"/>
    </row>
    <row r="656" spans="1:4" ht="14">
      <c r="A656" s="76"/>
      <c r="C656" s="207"/>
      <c r="D656" s="207"/>
    </row>
    <row r="657" spans="1:4" ht="14">
      <c r="A657" s="76"/>
      <c r="C657" s="207"/>
      <c r="D657" s="207"/>
    </row>
    <row r="658" spans="1:4" ht="14">
      <c r="A658" s="76"/>
      <c r="C658" s="207"/>
      <c r="D658" s="207"/>
    </row>
    <row r="659" spans="1:4" ht="14">
      <c r="A659" s="76"/>
      <c r="C659" s="207"/>
      <c r="D659" s="207"/>
    </row>
    <row r="660" spans="1:4" ht="14">
      <c r="A660" s="76"/>
      <c r="C660" s="207"/>
      <c r="D660" s="207"/>
    </row>
    <row r="661" spans="1:4" ht="14">
      <c r="A661" s="76"/>
      <c r="C661" s="207"/>
      <c r="D661" s="207"/>
    </row>
    <row r="662" spans="1:4" ht="14">
      <c r="A662" s="76"/>
      <c r="C662" s="207"/>
      <c r="D662" s="207"/>
    </row>
    <row r="663" spans="1:4" ht="14">
      <c r="A663" s="76"/>
      <c r="C663" s="207"/>
      <c r="D663" s="207"/>
    </row>
    <row r="664" spans="1:4" ht="14">
      <c r="A664" s="76"/>
      <c r="C664" s="207"/>
      <c r="D664" s="207"/>
    </row>
    <row r="665" spans="1:4" ht="14">
      <c r="A665" s="76"/>
      <c r="C665" s="207"/>
      <c r="D665" s="207"/>
    </row>
    <row r="666" spans="1:4" ht="14">
      <c r="A666" s="76"/>
      <c r="C666" s="207"/>
      <c r="D666" s="207"/>
    </row>
    <row r="667" spans="1:4" ht="14">
      <c r="A667" s="76"/>
      <c r="C667" s="207"/>
      <c r="D667" s="207"/>
    </row>
    <row r="668" spans="1:4" ht="14">
      <c r="A668" s="76"/>
      <c r="C668" s="207"/>
      <c r="D668" s="207"/>
    </row>
    <row r="669" spans="1:4" ht="14">
      <c r="A669" s="76"/>
      <c r="C669" s="207"/>
      <c r="D669" s="207"/>
    </row>
    <row r="670" spans="1:4" ht="14">
      <c r="A670" s="76"/>
      <c r="C670" s="207"/>
      <c r="D670" s="207"/>
    </row>
    <row r="671" spans="1:4" ht="14">
      <c r="A671" s="76"/>
      <c r="C671" s="207"/>
      <c r="D671" s="207"/>
    </row>
    <row r="672" spans="1:4" ht="14">
      <c r="A672" s="76"/>
      <c r="C672" s="207"/>
      <c r="D672" s="207"/>
    </row>
    <row r="673" spans="1:4" ht="14">
      <c r="A673" s="76"/>
      <c r="C673" s="207"/>
      <c r="D673" s="207"/>
    </row>
    <row r="674" spans="1:4" ht="14">
      <c r="A674" s="76"/>
      <c r="C674" s="207"/>
      <c r="D674" s="207"/>
    </row>
    <row r="675" spans="1:4" ht="14">
      <c r="A675" s="76"/>
      <c r="C675" s="207"/>
      <c r="D675" s="207"/>
    </row>
    <row r="676" spans="1:4" ht="14">
      <c r="A676" s="76"/>
      <c r="C676" s="207"/>
      <c r="D676" s="207"/>
    </row>
    <row r="677" spans="1:4" ht="14">
      <c r="A677" s="76"/>
      <c r="C677" s="207"/>
      <c r="D677" s="207"/>
    </row>
    <row r="678" spans="1:4" ht="14">
      <c r="A678" s="76"/>
      <c r="C678" s="207"/>
      <c r="D678" s="207"/>
    </row>
    <row r="679" spans="1:4" ht="14">
      <c r="A679" s="76"/>
      <c r="C679" s="207"/>
      <c r="D679" s="207"/>
    </row>
    <row r="680" spans="1:4" ht="14">
      <c r="A680" s="76"/>
      <c r="C680" s="207"/>
      <c r="D680" s="207"/>
    </row>
    <row r="681" spans="1:4" ht="14">
      <c r="A681" s="76"/>
      <c r="C681" s="207"/>
      <c r="D681" s="207"/>
    </row>
    <row r="682" spans="1:4" ht="14">
      <c r="A682" s="76"/>
      <c r="C682" s="207"/>
      <c r="D682" s="207"/>
    </row>
    <row r="683" spans="1:4" ht="14">
      <c r="A683" s="76"/>
      <c r="C683" s="207"/>
      <c r="D683" s="207"/>
    </row>
    <row r="684" spans="1:4" ht="14">
      <c r="A684" s="76"/>
      <c r="C684" s="207"/>
      <c r="D684" s="207"/>
    </row>
    <row r="685" spans="1:4" ht="14">
      <c r="A685" s="76"/>
      <c r="C685" s="207"/>
      <c r="D685" s="207"/>
    </row>
    <row r="686" spans="1:4" ht="14">
      <c r="A686" s="76"/>
      <c r="C686" s="207"/>
      <c r="D686" s="207"/>
    </row>
    <row r="687" spans="1:4" ht="14">
      <c r="A687" s="76"/>
      <c r="C687" s="207"/>
      <c r="D687" s="207"/>
    </row>
    <row r="688" spans="1:4" ht="14">
      <c r="A688" s="76"/>
      <c r="C688" s="207"/>
      <c r="D688" s="207"/>
    </row>
    <row r="689" spans="1:4" ht="14">
      <c r="A689" s="76"/>
      <c r="C689" s="207"/>
      <c r="D689" s="207"/>
    </row>
    <row r="690" spans="1:4" ht="14">
      <c r="A690" s="76"/>
      <c r="C690" s="207"/>
      <c r="D690" s="207"/>
    </row>
    <row r="691" spans="1:4" ht="14">
      <c r="A691" s="76"/>
      <c r="C691" s="207"/>
      <c r="D691" s="207"/>
    </row>
    <row r="692" spans="1:4" ht="14">
      <c r="A692" s="76"/>
      <c r="C692" s="207"/>
      <c r="D692" s="207"/>
    </row>
    <row r="693" spans="1:4" ht="14">
      <c r="A693" s="76"/>
      <c r="C693" s="207"/>
      <c r="D693" s="207"/>
    </row>
    <row r="694" spans="1:4" ht="14">
      <c r="A694" s="76"/>
      <c r="C694" s="207"/>
      <c r="D694" s="207"/>
    </row>
    <row r="695" spans="1:4" ht="14">
      <c r="A695" s="76"/>
      <c r="C695" s="207"/>
      <c r="D695" s="207"/>
    </row>
    <row r="696" spans="1:4" ht="14">
      <c r="A696" s="76"/>
      <c r="C696" s="207"/>
      <c r="D696" s="207"/>
    </row>
    <row r="697" spans="1:4" ht="14">
      <c r="A697" s="76"/>
      <c r="C697" s="207"/>
      <c r="D697" s="207"/>
    </row>
    <row r="698" spans="1:4" ht="14">
      <c r="A698" s="76"/>
      <c r="C698" s="207"/>
      <c r="D698" s="207"/>
    </row>
    <row r="699" spans="1:4" ht="14">
      <c r="A699" s="76"/>
      <c r="C699" s="207"/>
      <c r="D699" s="207"/>
    </row>
    <row r="700" spans="1:4" ht="14">
      <c r="A700" s="76"/>
      <c r="C700" s="207"/>
      <c r="D700" s="207"/>
    </row>
    <row r="701" spans="1:4" ht="14">
      <c r="A701" s="76"/>
      <c r="C701" s="207"/>
      <c r="D701" s="207"/>
    </row>
    <row r="702" spans="1:4" ht="14">
      <c r="A702" s="76"/>
      <c r="C702" s="207"/>
      <c r="D702" s="207"/>
    </row>
    <row r="703" spans="1:4" ht="14">
      <c r="A703" s="76"/>
      <c r="C703" s="207"/>
      <c r="D703" s="207"/>
    </row>
    <row r="704" spans="1:4" ht="14">
      <c r="A704" s="76"/>
      <c r="C704" s="207"/>
      <c r="D704" s="207"/>
    </row>
    <row r="705" spans="1:4" ht="14">
      <c r="A705" s="76"/>
      <c r="C705" s="207"/>
      <c r="D705" s="207"/>
    </row>
    <row r="706" spans="1:4" ht="14">
      <c r="A706" s="76"/>
      <c r="C706" s="207"/>
      <c r="D706" s="207"/>
    </row>
    <row r="707" spans="1:4" ht="14">
      <c r="A707" s="76"/>
      <c r="C707" s="207"/>
      <c r="D707" s="207"/>
    </row>
    <row r="708" spans="1:4" ht="14">
      <c r="A708" s="76"/>
      <c r="C708" s="207"/>
      <c r="D708" s="207"/>
    </row>
    <row r="709" spans="1:4" ht="14">
      <c r="A709" s="76"/>
      <c r="C709" s="207"/>
      <c r="D709" s="207"/>
    </row>
    <row r="710" spans="1:4" ht="14">
      <c r="A710" s="76"/>
      <c r="C710" s="207"/>
      <c r="D710" s="207"/>
    </row>
    <row r="711" spans="1:4" ht="14">
      <c r="A711" s="76"/>
      <c r="C711" s="207"/>
      <c r="D711" s="207"/>
    </row>
    <row r="712" spans="1:4" ht="14">
      <c r="A712" s="76"/>
      <c r="C712" s="207"/>
      <c r="D712" s="207"/>
    </row>
    <row r="713" spans="1:4" ht="14">
      <c r="A713" s="76"/>
      <c r="C713" s="207"/>
      <c r="D713" s="207"/>
    </row>
    <row r="714" spans="1:4" ht="14">
      <c r="A714" s="76"/>
      <c r="C714" s="207"/>
      <c r="D714" s="207"/>
    </row>
    <row r="715" spans="1:4" ht="14">
      <c r="A715" s="76"/>
      <c r="C715" s="207"/>
      <c r="D715" s="207"/>
    </row>
    <row r="716" spans="1:4" ht="14">
      <c r="A716" s="76"/>
      <c r="C716" s="207"/>
      <c r="D716" s="207"/>
    </row>
    <row r="717" spans="1:4" ht="14">
      <c r="A717" s="76"/>
      <c r="C717" s="207"/>
      <c r="D717" s="207"/>
    </row>
    <row r="718" spans="1:4" ht="14">
      <c r="A718" s="76"/>
      <c r="C718" s="207"/>
      <c r="D718" s="207"/>
    </row>
    <row r="719" spans="1:4" ht="14">
      <c r="A719" s="76"/>
      <c r="C719" s="207"/>
      <c r="D719" s="207"/>
    </row>
    <row r="720" spans="1:4" ht="14">
      <c r="A720" s="76"/>
      <c r="C720" s="207"/>
      <c r="D720" s="207"/>
    </row>
    <row r="721" spans="1:4" ht="14">
      <c r="A721" s="76"/>
      <c r="C721" s="207"/>
      <c r="D721" s="207"/>
    </row>
    <row r="722" spans="1:4" ht="14">
      <c r="A722" s="76"/>
      <c r="C722" s="207"/>
      <c r="D722" s="207"/>
    </row>
    <row r="723" spans="1:4" ht="14">
      <c r="A723" s="76"/>
      <c r="C723" s="207"/>
      <c r="D723" s="207"/>
    </row>
    <row r="724" spans="1:4" ht="14">
      <c r="A724" s="76"/>
      <c r="C724" s="207"/>
      <c r="D724" s="207"/>
    </row>
    <row r="725" spans="1:4" ht="14">
      <c r="A725" s="76"/>
      <c r="C725" s="207"/>
      <c r="D725" s="207"/>
    </row>
    <row r="726" spans="1:4" ht="14">
      <c r="A726" s="76"/>
      <c r="C726" s="207"/>
      <c r="D726" s="207"/>
    </row>
    <row r="727" spans="1:4" ht="14">
      <c r="A727" s="76"/>
      <c r="C727" s="207"/>
      <c r="D727" s="207"/>
    </row>
    <row r="728" spans="1:4" ht="14">
      <c r="A728" s="76"/>
      <c r="C728" s="207"/>
      <c r="D728" s="207"/>
    </row>
    <row r="729" spans="1:4" ht="14">
      <c r="A729" s="76"/>
      <c r="C729" s="207"/>
      <c r="D729" s="207"/>
    </row>
    <row r="730" spans="1:4" ht="14">
      <c r="A730" s="76"/>
      <c r="C730" s="207"/>
      <c r="D730" s="207"/>
    </row>
    <row r="731" spans="1:4" ht="14">
      <c r="A731" s="76"/>
      <c r="C731" s="207"/>
      <c r="D731" s="207"/>
    </row>
    <row r="732" spans="1:4" ht="14">
      <c r="A732" s="76"/>
      <c r="C732" s="207"/>
      <c r="D732" s="207"/>
    </row>
    <row r="733" spans="1:4" ht="14">
      <c r="A733" s="76"/>
      <c r="C733" s="207"/>
      <c r="D733" s="207"/>
    </row>
    <row r="734" spans="1:4" ht="14">
      <c r="A734" s="76"/>
      <c r="C734" s="207"/>
      <c r="D734" s="207"/>
    </row>
    <row r="735" spans="1:4" ht="14">
      <c r="A735" s="76"/>
      <c r="C735" s="207"/>
      <c r="D735" s="207"/>
    </row>
    <row r="736" spans="1:4" ht="14">
      <c r="A736" s="76"/>
      <c r="C736" s="207"/>
      <c r="D736" s="207"/>
    </row>
    <row r="737" spans="1:4" ht="14">
      <c r="A737" s="76"/>
      <c r="C737" s="207"/>
      <c r="D737" s="207"/>
    </row>
    <row r="738" spans="1:4" ht="14">
      <c r="A738" s="76"/>
      <c r="C738" s="207"/>
      <c r="D738" s="207"/>
    </row>
    <row r="739" spans="1:4" ht="14">
      <c r="A739" s="76"/>
      <c r="C739" s="207"/>
      <c r="D739" s="207"/>
    </row>
    <row r="740" spans="1:4" ht="14">
      <c r="A740" s="76"/>
      <c r="C740" s="207"/>
      <c r="D740" s="207"/>
    </row>
    <row r="741" spans="1:4" ht="14">
      <c r="A741" s="76"/>
      <c r="C741" s="207"/>
      <c r="D741" s="207"/>
    </row>
    <row r="742" spans="1:4" ht="14">
      <c r="A742" s="76"/>
      <c r="C742" s="207"/>
      <c r="D742" s="207"/>
    </row>
    <row r="743" spans="1:4" ht="14">
      <c r="A743" s="76"/>
      <c r="C743" s="207"/>
      <c r="D743" s="207"/>
    </row>
    <row r="744" spans="1:4" ht="14">
      <c r="A744" s="76"/>
      <c r="C744" s="207"/>
      <c r="D744" s="207"/>
    </row>
    <row r="745" spans="1:4" ht="14">
      <c r="A745" s="76"/>
      <c r="C745" s="207"/>
      <c r="D745" s="207"/>
    </row>
    <row r="746" spans="1:4" ht="14">
      <c r="A746" s="76"/>
      <c r="C746" s="207"/>
      <c r="D746" s="207"/>
    </row>
    <row r="747" spans="1:4" ht="14">
      <c r="A747" s="76"/>
      <c r="C747" s="207"/>
      <c r="D747" s="207"/>
    </row>
    <row r="748" spans="1:4" ht="14">
      <c r="A748" s="76"/>
      <c r="C748" s="207"/>
      <c r="D748" s="207"/>
    </row>
    <row r="749" spans="1:4" ht="14">
      <c r="A749" s="76"/>
      <c r="C749" s="207"/>
      <c r="D749" s="207"/>
    </row>
    <row r="750" spans="1:4" ht="14">
      <c r="A750" s="76"/>
      <c r="C750" s="207"/>
      <c r="D750" s="207"/>
    </row>
    <row r="751" spans="1:4" ht="14">
      <c r="A751" s="76"/>
      <c r="C751" s="207"/>
      <c r="D751" s="207"/>
    </row>
    <row r="752" spans="1:4" ht="14">
      <c r="A752" s="76"/>
      <c r="C752" s="207"/>
      <c r="D752" s="207"/>
    </row>
    <row r="753" spans="1:4" ht="14">
      <c r="A753" s="76"/>
      <c r="C753" s="207"/>
      <c r="D753" s="207"/>
    </row>
    <row r="754" spans="1:4" ht="14">
      <c r="A754" s="76"/>
      <c r="C754" s="207"/>
      <c r="D754" s="207"/>
    </row>
    <row r="755" spans="1:4" ht="14">
      <c r="A755" s="76"/>
      <c r="C755" s="207"/>
      <c r="D755" s="207"/>
    </row>
    <row r="756" spans="1:4" ht="14">
      <c r="A756" s="76"/>
      <c r="C756" s="207"/>
      <c r="D756" s="207"/>
    </row>
    <row r="757" spans="1:4" ht="14">
      <c r="A757" s="76"/>
      <c r="C757" s="207"/>
      <c r="D757" s="207"/>
    </row>
    <row r="758" spans="1:4" ht="14">
      <c r="A758" s="76"/>
      <c r="C758" s="207"/>
      <c r="D758" s="207"/>
    </row>
    <row r="759" spans="1:4" ht="14">
      <c r="A759" s="76"/>
      <c r="C759" s="207"/>
      <c r="D759" s="207"/>
    </row>
    <row r="760" spans="1:4" ht="14">
      <c r="A760" s="76"/>
      <c r="C760" s="207"/>
      <c r="D760" s="207"/>
    </row>
    <row r="761" spans="1:4" ht="14">
      <c r="A761" s="76"/>
      <c r="C761" s="207"/>
      <c r="D761" s="207"/>
    </row>
    <row r="762" spans="1:4" ht="14">
      <c r="A762" s="76"/>
      <c r="C762" s="207"/>
      <c r="D762" s="207"/>
    </row>
    <row r="763" spans="1:4" ht="14">
      <c r="A763" s="76"/>
      <c r="C763" s="207"/>
      <c r="D763" s="207"/>
    </row>
    <row r="764" spans="1:4" ht="14">
      <c r="A764" s="76"/>
      <c r="C764" s="207"/>
      <c r="D764" s="207"/>
    </row>
    <row r="765" spans="1:4" ht="14">
      <c r="A765" s="76"/>
      <c r="C765" s="207"/>
      <c r="D765" s="207"/>
    </row>
    <row r="766" spans="1:4" ht="14">
      <c r="A766" s="76"/>
      <c r="C766" s="207"/>
      <c r="D766" s="207"/>
    </row>
    <row r="767" spans="1:4" ht="14">
      <c r="A767" s="76"/>
      <c r="C767" s="207"/>
      <c r="D767" s="207"/>
    </row>
    <row r="768" spans="1:4" ht="14">
      <c r="A768" s="76"/>
      <c r="C768" s="207"/>
      <c r="D768" s="207"/>
    </row>
    <row r="769" spans="1:4" ht="14">
      <c r="A769" s="76"/>
      <c r="C769" s="207"/>
      <c r="D769" s="207"/>
    </row>
    <row r="770" spans="1:4" ht="14">
      <c r="A770" s="76"/>
      <c r="C770" s="207"/>
      <c r="D770" s="207"/>
    </row>
    <row r="771" spans="1:4" ht="14">
      <c r="A771" s="76"/>
      <c r="C771" s="207"/>
      <c r="D771" s="207"/>
    </row>
    <row r="772" spans="1:4" ht="14">
      <c r="A772" s="76"/>
      <c r="C772" s="207"/>
      <c r="D772" s="207"/>
    </row>
    <row r="773" spans="1:4" ht="14">
      <c r="A773" s="76"/>
      <c r="C773" s="207"/>
      <c r="D773" s="207"/>
    </row>
    <row r="774" spans="1:4" ht="14">
      <c r="A774" s="76"/>
      <c r="C774" s="207"/>
      <c r="D774" s="207"/>
    </row>
    <row r="775" spans="1:4" ht="14">
      <c r="A775" s="76"/>
      <c r="C775" s="207"/>
      <c r="D775" s="207"/>
    </row>
    <row r="776" spans="1:4" ht="14">
      <c r="A776" s="76"/>
      <c r="C776" s="207"/>
      <c r="D776" s="207"/>
    </row>
    <row r="777" spans="1:4" ht="14">
      <c r="A777" s="76"/>
      <c r="C777" s="207"/>
      <c r="D777" s="207"/>
    </row>
    <row r="778" spans="1:4" ht="14">
      <c r="A778" s="76"/>
      <c r="C778" s="207"/>
      <c r="D778" s="207"/>
    </row>
    <row r="779" spans="1:4" ht="14">
      <c r="A779" s="76"/>
      <c r="C779" s="207"/>
      <c r="D779" s="207"/>
    </row>
    <row r="780" spans="1:4" ht="14">
      <c r="A780" s="76"/>
      <c r="C780" s="207"/>
      <c r="D780" s="207"/>
    </row>
    <row r="781" spans="1:4" ht="14">
      <c r="A781" s="76"/>
      <c r="C781" s="207"/>
      <c r="D781" s="207"/>
    </row>
    <row r="782" spans="1:4" ht="14">
      <c r="A782" s="76"/>
      <c r="C782" s="207"/>
      <c r="D782" s="207"/>
    </row>
    <row r="783" spans="1:4" ht="14">
      <c r="A783" s="76"/>
      <c r="C783" s="207"/>
      <c r="D783" s="207"/>
    </row>
    <row r="784" spans="1:4" ht="14">
      <c r="A784" s="76"/>
      <c r="C784" s="207"/>
      <c r="D784" s="207"/>
    </row>
    <row r="785" spans="1:4" ht="14">
      <c r="A785" s="76"/>
      <c r="C785" s="207"/>
      <c r="D785" s="207"/>
    </row>
    <row r="786" spans="1:4" ht="14">
      <c r="A786" s="76"/>
      <c r="C786" s="207"/>
      <c r="D786" s="207"/>
    </row>
    <row r="787" spans="1:4" ht="14">
      <c r="A787" s="76"/>
      <c r="C787" s="207"/>
      <c r="D787" s="207"/>
    </row>
    <row r="788" spans="1:4" ht="14">
      <c r="A788" s="76"/>
      <c r="C788" s="207"/>
      <c r="D788" s="207"/>
    </row>
    <row r="789" spans="1:4" ht="14">
      <c r="A789" s="76"/>
      <c r="C789" s="207"/>
      <c r="D789" s="207"/>
    </row>
    <row r="790" spans="1:4" ht="14">
      <c r="A790" s="76"/>
      <c r="C790" s="207"/>
      <c r="D790" s="207"/>
    </row>
    <row r="791" spans="1:4" ht="14">
      <c r="A791" s="76"/>
      <c r="C791" s="207"/>
      <c r="D791" s="207"/>
    </row>
    <row r="792" spans="1:4" ht="14">
      <c r="A792" s="76"/>
      <c r="C792" s="207"/>
      <c r="D792" s="207"/>
    </row>
    <row r="793" spans="1:4" ht="14">
      <c r="A793" s="76"/>
      <c r="C793" s="207"/>
      <c r="D793" s="207"/>
    </row>
    <row r="794" spans="1:4" ht="14">
      <c r="A794" s="76"/>
      <c r="C794" s="207"/>
      <c r="D794" s="207"/>
    </row>
    <row r="795" spans="1:4" ht="14">
      <c r="A795" s="76"/>
      <c r="C795" s="207"/>
      <c r="D795" s="207"/>
    </row>
    <row r="796" spans="1:4" ht="14">
      <c r="A796" s="76"/>
      <c r="C796" s="207"/>
      <c r="D796" s="207"/>
    </row>
    <row r="797" spans="1:4" ht="14">
      <c r="A797" s="76"/>
      <c r="C797" s="207"/>
      <c r="D797" s="207"/>
    </row>
    <row r="798" spans="1:4" ht="14">
      <c r="A798" s="76"/>
      <c r="C798" s="207"/>
      <c r="D798" s="207"/>
    </row>
    <row r="799" spans="1:4" ht="14">
      <c r="A799" s="76"/>
      <c r="C799" s="207"/>
      <c r="D799" s="207"/>
    </row>
    <row r="800" spans="1:4" ht="14">
      <c r="A800" s="76"/>
      <c r="C800" s="207"/>
      <c r="D800" s="207"/>
    </row>
    <row r="801" spans="1:4" ht="14">
      <c r="A801" s="76"/>
      <c r="C801" s="207"/>
      <c r="D801" s="207"/>
    </row>
    <row r="802" spans="1:4" ht="14">
      <c r="A802" s="76"/>
      <c r="C802" s="207"/>
      <c r="D802" s="207"/>
    </row>
    <row r="803" spans="1:4" ht="14">
      <c r="A803" s="76"/>
      <c r="C803" s="207"/>
      <c r="D803" s="207"/>
    </row>
    <row r="804" spans="1:4" ht="14">
      <c r="A804" s="76"/>
      <c r="C804" s="207"/>
      <c r="D804" s="207"/>
    </row>
    <row r="805" spans="1:4" ht="14">
      <c r="A805" s="76"/>
      <c r="C805" s="207"/>
      <c r="D805" s="207"/>
    </row>
    <row r="806" spans="1:4" ht="14">
      <c r="A806" s="76"/>
      <c r="C806" s="207"/>
      <c r="D806" s="207"/>
    </row>
    <row r="807" spans="1:4" ht="14">
      <c r="A807" s="76"/>
      <c r="C807" s="207"/>
      <c r="D807" s="207"/>
    </row>
    <row r="808" spans="1:4" ht="14">
      <c r="A808" s="76"/>
      <c r="C808" s="207"/>
      <c r="D808" s="207"/>
    </row>
    <row r="809" spans="1:4" ht="14">
      <c r="A809" s="76"/>
      <c r="C809" s="207"/>
      <c r="D809" s="207"/>
    </row>
    <row r="810" spans="1:4" ht="14">
      <c r="A810" s="76"/>
      <c r="C810" s="207"/>
      <c r="D810" s="207"/>
    </row>
    <row r="811" spans="1:4" ht="14">
      <c r="A811" s="76"/>
      <c r="C811" s="207"/>
      <c r="D811" s="207"/>
    </row>
    <row r="812" spans="1:4" ht="14">
      <c r="A812" s="76"/>
      <c r="C812" s="207"/>
      <c r="D812" s="207"/>
    </row>
    <row r="813" spans="1:4" ht="14">
      <c r="A813" s="76"/>
      <c r="C813" s="207"/>
      <c r="D813" s="207"/>
    </row>
    <row r="814" spans="1:4" ht="14">
      <c r="A814" s="76"/>
      <c r="C814" s="207"/>
      <c r="D814" s="207"/>
    </row>
    <row r="815" spans="1:4" ht="14">
      <c r="A815" s="76"/>
      <c r="C815" s="207"/>
      <c r="D815" s="207"/>
    </row>
    <row r="816" spans="1:4" ht="14">
      <c r="A816" s="76"/>
      <c r="C816" s="207"/>
      <c r="D816" s="207"/>
    </row>
    <row r="817" spans="1:4" ht="14">
      <c r="A817" s="76"/>
      <c r="C817" s="207"/>
      <c r="D817" s="207"/>
    </row>
    <row r="818" spans="1:4" ht="14">
      <c r="A818" s="76"/>
      <c r="C818" s="207"/>
      <c r="D818" s="207"/>
    </row>
    <row r="819" spans="1:4" ht="14">
      <c r="A819" s="76"/>
      <c r="C819" s="207"/>
      <c r="D819" s="207"/>
    </row>
    <row r="820" spans="1:4" ht="14">
      <c r="A820" s="76"/>
      <c r="C820" s="207"/>
      <c r="D820" s="207"/>
    </row>
    <row r="821" spans="1:4" ht="14">
      <c r="A821" s="76"/>
      <c r="C821" s="207"/>
      <c r="D821" s="207"/>
    </row>
    <row r="822" spans="1:4" ht="14">
      <c r="A822" s="76"/>
      <c r="C822" s="207"/>
      <c r="D822" s="207"/>
    </row>
    <row r="823" spans="1:4" ht="14">
      <c r="A823" s="76"/>
      <c r="C823" s="207"/>
      <c r="D823" s="207"/>
    </row>
    <row r="824" spans="1:4" ht="14">
      <c r="A824" s="76"/>
      <c r="C824" s="207"/>
      <c r="D824" s="207"/>
    </row>
    <row r="825" spans="1:4" ht="14">
      <c r="A825" s="76"/>
      <c r="C825" s="207"/>
      <c r="D825" s="207"/>
    </row>
    <row r="826" spans="1:4" ht="14">
      <c r="A826" s="76"/>
      <c r="C826" s="207"/>
      <c r="D826" s="207"/>
    </row>
    <row r="827" spans="1:4" ht="14">
      <c r="A827" s="76"/>
      <c r="C827" s="207"/>
      <c r="D827" s="207"/>
    </row>
    <row r="828" spans="1:4" ht="14">
      <c r="A828" s="76"/>
      <c r="C828" s="207"/>
      <c r="D828" s="207"/>
    </row>
    <row r="829" spans="1:4" ht="14">
      <c r="A829" s="76"/>
      <c r="C829" s="207"/>
      <c r="D829" s="207"/>
    </row>
    <row r="830" spans="1:4" ht="14">
      <c r="A830" s="76"/>
      <c r="C830" s="207"/>
      <c r="D830" s="207"/>
    </row>
    <row r="831" spans="1:4" ht="14">
      <c r="A831" s="76"/>
      <c r="C831" s="207"/>
      <c r="D831" s="207"/>
    </row>
    <row r="832" spans="1:4" ht="14">
      <c r="A832" s="76"/>
      <c r="C832" s="207"/>
      <c r="D832" s="207"/>
    </row>
    <row r="833" spans="1:4" ht="14">
      <c r="A833" s="76"/>
      <c r="C833" s="207"/>
      <c r="D833" s="207"/>
    </row>
    <row r="834" spans="1:4" ht="14">
      <c r="A834" s="76"/>
      <c r="C834" s="207"/>
      <c r="D834" s="207"/>
    </row>
    <row r="835" spans="1:4" ht="14">
      <c r="A835" s="76"/>
      <c r="C835" s="207"/>
      <c r="D835" s="207"/>
    </row>
    <row r="836" spans="1:4" ht="14">
      <c r="A836" s="76"/>
      <c r="C836" s="207"/>
      <c r="D836" s="207"/>
    </row>
    <row r="837" spans="1:4" ht="14">
      <c r="A837" s="76"/>
      <c r="C837" s="207"/>
      <c r="D837" s="207"/>
    </row>
    <row r="838" spans="1:4" ht="14">
      <c r="A838" s="76"/>
      <c r="C838" s="207"/>
      <c r="D838" s="207"/>
    </row>
    <row r="839" spans="1:4" ht="14">
      <c r="A839" s="76"/>
      <c r="C839" s="207"/>
      <c r="D839" s="207"/>
    </row>
    <row r="840" spans="1:4" ht="14">
      <c r="A840" s="76"/>
      <c r="C840" s="207"/>
      <c r="D840" s="207"/>
    </row>
    <row r="841" spans="1:4" ht="14">
      <c r="A841" s="76"/>
      <c r="C841" s="207"/>
      <c r="D841" s="207"/>
    </row>
    <row r="842" spans="1:4" ht="14">
      <c r="A842" s="76"/>
      <c r="C842" s="207"/>
      <c r="D842" s="207"/>
    </row>
    <row r="843" spans="1:4" ht="14">
      <c r="A843" s="76"/>
      <c r="C843" s="207"/>
      <c r="D843" s="207"/>
    </row>
    <row r="844" spans="1:4" ht="14">
      <c r="A844" s="76"/>
      <c r="C844" s="207"/>
      <c r="D844" s="207"/>
    </row>
    <row r="845" spans="1:4" ht="14">
      <c r="A845" s="76"/>
      <c r="C845" s="207"/>
      <c r="D845" s="207"/>
    </row>
    <row r="846" spans="1:4" ht="14">
      <c r="A846" s="76"/>
      <c r="C846" s="207"/>
      <c r="D846" s="207"/>
    </row>
    <row r="847" spans="1:4" ht="14">
      <c r="A847" s="76"/>
      <c r="C847" s="207"/>
      <c r="D847" s="207"/>
    </row>
    <row r="848" spans="1:4" ht="14">
      <c r="A848" s="76"/>
      <c r="C848" s="207"/>
      <c r="D848" s="207"/>
    </row>
    <row r="849" spans="1:4" ht="14">
      <c r="A849" s="76"/>
      <c r="C849" s="207"/>
      <c r="D849" s="207"/>
    </row>
    <row r="850" spans="1:4" ht="14">
      <c r="A850" s="76"/>
      <c r="C850" s="207"/>
      <c r="D850" s="207"/>
    </row>
    <row r="851" spans="1:4" ht="14">
      <c r="A851" s="76"/>
      <c r="C851" s="207"/>
      <c r="D851" s="207"/>
    </row>
    <row r="852" spans="1:4" ht="14">
      <c r="A852" s="76"/>
      <c r="C852" s="207"/>
      <c r="D852" s="207"/>
    </row>
    <row r="853" spans="1:4" ht="14">
      <c r="A853" s="76"/>
      <c r="C853" s="207"/>
      <c r="D853" s="207"/>
    </row>
    <row r="854" spans="1:4" ht="14">
      <c r="A854" s="76"/>
      <c r="C854" s="207"/>
      <c r="D854" s="207"/>
    </row>
    <row r="855" spans="1:4" ht="14">
      <c r="A855" s="76"/>
      <c r="C855" s="207"/>
      <c r="D855" s="207"/>
    </row>
    <row r="856" spans="1:4" ht="14">
      <c r="A856" s="76"/>
      <c r="C856" s="207"/>
      <c r="D856" s="207"/>
    </row>
    <row r="857" spans="1:4" ht="14">
      <c r="A857" s="76"/>
      <c r="C857" s="207"/>
      <c r="D857" s="207"/>
    </row>
    <row r="858" spans="1:4" ht="14">
      <c r="A858" s="76"/>
      <c r="C858" s="207"/>
      <c r="D858" s="207"/>
    </row>
    <row r="859" spans="1:4" ht="14">
      <c r="A859" s="76"/>
      <c r="C859" s="207"/>
      <c r="D859" s="207"/>
    </row>
    <row r="860" spans="1:4" ht="14">
      <c r="A860" s="76"/>
      <c r="C860" s="207"/>
      <c r="D860" s="207"/>
    </row>
    <row r="861" spans="1:4" ht="14">
      <c r="A861" s="76"/>
      <c r="C861" s="207"/>
      <c r="D861" s="207"/>
    </row>
    <row r="862" spans="1:4" ht="14">
      <c r="A862" s="76"/>
      <c r="C862" s="207"/>
      <c r="D862" s="207"/>
    </row>
    <row r="863" spans="1:4" ht="14">
      <c r="A863" s="76"/>
      <c r="C863" s="207"/>
      <c r="D863" s="207"/>
    </row>
    <row r="864" spans="1:4" ht="14">
      <c r="A864" s="76"/>
      <c r="C864" s="207"/>
      <c r="D864" s="207"/>
    </row>
    <row r="865" spans="1:4" ht="14">
      <c r="A865" s="76"/>
      <c r="C865" s="207"/>
      <c r="D865" s="207"/>
    </row>
    <row r="866" spans="1:4" ht="14">
      <c r="A866" s="76"/>
      <c r="C866" s="207"/>
      <c r="D866" s="207"/>
    </row>
    <row r="867" spans="1:4" ht="14">
      <c r="A867" s="76"/>
      <c r="C867" s="207"/>
      <c r="D867" s="207"/>
    </row>
    <row r="868" spans="1:4" ht="14">
      <c r="A868" s="76"/>
      <c r="C868" s="207"/>
      <c r="D868" s="207"/>
    </row>
    <row r="869" spans="1:4" ht="14">
      <c r="A869" s="76"/>
      <c r="C869" s="207"/>
      <c r="D869" s="207"/>
    </row>
    <row r="870" spans="1:4" ht="14">
      <c r="A870" s="76"/>
      <c r="C870" s="207"/>
      <c r="D870" s="207"/>
    </row>
    <row r="871" spans="1:4" ht="14">
      <c r="A871" s="76"/>
      <c r="C871" s="207"/>
      <c r="D871" s="207"/>
    </row>
    <row r="872" spans="1:4" ht="14">
      <c r="A872" s="76"/>
      <c r="C872" s="207"/>
      <c r="D872" s="207"/>
    </row>
    <row r="873" spans="1:4" ht="14">
      <c r="A873" s="76"/>
      <c r="C873" s="207"/>
      <c r="D873" s="207"/>
    </row>
    <row r="874" spans="1:4" ht="14">
      <c r="A874" s="76"/>
      <c r="C874" s="207"/>
      <c r="D874" s="207"/>
    </row>
    <row r="875" spans="1:4" ht="14">
      <c r="A875" s="76"/>
      <c r="C875" s="207"/>
      <c r="D875" s="207"/>
    </row>
    <row r="876" spans="1:4" ht="14">
      <c r="A876" s="76"/>
      <c r="C876" s="207"/>
      <c r="D876" s="207"/>
    </row>
    <row r="877" spans="1:4" ht="14">
      <c r="A877" s="76"/>
      <c r="C877" s="207"/>
      <c r="D877" s="207"/>
    </row>
    <row r="878" spans="1:4" ht="14">
      <c r="A878" s="76"/>
      <c r="C878" s="207"/>
      <c r="D878" s="207"/>
    </row>
    <row r="879" spans="1:4" ht="14">
      <c r="A879" s="76"/>
      <c r="C879" s="207"/>
      <c r="D879" s="207"/>
    </row>
    <row r="880" spans="1:4" ht="14">
      <c r="A880" s="76"/>
      <c r="C880" s="207"/>
      <c r="D880" s="207"/>
    </row>
    <row r="881" spans="1:4" ht="14">
      <c r="A881" s="76"/>
      <c r="C881" s="207"/>
      <c r="D881" s="207"/>
    </row>
    <row r="882" spans="1:4" ht="14">
      <c r="A882" s="76"/>
      <c r="C882" s="207"/>
      <c r="D882" s="207"/>
    </row>
    <row r="883" spans="1:4" ht="14">
      <c r="A883" s="76"/>
      <c r="C883" s="207"/>
      <c r="D883" s="207"/>
    </row>
    <row r="884" spans="1:4" ht="14">
      <c r="A884" s="76"/>
      <c r="C884" s="207"/>
      <c r="D884" s="207"/>
    </row>
    <row r="885" spans="1:4" ht="14">
      <c r="A885" s="76"/>
      <c r="C885" s="207"/>
      <c r="D885" s="207"/>
    </row>
    <row r="886" spans="1:4" ht="14">
      <c r="A886" s="76"/>
      <c r="C886" s="207"/>
      <c r="D886" s="207"/>
    </row>
    <row r="887" spans="1:4" ht="14">
      <c r="A887" s="76"/>
      <c r="C887" s="207"/>
      <c r="D887" s="207"/>
    </row>
    <row r="888" spans="1:4" ht="14">
      <c r="A888" s="76"/>
      <c r="C888" s="207"/>
      <c r="D888" s="207"/>
    </row>
    <row r="889" spans="1:4" ht="14">
      <c r="A889" s="76"/>
      <c r="C889" s="207"/>
      <c r="D889" s="207"/>
    </row>
    <row r="890" spans="1:4" ht="14">
      <c r="A890" s="76"/>
      <c r="C890" s="207"/>
      <c r="D890" s="207"/>
    </row>
    <row r="891" spans="1:4" ht="14">
      <c r="A891" s="76"/>
      <c r="C891" s="207"/>
      <c r="D891" s="207"/>
    </row>
    <row r="892" spans="1:4" ht="14">
      <c r="A892" s="76"/>
      <c r="C892" s="207"/>
      <c r="D892" s="207"/>
    </row>
    <row r="893" spans="1:4" ht="14">
      <c r="A893" s="76"/>
      <c r="C893" s="207"/>
      <c r="D893" s="207"/>
    </row>
    <row r="894" spans="1:4" ht="14">
      <c r="A894" s="76"/>
      <c r="C894" s="207"/>
      <c r="D894" s="207"/>
    </row>
    <row r="895" spans="1:4" ht="14">
      <c r="A895" s="76"/>
      <c r="C895" s="207"/>
      <c r="D895" s="207"/>
    </row>
    <row r="896" spans="1:4" ht="14">
      <c r="A896" s="76"/>
      <c r="C896" s="207"/>
      <c r="D896" s="207"/>
    </row>
    <row r="897" spans="1:4" ht="14">
      <c r="A897" s="76"/>
      <c r="C897" s="207"/>
      <c r="D897" s="207"/>
    </row>
    <row r="898" spans="1:4" ht="14">
      <c r="A898" s="76"/>
      <c r="C898" s="207"/>
      <c r="D898" s="207"/>
    </row>
    <row r="899" spans="1:4" ht="14">
      <c r="A899" s="76"/>
      <c r="C899" s="207"/>
      <c r="D899" s="207"/>
    </row>
    <row r="900" spans="1:4" ht="14">
      <c r="A900" s="76"/>
      <c r="C900" s="207"/>
      <c r="D900" s="207"/>
    </row>
    <row r="901" spans="1:4" ht="14">
      <c r="A901" s="76"/>
      <c r="C901" s="207"/>
      <c r="D901" s="207"/>
    </row>
    <row r="902" spans="1:4" ht="14">
      <c r="A902" s="76"/>
      <c r="C902" s="207"/>
      <c r="D902" s="207"/>
    </row>
    <row r="903" spans="1:4" ht="14">
      <c r="A903" s="76"/>
      <c r="C903" s="207"/>
      <c r="D903" s="207"/>
    </row>
    <row r="904" spans="1:4" ht="14">
      <c r="A904" s="76"/>
      <c r="C904" s="207"/>
      <c r="D904" s="207"/>
    </row>
    <row r="905" spans="1:4" ht="14">
      <c r="A905" s="76"/>
      <c r="C905" s="207"/>
      <c r="D905" s="207"/>
    </row>
    <row r="906" spans="1:4" ht="14">
      <c r="A906" s="76"/>
      <c r="C906" s="207"/>
      <c r="D906" s="207"/>
    </row>
    <row r="907" spans="1:4" ht="14">
      <c r="A907" s="76"/>
      <c r="C907" s="207"/>
      <c r="D907" s="207"/>
    </row>
    <row r="908" spans="1:4" ht="14">
      <c r="A908" s="76"/>
      <c r="C908" s="207"/>
      <c r="D908" s="207"/>
    </row>
    <row r="909" spans="1:4" ht="14">
      <c r="A909" s="76"/>
      <c r="C909" s="207"/>
      <c r="D909" s="207"/>
    </row>
    <row r="910" spans="1:4" ht="14">
      <c r="A910" s="76"/>
      <c r="C910" s="207"/>
      <c r="D910" s="207"/>
    </row>
    <row r="911" spans="1:4" ht="14">
      <c r="A911" s="76"/>
      <c r="C911" s="207"/>
      <c r="D911" s="207"/>
    </row>
    <row r="912" spans="1:4" ht="14">
      <c r="A912" s="76"/>
      <c r="C912" s="207"/>
      <c r="D912" s="207"/>
    </row>
    <row r="913" spans="1:4" ht="14">
      <c r="A913" s="76"/>
      <c r="C913" s="207"/>
      <c r="D913" s="207"/>
    </row>
    <row r="914" spans="1:4" ht="14">
      <c r="A914" s="76"/>
      <c r="C914" s="207"/>
      <c r="D914" s="207"/>
    </row>
    <row r="915" spans="1:4" ht="14">
      <c r="A915" s="76"/>
      <c r="C915" s="207"/>
      <c r="D915" s="207"/>
    </row>
    <row r="916" spans="1:4" ht="14">
      <c r="A916" s="76"/>
      <c r="C916" s="207"/>
      <c r="D916" s="207"/>
    </row>
    <row r="917" spans="1:4" ht="14">
      <c r="A917" s="76"/>
      <c r="C917" s="207"/>
      <c r="D917" s="207"/>
    </row>
    <row r="918" spans="1:4" ht="14">
      <c r="A918" s="76"/>
      <c r="C918" s="207"/>
      <c r="D918" s="207"/>
    </row>
    <row r="919" spans="1:4" ht="14">
      <c r="A919" s="76"/>
      <c r="C919" s="207"/>
      <c r="D919" s="207"/>
    </row>
    <row r="920" spans="1:4" ht="14">
      <c r="A920" s="76"/>
      <c r="C920" s="207"/>
      <c r="D920" s="207"/>
    </row>
    <row r="921" spans="1:4" ht="14">
      <c r="A921" s="76"/>
      <c r="C921" s="207"/>
      <c r="D921" s="207"/>
    </row>
    <row r="922" spans="1:4" ht="14">
      <c r="A922" s="76"/>
      <c r="C922" s="207"/>
      <c r="D922" s="207"/>
    </row>
    <row r="923" spans="1:4" ht="14">
      <c r="A923" s="76"/>
      <c r="C923" s="207"/>
      <c r="D923" s="207"/>
    </row>
    <row r="924" spans="1:4" ht="14">
      <c r="A924" s="76"/>
      <c r="C924" s="207"/>
      <c r="D924" s="207"/>
    </row>
    <row r="925" spans="1:4" ht="14">
      <c r="A925" s="76"/>
      <c r="C925" s="207"/>
      <c r="D925" s="207"/>
    </row>
    <row r="926" spans="1:4" ht="14">
      <c r="A926" s="76"/>
      <c r="C926" s="207"/>
      <c r="D926" s="207"/>
    </row>
    <row r="927" spans="1:4" ht="14">
      <c r="A927" s="76"/>
      <c r="C927" s="207"/>
      <c r="D927" s="207"/>
    </row>
    <row r="928" spans="1:4" ht="14">
      <c r="A928" s="76"/>
      <c r="C928" s="207"/>
      <c r="D928" s="207"/>
    </row>
    <row r="929" spans="1:4" ht="14">
      <c r="A929" s="76"/>
      <c r="C929" s="207"/>
      <c r="D929" s="207"/>
    </row>
    <row r="930" spans="1:4" ht="14">
      <c r="A930" s="76"/>
      <c r="C930" s="207"/>
      <c r="D930" s="207"/>
    </row>
    <row r="931" spans="1:4" ht="14">
      <c r="A931" s="76"/>
      <c r="C931" s="207"/>
      <c r="D931" s="207"/>
    </row>
    <row r="932" spans="1:4" ht="14">
      <c r="A932" s="76"/>
      <c r="C932" s="207"/>
      <c r="D932" s="207"/>
    </row>
    <row r="933" spans="1:4" ht="14">
      <c r="A933" s="76"/>
      <c r="C933" s="207"/>
      <c r="D933" s="207"/>
    </row>
    <row r="934" spans="1:4" ht="14">
      <c r="A934" s="76"/>
      <c r="C934" s="207"/>
      <c r="D934" s="207"/>
    </row>
    <row r="935" spans="1:4" ht="14">
      <c r="A935" s="76"/>
      <c r="C935" s="207"/>
      <c r="D935" s="207"/>
    </row>
    <row r="936" spans="1:4" ht="14">
      <c r="A936" s="76"/>
      <c r="C936" s="207"/>
      <c r="D936" s="207"/>
    </row>
    <row r="937" spans="1:4" ht="14">
      <c r="A937" s="76"/>
      <c r="C937" s="207"/>
      <c r="D937" s="207"/>
    </row>
    <row r="938" spans="1:4" ht="14">
      <c r="A938" s="76"/>
      <c r="C938" s="207"/>
      <c r="D938" s="207"/>
    </row>
    <row r="939" spans="1:4" ht="14">
      <c r="A939" s="76"/>
      <c r="C939" s="207"/>
      <c r="D939" s="207"/>
    </row>
    <row r="940" spans="1:4" ht="14">
      <c r="A940" s="76"/>
      <c r="C940" s="207"/>
      <c r="D940" s="207"/>
    </row>
    <row r="941" spans="1:4" ht="14">
      <c r="A941" s="76"/>
      <c r="C941" s="207"/>
      <c r="D941" s="207"/>
    </row>
    <row r="942" spans="1:4" ht="14">
      <c r="A942" s="76"/>
      <c r="C942" s="207"/>
      <c r="D942" s="207"/>
    </row>
    <row r="943" spans="1:4" ht="14">
      <c r="A943" s="76"/>
      <c r="C943" s="207"/>
      <c r="D943" s="207"/>
    </row>
    <row r="944" spans="1:4" ht="14">
      <c r="A944" s="76"/>
      <c r="C944" s="207"/>
      <c r="D944" s="207"/>
    </row>
    <row r="945" spans="1:4" ht="14">
      <c r="A945" s="76"/>
      <c r="C945" s="207"/>
      <c r="D945" s="207"/>
    </row>
    <row r="946" spans="1:4" ht="14">
      <c r="A946" s="76"/>
      <c r="C946" s="207"/>
      <c r="D946" s="207"/>
    </row>
    <row r="947" spans="1:4" ht="14">
      <c r="A947" s="76"/>
      <c r="C947" s="207"/>
      <c r="D947" s="207"/>
    </row>
    <row r="948" spans="1:4" ht="14">
      <c r="A948" s="76"/>
      <c r="C948" s="207"/>
      <c r="D948" s="207"/>
    </row>
    <row r="949" spans="1:4" ht="14">
      <c r="A949" s="76"/>
      <c r="C949" s="207"/>
      <c r="D949" s="207"/>
    </row>
    <row r="950" spans="1:4" ht="14">
      <c r="A950" s="76"/>
      <c r="C950" s="207"/>
      <c r="D950" s="207"/>
    </row>
    <row r="951" spans="1:4" ht="14">
      <c r="A951" s="76"/>
      <c r="C951" s="207"/>
      <c r="D951" s="207"/>
    </row>
    <row r="952" spans="1:4" ht="14">
      <c r="A952" s="76"/>
      <c r="C952" s="207"/>
      <c r="D952" s="207"/>
    </row>
    <row r="953" spans="1:4" ht="14">
      <c r="A953" s="76"/>
      <c r="C953" s="207"/>
      <c r="D953" s="207"/>
    </row>
    <row r="954" spans="1:4" ht="14">
      <c r="A954" s="76"/>
      <c r="C954" s="207"/>
      <c r="D954" s="207"/>
    </row>
    <row r="955" spans="1:4" ht="14">
      <c r="A955" s="76"/>
      <c r="C955" s="207"/>
      <c r="D955" s="207"/>
    </row>
    <row r="956" spans="1:4" ht="14">
      <c r="A956" s="76"/>
      <c r="C956" s="207"/>
      <c r="D956" s="207"/>
    </row>
    <row r="957" spans="1:4" ht="14">
      <c r="A957" s="76"/>
      <c r="C957" s="207"/>
      <c r="D957" s="207"/>
    </row>
    <row r="958" spans="1:4" ht="14">
      <c r="A958" s="76"/>
      <c r="C958" s="207"/>
      <c r="D958" s="207"/>
    </row>
    <row r="959" spans="1:4" ht="14">
      <c r="A959" s="76"/>
      <c r="C959" s="207"/>
      <c r="D959" s="207"/>
    </row>
    <row r="960" spans="1:4" ht="14">
      <c r="A960" s="76"/>
      <c r="C960" s="207"/>
      <c r="D960" s="207"/>
    </row>
    <row r="961" spans="1:4" ht="14">
      <c r="A961" s="76"/>
      <c r="C961" s="207"/>
      <c r="D961" s="207"/>
    </row>
    <row r="962" spans="1:4" ht="14">
      <c r="A962" s="76"/>
      <c r="C962" s="207"/>
      <c r="D962" s="207"/>
    </row>
    <row r="963" spans="1:4" ht="14">
      <c r="A963" s="76"/>
      <c r="C963" s="207"/>
      <c r="D963" s="207"/>
    </row>
    <row r="964" spans="1:4" ht="14">
      <c r="A964" s="76"/>
      <c r="C964" s="207"/>
      <c r="D964" s="207"/>
    </row>
    <row r="965" spans="1:4" ht="14">
      <c r="A965" s="76"/>
      <c r="C965" s="207"/>
      <c r="D965" s="207"/>
    </row>
    <row r="966" spans="1:4" ht="14">
      <c r="A966" s="76"/>
      <c r="C966" s="207"/>
      <c r="D966" s="207"/>
    </row>
    <row r="967" spans="1:4" ht="14">
      <c r="A967" s="76"/>
      <c r="C967" s="207"/>
      <c r="D967" s="207"/>
    </row>
    <row r="968" spans="1:4" ht="14">
      <c r="A968" s="76"/>
      <c r="C968" s="207"/>
      <c r="D968" s="207"/>
    </row>
    <row r="969" spans="1:4" ht="14">
      <c r="A969" s="76"/>
      <c r="C969" s="207"/>
      <c r="D969" s="207"/>
    </row>
    <row r="970" spans="1:4" ht="14">
      <c r="A970" s="76"/>
      <c r="C970" s="207"/>
      <c r="D970" s="207"/>
    </row>
    <row r="971" spans="1:4" ht="14">
      <c r="A971" s="76"/>
      <c r="C971" s="207"/>
      <c r="D971" s="207"/>
    </row>
    <row r="972" spans="1:4" ht="14">
      <c r="A972" s="76"/>
      <c r="C972" s="207"/>
      <c r="D972" s="207"/>
    </row>
    <row r="973" spans="1:4" ht="14">
      <c r="A973" s="76"/>
      <c r="C973" s="207"/>
      <c r="D973" s="207"/>
    </row>
    <row r="974" spans="1:4" ht="14">
      <c r="A974" s="76"/>
      <c r="C974" s="207"/>
      <c r="D974" s="207"/>
    </row>
    <row r="975" spans="1:4" ht="14">
      <c r="A975" s="76"/>
      <c r="C975" s="207"/>
      <c r="D975" s="207"/>
    </row>
    <row r="976" spans="1:4" ht="14">
      <c r="A976" s="76"/>
      <c r="C976" s="207"/>
      <c r="D976" s="207"/>
    </row>
    <row r="977" spans="1:4" ht="14">
      <c r="A977" s="76"/>
      <c r="C977" s="207"/>
      <c r="D977" s="207"/>
    </row>
    <row r="978" spans="1:4" ht="14">
      <c r="A978" s="76"/>
      <c r="C978" s="207"/>
      <c r="D978" s="207"/>
    </row>
    <row r="979" spans="1:4" ht="14">
      <c r="A979" s="76"/>
      <c r="C979" s="207"/>
      <c r="D979" s="207"/>
    </row>
    <row r="980" spans="1:4" ht="14">
      <c r="A980" s="76"/>
      <c r="C980" s="207"/>
      <c r="D980" s="207"/>
    </row>
    <row r="981" spans="1:4" ht="14">
      <c r="A981" s="76"/>
      <c r="C981" s="207"/>
      <c r="D981" s="207"/>
    </row>
    <row r="982" spans="1:4" ht="14">
      <c r="A982" s="76"/>
      <c r="C982" s="207"/>
      <c r="D982" s="207"/>
    </row>
    <row r="983" spans="1:4" ht="14">
      <c r="A983" s="76"/>
      <c r="C983" s="207"/>
      <c r="D983" s="207"/>
    </row>
    <row r="984" spans="1:4" ht="14">
      <c r="A984" s="76"/>
      <c r="C984" s="207"/>
      <c r="D984" s="207"/>
    </row>
    <row r="985" spans="1:4" ht="14">
      <c r="A985" s="76"/>
      <c r="C985" s="207"/>
      <c r="D985" s="207"/>
    </row>
    <row r="986" spans="1:4" ht="14">
      <c r="A986" s="76"/>
      <c r="C986" s="207"/>
      <c r="D986" s="207"/>
    </row>
    <row r="987" spans="1:4" ht="14">
      <c r="A987" s="76"/>
      <c r="C987" s="207"/>
      <c r="D987" s="207"/>
    </row>
    <row r="988" spans="1:4" ht="14">
      <c r="A988" s="76"/>
      <c r="C988" s="207"/>
      <c r="D988" s="207"/>
    </row>
    <row r="989" spans="1:4" ht="14">
      <c r="A989" s="76"/>
      <c r="C989" s="207"/>
      <c r="D989" s="207"/>
    </row>
    <row r="990" spans="1:4" ht="14">
      <c r="A990" s="76"/>
      <c r="C990" s="207"/>
      <c r="D990" s="207"/>
    </row>
    <row r="991" spans="1:4" ht="14">
      <c r="A991" s="76"/>
      <c r="C991" s="207"/>
      <c r="D991" s="207"/>
    </row>
    <row r="992" spans="1:4" ht="14">
      <c r="A992" s="76"/>
      <c r="C992" s="207"/>
      <c r="D992" s="207"/>
    </row>
    <row r="993" spans="1:4" ht="14">
      <c r="A993" s="76"/>
      <c r="C993" s="207"/>
      <c r="D993" s="207"/>
    </row>
    <row r="994" spans="1:4" ht="14">
      <c r="A994" s="76"/>
      <c r="C994" s="207"/>
      <c r="D994" s="207"/>
    </row>
    <row r="995" spans="1:4" ht="14">
      <c r="A995" s="76"/>
      <c r="C995" s="207"/>
      <c r="D995" s="207"/>
    </row>
    <row r="996" spans="1:4" ht="14">
      <c r="A996" s="76"/>
      <c r="C996" s="207"/>
      <c r="D996" s="207"/>
    </row>
    <row r="997" spans="1:4" ht="14">
      <c r="A997" s="76"/>
      <c r="C997" s="207"/>
      <c r="D997" s="207"/>
    </row>
    <row r="998" spans="1:4" ht="14">
      <c r="A998" s="76"/>
      <c r="C998" s="207"/>
      <c r="D998" s="207"/>
    </row>
    <row r="999" spans="1:4" ht="14">
      <c r="A999" s="76"/>
      <c r="C999" s="207"/>
      <c r="D999" s="207"/>
    </row>
    <row r="1000" spans="1:4" ht="14">
      <c r="A1000" s="76"/>
      <c r="C1000" s="207"/>
      <c r="D1000" s="207"/>
    </row>
    <row r="1001" spans="1:4" ht="14">
      <c r="A1001" s="76"/>
      <c r="C1001" s="207"/>
      <c r="D1001" s="207"/>
    </row>
    <row r="1002" spans="1:4" ht="14">
      <c r="A1002" s="76"/>
      <c r="C1002" s="207"/>
      <c r="D1002" s="207"/>
    </row>
    <row r="1003" spans="1:4" ht="14">
      <c r="A1003" s="76"/>
      <c r="C1003" s="207"/>
      <c r="D1003" s="207"/>
    </row>
    <row r="1004" spans="1:4" ht="14">
      <c r="A1004" s="76"/>
      <c r="C1004" s="207"/>
      <c r="D1004" s="207"/>
    </row>
    <row r="1005" spans="1:4" ht="14">
      <c r="A1005" s="76"/>
      <c r="C1005" s="207"/>
      <c r="D1005" s="207"/>
    </row>
    <row r="1006" spans="1:4" ht="14">
      <c r="A1006" s="76"/>
      <c r="C1006" s="207"/>
      <c r="D1006" s="207"/>
    </row>
    <row r="1007" spans="1:4" ht="14">
      <c r="A1007" s="76"/>
      <c r="C1007" s="207"/>
      <c r="D1007" s="207"/>
    </row>
    <row r="1008" spans="1:4" ht="14">
      <c r="A1008" s="76"/>
      <c r="C1008" s="207"/>
      <c r="D1008" s="207"/>
    </row>
    <row r="1009" spans="1:4" ht="14">
      <c r="A1009" s="76"/>
      <c r="C1009" s="207"/>
      <c r="D1009" s="207"/>
    </row>
    <row r="1010" spans="1:4" ht="14">
      <c r="A1010" s="76"/>
      <c r="C1010" s="207"/>
      <c r="D1010" s="207"/>
    </row>
    <row r="1011" spans="1:4" ht="14">
      <c r="A1011" s="76"/>
      <c r="C1011" s="207"/>
      <c r="D1011" s="207"/>
    </row>
    <row r="1012" spans="1:4" ht="14">
      <c r="A1012" s="76"/>
      <c r="C1012" s="207"/>
      <c r="D1012" s="207"/>
    </row>
    <row r="1013" spans="1:4" ht="14">
      <c r="A1013" s="76"/>
      <c r="C1013" s="207"/>
      <c r="D1013" s="207"/>
    </row>
    <row r="1014" spans="1:4" ht="14">
      <c r="A1014" s="76"/>
      <c r="C1014" s="207"/>
      <c r="D1014" s="207"/>
    </row>
  </sheetData>
  <hyperlinks>
    <hyperlink ref="H2" r:id="rId1" xr:uid="{00000000-0004-0000-1900-000000000000}"/>
    <hyperlink ref="H3" r:id="rId2" xr:uid="{00000000-0004-0000-1900-000001000000}"/>
    <hyperlink ref="H4" r:id="rId3" xr:uid="{00000000-0004-0000-1900-000002000000}"/>
    <hyperlink ref="H5" r:id="rId4" xr:uid="{00000000-0004-0000-1900-000003000000}"/>
    <hyperlink ref="H6" r:id="rId5" xr:uid="{00000000-0004-0000-1900-000004000000}"/>
    <hyperlink ref="H7" r:id="rId6" xr:uid="{00000000-0004-0000-1900-000005000000}"/>
    <hyperlink ref="H8" r:id="rId7" xr:uid="{00000000-0004-0000-1900-000006000000}"/>
    <hyperlink ref="H9" r:id="rId8" xr:uid="{00000000-0004-0000-1900-000007000000}"/>
    <hyperlink ref="H10" r:id="rId9" xr:uid="{00000000-0004-0000-1900-000008000000}"/>
    <hyperlink ref="H11" r:id="rId10" xr:uid="{00000000-0004-0000-1900-000009000000}"/>
    <hyperlink ref="H12" r:id="rId11" xr:uid="{00000000-0004-0000-1900-00000A000000}"/>
    <hyperlink ref="H14" r:id="rId12" xr:uid="{00000000-0004-0000-1900-00000B000000}"/>
    <hyperlink ref="H15" r:id="rId13" xr:uid="{00000000-0004-0000-1900-00000C000000}"/>
    <hyperlink ref="H16" r:id="rId14" xr:uid="{00000000-0004-0000-1900-00000D000000}"/>
    <hyperlink ref="H17" r:id="rId15" xr:uid="{00000000-0004-0000-1900-00000E000000}"/>
    <hyperlink ref="H18" r:id="rId16" xr:uid="{00000000-0004-0000-1900-00000F000000}"/>
    <hyperlink ref="H19" r:id="rId17" xr:uid="{00000000-0004-0000-1900-000010000000}"/>
    <hyperlink ref="H20" r:id="rId18" xr:uid="{00000000-0004-0000-1900-000011000000}"/>
    <hyperlink ref="H21" r:id="rId19" xr:uid="{00000000-0004-0000-1900-000012000000}"/>
    <hyperlink ref="H22" r:id="rId20" xr:uid="{00000000-0004-0000-1900-000013000000}"/>
    <hyperlink ref="H23" r:id="rId21" xr:uid="{00000000-0004-0000-1900-000014000000}"/>
    <hyperlink ref="H24" r:id="rId22" xr:uid="{00000000-0004-0000-1900-000015000000}"/>
    <hyperlink ref="H25" r:id="rId23" xr:uid="{00000000-0004-0000-1900-000016000000}"/>
    <hyperlink ref="H28" r:id="rId24" xr:uid="{00000000-0004-0000-1900-000017000000}"/>
    <hyperlink ref="H29" r:id="rId25" xr:uid="{00000000-0004-0000-1900-000018000000}"/>
    <hyperlink ref="H30" r:id="rId26" xr:uid="{00000000-0004-0000-1900-000019000000}"/>
    <hyperlink ref="H31" r:id="rId27" xr:uid="{00000000-0004-0000-1900-00001A000000}"/>
    <hyperlink ref="H32" r:id="rId28" xr:uid="{00000000-0004-0000-1900-00001B000000}"/>
    <hyperlink ref="H33" r:id="rId29" xr:uid="{00000000-0004-0000-1900-00001C000000}"/>
    <hyperlink ref="H34" r:id="rId30" xr:uid="{00000000-0004-0000-1900-00001D000000}"/>
    <hyperlink ref="H36" r:id="rId31" xr:uid="{00000000-0004-0000-1900-00001E000000}"/>
    <hyperlink ref="H37" r:id="rId32" xr:uid="{00000000-0004-0000-1900-00001F000000}"/>
    <hyperlink ref="H38" r:id="rId33" xr:uid="{00000000-0004-0000-1900-000020000000}"/>
    <hyperlink ref="H39" r:id="rId34" xr:uid="{00000000-0004-0000-1900-000021000000}"/>
    <hyperlink ref="H40" r:id="rId35" xr:uid="{00000000-0004-0000-1900-000022000000}"/>
    <hyperlink ref="H42" r:id="rId36" xr:uid="{00000000-0004-0000-1900-000023000000}"/>
    <hyperlink ref="H43" r:id="rId37" xr:uid="{00000000-0004-0000-1900-000024000000}"/>
    <hyperlink ref="H45" r:id="rId38" xr:uid="{00000000-0004-0000-1900-000025000000}"/>
    <hyperlink ref="H46" r:id="rId39" xr:uid="{00000000-0004-0000-1900-000026000000}"/>
    <hyperlink ref="H47" r:id="rId40" xr:uid="{00000000-0004-0000-1900-000027000000}"/>
    <hyperlink ref="H48" r:id="rId41" xr:uid="{00000000-0004-0000-1900-000028000000}"/>
    <hyperlink ref="H49" r:id="rId42" xr:uid="{00000000-0004-0000-1900-000029000000}"/>
    <hyperlink ref="H50" r:id="rId43" xr:uid="{00000000-0004-0000-1900-00002A000000}"/>
    <hyperlink ref="H55" r:id="rId44" xr:uid="{00000000-0004-0000-1900-00002B000000}"/>
    <hyperlink ref="H56" r:id="rId45" xr:uid="{00000000-0004-0000-1900-00002C000000}"/>
    <hyperlink ref="H57" r:id="rId46" xr:uid="{00000000-0004-0000-1900-00002D000000}"/>
    <hyperlink ref="H58" r:id="rId47" xr:uid="{00000000-0004-0000-1900-00002E000000}"/>
    <hyperlink ref="H62" r:id="rId48" xr:uid="{00000000-0004-0000-1900-00002F000000}"/>
    <hyperlink ref="H63" r:id="rId49" xr:uid="{00000000-0004-0000-1900-000030000000}"/>
    <hyperlink ref="H64" r:id="rId50" xr:uid="{00000000-0004-0000-1900-000031000000}"/>
    <hyperlink ref="H65" r:id="rId51" xr:uid="{00000000-0004-0000-1900-000032000000}"/>
    <hyperlink ref="H66" r:id="rId52" xr:uid="{00000000-0004-0000-1900-000033000000}"/>
    <hyperlink ref="H67" r:id="rId53" xr:uid="{00000000-0004-0000-1900-000034000000}"/>
    <hyperlink ref="H68" r:id="rId54" xr:uid="{00000000-0004-0000-1900-000035000000}"/>
    <hyperlink ref="H69" r:id="rId55" xr:uid="{00000000-0004-0000-1900-000036000000}"/>
    <hyperlink ref="H70" r:id="rId56" xr:uid="{00000000-0004-0000-1900-000037000000}"/>
    <hyperlink ref="H74" r:id="rId57" xr:uid="{00000000-0004-0000-1900-000038000000}"/>
    <hyperlink ref="H75" r:id="rId58" xr:uid="{00000000-0004-0000-1900-000039000000}"/>
    <hyperlink ref="G154" r:id="rId59" xr:uid="{00000000-0004-0000-1900-00003A000000}"/>
    <hyperlink ref="G156" r:id="rId60" xr:uid="{00000000-0004-0000-1900-00003B000000}"/>
    <hyperlink ref="G162" r:id="rId61" xr:uid="{00000000-0004-0000-1900-00003C000000}"/>
    <hyperlink ref="G172" r:id="rId62" xr:uid="{00000000-0004-0000-1900-00003D000000}"/>
    <hyperlink ref="G182" r:id="rId63" location="prehled" xr:uid="{00000000-0004-0000-1900-00003E000000}"/>
    <hyperlink ref="G191" r:id="rId64" xr:uid="{00000000-0004-0000-1900-00003F000000}"/>
    <hyperlink ref="G194" r:id="rId65" xr:uid="{00000000-0004-0000-1900-000040000000}"/>
    <hyperlink ref="G196" r:id="rId66" xr:uid="{00000000-0004-0000-1900-000041000000}"/>
    <hyperlink ref="G197" r:id="rId67" xr:uid="{00000000-0004-0000-1900-000042000000}"/>
    <hyperlink ref="G198" r:id="rId68" xr:uid="{00000000-0004-0000-1900-000043000000}"/>
  </hyperlinks>
  <printOptions horizontalCentered="1"/>
  <pageMargins left="0.7" right="0.7" top="0.75" bottom="0.75" header="0" footer="0"/>
  <pageSetup paperSize="9" fitToHeight="0" pageOrder="overThenDown" orientation="portrait"/>
  <legacyDrawing r:id="rId6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pageSetUpPr fitToPage="1"/>
  </sheetPr>
  <dimension ref="A1:H51"/>
  <sheetViews>
    <sheetView workbookViewId="0"/>
  </sheetViews>
  <sheetFormatPr baseColWidth="10" defaultColWidth="14.3984375" defaultRowHeight="15.75" customHeight="1"/>
  <cols>
    <col min="2" max="2" width="35.796875" customWidth="1"/>
  </cols>
  <sheetData>
    <row r="1" spans="1:8">
      <c r="A1" s="194" t="s">
        <v>1667</v>
      </c>
      <c r="B1" s="194" t="s">
        <v>1668</v>
      </c>
      <c r="C1" s="94" t="s">
        <v>1669</v>
      </c>
      <c r="D1" s="62" t="s">
        <v>1670</v>
      </c>
      <c r="E1" s="208" t="s">
        <v>597</v>
      </c>
      <c r="F1" s="69" t="s">
        <v>1671</v>
      </c>
      <c r="G1" s="62" t="s">
        <v>1672</v>
      </c>
      <c r="H1" s="62" t="s">
        <v>53</v>
      </c>
    </row>
    <row r="2" spans="1:8">
      <c r="A2" s="191">
        <v>101</v>
      </c>
      <c r="B2" s="81" t="s">
        <v>1626</v>
      </c>
      <c r="C2" s="78">
        <v>32</v>
      </c>
      <c r="D2" s="192" t="s">
        <v>1627</v>
      </c>
      <c r="E2" s="191">
        <f t="shared" ref="E2:E46" si="0">C2*F2</f>
        <v>6560</v>
      </c>
      <c r="F2" s="40">
        <v>205</v>
      </c>
      <c r="G2" s="209"/>
      <c r="H2" s="193" t="s">
        <v>1628</v>
      </c>
    </row>
    <row r="3" spans="1:8">
      <c r="A3" s="191">
        <v>102</v>
      </c>
      <c r="B3" s="81" t="s">
        <v>1626</v>
      </c>
      <c r="C3" s="78">
        <v>20</v>
      </c>
      <c r="D3" s="192" t="s">
        <v>1627</v>
      </c>
      <c r="E3" s="191">
        <f t="shared" si="0"/>
        <v>4100</v>
      </c>
      <c r="F3" s="40">
        <v>205</v>
      </c>
      <c r="G3" s="87"/>
      <c r="H3" s="87"/>
    </row>
    <row r="4" spans="1:8">
      <c r="A4" s="191">
        <v>103</v>
      </c>
      <c r="B4" s="80" t="s">
        <v>1629</v>
      </c>
      <c r="C4" s="78">
        <v>40</v>
      </c>
      <c r="D4" s="80" t="s">
        <v>1630</v>
      </c>
      <c r="E4" s="191">
        <f t="shared" si="0"/>
        <v>11400</v>
      </c>
      <c r="F4" s="40">
        <v>285</v>
      </c>
      <c r="G4" s="209"/>
      <c r="H4" s="193" t="s">
        <v>1631</v>
      </c>
    </row>
    <row r="5" spans="1:8">
      <c r="A5" s="191">
        <v>104</v>
      </c>
      <c r="B5" s="81" t="s">
        <v>1626</v>
      </c>
      <c r="C5" s="78">
        <v>32</v>
      </c>
      <c r="D5" s="192" t="s">
        <v>1627</v>
      </c>
      <c r="E5" s="191">
        <f t="shared" si="0"/>
        <v>6560</v>
      </c>
      <c r="F5" s="40">
        <v>205</v>
      </c>
      <c r="G5" s="87"/>
      <c r="H5" s="87"/>
    </row>
    <row r="6" spans="1:8">
      <c r="A6" s="191">
        <v>104</v>
      </c>
      <c r="B6" s="81" t="s">
        <v>1626</v>
      </c>
      <c r="C6" s="78">
        <v>32</v>
      </c>
      <c r="D6" s="192" t="s">
        <v>1627</v>
      </c>
      <c r="E6" s="191">
        <f t="shared" si="0"/>
        <v>6560</v>
      </c>
      <c r="F6" s="40">
        <v>205</v>
      </c>
      <c r="G6" s="87"/>
      <c r="H6" s="87"/>
    </row>
    <row r="7" spans="1:8">
      <c r="A7" s="191">
        <v>105</v>
      </c>
      <c r="B7" s="81" t="s">
        <v>1626</v>
      </c>
      <c r="C7" s="78">
        <v>32</v>
      </c>
      <c r="D7" s="192" t="s">
        <v>1627</v>
      </c>
      <c r="E7" s="191">
        <f t="shared" si="0"/>
        <v>6560</v>
      </c>
      <c r="F7" s="40">
        <v>205</v>
      </c>
      <c r="G7" s="87"/>
      <c r="H7" s="87"/>
    </row>
    <row r="8" spans="1:8">
      <c r="A8" s="191">
        <v>106</v>
      </c>
      <c r="B8" s="81" t="s">
        <v>1626</v>
      </c>
      <c r="C8" s="78">
        <v>32</v>
      </c>
      <c r="D8" s="192" t="s">
        <v>1627</v>
      </c>
      <c r="E8" s="191">
        <f t="shared" si="0"/>
        <v>6560</v>
      </c>
      <c r="F8" s="40">
        <v>205</v>
      </c>
      <c r="G8" s="87"/>
      <c r="H8" s="87"/>
    </row>
    <row r="9" spans="1:8">
      <c r="A9" s="191">
        <v>107</v>
      </c>
      <c r="B9" s="194" t="s">
        <v>1626</v>
      </c>
      <c r="C9" s="91">
        <v>32</v>
      </c>
      <c r="D9" s="192" t="s">
        <v>1630</v>
      </c>
      <c r="E9" s="191">
        <f t="shared" si="0"/>
        <v>6560</v>
      </c>
      <c r="F9" s="40">
        <v>205</v>
      </c>
      <c r="G9" s="87"/>
      <c r="H9" s="87"/>
    </row>
    <row r="10" spans="1:8">
      <c r="A10" s="191">
        <v>108</v>
      </c>
      <c r="B10" s="81" t="s">
        <v>1632</v>
      </c>
      <c r="C10" s="78">
        <v>2</v>
      </c>
      <c r="D10" s="192" t="s">
        <v>570</v>
      </c>
      <c r="E10" s="195">
        <f t="shared" si="0"/>
        <v>4957.0247933884202</v>
      </c>
      <c r="F10" s="196">
        <v>2478.5123966942101</v>
      </c>
      <c r="G10" s="209"/>
      <c r="H10" s="193" t="s">
        <v>1633</v>
      </c>
    </row>
    <row r="11" spans="1:8">
      <c r="A11" s="191">
        <v>109</v>
      </c>
      <c r="B11" s="81" t="s">
        <v>1632</v>
      </c>
      <c r="C11" s="78">
        <v>2</v>
      </c>
      <c r="D11" s="192" t="s">
        <v>570</v>
      </c>
      <c r="E11" s="195">
        <f t="shared" si="0"/>
        <v>4957.0247933884202</v>
      </c>
      <c r="F11" s="196">
        <v>2478.5123966942101</v>
      </c>
      <c r="G11" s="87"/>
      <c r="H11" s="87"/>
    </row>
    <row r="12" spans="1:8">
      <c r="A12" s="191">
        <v>110</v>
      </c>
      <c r="B12" s="81" t="s">
        <v>1632</v>
      </c>
      <c r="C12" s="78">
        <v>2</v>
      </c>
      <c r="D12" s="192" t="s">
        <v>1627</v>
      </c>
      <c r="E12" s="195">
        <f t="shared" si="0"/>
        <v>4957.0247933884202</v>
      </c>
      <c r="F12" s="196">
        <v>2478.5123966942101</v>
      </c>
      <c r="G12" s="87"/>
      <c r="H12" s="87"/>
    </row>
    <row r="13" spans="1:8">
      <c r="A13" s="191">
        <v>111</v>
      </c>
      <c r="B13" s="81" t="s">
        <v>1632</v>
      </c>
      <c r="C13" s="78">
        <v>2</v>
      </c>
      <c r="D13" s="192" t="s">
        <v>1627</v>
      </c>
      <c r="E13" s="195">
        <f t="shared" si="0"/>
        <v>4957.0247933884202</v>
      </c>
      <c r="F13" s="196">
        <v>2478.5123966942101</v>
      </c>
      <c r="G13" s="87"/>
      <c r="H13" s="87"/>
    </row>
    <row r="14" spans="1:8">
      <c r="A14" s="191">
        <v>112</v>
      </c>
      <c r="B14" s="81" t="s">
        <v>1632</v>
      </c>
      <c r="C14" s="78">
        <v>2</v>
      </c>
      <c r="D14" s="192" t="s">
        <v>1627</v>
      </c>
      <c r="E14" s="195">
        <f t="shared" si="0"/>
        <v>4957.0247933884202</v>
      </c>
      <c r="F14" s="196">
        <v>2478.5123966942101</v>
      </c>
      <c r="G14" s="87"/>
      <c r="H14" s="87"/>
    </row>
    <row r="15" spans="1:8">
      <c r="A15" s="191">
        <v>113</v>
      </c>
      <c r="B15" s="81" t="s">
        <v>1632</v>
      </c>
      <c r="C15" s="78">
        <v>2</v>
      </c>
      <c r="D15" s="192" t="s">
        <v>1627</v>
      </c>
      <c r="E15" s="195">
        <f t="shared" si="0"/>
        <v>4957.0247933884202</v>
      </c>
      <c r="F15" s="196">
        <v>2478.5123966942101</v>
      </c>
      <c r="G15" s="87"/>
      <c r="H15" s="87"/>
    </row>
    <row r="16" spans="1:8">
      <c r="A16" s="191">
        <v>114</v>
      </c>
      <c r="B16" s="81" t="s">
        <v>1632</v>
      </c>
      <c r="C16" s="78">
        <v>2</v>
      </c>
      <c r="D16" s="192" t="s">
        <v>1627</v>
      </c>
      <c r="E16" s="195">
        <f t="shared" si="0"/>
        <v>4957.0247933884202</v>
      </c>
      <c r="F16" s="196">
        <v>2478.5123966942101</v>
      </c>
      <c r="G16" s="87"/>
      <c r="H16" s="87"/>
    </row>
    <row r="17" spans="1:8">
      <c r="A17" s="191">
        <v>115</v>
      </c>
      <c r="B17" s="81" t="s">
        <v>1632</v>
      </c>
      <c r="C17" s="78">
        <v>2</v>
      </c>
      <c r="D17" s="192" t="s">
        <v>1627</v>
      </c>
      <c r="E17" s="195">
        <f t="shared" si="0"/>
        <v>4957.0247933884202</v>
      </c>
      <c r="F17" s="196">
        <v>2478.5123966942101</v>
      </c>
      <c r="G17" s="87"/>
      <c r="H17" s="87"/>
    </row>
    <row r="18" spans="1:8">
      <c r="A18" s="191">
        <v>116</v>
      </c>
      <c r="B18" s="81" t="s">
        <v>1632</v>
      </c>
      <c r="C18" s="78">
        <v>2</v>
      </c>
      <c r="D18" s="192" t="s">
        <v>1627</v>
      </c>
      <c r="E18" s="195">
        <f t="shared" si="0"/>
        <v>4957.0247933884202</v>
      </c>
      <c r="F18" s="196">
        <v>2478.5123966942101</v>
      </c>
      <c r="G18" s="87"/>
      <c r="H18" s="87"/>
    </row>
    <row r="19" spans="1:8">
      <c r="A19" s="191">
        <v>117</v>
      </c>
      <c r="B19" s="194" t="s">
        <v>1632</v>
      </c>
      <c r="C19" s="91">
        <v>2</v>
      </c>
      <c r="D19" s="192" t="s">
        <v>1627</v>
      </c>
      <c r="E19" s="195">
        <f t="shared" si="0"/>
        <v>4957.0247933884202</v>
      </c>
      <c r="F19" s="196">
        <v>2478.5123966942101</v>
      </c>
      <c r="G19" s="87"/>
      <c r="H19" s="87"/>
    </row>
    <row r="20" spans="1:8">
      <c r="A20" s="191">
        <v>118</v>
      </c>
      <c r="B20" s="81" t="s">
        <v>1634</v>
      </c>
      <c r="C20" s="78">
        <v>4</v>
      </c>
      <c r="D20" s="192" t="s">
        <v>1635</v>
      </c>
      <c r="E20" s="195">
        <f t="shared" si="0"/>
        <v>5289.2561983470796</v>
      </c>
      <c r="F20" s="196">
        <v>1322.3140495867699</v>
      </c>
      <c r="G20" s="209"/>
      <c r="H20" s="193" t="s">
        <v>1636</v>
      </c>
    </row>
    <row r="21" spans="1:8">
      <c r="A21" s="191">
        <v>119</v>
      </c>
      <c r="B21" s="81" t="s">
        <v>1634</v>
      </c>
      <c r="C21" s="78">
        <v>5</v>
      </c>
      <c r="D21" s="192" t="s">
        <v>1627</v>
      </c>
      <c r="E21" s="195">
        <f t="shared" si="0"/>
        <v>6611.5702479338497</v>
      </c>
      <c r="F21" s="196">
        <v>1322.3140495867699</v>
      </c>
      <c r="G21" s="87"/>
      <c r="H21" s="87"/>
    </row>
    <row r="22" spans="1:8">
      <c r="A22" s="191">
        <v>120</v>
      </c>
      <c r="B22" s="81" t="s">
        <v>1634</v>
      </c>
      <c r="C22" s="78">
        <v>4</v>
      </c>
      <c r="D22" s="192" t="s">
        <v>1627</v>
      </c>
      <c r="E22" s="195">
        <f t="shared" si="0"/>
        <v>5289.2561983470796</v>
      </c>
      <c r="F22" s="196">
        <v>1322.3140495867699</v>
      </c>
      <c r="G22" s="87"/>
      <c r="H22" s="87"/>
    </row>
    <row r="23" spans="1:8">
      <c r="A23" s="191">
        <v>121</v>
      </c>
      <c r="B23" s="81" t="s">
        <v>1634</v>
      </c>
      <c r="C23" s="78">
        <v>4</v>
      </c>
      <c r="D23" s="192" t="s">
        <v>1627</v>
      </c>
      <c r="E23" s="195">
        <f t="shared" si="0"/>
        <v>5289.2561983470796</v>
      </c>
      <c r="F23" s="196">
        <v>1322.3140495867699</v>
      </c>
      <c r="G23" s="87"/>
      <c r="H23" s="87"/>
    </row>
    <row r="24" spans="1:8">
      <c r="A24" s="191">
        <v>122</v>
      </c>
      <c r="B24" s="81" t="s">
        <v>1634</v>
      </c>
      <c r="C24" s="78">
        <v>4</v>
      </c>
      <c r="D24" s="192" t="s">
        <v>1627</v>
      </c>
      <c r="E24" s="195">
        <f t="shared" si="0"/>
        <v>5289.2561983470796</v>
      </c>
      <c r="F24" s="196">
        <v>1322.3140495867699</v>
      </c>
      <c r="G24" s="87"/>
      <c r="H24" s="87"/>
    </row>
    <row r="25" spans="1:8">
      <c r="A25" s="191">
        <v>123</v>
      </c>
      <c r="B25" s="80" t="s">
        <v>1637</v>
      </c>
      <c r="C25" s="78">
        <v>2</v>
      </c>
      <c r="D25" s="197" t="s">
        <v>1638</v>
      </c>
      <c r="E25" s="195">
        <f t="shared" si="0"/>
        <v>2000</v>
      </c>
      <c r="F25" s="196">
        <v>1000</v>
      </c>
      <c r="G25" s="87"/>
      <c r="H25" s="87"/>
    </row>
    <row r="26" spans="1:8">
      <c r="A26" s="191">
        <v>123</v>
      </c>
      <c r="B26" s="80" t="s">
        <v>1639</v>
      </c>
      <c r="C26" s="78">
        <v>30</v>
      </c>
      <c r="D26" s="197" t="s">
        <v>1635</v>
      </c>
      <c r="E26" s="195">
        <f t="shared" si="0"/>
        <v>18000</v>
      </c>
      <c r="F26" s="40">
        <v>600</v>
      </c>
      <c r="G26" s="87"/>
      <c r="H26" s="87"/>
    </row>
    <row r="27" spans="1:8">
      <c r="A27" s="191">
        <v>124</v>
      </c>
      <c r="B27" s="81" t="s">
        <v>1640</v>
      </c>
      <c r="C27" s="78">
        <v>10</v>
      </c>
      <c r="D27" s="197" t="s">
        <v>1635</v>
      </c>
      <c r="E27" s="191">
        <f t="shared" si="0"/>
        <v>6000</v>
      </c>
      <c r="F27" s="40">
        <v>600</v>
      </c>
      <c r="G27" s="87"/>
      <c r="H27" s="87"/>
    </row>
    <row r="28" spans="1:8">
      <c r="A28" s="191">
        <v>125</v>
      </c>
      <c r="B28" s="81" t="s">
        <v>1640</v>
      </c>
      <c r="C28" s="78">
        <v>10</v>
      </c>
      <c r="D28" s="197" t="s">
        <v>1627</v>
      </c>
      <c r="E28" s="191">
        <f t="shared" si="0"/>
        <v>6000</v>
      </c>
      <c r="F28" s="40">
        <v>600</v>
      </c>
      <c r="G28" s="87"/>
      <c r="H28" s="87"/>
    </row>
    <row r="29" spans="1:8">
      <c r="A29" s="191">
        <v>126</v>
      </c>
      <c r="B29" s="192" t="s">
        <v>1641</v>
      </c>
      <c r="C29" s="91">
        <v>3</v>
      </c>
      <c r="D29" s="118" t="s">
        <v>1638</v>
      </c>
      <c r="E29" s="191">
        <f t="shared" si="0"/>
        <v>1800</v>
      </c>
      <c r="F29" s="40">
        <v>600</v>
      </c>
      <c r="G29" s="87"/>
      <c r="H29" s="87"/>
    </row>
    <row r="30" spans="1:8">
      <c r="A30" s="191">
        <v>127</v>
      </c>
      <c r="B30" s="81" t="s">
        <v>1642</v>
      </c>
      <c r="C30" s="78">
        <v>40</v>
      </c>
      <c r="D30" s="80" t="s">
        <v>1643</v>
      </c>
      <c r="E30" s="191">
        <f t="shared" si="0"/>
        <v>12000</v>
      </c>
      <c r="F30" s="196">
        <v>300</v>
      </c>
      <c r="G30" s="209"/>
      <c r="H30" s="193" t="s">
        <v>1644</v>
      </c>
    </row>
    <row r="31" spans="1:8">
      <c r="A31" s="191">
        <v>128</v>
      </c>
      <c r="B31" s="198" t="s">
        <v>1645</v>
      </c>
      <c r="C31" s="199">
        <v>50</v>
      </c>
      <c r="D31" s="197" t="s">
        <v>1643</v>
      </c>
      <c r="E31" s="191">
        <f t="shared" si="0"/>
        <v>20000</v>
      </c>
      <c r="F31" s="40">
        <v>400</v>
      </c>
      <c r="G31" s="87"/>
      <c r="H31" s="87"/>
    </row>
    <row r="32" spans="1:8">
      <c r="A32" s="191">
        <v>129</v>
      </c>
      <c r="B32" s="200" t="s">
        <v>1646</v>
      </c>
      <c r="C32" s="199">
        <v>18</v>
      </c>
      <c r="D32" s="197" t="s">
        <v>1643</v>
      </c>
      <c r="E32" s="191">
        <f t="shared" si="0"/>
        <v>9000</v>
      </c>
      <c r="F32" s="40">
        <v>500</v>
      </c>
      <c r="G32" s="87"/>
      <c r="H32" s="87"/>
    </row>
    <row r="33" spans="1:8">
      <c r="A33" s="191">
        <v>129</v>
      </c>
      <c r="B33" s="200" t="s">
        <v>1646</v>
      </c>
      <c r="C33" s="201">
        <v>20</v>
      </c>
      <c r="D33" s="197" t="s">
        <v>1627</v>
      </c>
      <c r="E33" s="191">
        <f t="shared" si="0"/>
        <v>10000</v>
      </c>
      <c r="F33" s="40">
        <v>500</v>
      </c>
      <c r="G33" s="87"/>
      <c r="H33" s="87"/>
    </row>
    <row r="34" spans="1:8">
      <c r="A34" s="74">
        <v>130</v>
      </c>
      <c r="B34" s="80" t="s">
        <v>1647</v>
      </c>
      <c r="C34" s="78">
        <v>72</v>
      </c>
      <c r="D34" s="197" t="s">
        <v>1627</v>
      </c>
      <c r="E34" s="191">
        <f t="shared" si="0"/>
        <v>1080</v>
      </c>
      <c r="F34" s="40">
        <v>15</v>
      </c>
      <c r="G34" s="87"/>
      <c r="H34" s="87"/>
    </row>
    <row r="35" spans="1:8">
      <c r="A35" s="74">
        <v>130</v>
      </c>
      <c r="B35" s="80" t="s">
        <v>1648</v>
      </c>
      <c r="C35" s="78">
        <v>20</v>
      </c>
      <c r="D35" s="197" t="s">
        <v>1627</v>
      </c>
      <c r="E35" s="191">
        <f t="shared" si="0"/>
        <v>1000</v>
      </c>
      <c r="F35" s="40">
        <v>50</v>
      </c>
      <c r="G35" s="87"/>
      <c r="H35" s="87"/>
    </row>
    <row r="36" spans="1:8">
      <c r="A36" s="74">
        <v>131</v>
      </c>
      <c r="B36" s="80" t="s">
        <v>1649</v>
      </c>
      <c r="C36" s="78">
        <v>100</v>
      </c>
      <c r="D36" s="197" t="s">
        <v>1627</v>
      </c>
      <c r="E36" s="191">
        <f t="shared" si="0"/>
        <v>20000</v>
      </c>
      <c r="F36" s="40">
        <v>200</v>
      </c>
      <c r="G36" s="87"/>
      <c r="H36" s="87"/>
    </row>
    <row r="37" spans="1:8">
      <c r="A37" s="74">
        <v>132</v>
      </c>
      <c r="B37" s="80" t="s">
        <v>1650</v>
      </c>
      <c r="C37" s="78">
        <v>100</v>
      </c>
      <c r="D37" s="197" t="s">
        <v>1643</v>
      </c>
      <c r="E37" s="191">
        <f t="shared" si="0"/>
        <v>5000</v>
      </c>
      <c r="F37" s="40">
        <v>50</v>
      </c>
      <c r="G37" s="87"/>
      <c r="H37" s="87"/>
    </row>
    <row r="38" spans="1:8">
      <c r="A38" s="74">
        <v>132</v>
      </c>
      <c r="B38" s="80" t="s">
        <v>1651</v>
      </c>
      <c r="C38" s="78">
        <v>30</v>
      </c>
      <c r="D38" s="22" t="s">
        <v>570</v>
      </c>
      <c r="E38" s="191">
        <f t="shared" si="0"/>
        <v>6000</v>
      </c>
      <c r="F38" s="40">
        <v>200</v>
      </c>
      <c r="G38" s="87"/>
      <c r="H38" s="87"/>
    </row>
    <row r="39" spans="1:8">
      <c r="A39" s="74">
        <v>133</v>
      </c>
      <c r="B39" s="80" t="s">
        <v>1652</v>
      </c>
      <c r="C39" s="78">
        <v>300</v>
      </c>
      <c r="D39" s="197" t="s">
        <v>1653</v>
      </c>
      <c r="E39" s="191">
        <f t="shared" si="0"/>
        <v>34500</v>
      </c>
      <c r="F39" s="196">
        <v>115</v>
      </c>
      <c r="G39" s="209"/>
      <c r="H39" s="193" t="s">
        <v>1654</v>
      </c>
    </row>
    <row r="40" spans="1:8">
      <c r="A40" s="74">
        <v>133</v>
      </c>
      <c r="B40" s="80" t="s">
        <v>1648</v>
      </c>
      <c r="C40" s="78">
        <v>67</v>
      </c>
      <c r="D40" s="22" t="s">
        <v>1627</v>
      </c>
      <c r="E40" s="191">
        <f t="shared" si="0"/>
        <v>3350</v>
      </c>
      <c r="F40" s="40">
        <v>50</v>
      </c>
      <c r="G40" s="87"/>
      <c r="H40" s="87"/>
    </row>
    <row r="41" spans="1:8">
      <c r="A41" s="74">
        <v>133</v>
      </c>
      <c r="B41" s="80" t="s">
        <v>1655</v>
      </c>
      <c r="C41" s="78">
        <v>4</v>
      </c>
      <c r="D41" s="22" t="s">
        <v>1627</v>
      </c>
      <c r="E41" s="191">
        <f t="shared" si="0"/>
        <v>4</v>
      </c>
      <c r="F41" s="40">
        <v>1</v>
      </c>
      <c r="G41" s="87"/>
      <c r="H41" s="87"/>
    </row>
    <row r="42" spans="1:8">
      <c r="A42" s="74">
        <v>134</v>
      </c>
      <c r="B42" s="80" t="s">
        <v>1656</v>
      </c>
      <c r="C42" s="78">
        <v>8</v>
      </c>
      <c r="D42" s="22" t="s">
        <v>1635</v>
      </c>
      <c r="E42" s="191">
        <f t="shared" si="0"/>
        <v>6400</v>
      </c>
      <c r="F42" s="40">
        <v>800</v>
      </c>
      <c r="G42" s="209"/>
      <c r="H42" s="193" t="s">
        <v>1657</v>
      </c>
    </row>
    <row r="43" spans="1:8">
      <c r="A43" s="74">
        <v>134</v>
      </c>
      <c r="B43" s="80" t="s">
        <v>1658</v>
      </c>
      <c r="C43" s="78">
        <v>4</v>
      </c>
      <c r="D43" s="22" t="s">
        <v>1584</v>
      </c>
      <c r="E43" s="191">
        <f t="shared" si="0"/>
        <v>12000</v>
      </c>
      <c r="F43" s="40">
        <v>3000</v>
      </c>
      <c r="G43" s="87"/>
      <c r="H43" s="87"/>
    </row>
    <row r="44" spans="1:8">
      <c r="A44" s="74">
        <v>134</v>
      </c>
      <c r="B44" s="202" t="s">
        <v>1659</v>
      </c>
      <c r="C44" s="203">
        <v>120</v>
      </c>
      <c r="D44" s="197" t="s">
        <v>1643</v>
      </c>
      <c r="E44" s="191">
        <f t="shared" si="0"/>
        <v>12000</v>
      </c>
      <c r="F44" s="40">
        <v>100</v>
      </c>
      <c r="G44" s="209"/>
      <c r="H44" s="193" t="s">
        <v>1660</v>
      </c>
    </row>
    <row r="45" spans="1:8">
      <c r="A45" s="74">
        <v>134</v>
      </c>
      <c r="B45" s="80" t="s">
        <v>1661</v>
      </c>
      <c r="C45" s="78">
        <v>100</v>
      </c>
      <c r="D45" s="197" t="s">
        <v>1662</v>
      </c>
      <c r="E45" s="191">
        <f t="shared" si="0"/>
        <v>30000</v>
      </c>
      <c r="F45" s="40">
        <v>300</v>
      </c>
      <c r="G45" s="209"/>
      <c r="H45" s="193" t="s">
        <v>1663</v>
      </c>
    </row>
    <row r="46" spans="1:8">
      <c r="A46" s="74">
        <v>134</v>
      </c>
      <c r="B46" s="80" t="s">
        <v>1664</v>
      </c>
      <c r="C46" s="78">
        <v>100</v>
      </c>
      <c r="D46" s="197" t="s">
        <v>1653</v>
      </c>
      <c r="E46" s="191">
        <f t="shared" si="0"/>
        <v>20000</v>
      </c>
      <c r="F46" s="40">
        <v>200</v>
      </c>
      <c r="G46" s="209"/>
      <c r="H46" s="193" t="s">
        <v>1665</v>
      </c>
    </row>
    <row r="47" spans="1:8">
      <c r="A47" s="87"/>
      <c r="B47" s="87"/>
      <c r="C47" s="87"/>
      <c r="D47" s="87"/>
      <c r="E47" s="87"/>
      <c r="F47" s="87"/>
      <c r="G47" s="87"/>
      <c r="H47" s="87"/>
    </row>
    <row r="48" spans="1:8">
      <c r="A48" s="87"/>
      <c r="B48" s="87"/>
      <c r="C48" s="87"/>
      <c r="D48" s="87"/>
      <c r="E48" s="204">
        <f>SUM(E2:E46)</f>
        <v>368332.84297520644</v>
      </c>
      <c r="F48" s="87"/>
      <c r="G48" s="87"/>
      <c r="H48" s="87"/>
    </row>
    <row r="49" spans="1:8">
      <c r="A49" s="87"/>
      <c r="B49" s="87"/>
      <c r="C49" s="87"/>
      <c r="D49" s="87"/>
      <c r="E49" s="87"/>
      <c r="F49" s="87"/>
      <c r="G49" s="87"/>
      <c r="H49" s="87"/>
    </row>
    <row r="50" spans="1:8">
      <c r="A50" s="205" t="s">
        <v>1666</v>
      </c>
      <c r="B50" s="87"/>
      <c r="C50" s="87"/>
      <c r="D50" s="87"/>
      <c r="E50" s="40">
        <v>236696.68</v>
      </c>
      <c r="F50" s="87"/>
      <c r="G50" s="87"/>
      <c r="H50" s="87"/>
    </row>
    <row r="51" spans="1:8">
      <c r="A51" s="22" t="s">
        <v>1386</v>
      </c>
      <c r="B51" s="87"/>
      <c r="C51" s="87"/>
      <c r="D51" s="87"/>
      <c r="E51" s="206">
        <f>E48-E50</f>
        <v>131636.16297520645</v>
      </c>
      <c r="F51" s="87"/>
      <c r="G51" s="87"/>
      <c r="H51" s="87"/>
    </row>
  </sheetData>
  <hyperlinks>
    <hyperlink ref="H2" r:id="rId1" xr:uid="{00000000-0004-0000-1A00-000000000000}"/>
    <hyperlink ref="H4" r:id="rId2" xr:uid="{00000000-0004-0000-1A00-000001000000}"/>
    <hyperlink ref="H10" r:id="rId3" xr:uid="{00000000-0004-0000-1A00-000002000000}"/>
    <hyperlink ref="H20" r:id="rId4" xr:uid="{00000000-0004-0000-1A00-000003000000}"/>
    <hyperlink ref="H30" r:id="rId5" location="prehled" xr:uid="{00000000-0004-0000-1A00-000004000000}"/>
    <hyperlink ref="H39" r:id="rId6" xr:uid="{00000000-0004-0000-1A00-000005000000}"/>
    <hyperlink ref="H42" r:id="rId7" xr:uid="{00000000-0004-0000-1A00-000006000000}"/>
    <hyperlink ref="H44" r:id="rId8" xr:uid="{00000000-0004-0000-1A00-000007000000}"/>
    <hyperlink ref="H45" r:id="rId9" xr:uid="{00000000-0004-0000-1A00-000008000000}"/>
    <hyperlink ref="H46" r:id="rId10" xr:uid="{00000000-0004-0000-1A00-000009000000}"/>
  </hyperlinks>
  <printOptions horizontalCentered="1" gridLines="1"/>
  <pageMargins left="0.7" right="0.7" top="0.75" bottom="0.75" header="0" footer="0"/>
  <pageSetup paperSize="9" fitToHeight="0" pageOrder="overThenDown" orientation="landscape" cellComments="atEnd"/>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G1000"/>
  <sheetViews>
    <sheetView showGridLines="0" workbookViewId="0">
      <pane ySplit="5" topLeftCell="A6" activePane="bottomLeft" state="frozen"/>
      <selection pane="bottomLeft" activeCell="B7" sqref="B7"/>
    </sheetView>
  </sheetViews>
  <sheetFormatPr baseColWidth="10" defaultColWidth="14.3984375" defaultRowHeight="15.75" customHeight="1"/>
  <cols>
    <col min="1" max="1" width="2.796875" customWidth="1"/>
    <col min="2" max="2" width="11.796875" customWidth="1"/>
    <col min="3" max="3" width="33.59765625" customWidth="1"/>
    <col min="4" max="7" width="15.796875" customWidth="1"/>
    <col min="8" max="27" width="8.796875" customWidth="1"/>
  </cols>
  <sheetData>
    <row r="1" spans="2:7" ht="14">
      <c r="D1" s="95"/>
    </row>
    <row r="2" spans="2:7" ht="20.25" customHeight="1">
      <c r="B2" s="431" t="s">
        <v>5</v>
      </c>
      <c r="C2" s="432"/>
      <c r="D2" s="96"/>
      <c r="E2" s="4" t="s">
        <v>6</v>
      </c>
      <c r="F2" s="5" t="s">
        <v>7</v>
      </c>
      <c r="G2" s="6" t="s">
        <v>8</v>
      </c>
    </row>
    <row r="3" spans="2:7" ht="18" customHeight="1">
      <c r="B3" s="437" t="s">
        <v>1673</v>
      </c>
      <c r="C3" s="434"/>
      <c r="D3" s="97"/>
      <c r="E3" s="8">
        <f t="shared" ref="E3:F3" si="0">SUBTOTAL(9,E6:E505)</f>
        <v>41650</v>
      </c>
      <c r="F3" s="8">
        <f t="shared" si="0"/>
        <v>36585</v>
      </c>
      <c r="G3" s="9">
        <v>8220</v>
      </c>
    </row>
    <row r="4" spans="2:7" ht="14">
      <c r="D4" s="95"/>
    </row>
    <row r="5" spans="2:7" ht="18" customHeight="1">
      <c r="B5" s="10" t="s">
        <v>9</v>
      </c>
      <c r="C5" s="11" t="s">
        <v>600</v>
      </c>
      <c r="D5" s="98"/>
      <c r="E5" s="5" t="s">
        <v>12</v>
      </c>
      <c r="F5" s="5" t="s">
        <v>13</v>
      </c>
      <c r="G5" s="6" t="s">
        <v>14</v>
      </c>
    </row>
    <row r="6" spans="2:7" ht="15">
      <c r="B6" s="12" t="s">
        <v>1674</v>
      </c>
      <c r="C6" s="13" t="s">
        <v>1675</v>
      </c>
      <c r="D6" s="110"/>
      <c r="E6" s="15"/>
      <c r="F6" s="15">
        <v>160</v>
      </c>
      <c r="G6" s="15">
        <f>G3-F6</f>
        <v>8060</v>
      </c>
    </row>
    <row r="7" spans="2:7" ht="15">
      <c r="B7" s="12" t="s">
        <v>1674</v>
      </c>
      <c r="C7" s="13" t="s">
        <v>1675</v>
      </c>
      <c r="D7" s="110"/>
      <c r="E7" s="15"/>
      <c r="F7" s="15">
        <v>176</v>
      </c>
      <c r="G7" s="15">
        <f t="shared" ref="G7:G8" si="1">G6-F7</f>
        <v>7884</v>
      </c>
    </row>
    <row r="8" spans="2:7" ht="15">
      <c r="B8" s="12" t="s">
        <v>1676</v>
      </c>
      <c r="C8" s="13" t="s">
        <v>641</v>
      </c>
      <c r="D8" s="100"/>
      <c r="E8" s="15"/>
      <c r="F8" s="15">
        <v>749</v>
      </c>
      <c r="G8" s="15">
        <f t="shared" si="1"/>
        <v>7135</v>
      </c>
    </row>
    <row r="9" spans="2:7" ht="15">
      <c r="B9" s="12" t="s">
        <v>1677</v>
      </c>
      <c r="C9" s="13" t="s">
        <v>1678</v>
      </c>
      <c r="D9" s="134" t="s">
        <v>1679</v>
      </c>
      <c r="E9" s="15">
        <v>1000</v>
      </c>
      <c r="F9" s="15"/>
      <c r="G9" s="15">
        <f>G8+E9</f>
        <v>8135</v>
      </c>
    </row>
    <row r="10" spans="2:7" ht="15">
      <c r="B10" s="12" t="s">
        <v>1680</v>
      </c>
      <c r="C10" s="13" t="s">
        <v>1681</v>
      </c>
      <c r="D10" s="109"/>
      <c r="E10" s="15"/>
      <c r="F10" s="15">
        <v>5500</v>
      </c>
      <c r="G10" s="15">
        <f>G9-F10</f>
        <v>2635</v>
      </c>
    </row>
    <row r="11" spans="2:7" ht="15">
      <c r="B11" s="12" t="s">
        <v>1680</v>
      </c>
      <c r="C11" s="13" t="s">
        <v>1682</v>
      </c>
      <c r="D11" s="132" t="s">
        <v>1683</v>
      </c>
      <c r="E11" s="15">
        <v>750</v>
      </c>
      <c r="F11" s="15"/>
      <c r="G11" s="15">
        <f t="shared" ref="G11:G12" si="2">G10+E11</f>
        <v>3385</v>
      </c>
    </row>
    <row r="12" spans="2:7" ht="15">
      <c r="B12" s="12" t="s">
        <v>1684</v>
      </c>
      <c r="C12" s="13" t="s">
        <v>1682</v>
      </c>
      <c r="D12" s="132" t="s">
        <v>1685</v>
      </c>
      <c r="E12" s="15">
        <v>29900</v>
      </c>
      <c r="F12" s="15"/>
      <c r="G12" s="15">
        <f t="shared" si="2"/>
        <v>33285</v>
      </c>
    </row>
    <row r="13" spans="2:7" ht="15">
      <c r="B13" s="12" t="s">
        <v>1684</v>
      </c>
      <c r="C13" s="13" t="s">
        <v>1429</v>
      </c>
      <c r="D13" s="100"/>
      <c r="E13" s="15"/>
      <c r="F13" s="15">
        <v>30000</v>
      </c>
      <c r="G13" s="15">
        <f>G12-F13</f>
        <v>3285</v>
      </c>
    </row>
    <row r="14" spans="2:7" ht="15">
      <c r="B14" s="12" t="s">
        <v>1686</v>
      </c>
      <c r="C14" s="13" t="s">
        <v>11</v>
      </c>
      <c r="D14" s="132" t="s">
        <v>1687</v>
      </c>
      <c r="E14" s="15">
        <v>5000</v>
      </c>
      <c r="F14" s="15"/>
      <c r="G14" s="15">
        <f t="shared" ref="G14:G15" si="3">G13+E14</f>
        <v>8285</v>
      </c>
    </row>
    <row r="15" spans="2:7" ht="15">
      <c r="B15" s="12" t="s">
        <v>1686</v>
      </c>
      <c r="C15" s="13" t="s">
        <v>11</v>
      </c>
      <c r="D15" s="132" t="s">
        <v>1688</v>
      </c>
      <c r="E15" s="15">
        <v>5000</v>
      </c>
      <c r="F15" s="15"/>
      <c r="G15" s="15">
        <f t="shared" si="3"/>
        <v>13285</v>
      </c>
    </row>
    <row r="16" spans="2:7" ht="15">
      <c r="B16" s="19"/>
      <c r="C16" s="13"/>
      <c r="D16" s="100"/>
      <c r="E16" s="15"/>
      <c r="F16" s="15"/>
      <c r="G16" s="15" t="str">
        <f t="shared" ref="G16:G270" si="4">IF(OR(G15="",AND(B16="",E16="",F16="")),"",G15+E16-F16)</f>
        <v/>
      </c>
    </row>
    <row r="17" spans="2:7" ht="15">
      <c r="B17" s="19"/>
      <c r="C17" s="13"/>
      <c r="D17" s="100"/>
      <c r="E17" s="15"/>
      <c r="F17" s="15"/>
      <c r="G17" s="15" t="str">
        <f t="shared" si="4"/>
        <v/>
      </c>
    </row>
    <row r="18" spans="2:7" ht="15">
      <c r="B18" s="19"/>
      <c r="C18" s="13"/>
      <c r="D18" s="100"/>
      <c r="E18" s="15"/>
      <c r="F18" s="15"/>
      <c r="G18" s="15" t="str">
        <f t="shared" si="4"/>
        <v/>
      </c>
    </row>
    <row r="19" spans="2:7" ht="15">
      <c r="B19" s="19"/>
      <c r="C19" s="13"/>
      <c r="D19" s="100"/>
      <c r="E19" s="15"/>
      <c r="F19" s="15"/>
      <c r="G19" s="15" t="str">
        <f t="shared" si="4"/>
        <v/>
      </c>
    </row>
    <row r="20" spans="2:7" ht="15">
      <c r="B20" s="19"/>
      <c r="C20" s="13"/>
      <c r="D20" s="100"/>
      <c r="E20" s="15"/>
      <c r="F20" s="15"/>
      <c r="G20" s="15" t="str">
        <f t="shared" si="4"/>
        <v/>
      </c>
    </row>
    <row r="21" spans="2:7" ht="15">
      <c r="B21" s="19"/>
      <c r="C21" s="13"/>
      <c r="D21" s="100"/>
      <c r="E21" s="15"/>
      <c r="F21" s="15"/>
      <c r="G21" s="15" t="str">
        <f t="shared" si="4"/>
        <v/>
      </c>
    </row>
    <row r="22" spans="2:7" ht="15">
      <c r="B22" s="19"/>
      <c r="C22" s="13"/>
      <c r="D22" s="100"/>
      <c r="E22" s="15"/>
      <c r="F22" s="15"/>
      <c r="G22" s="15" t="str">
        <f t="shared" si="4"/>
        <v/>
      </c>
    </row>
    <row r="23" spans="2:7" ht="15">
      <c r="B23" s="19"/>
      <c r="C23" s="13"/>
      <c r="D23" s="100"/>
      <c r="E23" s="15"/>
      <c r="F23" s="15"/>
      <c r="G23" s="15" t="str">
        <f t="shared" si="4"/>
        <v/>
      </c>
    </row>
    <row r="24" spans="2:7" ht="15">
      <c r="B24" s="19"/>
      <c r="C24" s="13"/>
      <c r="D24" s="100"/>
      <c r="E24" s="15"/>
      <c r="F24" s="15"/>
      <c r="G24" s="15" t="str">
        <f t="shared" si="4"/>
        <v/>
      </c>
    </row>
    <row r="25" spans="2:7" ht="15">
      <c r="B25" s="19"/>
      <c r="C25" s="13"/>
      <c r="D25" s="100"/>
      <c r="E25" s="15"/>
      <c r="F25" s="15"/>
      <c r="G25" s="15" t="str">
        <f t="shared" si="4"/>
        <v/>
      </c>
    </row>
    <row r="26" spans="2:7" ht="15">
      <c r="B26" s="19"/>
      <c r="C26" s="13"/>
      <c r="D26" s="100"/>
      <c r="E26" s="15"/>
      <c r="F26" s="15"/>
      <c r="G26" s="15" t="str">
        <f t="shared" si="4"/>
        <v/>
      </c>
    </row>
    <row r="27" spans="2:7" ht="15">
      <c r="B27" s="19"/>
      <c r="C27" s="13"/>
      <c r="D27" s="100"/>
      <c r="E27" s="15"/>
      <c r="F27" s="15"/>
      <c r="G27" s="15" t="str">
        <f t="shared" si="4"/>
        <v/>
      </c>
    </row>
    <row r="28" spans="2:7" ht="15">
      <c r="B28" s="19"/>
      <c r="C28" s="13"/>
      <c r="D28" s="100"/>
      <c r="E28" s="15"/>
      <c r="F28" s="15"/>
      <c r="G28" s="15" t="str">
        <f t="shared" si="4"/>
        <v/>
      </c>
    </row>
    <row r="29" spans="2:7" ht="15">
      <c r="B29" s="19"/>
      <c r="C29" s="13"/>
      <c r="D29" s="100"/>
      <c r="E29" s="15"/>
      <c r="F29" s="15"/>
      <c r="G29" s="15" t="str">
        <f t="shared" si="4"/>
        <v/>
      </c>
    </row>
    <row r="30" spans="2:7" ht="15">
      <c r="B30" s="19"/>
      <c r="C30" s="13"/>
      <c r="D30" s="100"/>
      <c r="E30" s="15"/>
      <c r="F30" s="15"/>
      <c r="G30" s="15" t="str">
        <f t="shared" si="4"/>
        <v/>
      </c>
    </row>
    <row r="31" spans="2:7" ht="15">
      <c r="B31" s="19"/>
      <c r="C31" s="13"/>
      <c r="D31" s="100"/>
      <c r="E31" s="15"/>
      <c r="F31" s="15"/>
      <c r="G31" s="15" t="str">
        <f t="shared" si="4"/>
        <v/>
      </c>
    </row>
    <row r="32" spans="2:7" ht="15">
      <c r="B32" s="19"/>
      <c r="C32" s="13"/>
      <c r="D32" s="100"/>
      <c r="E32" s="15"/>
      <c r="F32" s="15"/>
      <c r="G32" s="15" t="str">
        <f t="shared" si="4"/>
        <v/>
      </c>
    </row>
    <row r="33" spans="2:7" ht="15">
      <c r="B33" s="19"/>
      <c r="C33" s="13"/>
      <c r="D33" s="100"/>
      <c r="E33" s="15"/>
      <c r="F33" s="15"/>
      <c r="G33" s="15" t="str">
        <f t="shared" si="4"/>
        <v/>
      </c>
    </row>
    <row r="34" spans="2:7" ht="15">
      <c r="B34" s="19"/>
      <c r="C34" s="13"/>
      <c r="D34" s="100"/>
      <c r="E34" s="15"/>
      <c r="F34" s="15"/>
      <c r="G34" s="15" t="str">
        <f t="shared" si="4"/>
        <v/>
      </c>
    </row>
    <row r="35" spans="2:7" ht="15">
      <c r="B35" s="19"/>
      <c r="C35" s="13"/>
      <c r="D35" s="100"/>
      <c r="E35" s="15"/>
      <c r="F35" s="15"/>
      <c r="G35" s="15" t="str">
        <f t="shared" si="4"/>
        <v/>
      </c>
    </row>
    <row r="36" spans="2:7" ht="15">
      <c r="B36" s="19"/>
      <c r="C36" s="13"/>
      <c r="D36" s="100"/>
      <c r="E36" s="15"/>
      <c r="F36" s="15"/>
      <c r="G36" s="15" t="str">
        <f t="shared" si="4"/>
        <v/>
      </c>
    </row>
    <row r="37" spans="2:7" ht="15">
      <c r="B37" s="19"/>
      <c r="C37" s="13"/>
      <c r="D37" s="100"/>
      <c r="E37" s="15"/>
      <c r="F37" s="15"/>
      <c r="G37" s="15" t="str">
        <f t="shared" si="4"/>
        <v/>
      </c>
    </row>
    <row r="38" spans="2:7" ht="15">
      <c r="B38" s="19"/>
      <c r="C38" s="13"/>
      <c r="D38" s="100"/>
      <c r="E38" s="15"/>
      <c r="F38" s="15"/>
      <c r="G38" s="15" t="str">
        <f t="shared" si="4"/>
        <v/>
      </c>
    </row>
    <row r="39" spans="2:7" ht="15">
      <c r="B39" s="19"/>
      <c r="C39" s="13"/>
      <c r="D39" s="100"/>
      <c r="E39" s="15"/>
      <c r="F39" s="15"/>
      <c r="G39" s="15" t="str">
        <f t="shared" si="4"/>
        <v/>
      </c>
    </row>
    <row r="40" spans="2:7" ht="15">
      <c r="B40" s="19"/>
      <c r="C40" s="13"/>
      <c r="D40" s="100"/>
      <c r="E40" s="15"/>
      <c r="F40" s="15"/>
      <c r="G40" s="15" t="str">
        <f t="shared" si="4"/>
        <v/>
      </c>
    </row>
    <row r="41" spans="2:7" ht="15">
      <c r="B41" s="19"/>
      <c r="C41" s="13"/>
      <c r="D41" s="100"/>
      <c r="E41" s="15"/>
      <c r="F41" s="15"/>
      <c r="G41" s="15" t="str">
        <f t="shared" si="4"/>
        <v/>
      </c>
    </row>
    <row r="42" spans="2:7" ht="15">
      <c r="B42" s="19"/>
      <c r="C42" s="13"/>
      <c r="D42" s="100"/>
      <c r="E42" s="15"/>
      <c r="F42" s="15"/>
      <c r="G42" s="15" t="str">
        <f t="shared" si="4"/>
        <v/>
      </c>
    </row>
    <row r="43" spans="2:7" ht="15">
      <c r="B43" s="19"/>
      <c r="C43" s="13"/>
      <c r="D43" s="100"/>
      <c r="E43" s="15"/>
      <c r="F43" s="15"/>
      <c r="G43" s="15" t="str">
        <f t="shared" si="4"/>
        <v/>
      </c>
    </row>
    <row r="44" spans="2:7" ht="15">
      <c r="B44" s="19"/>
      <c r="C44" s="13"/>
      <c r="D44" s="100"/>
      <c r="E44" s="15"/>
      <c r="F44" s="15"/>
      <c r="G44" s="15" t="str">
        <f t="shared" si="4"/>
        <v/>
      </c>
    </row>
    <row r="45" spans="2:7" ht="15">
      <c r="B45" s="19"/>
      <c r="C45" s="13"/>
      <c r="D45" s="100"/>
      <c r="E45" s="15"/>
      <c r="F45" s="15"/>
      <c r="G45" s="15" t="str">
        <f t="shared" si="4"/>
        <v/>
      </c>
    </row>
    <row r="46" spans="2:7" ht="15">
      <c r="B46" s="19"/>
      <c r="C46" s="13"/>
      <c r="D46" s="100"/>
      <c r="E46" s="15"/>
      <c r="F46" s="15"/>
      <c r="G46" s="15" t="str">
        <f t="shared" si="4"/>
        <v/>
      </c>
    </row>
    <row r="47" spans="2:7" ht="15">
      <c r="B47" s="19"/>
      <c r="C47" s="13"/>
      <c r="D47" s="100"/>
      <c r="E47" s="15"/>
      <c r="F47" s="15"/>
      <c r="G47" s="15" t="str">
        <f t="shared" si="4"/>
        <v/>
      </c>
    </row>
    <row r="48" spans="2:7" ht="15">
      <c r="B48" s="19"/>
      <c r="C48" s="13"/>
      <c r="D48" s="100"/>
      <c r="E48" s="15"/>
      <c r="F48" s="15"/>
      <c r="G48" s="15" t="str">
        <f t="shared" si="4"/>
        <v/>
      </c>
    </row>
    <row r="49" spans="2:7" ht="15">
      <c r="B49" s="19"/>
      <c r="C49" s="13"/>
      <c r="D49" s="100"/>
      <c r="E49" s="15"/>
      <c r="F49" s="15"/>
      <c r="G49" s="15" t="str">
        <f t="shared" si="4"/>
        <v/>
      </c>
    </row>
    <row r="50" spans="2:7" ht="15">
      <c r="B50" s="19"/>
      <c r="C50" s="13"/>
      <c r="D50" s="100"/>
      <c r="E50" s="15"/>
      <c r="F50" s="15"/>
      <c r="G50" s="15" t="str">
        <f t="shared" si="4"/>
        <v/>
      </c>
    </row>
    <row r="51" spans="2:7" ht="15">
      <c r="B51" s="19"/>
      <c r="C51" s="13"/>
      <c r="D51" s="100"/>
      <c r="E51" s="15"/>
      <c r="F51" s="15"/>
      <c r="G51" s="15" t="str">
        <f t="shared" si="4"/>
        <v/>
      </c>
    </row>
    <row r="52" spans="2:7" ht="15">
      <c r="B52" s="19"/>
      <c r="C52" s="13"/>
      <c r="D52" s="100"/>
      <c r="E52" s="15"/>
      <c r="F52" s="15"/>
      <c r="G52" s="15" t="str">
        <f t="shared" si="4"/>
        <v/>
      </c>
    </row>
    <row r="53" spans="2:7" ht="15">
      <c r="B53" s="19"/>
      <c r="C53" s="13"/>
      <c r="D53" s="100"/>
      <c r="E53" s="15"/>
      <c r="F53" s="15"/>
      <c r="G53" s="15" t="str">
        <f t="shared" si="4"/>
        <v/>
      </c>
    </row>
    <row r="54" spans="2:7" ht="15">
      <c r="B54" s="19"/>
      <c r="C54" s="13"/>
      <c r="D54" s="100"/>
      <c r="E54" s="15"/>
      <c r="F54" s="15"/>
      <c r="G54" s="15" t="str">
        <f t="shared" si="4"/>
        <v/>
      </c>
    </row>
    <row r="55" spans="2:7" ht="15">
      <c r="B55" s="19"/>
      <c r="C55" s="13"/>
      <c r="D55" s="100"/>
      <c r="E55" s="15"/>
      <c r="F55" s="15"/>
      <c r="G55" s="15" t="str">
        <f t="shared" si="4"/>
        <v/>
      </c>
    </row>
    <row r="56" spans="2:7" ht="15">
      <c r="B56" s="19"/>
      <c r="C56" s="13"/>
      <c r="D56" s="100"/>
      <c r="E56" s="15"/>
      <c r="F56" s="15"/>
      <c r="G56" s="15" t="str">
        <f t="shared" si="4"/>
        <v/>
      </c>
    </row>
    <row r="57" spans="2:7" ht="15">
      <c r="B57" s="19"/>
      <c r="C57" s="13"/>
      <c r="D57" s="100"/>
      <c r="E57" s="15"/>
      <c r="F57" s="15"/>
      <c r="G57" s="15" t="str">
        <f t="shared" si="4"/>
        <v/>
      </c>
    </row>
    <row r="58" spans="2:7" ht="15">
      <c r="B58" s="19"/>
      <c r="C58" s="13"/>
      <c r="D58" s="100"/>
      <c r="E58" s="15"/>
      <c r="F58" s="15"/>
      <c r="G58" s="15" t="str">
        <f t="shared" si="4"/>
        <v/>
      </c>
    </row>
    <row r="59" spans="2:7" ht="15">
      <c r="B59" s="19"/>
      <c r="C59" s="13"/>
      <c r="D59" s="100"/>
      <c r="E59" s="15"/>
      <c r="F59" s="15"/>
      <c r="G59" s="15" t="str">
        <f t="shared" si="4"/>
        <v/>
      </c>
    </row>
    <row r="60" spans="2:7" ht="15">
      <c r="B60" s="19"/>
      <c r="C60" s="13"/>
      <c r="D60" s="100"/>
      <c r="E60" s="15"/>
      <c r="F60" s="15"/>
      <c r="G60" s="15" t="str">
        <f t="shared" si="4"/>
        <v/>
      </c>
    </row>
    <row r="61" spans="2:7" ht="15">
      <c r="B61" s="19"/>
      <c r="C61" s="13"/>
      <c r="D61" s="100"/>
      <c r="E61" s="15"/>
      <c r="F61" s="15"/>
      <c r="G61" s="15" t="str">
        <f t="shared" si="4"/>
        <v/>
      </c>
    </row>
    <row r="62" spans="2:7" ht="15">
      <c r="B62" s="19"/>
      <c r="C62" s="13"/>
      <c r="D62" s="100"/>
      <c r="E62" s="15"/>
      <c r="F62" s="15"/>
      <c r="G62" s="15" t="str">
        <f t="shared" si="4"/>
        <v/>
      </c>
    </row>
    <row r="63" spans="2:7" ht="15">
      <c r="B63" s="19"/>
      <c r="C63" s="13"/>
      <c r="D63" s="100"/>
      <c r="E63" s="15"/>
      <c r="F63" s="15"/>
      <c r="G63" s="15" t="str">
        <f t="shared" si="4"/>
        <v/>
      </c>
    </row>
    <row r="64" spans="2:7" ht="15">
      <c r="B64" s="19"/>
      <c r="C64" s="13"/>
      <c r="D64" s="100"/>
      <c r="E64" s="15"/>
      <c r="F64" s="15"/>
      <c r="G64" s="15" t="str">
        <f t="shared" si="4"/>
        <v/>
      </c>
    </row>
    <row r="65" spans="2:7" ht="15">
      <c r="B65" s="19"/>
      <c r="C65" s="13"/>
      <c r="D65" s="100"/>
      <c r="E65" s="15"/>
      <c r="F65" s="15"/>
      <c r="G65" s="15" t="str">
        <f t="shared" si="4"/>
        <v/>
      </c>
    </row>
    <row r="66" spans="2:7" ht="15">
      <c r="B66" s="19"/>
      <c r="C66" s="13"/>
      <c r="D66" s="100"/>
      <c r="E66" s="15"/>
      <c r="F66" s="15"/>
      <c r="G66" s="15" t="str">
        <f t="shared" si="4"/>
        <v/>
      </c>
    </row>
    <row r="67" spans="2:7" ht="15">
      <c r="B67" s="19"/>
      <c r="C67" s="13"/>
      <c r="D67" s="100"/>
      <c r="E67" s="15"/>
      <c r="F67" s="15"/>
      <c r="G67" s="15" t="str">
        <f t="shared" si="4"/>
        <v/>
      </c>
    </row>
    <row r="68" spans="2:7" ht="15">
      <c r="B68" s="19"/>
      <c r="C68" s="13"/>
      <c r="D68" s="100"/>
      <c r="E68" s="15"/>
      <c r="F68" s="15"/>
      <c r="G68" s="15" t="str">
        <f t="shared" si="4"/>
        <v/>
      </c>
    </row>
    <row r="69" spans="2:7" ht="15">
      <c r="B69" s="19"/>
      <c r="C69" s="13"/>
      <c r="D69" s="100"/>
      <c r="E69" s="15"/>
      <c r="F69" s="15"/>
      <c r="G69" s="15" t="str">
        <f t="shared" si="4"/>
        <v/>
      </c>
    </row>
    <row r="70" spans="2:7" ht="15">
      <c r="B70" s="19"/>
      <c r="C70" s="13"/>
      <c r="D70" s="100"/>
      <c r="E70" s="15"/>
      <c r="F70" s="15"/>
      <c r="G70" s="15" t="str">
        <f t="shared" si="4"/>
        <v/>
      </c>
    </row>
    <row r="71" spans="2:7" ht="15">
      <c r="B71" s="19"/>
      <c r="C71" s="13"/>
      <c r="D71" s="100"/>
      <c r="E71" s="15"/>
      <c r="F71" s="15"/>
      <c r="G71" s="15" t="str">
        <f t="shared" si="4"/>
        <v/>
      </c>
    </row>
    <row r="72" spans="2:7" ht="15">
      <c r="B72" s="19"/>
      <c r="C72" s="13"/>
      <c r="D72" s="100"/>
      <c r="E72" s="15"/>
      <c r="F72" s="15"/>
      <c r="G72" s="15" t="str">
        <f t="shared" si="4"/>
        <v/>
      </c>
    </row>
    <row r="73" spans="2:7" ht="15">
      <c r="B73" s="19"/>
      <c r="C73" s="13"/>
      <c r="D73" s="100"/>
      <c r="E73" s="15"/>
      <c r="F73" s="15"/>
      <c r="G73" s="15" t="str">
        <f t="shared" si="4"/>
        <v/>
      </c>
    </row>
    <row r="74" spans="2:7" ht="15">
      <c r="B74" s="19"/>
      <c r="C74" s="13"/>
      <c r="D74" s="100"/>
      <c r="E74" s="15"/>
      <c r="F74" s="15"/>
      <c r="G74" s="15" t="str">
        <f t="shared" si="4"/>
        <v/>
      </c>
    </row>
    <row r="75" spans="2:7" ht="15">
      <c r="B75" s="19"/>
      <c r="C75" s="13"/>
      <c r="D75" s="100"/>
      <c r="E75" s="15"/>
      <c r="F75" s="15"/>
      <c r="G75" s="15" t="str">
        <f t="shared" si="4"/>
        <v/>
      </c>
    </row>
    <row r="76" spans="2:7" ht="15">
      <c r="B76" s="19"/>
      <c r="C76" s="13"/>
      <c r="D76" s="100"/>
      <c r="E76" s="15"/>
      <c r="F76" s="15"/>
      <c r="G76" s="15" t="str">
        <f t="shared" si="4"/>
        <v/>
      </c>
    </row>
    <row r="77" spans="2:7" ht="15">
      <c r="B77" s="19"/>
      <c r="C77" s="13"/>
      <c r="D77" s="100"/>
      <c r="E77" s="15"/>
      <c r="F77" s="15"/>
      <c r="G77" s="15" t="str">
        <f t="shared" si="4"/>
        <v/>
      </c>
    </row>
    <row r="78" spans="2:7" ht="15">
      <c r="B78" s="19"/>
      <c r="C78" s="13"/>
      <c r="D78" s="100"/>
      <c r="E78" s="15"/>
      <c r="F78" s="15"/>
      <c r="G78" s="15" t="str">
        <f t="shared" si="4"/>
        <v/>
      </c>
    </row>
    <row r="79" spans="2:7" ht="15">
      <c r="B79" s="19"/>
      <c r="C79" s="13"/>
      <c r="D79" s="100"/>
      <c r="E79" s="15"/>
      <c r="F79" s="15"/>
      <c r="G79" s="15" t="str">
        <f t="shared" si="4"/>
        <v/>
      </c>
    </row>
    <row r="80" spans="2:7" ht="15">
      <c r="B80" s="19"/>
      <c r="C80" s="13"/>
      <c r="D80" s="100"/>
      <c r="E80" s="15"/>
      <c r="F80" s="15"/>
      <c r="G80" s="15" t="str">
        <f t="shared" si="4"/>
        <v/>
      </c>
    </row>
    <row r="81" spans="2:7" ht="15">
      <c r="B81" s="19"/>
      <c r="C81" s="13"/>
      <c r="D81" s="100"/>
      <c r="E81" s="15"/>
      <c r="F81" s="15"/>
      <c r="G81" s="15" t="str">
        <f t="shared" si="4"/>
        <v/>
      </c>
    </row>
    <row r="82" spans="2:7" ht="15">
      <c r="B82" s="19"/>
      <c r="C82" s="13"/>
      <c r="D82" s="100"/>
      <c r="E82" s="15"/>
      <c r="F82" s="15"/>
      <c r="G82" s="15" t="str">
        <f t="shared" si="4"/>
        <v/>
      </c>
    </row>
    <row r="83" spans="2:7" ht="15">
      <c r="B83" s="19"/>
      <c r="C83" s="13"/>
      <c r="D83" s="100"/>
      <c r="E83" s="15"/>
      <c r="F83" s="15"/>
      <c r="G83" s="15" t="str">
        <f t="shared" si="4"/>
        <v/>
      </c>
    </row>
    <row r="84" spans="2:7" ht="15">
      <c r="B84" s="19"/>
      <c r="C84" s="13"/>
      <c r="D84" s="100"/>
      <c r="E84" s="15"/>
      <c r="F84" s="15"/>
      <c r="G84" s="15" t="str">
        <f t="shared" si="4"/>
        <v/>
      </c>
    </row>
    <row r="85" spans="2:7" ht="15">
      <c r="B85" s="19"/>
      <c r="C85" s="13"/>
      <c r="D85" s="100"/>
      <c r="E85" s="15"/>
      <c r="F85" s="15"/>
      <c r="G85" s="15" t="str">
        <f t="shared" si="4"/>
        <v/>
      </c>
    </row>
    <row r="86" spans="2:7" ht="15">
      <c r="B86" s="19"/>
      <c r="C86" s="13"/>
      <c r="D86" s="100"/>
      <c r="E86" s="15"/>
      <c r="F86" s="15"/>
      <c r="G86" s="15" t="str">
        <f t="shared" si="4"/>
        <v/>
      </c>
    </row>
    <row r="87" spans="2:7" ht="15">
      <c r="B87" s="19"/>
      <c r="C87" s="13"/>
      <c r="D87" s="100"/>
      <c r="E87" s="15"/>
      <c r="F87" s="15"/>
      <c r="G87" s="15" t="str">
        <f t="shared" si="4"/>
        <v/>
      </c>
    </row>
    <row r="88" spans="2:7" ht="15">
      <c r="B88" s="19"/>
      <c r="C88" s="13"/>
      <c r="D88" s="100"/>
      <c r="E88" s="15"/>
      <c r="F88" s="15"/>
      <c r="G88" s="15" t="str">
        <f t="shared" si="4"/>
        <v/>
      </c>
    </row>
    <row r="89" spans="2:7" ht="15">
      <c r="B89" s="19"/>
      <c r="C89" s="13"/>
      <c r="D89" s="100"/>
      <c r="E89" s="15"/>
      <c r="F89" s="15"/>
      <c r="G89" s="15" t="str">
        <f t="shared" si="4"/>
        <v/>
      </c>
    </row>
    <row r="90" spans="2:7" ht="15">
      <c r="B90" s="19"/>
      <c r="C90" s="13"/>
      <c r="D90" s="100"/>
      <c r="E90" s="15"/>
      <c r="F90" s="15"/>
      <c r="G90" s="15" t="str">
        <f t="shared" si="4"/>
        <v/>
      </c>
    </row>
    <row r="91" spans="2:7" ht="15">
      <c r="B91" s="19"/>
      <c r="C91" s="13"/>
      <c r="D91" s="100"/>
      <c r="E91" s="15"/>
      <c r="F91" s="15"/>
      <c r="G91" s="15" t="str">
        <f t="shared" si="4"/>
        <v/>
      </c>
    </row>
    <row r="92" spans="2:7" ht="15">
      <c r="B92" s="19"/>
      <c r="C92" s="13"/>
      <c r="D92" s="100"/>
      <c r="E92" s="15"/>
      <c r="F92" s="15"/>
      <c r="G92" s="15" t="str">
        <f t="shared" si="4"/>
        <v/>
      </c>
    </row>
    <row r="93" spans="2:7" ht="15">
      <c r="B93" s="19"/>
      <c r="C93" s="13"/>
      <c r="D93" s="100"/>
      <c r="E93" s="15"/>
      <c r="F93" s="15"/>
      <c r="G93" s="15" t="str">
        <f t="shared" si="4"/>
        <v/>
      </c>
    </row>
    <row r="94" spans="2:7" ht="15">
      <c r="B94" s="19"/>
      <c r="C94" s="13"/>
      <c r="D94" s="100"/>
      <c r="E94" s="15"/>
      <c r="F94" s="15"/>
      <c r="G94" s="15" t="str">
        <f t="shared" si="4"/>
        <v/>
      </c>
    </row>
    <row r="95" spans="2:7" ht="15">
      <c r="B95" s="19"/>
      <c r="C95" s="13"/>
      <c r="D95" s="100"/>
      <c r="E95" s="15"/>
      <c r="F95" s="15"/>
      <c r="G95" s="15" t="str">
        <f t="shared" si="4"/>
        <v/>
      </c>
    </row>
    <row r="96" spans="2:7" ht="15">
      <c r="B96" s="19"/>
      <c r="C96" s="13"/>
      <c r="D96" s="100"/>
      <c r="E96" s="15"/>
      <c r="F96" s="15"/>
      <c r="G96" s="15" t="str">
        <f t="shared" si="4"/>
        <v/>
      </c>
    </row>
    <row r="97" spans="2:7" ht="15">
      <c r="B97" s="19"/>
      <c r="C97" s="13"/>
      <c r="D97" s="100"/>
      <c r="E97" s="15"/>
      <c r="F97" s="15"/>
      <c r="G97" s="15" t="str">
        <f t="shared" si="4"/>
        <v/>
      </c>
    </row>
    <row r="98" spans="2:7" ht="15">
      <c r="B98" s="19"/>
      <c r="C98" s="13"/>
      <c r="D98" s="100"/>
      <c r="E98" s="15"/>
      <c r="F98" s="15"/>
      <c r="G98" s="15" t="str">
        <f t="shared" si="4"/>
        <v/>
      </c>
    </row>
    <row r="99" spans="2:7" ht="15">
      <c r="B99" s="19"/>
      <c r="C99" s="13"/>
      <c r="D99" s="100"/>
      <c r="E99" s="15"/>
      <c r="F99" s="15"/>
      <c r="G99" s="15" t="str">
        <f t="shared" si="4"/>
        <v/>
      </c>
    </row>
    <row r="100" spans="2:7" ht="15">
      <c r="B100" s="19"/>
      <c r="C100" s="13"/>
      <c r="D100" s="100"/>
      <c r="E100" s="15"/>
      <c r="F100" s="15"/>
      <c r="G100" s="15" t="str">
        <f t="shared" si="4"/>
        <v/>
      </c>
    </row>
    <row r="101" spans="2:7" ht="15">
      <c r="B101" s="19"/>
      <c r="C101" s="13"/>
      <c r="D101" s="100"/>
      <c r="E101" s="15"/>
      <c r="F101" s="15"/>
      <c r="G101" s="15" t="str">
        <f t="shared" si="4"/>
        <v/>
      </c>
    </row>
    <row r="102" spans="2:7" ht="15">
      <c r="B102" s="19"/>
      <c r="C102" s="13"/>
      <c r="D102" s="100"/>
      <c r="E102" s="15"/>
      <c r="F102" s="15"/>
      <c r="G102" s="15" t="str">
        <f t="shared" si="4"/>
        <v/>
      </c>
    </row>
    <row r="103" spans="2:7" ht="15">
      <c r="B103" s="19"/>
      <c r="C103" s="13"/>
      <c r="D103" s="100"/>
      <c r="E103" s="15"/>
      <c r="F103" s="15"/>
      <c r="G103" s="15" t="str">
        <f t="shared" si="4"/>
        <v/>
      </c>
    </row>
    <row r="104" spans="2:7" ht="15">
      <c r="B104" s="19"/>
      <c r="C104" s="13"/>
      <c r="D104" s="100"/>
      <c r="E104" s="15"/>
      <c r="F104" s="15"/>
      <c r="G104" s="15" t="str">
        <f t="shared" si="4"/>
        <v/>
      </c>
    </row>
    <row r="105" spans="2:7" ht="15">
      <c r="B105" s="19"/>
      <c r="C105" s="13"/>
      <c r="D105" s="100"/>
      <c r="E105" s="15"/>
      <c r="F105" s="15"/>
      <c r="G105" s="15" t="str">
        <f t="shared" si="4"/>
        <v/>
      </c>
    </row>
    <row r="106" spans="2:7" ht="15">
      <c r="B106" s="19"/>
      <c r="C106" s="13"/>
      <c r="D106" s="100"/>
      <c r="E106" s="15"/>
      <c r="F106" s="15"/>
      <c r="G106" s="15" t="str">
        <f t="shared" si="4"/>
        <v/>
      </c>
    </row>
    <row r="107" spans="2:7" ht="15">
      <c r="B107" s="19"/>
      <c r="C107" s="13"/>
      <c r="D107" s="100"/>
      <c r="E107" s="15"/>
      <c r="F107" s="15"/>
      <c r="G107" s="15" t="str">
        <f t="shared" si="4"/>
        <v/>
      </c>
    </row>
    <row r="108" spans="2:7" ht="15">
      <c r="B108" s="19"/>
      <c r="C108" s="13"/>
      <c r="D108" s="100"/>
      <c r="E108" s="15"/>
      <c r="F108" s="15"/>
      <c r="G108" s="15" t="str">
        <f t="shared" si="4"/>
        <v/>
      </c>
    </row>
    <row r="109" spans="2:7" ht="15">
      <c r="B109" s="19"/>
      <c r="C109" s="13"/>
      <c r="D109" s="100"/>
      <c r="E109" s="15"/>
      <c r="F109" s="15"/>
      <c r="G109" s="15" t="str">
        <f t="shared" si="4"/>
        <v/>
      </c>
    </row>
    <row r="110" spans="2:7" ht="15">
      <c r="B110" s="19"/>
      <c r="C110" s="13"/>
      <c r="D110" s="100"/>
      <c r="E110" s="15"/>
      <c r="F110" s="15"/>
      <c r="G110" s="15" t="str">
        <f t="shared" si="4"/>
        <v/>
      </c>
    </row>
    <row r="111" spans="2:7" ht="15">
      <c r="B111" s="19"/>
      <c r="C111" s="13"/>
      <c r="D111" s="100"/>
      <c r="E111" s="15"/>
      <c r="F111" s="15"/>
      <c r="G111" s="15" t="str">
        <f t="shared" si="4"/>
        <v/>
      </c>
    </row>
    <row r="112" spans="2:7" ht="15">
      <c r="B112" s="19"/>
      <c r="C112" s="13"/>
      <c r="D112" s="100"/>
      <c r="E112" s="15"/>
      <c r="F112" s="15"/>
      <c r="G112" s="15" t="str">
        <f t="shared" si="4"/>
        <v/>
      </c>
    </row>
    <row r="113" spans="2:7" ht="15">
      <c r="B113" s="19"/>
      <c r="C113" s="13"/>
      <c r="D113" s="100"/>
      <c r="E113" s="15"/>
      <c r="F113" s="15"/>
      <c r="G113" s="15" t="str">
        <f t="shared" si="4"/>
        <v/>
      </c>
    </row>
    <row r="114" spans="2:7" ht="15">
      <c r="B114" s="19"/>
      <c r="C114" s="13"/>
      <c r="D114" s="100"/>
      <c r="E114" s="15"/>
      <c r="F114" s="15"/>
      <c r="G114" s="15" t="str">
        <f t="shared" si="4"/>
        <v/>
      </c>
    </row>
    <row r="115" spans="2:7" ht="15">
      <c r="B115" s="19"/>
      <c r="C115" s="13"/>
      <c r="D115" s="100"/>
      <c r="E115" s="15"/>
      <c r="F115" s="15"/>
      <c r="G115" s="15" t="str">
        <f t="shared" si="4"/>
        <v/>
      </c>
    </row>
    <row r="116" spans="2:7" ht="15">
      <c r="B116" s="19"/>
      <c r="C116" s="13"/>
      <c r="D116" s="100"/>
      <c r="E116" s="15"/>
      <c r="F116" s="15"/>
      <c r="G116" s="15" t="str">
        <f t="shared" si="4"/>
        <v/>
      </c>
    </row>
    <row r="117" spans="2:7" ht="15">
      <c r="B117" s="19"/>
      <c r="C117" s="13"/>
      <c r="D117" s="100"/>
      <c r="E117" s="15"/>
      <c r="F117" s="15"/>
      <c r="G117" s="15" t="str">
        <f t="shared" si="4"/>
        <v/>
      </c>
    </row>
    <row r="118" spans="2:7" ht="15">
      <c r="B118" s="19"/>
      <c r="C118" s="13"/>
      <c r="D118" s="100"/>
      <c r="E118" s="15"/>
      <c r="F118" s="15"/>
      <c r="G118" s="15" t="str">
        <f t="shared" si="4"/>
        <v/>
      </c>
    </row>
    <row r="119" spans="2:7" ht="15">
      <c r="B119" s="19"/>
      <c r="C119" s="13"/>
      <c r="D119" s="100"/>
      <c r="E119" s="15"/>
      <c r="F119" s="15"/>
      <c r="G119" s="15" t="str">
        <f t="shared" si="4"/>
        <v/>
      </c>
    </row>
    <row r="120" spans="2:7" ht="15">
      <c r="B120" s="19"/>
      <c r="C120" s="13"/>
      <c r="D120" s="100"/>
      <c r="E120" s="15"/>
      <c r="F120" s="15"/>
      <c r="G120" s="15" t="str">
        <f t="shared" si="4"/>
        <v/>
      </c>
    </row>
    <row r="121" spans="2:7" ht="15">
      <c r="B121" s="19"/>
      <c r="C121" s="13"/>
      <c r="D121" s="100"/>
      <c r="E121" s="15"/>
      <c r="F121" s="15"/>
      <c r="G121" s="15" t="str">
        <f t="shared" si="4"/>
        <v/>
      </c>
    </row>
    <row r="122" spans="2:7" ht="15">
      <c r="B122" s="19"/>
      <c r="C122" s="13"/>
      <c r="D122" s="100"/>
      <c r="E122" s="15"/>
      <c r="F122" s="15"/>
      <c r="G122" s="15" t="str">
        <f t="shared" si="4"/>
        <v/>
      </c>
    </row>
    <row r="123" spans="2:7" ht="15">
      <c r="B123" s="19"/>
      <c r="C123" s="13"/>
      <c r="D123" s="100"/>
      <c r="E123" s="15"/>
      <c r="F123" s="15"/>
      <c r="G123" s="15" t="str">
        <f t="shared" si="4"/>
        <v/>
      </c>
    </row>
    <row r="124" spans="2:7" ht="15">
      <c r="B124" s="19"/>
      <c r="C124" s="13"/>
      <c r="D124" s="100"/>
      <c r="E124" s="15"/>
      <c r="F124" s="15"/>
      <c r="G124" s="15" t="str">
        <f t="shared" si="4"/>
        <v/>
      </c>
    </row>
    <row r="125" spans="2:7" ht="15">
      <c r="B125" s="19"/>
      <c r="C125" s="13"/>
      <c r="D125" s="100"/>
      <c r="E125" s="15"/>
      <c r="F125" s="15"/>
      <c r="G125" s="15" t="str">
        <f t="shared" si="4"/>
        <v/>
      </c>
    </row>
    <row r="126" spans="2:7" ht="15">
      <c r="B126" s="19"/>
      <c r="C126" s="13"/>
      <c r="D126" s="100"/>
      <c r="E126" s="15"/>
      <c r="F126" s="15"/>
      <c r="G126" s="15" t="str">
        <f t="shared" si="4"/>
        <v/>
      </c>
    </row>
    <row r="127" spans="2:7" ht="15">
      <c r="B127" s="19"/>
      <c r="C127" s="13"/>
      <c r="D127" s="100"/>
      <c r="E127" s="15"/>
      <c r="F127" s="15"/>
      <c r="G127" s="15" t="str">
        <f t="shared" si="4"/>
        <v/>
      </c>
    </row>
    <row r="128" spans="2:7" ht="15">
      <c r="B128" s="19"/>
      <c r="C128" s="13"/>
      <c r="D128" s="100"/>
      <c r="E128" s="15"/>
      <c r="F128" s="15"/>
      <c r="G128" s="15" t="str">
        <f t="shared" si="4"/>
        <v/>
      </c>
    </row>
    <row r="129" spans="2:7" ht="15">
      <c r="B129" s="19"/>
      <c r="C129" s="13"/>
      <c r="D129" s="100"/>
      <c r="E129" s="15"/>
      <c r="F129" s="15"/>
      <c r="G129" s="15" t="str">
        <f t="shared" si="4"/>
        <v/>
      </c>
    </row>
    <row r="130" spans="2:7" ht="15">
      <c r="B130" s="19"/>
      <c r="C130" s="13"/>
      <c r="D130" s="100"/>
      <c r="E130" s="15"/>
      <c r="F130" s="15"/>
      <c r="G130" s="15" t="str">
        <f t="shared" si="4"/>
        <v/>
      </c>
    </row>
    <row r="131" spans="2:7" ht="15">
      <c r="B131" s="19"/>
      <c r="C131" s="13"/>
      <c r="D131" s="100"/>
      <c r="E131" s="15"/>
      <c r="F131" s="15"/>
      <c r="G131" s="15" t="str">
        <f t="shared" si="4"/>
        <v/>
      </c>
    </row>
    <row r="132" spans="2:7" ht="15">
      <c r="B132" s="19"/>
      <c r="C132" s="13"/>
      <c r="D132" s="100"/>
      <c r="E132" s="15"/>
      <c r="F132" s="15"/>
      <c r="G132" s="15" t="str">
        <f t="shared" si="4"/>
        <v/>
      </c>
    </row>
    <row r="133" spans="2:7" ht="15">
      <c r="B133" s="19"/>
      <c r="C133" s="13"/>
      <c r="D133" s="100"/>
      <c r="E133" s="15"/>
      <c r="F133" s="15"/>
      <c r="G133" s="15" t="str">
        <f t="shared" si="4"/>
        <v/>
      </c>
    </row>
    <row r="134" spans="2:7" ht="15">
      <c r="B134" s="19"/>
      <c r="C134" s="13"/>
      <c r="D134" s="100"/>
      <c r="E134" s="15"/>
      <c r="F134" s="15"/>
      <c r="G134" s="15" t="str">
        <f t="shared" si="4"/>
        <v/>
      </c>
    </row>
    <row r="135" spans="2:7" ht="15">
      <c r="B135" s="19"/>
      <c r="C135" s="13"/>
      <c r="D135" s="100"/>
      <c r="E135" s="15"/>
      <c r="F135" s="15"/>
      <c r="G135" s="15" t="str">
        <f t="shared" si="4"/>
        <v/>
      </c>
    </row>
    <row r="136" spans="2:7" ht="15">
      <c r="B136" s="19"/>
      <c r="C136" s="13"/>
      <c r="D136" s="100"/>
      <c r="E136" s="15"/>
      <c r="F136" s="15"/>
      <c r="G136" s="15" t="str">
        <f t="shared" si="4"/>
        <v/>
      </c>
    </row>
    <row r="137" spans="2:7" ht="15">
      <c r="B137" s="19"/>
      <c r="C137" s="13"/>
      <c r="D137" s="100"/>
      <c r="E137" s="15"/>
      <c r="F137" s="15"/>
      <c r="G137" s="15" t="str">
        <f t="shared" si="4"/>
        <v/>
      </c>
    </row>
    <row r="138" spans="2:7" ht="15">
      <c r="B138" s="19"/>
      <c r="C138" s="13"/>
      <c r="D138" s="100"/>
      <c r="E138" s="15"/>
      <c r="F138" s="15"/>
      <c r="G138" s="15" t="str">
        <f t="shared" si="4"/>
        <v/>
      </c>
    </row>
    <row r="139" spans="2:7" ht="15">
      <c r="B139" s="19"/>
      <c r="C139" s="13"/>
      <c r="D139" s="100"/>
      <c r="E139" s="15"/>
      <c r="F139" s="15"/>
      <c r="G139" s="15" t="str">
        <f t="shared" si="4"/>
        <v/>
      </c>
    </row>
    <row r="140" spans="2:7" ht="15">
      <c r="B140" s="19"/>
      <c r="C140" s="13"/>
      <c r="D140" s="100"/>
      <c r="E140" s="15"/>
      <c r="F140" s="15"/>
      <c r="G140" s="15" t="str">
        <f t="shared" si="4"/>
        <v/>
      </c>
    </row>
    <row r="141" spans="2:7" ht="15">
      <c r="B141" s="19"/>
      <c r="C141" s="13"/>
      <c r="D141" s="100"/>
      <c r="E141" s="15"/>
      <c r="F141" s="15"/>
      <c r="G141" s="15" t="str">
        <f t="shared" si="4"/>
        <v/>
      </c>
    </row>
    <row r="142" spans="2:7" ht="15">
      <c r="B142" s="19"/>
      <c r="C142" s="13"/>
      <c r="D142" s="100"/>
      <c r="E142" s="15"/>
      <c r="F142" s="15"/>
      <c r="G142" s="15" t="str">
        <f t="shared" si="4"/>
        <v/>
      </c>
    </row>
    <row r="143" spans="2:7" ht="15">
      <c r="B143" s="19"/>
      <c r="C143" s="13"/>
      <c r="D143" s="100"/>
      <c r="E143" s="15"/>
      <c r="F143" s="15"/>
      <c r="G143" s="15" t="str">
        <f t="shared" si="4"/>
        <v/>
      </c>
    </row>
    <row r="144" spans="2:7" ht="15">
      <c r="B144" s="19"/>
      <c r="C144" s="13"/>
      <c r="D144" s="100"/>
      <c r="E144" s="15"/>
      <c r="F144" s="15"/>
      <c r="G144" s="15" t="str">
        <f t="shared" si="4"/>
        <v/>
      </c>
    </row>
    <row r="145" spans="2:7" ht="15">
      <c r="B145" s="19"/>
      <c r="C145" s="13"/>
      <c r="D145" s="100"/>
      <c r="E145" s="15"/>
      <c r="F145" s="15"/>
      <c r="G145" s="15" t="str">
        <f t="shared" si="4"/>
        <v/>
      </c>
    </row>
    <row r="146" spans="2:7" ht="15">
      <c r="B146" s="19"/>
      <c r="C146" s="13"/>
      <c r="D146" s="100"/>
      <c r="E146" s="15"/>
      <c r="F146" s="15"/>
      <c r="G146" s="15" t="str">
        <f t="shared" si="4"/>
        <v/>
      </c>
    </row>
    <row r="147" spans="2:7" ht="15">
      <c r="B147" s="19"/>
      <c r="C147" s="13"/>
      <c r="D147" s="100"/>
      <c r="E147" s="15"/>
      <c r="F147" s="15"/>
      <c r="G147" s="15" t="str">
        <f t="shared" si="4"/>
        <v/>
      </c>
    </row>
    <row r="148" spans="2:7" ht="15">
      <c r="B148" s="19"/>
      <c r="C148" s="13"/>
      <c r="D148" s="100"/>
      <c r="E148" s="15"/>
      <c r="F148" s="15"/>
      <c r="G148" s="15" t="str">
        <f t="shared" si="4"/>
        <v/>
      </c>
    </row>
    <row r="149" spans="2:7" ht="15">
      <c r="B149" s="19"/>
      <c r="C149" s="13"/>
      <c r="D149" s="100"/>
      <c r="E149" s="15"/>
      <c r="F149" s="15"/>
      <c r="G149" s="15" t="str">
        <f t="shared" si="4"/>
        <v/>
      </c>
    </row>
    <row r="150" spans="2:7" ht="15">
      <c r="B150" s="19"/>
      <c r="C150" s="13"/>
      <c r="D150" s="100"/>
      <c r="E150" s="15"/>
      <c r="F150" s="15"/>
      <c r="G150" s="15" t="str">
        <f t="shared" si="4"/>
        <v/>
      </c>
    </row>
    <row r="151" spans="2:7" ht="15">
      <c r="B151" s="19"/>
      <c r="C151" s="13"/>
      <c r="D151" s="100"/>
      <c r="E151" s="15"/>
      <c r="F151" s="15"/>
      <c r="G151" s="15" t="str">
        <f t="shared" si="4"/>
        <v/>
      </c>
    </row>
    <row r="152" spans="2:7" ht="15">
      <c r="B152" s="19"/>
      <c r="C152" s="13"/>
      <c r="D152" s="100"/>
      <c r="E152" s="15"/>
      <c r="F152" s="15"/>
      <c r="G152" s="15" t="str">
        <f t="shared" si="4"/>
        <v/>
      </c>
    </row>
    <row r="153" spans="2:7" ht="15">
      <c r="B153" s="19"/>
      <c r="C153" s="13"/>
      <c r="D153" s="100"/>
      <c r="E153" s="15"/>
      <c r="F153" s="15"/>
      <c r="G153" s="15" t="str">
        <f t="shared" si="4"/>
        <v/>
      </c>
    </row>
    <row r="154" spans="2:7" ht="15">
      <c r="B154" s="19"/>
      <c r="C154" s="13"/>
      <c r="D154" s="100"/>
      <c r="E154" s="15"/>
      <c r="F154" s="15"/>
      <c r="G154" s="15" t="str">
        <f t="shared" si="4"/>
        <v/>
      </c>
    </row>
    <row r="155" spans="2:7" ht="15">
      <c r="B155" s="19"/>
      <c r="C155" s="13"/>
      <c r="D155" s="100"/>
      <c r="E155" s="15"/>
      <c r="F155" s="15"/>
      <c r="G155" s="15" t="str">
        <f t="shared" si="4"/>
        <v/>
      </c>
    </row>
    <row r="156" spans="2:7" ht="15">
      <c r="B156" s="19"/>
      <c r="C156" s="13"/>
      <c r="D156" s="100"/>
      <c r="E156" s="15"/>
      <c r="F156" s="15"/>
      <c r="G156" s="15" t="str">
        <f t="shared" si="4"/>
        <v/>
      </c>
    </row>
    <row r="157" spans="2:7" ht="15">
      <c r="B157" s="19"/>
      <c r="C157" s="13"/>
      <c r="D157" s="100"/>
      <c r="E157" s="15"/>
      <c r="F157" s="15"/>
      <c r="G157" s="15" t="str">
        <f t="shared" si="4"/>
        <v/>
      </c>
    </row>
    <row r="158" spans="2:7" ht="15">
      <c r="B158" s="19"/>
      <c r="C158" s="13"/>
      <c r="D158" s="100"/>
      <c r="E158" s="15"/>
      <c r="F158" s="15"/>
      <c r="G158" s="15" t="str">
        <f t="shared" si="4"/>
        <v/>
      </c>
    </row>
    <row r="159" spans="2:7" ht="15">
      <c r="B159" s="19"/>
      <c r="C159" s="13"/>
      <c r="D159" s="100"/>
      <c r="E159" s="15"/>
      <c r="F159" s="15"/>
      <c r="G159" s="15" t="str">
        <f t="shared" si="4"/>
        <v/>
      </c>
    </row>
    <row r="160" spans="2:7" ht="15">
      <c r="B160" s="19"/>
      <c r="C160" s="13"/>
      <c r="D160" s="100"/>
      <c r="E160" s="15"/>
      <c r="F160" s="15"/>
      <c r="G160" s="15" t="str">
        <f t="shared" si="4"/>
        <v/>
      </c>
    </row>
    <row r="161" spans="2:7" ht="15">
      <c r="B161" s="19"/>
      <c r="C161" s="13"/>
      <c r="D161" s="100"/>
      <c r="E161" s="15"/>
      <c r="F161" s="15"/>
      <c r="G161" s="15" t="str">
        <f t="shared" si="4"/>
        <v/>
      </c>
    </row>
    <row r="162" spans="2:7" ht="15">
      <c r="B162" s="19"/>
      <c r="C162" s="13"/>
      <c r="D162" s="100"/>
      <c r="E162" s="15"/>
      <c r="F162" s="15"/>
      <c r="G162" s="15" t="str">
        <f t="shared" si="4"/>
        <v/>
      </c>
    </row>
    <row r="163" spans="2:7" ht="15">
      <c r="B163" s="19"/>
      <c r="C163" s="13"/>
      <c r="D163" s="100"/>
      <c r="E163" s="15"/>
      <c r="F163" s="15"/>
      <c r="G163" s="15" t="str">
        <f t="shared" si="4"/>
        <v/>
      </c>
    </row>
    <row r="164" spans="2:7" ht="15">
      <c r="B164" s="19"/>
      <c r="C164" s="13"/>
      <c r="D164" s="100"/>
      <c r="E164" s="15"/>
      <c r="F164" s="15"/>
      <c r="G164" s="15" t="str">
        <f t="shared" si="4"/>
        <v/>
      </c>
    </row>
    <row r="165" spans="2:7" ht="15">
      <c r="B165" s="19"/>
      <c r="C165" s="13"/>
      <c r="D165" s="100"/>
      <c r="E165" s="15"/>
      <c r="F165" s="15"/>
      <c r="G165" s="15" t="str">
        <f t="shared" si="4"/>
        <v/>
      </c>
    </row>
    <row r="166" spans="2:7" ht="15">
      <c r="B166" s="19"/>
      <c r="C166" s="13"/>
      <c r="D166" s="100"/>
      <c r="E166" s="15"/>
      <c r="F166" s="15"/>
      <c r="G166" s="15" t="str">
        <f t="shared" si="4"/>
        <v/>
      </c>
    </row>
    <row r="167" spans="2:7" ht="15">
      <c r="B167" s="19"/>
      <c r="C167" s="13"/>
      <c r="D167" s="100"/>
      <c r="E167" s="15"/>
      <c r="F167" s="15"/>
      <c r="G167" s="15" t="str">
        <f t="shared" si="4"/>
        <v/>
      </c>
    </row>
    <row r="168" spans="2:7" ht="15">
      <c r="B168" s="19"/>
      <c r="C168" s="13"/>
      <c r="D168" s="100"/>
      <c r="E168" s="15"/>
      <c r="F168" s="15"/>
      <c r="G168" s="15" t="str">
        <f t="shared" si="4"/>
        <v/>
      </c>
    </row>
    <row r="169" spans="2:7" ht="15">
      <c r="B169" s="19"/>
      <c r="C169" s="13"/>
      <c r="D169" s="100"/>
      <c r="E169" s="15"/>
      <c r="F169" s="15"/>
      <c r="G169" s="15" t="str">
        <f t="shared" si="4"/>
        <v/>
      </c>
    </row>
    <row r="170" spans="2:7" ht="15">
      <c r="B170" s="19"/>
      <c r="C170" s="13"/>
      <c r="D170" s="100"/>
      <c r="E170" s="15"/>
      <c r="F170" s="15"/>
      <c r="G170" s="15" t="str">
        <f t="shared" si="4"/>
        <v/>
      </c>
    </row>
    <row r="171" spans="2:7" ht="15">
      <c r="B171" s="19"/>
      <c r="C171" s="13"/>
      <c r="D171" s="100"/>
      <c r="E171" s="15"/>
      <c r="F171" s="15"/>
      <c r="G171" s="15" t="str">
        <f t="shared" si="4"/>
        <v/>
      </c>
    </row>
    <row r="172" spans="2:7" ht="15">
      <c r="B172" s="19"/>
      <c r="C172" s="13"/>
      <c r="D172" s="100"/>
      <c r="E172" s="15"/>
      <c r="F172" s="15"/>
      <c r="G172" s="15" t="str">
        <f t="shared" si="4"/>
        <v/>
      </c>
    </row>
    <row r="173" spans="2:7" ht="15">
      <c r="B173" s="19"/>
      <c r="C173" s="13"/>
      <c r="D173" s="100"/>
      <c r="E173" s="15"/>
      <c r="F173" s="15"/>
      <c r="G173" s="15" t="str">
        <f t="shared" si="4"/>
        <v/>
      </c>
    </row>
    <row r="174" spans="2:7" ht="15">
      <c r="B174" s="19"/>
      <c r="C174" s="13"/>
      <c r="D174" s="100"/>
      <c r="E174" s="15"/>
      <c r="F174" s="15"/>
      <c r="G174" s="15" t="str">
        <f t="shared" si="4"/>
        <v/>
      </c>
    </row>
    <row r="175" spans="2:7" ht="15">
      <c r="B175" s="19"/>
      <c r="C175" s="13"/>
      <c r="D175" s="100"/>
      <c r="E175" s="15"/>
      <c r="F175" s="15"/>
      <c r="G175" s="15" t="str">
        <f t="shared" si="4"/>
        <v/>
      </c>
    </row>
    <row r="176" spans="2:7" ht="15">
      <c r="B176" s="19"/>
      <c r="C176" s="13"/>
      <c r="D176" s="100"/>
      <c r="E176" s="15"/>
      <c r="F176" s="15"/>
      <c r="G176" s="15" t="str">
        <f t="shared" si="4"/>
        <v/>
      </c>
    </row>
    <row r="177" spans="2:7" ht="15">
      <c r="B177" s="19"/>
      <c r="C177" s="13"/>
      <c r="D177" s="100"/>
      <c r="E177" s="15"/>
      <c r="F177" s="15"/>
      <c r="G177" s="15" t="str">
        <f t="shared" si="4"/>
        <v/>
      </c>
    </row>
    <row r="178" spans="2:7" ht="15">
      <c r="B178" s="19"/>
      <c r="C178" s="13"/>
      <c r="D178" s="100"/>
      <c r="E178" s="15"/>
      <c r="F178" s="15"/>
      <c r="G178" s="15" t="str">
        <f t="shared" si="4"/>
        <v/>
      </c>
    </row>
    <row r="179" spans="2:7" ht="15">
      <c r="B179" s="19"/>
      <c r="C179" s="13"/>
      <c r="D179" s="100"/>
      <c r="E179" s="15"/>
      <c r="F179" s="15"/>
      <c r="G179" s="15" t="str">
        <f t="shared" si="4"/>
        <v/>
      </c>
    </row>
    <row r="180" spans="2:7" ht="15">
      <c r="B180" s="19"/>
      <c r="C180" s="13"/>
      <c r="D180" s="100"/>
      <c r="E180" s="15"/>
      <c r="F180" s="15"/>
      <c r="G180" s="15" t="str">
        <f t="shared" si="4"/>
        <v/>
      </c>
    </row>
    <row r="181" spans="2:7" ht="15">
      <c r="B181" s="19"/>
      <c r="C181" s="13"/>
      <c r="D181" s="100"/>
      <c r="E181" s="15"/>
      <c r="F181" s="15"/>
      <c r="G181" s="15" t="str">
        <f t="shared" si="4"/>
        <v/>
      </c>
    </row>
    <row r="182" spans="2:7" ht="15">
      <c r="B182" s="19"/>
      <c r="C182" s="13"/>
      <c r="D182" s="100"/>
      <c r="E182" s="15"/>
      <c r="F182" s="15"/>
      <c r="G182" s="15" t="str">
        <f t="shared" si="4"/>
        <v/>
      </c>
    </row>
    <row r="183" spans="2:7" ht="15">
      <c r="B183" s="19"/>
      <c r="C183" s="13"/>
      <c r="D183" s="100"/>
      <c r="E183" s="15"/>
      <c r="F183" s="15"/>
      <c r="G183" s="15" t="str">
        <f t="shared" si="4"/>
        <v/>
      </c>
    </row>
    <row r="184" spans="2:7" ht="15">
      <c r="B184" s="19"/>
      <c r="C184" s="13"/>
      <c r="D184" s="100"/>
      <c r="E184" s="15"/>
      <c r="F184" s="15"/>
      <c r="G184" s="15" t="str">
        <f t="shared" si="4"/>
        <v/>
      </c>
    </row>
    <row r="185" spans="2:7" ht="15">
      <c r="B185" s="19"/>
      <c r="C185" s="13"/>
      <c r="D185" s="100"/>
      <c r="E185" s="15"/>
      <c r="F185" s="15"/>
      <c r="G185" s="15" t="str">
        <f t="shared" si="4"/>
        <v/>
      </c>
    </row>
    <row r="186" spans="2:7" ht="15">
      <c r="B186" s="19"/>
      <c r="C186" s="13"/>
      <c r="D186" s="100"/>
      <c r="E186" s="15"/>
      <c r="F186" s="15"/>
      <c r="G186" s="15" t="str">
        <f t="shared" si="4"/>
        <v/>
      </c>
    </row>
    <row r="187" spans="2:7" ht="15">
      <c r="B187" s="19"/>
      <c r="C187" s="13"/>
      <c r="D187" s="100"/>
      <c r="E187" s="15"/>
      <c r="F187" s="15"/>
      <c r="G187" s="15" t="str">
        <f t="shared" si="4"/>
        <v/>
      </c>
    </row>
    <row r="188" spans="2:7" ht="15">
      <c r="B188" s="19"/>
      <c r="C188" s="13"/>
      <c r="D188" s="100"/>
      <c r="E188" s="15"/>
      <c r="F188" s="15"/>
      <c r="G188" s="15" t="str">
        <f t="shared" si="4"/>
        <v/>
      </c>
    </row>
    <row r="189" spans="2:7" ht="15">
      <c r="B189" s="19"/>
      <c r="C189" s="13"/>
      <c r="D189" s="100"/>
      <c r="E189" s="15"/>
      <c r="F189" s="15"/>
      <c r="G189" s="15" t="str">
        <f t="shared" si="4"/>
        <v/>
      </c>
    </row>
    <row r="190" spans="2:7" ht="15">
      <c r="B190" s="19"/>
      <c r="C190" s="13"/>
      <c r="D190" s="100"/>
      <c r="E190" s="15"/>
      <c r="F190" s="15"/>
      <c r="G190" s="15" t="str">
        <f t="shared" si="4"/>
        <v/>
      </c>
    </row>
    <row r="191" spans="2:7" ht="15">
      <c r="B191" s="19"/>
      <c r="C191" s="13"/>
      <c r="D191" s="100"/>
      <c r="E191" s="15"/>
      <c r="F191" s="15"/>
      <c r="G191" s="15" t="str">
        <f t="shared" si="4"/>
        <v/>
      </c>
    </row>
    <row r="192" spans="2:7" ht="15">
      <c r="B192" s="19"/>
      <c r="C192" s="13"/>
      <c r="D192" s="100"/>
      <c r="E192" s="15"/>
      <c r="F192" s="15"/>
      <c r="G192" s="15" t="str">
        <f t="shared" si="4"/>
        <v/>
      </c>
    </row>
    <row r="193" spans="2:7" ht="15">
      <c r="B193" s="19"/>
      <c r="C193" s="13"/>
      <c r="D193" s="100"/>
      <c r="E193" s="15"/>
      <c r="F193" s="15"/>
      <c r="G193" s="15" t="str">
        <f t="shared" si="4"/>
        <v/>
      </c>
    </row>
    <row r="194" spans="2:7" ht="15">
      <c r="B194" s="19"/>
      <c r="C194" s="13"/>
      <c r="D194" s="100"/>
      <c r="E194" s="15"/>
      <c r="F194" s="15"/>
      <c r="G194" s="15" t="str">
        <f t="shared" si="4"/>
        <v/>
      </c>
    </row>
    <row r="195" spans="2:7" ht="15">
      <c r="B195" s="19"/>
      <c r="C195" s="13"/>
      <c r="D195" s="100"/>
      <c r="E195" s="15"/>
      <c r="F195" s="15"/>
      <c r="G195" s="15" t="str">
        <f t="shared" si="4"/>
        <v/>
      </c>
    </row>
    <row r="196" spans="2:7" ht="15">
      <c r="B196" s="19"/>
      <c r="C196" s="13"/>
      <c r="D196" s="100"/>
      <c r="E196" s="15"/>
      <c r="F196" s="15"/>
      <c r="G196" s="15" t="str">
        <f t="shared" si="4"/>
        <v/>
      </c>
    </row>
    <row r="197" spans="2:7" ht="15">
      <c r="B197" s="19"/>
      <c r="C197" s="13"/>
      <c r="D197" s="100"/>
      <c r="E197" s="15"/>
      <c r="F197" s="15"/>
      <c r="G197" s="15" t="str">
        <f t="shared" si="4"/>
        <v/>
      </c>
    </row>
    <row r="198" spans="2:7" ht="15">
      <c r="B198" s="19"/>
      <c r="C198" s="13"/>
      <c r="D198" s="100"/>
      <c r="E198" s="15"/>
      <c r="F198" s="15"/>
      <c r="G198" s="15" t="str">
        <f t="shared" si="4"/>
        <v/>
      </c>
    </row>
    <row r="199" spans="2:7" ht="15">
      <c r="B199" s="19"/>
      <c r="C199" s="13"/>
      <c r="D199" s="100"/>
      <c r="E199" s="15"/>
      <c r="F199" s="15"/>
      <c r="G199" s="15" t="str">
        <f t="shared" si="4"/>
        <v/>
      </c>
    </row>
    <row r="200" spans="2:7" ht="15">
      <c r="B200" s="19"/>
      <c r="C200" s="13"/>
      <c r="D200" s="100"/>
      <c r="E200" s="15"/>
      <c r="F200" s="15"/>
      <c r="G200" s="15" t="str">
        <f t="shared" si="4"/>
        <v/>
      </c>
    </row>
    <row r="201" spans="2:7" ht="15">
      <c r="B201" s="19"/>
      <c r="C201" s="13"/>
      <c r="D201" s="100"/>
      <c r="E201" s="15"/>
      <c r="F201" s="15"/>
      <c r="G201" s="15" t="str">
        <f t="shared" si="4"/>
        <v/>
      </c>
    </row>
    <row r="202" spans="2:7" ht="15">
      <c r="B202" s="19"/>
      <c r="C202" s="13"/>
      <c r="D202" s="100"/>
      <c r="E202" s="15"/>
      <c r="F202" s="15"/>
      <c r="G202" s="15" t="str">
        <f t="shared" si="4"/>
        <v/>
      </c>
    </row>
    <row r="203" spans="2:7" ht="15">
      <c r="B203" s="19"/>
      <c r="C203" s="13"/>
      <c r="D203" s="100"/>
      <c r="E203" s="15"/>
      <c r="F203" s="15"/>
      <c r="G203" s="15" t="str">
        <f t="shared" si="4"/>
        <v/>
      </c>
    </row>
    <row r="204" spans="2:7" ht="15">
      <c r="B204" s="19"/>
      <c r="C204" s="13"/>
      <c r="D204" s="100"/>
      <c r="E204" s="15"/>
      <c r="F204" s="15"/>
      <c r="G204" s="15" t="str">
        <f t="shared" si="4"/>
        <v/>
      </c>
    </row>
    <row r="205" spans="2:7" ht="15">
      <c r="B205" s="19"/>
      <c r="C205" s="13"/>
      <c r="D205" s="100"/>
      <c r="E205" s="15"/>
      <c r="F205" s="15"/>
      <c r="G205" s="15" t="str">
        <f t="shared" si="4"/>
        <v/>
      </c>
    </row>
    <row r="206" spans="2:7" ht="15">
      <c r="B206" s="19"/>
      <c r="C206" s="13"/>
      <c r="D206" s="100"/>
      <c r="E206" s="15"/>
      <c r="F206" s="15"/>
      <c r="G206" s="15" t="str">
        <f t="shared" si="4"/>
        <v/>
      </c>
    </row>
    <row r="207" spans="2:7" ht="15">
      <c r="B207" s="19"/>
      <c r="C207" s="13"/>
      <c r="D207" s="100"/>
      <c r="E207" s="15"/>
      <c r="F207" s="15"/>
      <c r="G207" s="15" t="str">
        <f t="shared" si="4"/>
        <v/>
      </c>
    </row>
    <row r="208" spans="2:7" ht="15">
      <c r="B208" s="19"/>
      <c r="C208" s="13"/>
      <c r="D208" s="100"/>
      <c r="E208" s="15"/>
      <c r="F208" s="15"/>
      <c r="G208" s="15" t="str">
        <f t="shared" si="4"/>
        <v/>
      </c>
    </row>
    <row r="209" spans="2:7" ht="15">
      <c r="B209" s="19"/>
      <c r="C209" s="13"/>
      <c r="D209" s="100"/>
      <c r="E209" s="15"/>
      <c r="F209" s="15"/>
      <c r="G209" s="15" t="str">
        <f t="shared" si="4"/>
        <v/>
      </c>
    </row>
    <row r="210" spans="2:7" ht="15">
      <c r="B210" s="19"/>
      <c r="C210" s="13"/>
      <c r="D210" s="100"/>
      <c r="E210" s="15"/>
      <c r="F210" s="15"/>
      <c r="G210" s="15" t="str">
        <f t="shared" si="4"/>
        <v/>
      </c>
    </row>
    <row r="211" spans="2:7" ht="15">
      <c r="B211" s="19"/>
      <c r="C211" s="13"/>
      <c r="D211" s="100"/>
      <c r="E211" s="15"/>
      <c r="F211" s="15"/>
      <c r="G211" s="15" t="str">
        <f t="shared" si="4"/>
        <v/>
      </c>
    </row>
    <row r="212" spans="2:7" ht="15">
      <c r="B212" s="19"/>
      <c r="C212" s="13"/>
      <c r="D212" s="100"/>
      <c r="E212" s="15"/>
      <c r="F212" s="15"/>
      <c r="G212" s="15" t="str">
        <f t="shared" si="4"/>
        <v/>
      </c>
    </row>
    <row r="213" spans="2:7" ht="15">
      <c r="B213" s="19"/>
      <c r="C213" s="13"/>
      <c r="D213" s="100"/>
      <c r="E213" s="15"/>
      <c r="F213" s="15"/>
      <c r="G213" s="15" t="str">
        <f t="shared" si="4"/>
        <v/>
      </c>
    </row>
    <row r="214" spans="2:7" ht="15">
      <c r="B214" s="19"/>
      <c r="C214" s="13"/>
      <c r="D214" s="100"/>
      <c r="E214" s="15"/>
      <c r="F214" s="15"/>
      <c r="G214" s="15" t="str">
        <f t="shared" si="4"/>
        <v/>
      </c>
    </row>
    <row r="215" spans="2:7" ht="15">
      <c r="B215" s="19"/>
      <c r="C215" s="13"/>
      <c r="D215" s="100"/>
      <c r="E215" s="15"/>
      <c r="F215" s="15"/>
      <c r="G215" s="15" t="str">
        <f t="shared" si="4"/>
        <v/>
      </c>
    </row>
    <row r="216" spans="2:7" ht="15">
      <c r="B216" s="19"/>
      <c r="C216" s="13"/>
      <c r="D216" s="100"/>
      <c r="E216" s="15"/>
      <c r="F216" s="15"/>
      <c r="G216" s="15" t="str">
        <f t="shared" si="4"/>
        <v/>
      </c>
    </row>
    <row r="217" spans="2:7" ht="15">
      <c r="B217" s="19"/>
      <c r="C217" s="13"/>
      <c r="D217" s="100"/>
      <c r="E217" s="15"/>
      <c r="F217" s="15"/>
      <c r="G217" s="15" t="str">
        <f t="shared" si="4"/>
        <v/>
      </c>
    </row>
    <row r="218" spans="2:7" ht="15">
      <c r="B218" s="19"/>
      <c r="C218" s="13"/>
      <c r="D218" s="100"/>
      <c r="E218" s="15"/>
      <c r="F218" s="15"/>
      <c r="G218" s="15" t="str">
        <f t="shared" si="4"/>
        <v/>
      </c>
    </row>
    <row r="219" spans="2:7" ht="15">
      <c r="B219" s="19"/>
      <c r="C219" s="13"/>
      <c r="D219" s="100"/>
      <c r="E219" s="15"/>
      <c r="F219" s="15"/>
      <c r="G219" s="15" t="str">
        <f t="shared" si="4"/>
        <v/>
      </c>
    </row>
    <row r="220" spans="2:7" ht="15">
      <c r="B220" s="19"/>
      <c r="C220" s="13"/>
      <c r="D220" s="100"/>
      <c r="E220" s="15"/>
      <c r="F220" s="15"/>
      <c r="G220" s="15" t="str">
        <f t="shared" si="4"/>
        <v/>
      </c>
    </row>
    <row r="221" spans="2:7" ht="15">
      <c r="B221" s="19"/>
      <c r="C221" s="13"/>
      <c r="D221" s="100"/>
      <c r="E221" s="15"/>
      <c r="F221" s="15"/>
      <c r="G221" s="15" t="str">
        <f t="shared" si="4"/>
        <v/>
      </c>
    </row>
    <row r="222" spans="2:7" ht="15">
      <c r="B222" s="19"/>
      <c r="C222" s="13"/>
      <c r="D222" s="100"/>
      <c r="E222" s="15"/>
      <c r="F222" s="15"/>
      <c r="G222" s="15" t="str">
        <f t="shared" si="4"/>
        <v/>
      </c>
    </row>
    <row r="223" spans="2:7" ht="15">
      <c r="B223" s="19"/>
      <c r="C223" s="13"/>
      <c r="D223" s="100"/>
      <c r="E223" s="15"/>
      <c r="F223" s="15"/>
      <c r="G223" s="15" t="str">
        <f t="shared" si="4"/>
        <v/>
      </c>
    </row>
    <row r="224" spans="2:7" ht="15">
      <c r="B224" s="19"/>
      <c r="C224" s="13"/>
      <c r="D224" s="100"/>
      <c r="E224" s="15"/>
      <c r="F224" s="15"/>
      <c r="G224" s="15" t="str">
        <f t="shared" si="4"/>
        <v/>
      </c>
    </row>
    <row r="225" spans="2:7" ht="15">
      <c r="B225" s="19"/>
      <c r="C225" s="13"/>
      <c r="D225" s="100"/>
      <c r="E225" s="15"/>
      <c r="F225" s="15"/>
      <c r="G225" s="15" t="str">
        <f t="shared" si="4"/>
        <v/>
      </c>
    </row>
    <row r="226" spans="2:7" ht="15">
      <c r="B226" s="19"/>
      <c r="C226" s="13"/>
      <c r="D226" s="100"/>
      <c r="E226" s="15"/>
      <c r="F226" s="15"/>
      <c r="G226" s="15" t="str">
        <f t="shared" si="4"/>
        <v/>
      </c>
    </row>
    <row r="227" spans="2:7" ht="15">
      <c r="B227" s="19"/>
      <c r="C227" s="13"/>
      <c r="D227" s="100"/>
      <c r="E227" s="15"/>
      <c r="F227" s="15"/>
      <c r="G227" s="15" t="str">
        <f t="shared" si="4"/>
        <v/>
      </c>
    </row>
    <row r="228" spans="2:7" ht="15">
      <c r="B228" s="19"/>
      <c r="C228" s="13"/>
      <c r="D228" s="100"/>
      <c r="E228" s="15"/>
      <c r="F228" s="15"/>
      <c r="G228" s="15" t="str">
        <f t="shared" si="4"/>
        <v/>
      </c>
    </row>
    <row r="229" spans="2:7" ht="15">
      <c r="B229" s="19"/>
      <c r="C229" s="13"/>
      <c r="D229" s="100"/>
      <c r="E229" s="15"/>
      <c r="F229" s="15"/>
      <c r="G229" s="15" t="str">
        <f t="shared" si="4"/>
        <v/>
      </c>
    </row>
    <row r="230" spans="2:7" ht="15">
      <c r="B230" s="19"/>
      <c r="C230" s="13"/>
      <c r="D230" s="100"/>
      <c r="E230" s="15"/>
      <c r="F230" s="15"/>
      <c r="G230" s="15" t="str">
        <f t="shared" si="4"/>
        <v/>
      </c>
    </row>
    <row r="231" spans="2:7" ht="15">
      <c r="B231" s="19"/>
      <c r="C231" s="13"/>
      <c r="D231" s="100"/>
      <c r="E231" s="15"/>
      <c r="F231" s="15"/>
      <c r="G231" s="15" t="str">
        <f t="shared" si="4"/>
        <v/>
      </c>
    </row>
    <row r="232" spans="2:7" ht="15">
      <c r="B232" s="19"/>
      <c r="C232" s="13"/>
      <c r="D232" s="100"/>
      <c r="E232" s="15"/>
      <c r="F232" s="15"/>
      <c r="G232" s="15" t="str">
        <f t="shared" si="4"/>
        <v/>
      </c>
    </row>
    <row r="233" spans="2:7" ht="15">
      <c r="B233" s="19"/>
      <c r="C233" s="13"/>
      <c r="D233" s="100"/>
      <c r="E233" s="15"/>
      <c r="F233" s="15"/>
      <c r="G233" s="15" t="str">
        <f t="shared" si="4"/>
        <v/>
      </c>
    </row>
    <row r="234" spans="2:7" ht="15">
      <c r="B234" s="19"/>
      <c r="C234" s="13"/>
      <c r="D234" s="100"/>
      <c r="E234" s="15"/>
      <c r="F234" s="15"/>
      <c r="G234" s="15" t="str">
        <f t="shared" si="4"/>
        <v/>
      </c>
    </row>
    <row r="235" spans="2:7" ht="15">
      <c r="B235" s="19"/>
      <c r="C235" s="13"/>
      <c r="D235" s="100"/>
      <c r="E235" s="15"/>
      <c r="F235" s="15"/>
      <c r="G235" s="15" t="str">
        <f t="shared" si="4"/>
        <v/>
      </c>
    </row>
    <row r="236" spans="2:7" ht="15">
      <c r="B236" s="19"/>
      <c r="C236" s="13"/>
      <c r="D236" s="100"/>
      <c r="E236" s="15"/>
      <c r="F236" s="15"/>
      <c r="G236" s="15" t="str">
        <f t="shared" si="4"/>
        <v/>
      </c>
    </row>
    <row r="237" spans="2:7" ht="15">
      <c r="B237" s="19"/>
      <c r="C237" s="13"/>
      <c r="D237" s="100"/>
      <c r="E237" s="15"/>
      <c r="F237" s="15"/>
      <c r="G237" s="15" t="str">
        <f t="shared" si="4"/>
        <v/>
      </c>
    </row>
    <row r="238" spans="2:7" ht="15">
      <c r="B238" s="19"/>
      <c r="C238" s="13"/>
      <c r="D238" s="100"/>
      <c r="E238" s="15"/>
      <c r="F238" s="15"/>
      <c r="G238" s="15" t="str">
        <f t="shared" si="4"/>
        <v/>
      </c>
    </row>
    <row r="239" spans="2:7" ht="15">
      <c r="B239" s="19"/>
      <c r="C239" s="13"/>
      <c r="D239" s="100"/>
      <c r="E239" s="15"/>
      <c r="F239" s="15"/>
      <c r="G239" s="15" t="str">
        <f t="shared" si="4"/>
        <v/>
      </c>
    </row>
    <row r="240" spans="2:7" ht="15">
      <c r="B240" s="19"/>
      <c r="C240" s="13"/>
      <c r="D240" s="100"/>
      <c r="E240" s="15"/>
      <c r="F240" s="15"/>
      <c r="G240" s="15" t="str">
        <f t="shared" si="4"/>
        <v/>
      </c>
    </row>
    <row r="241" spans="2:7" ht="15">
      <c r="B241" s="19"/>
      <c r="C241" s="13"/>
      <c r="D241" s="100"/>
      <c r="E241" s="15"/>
      <c r="F241" s="15"/>
      <c r="G241" s="15" t="str">
        <f t="shared" si="4"/>
        <v/>
      </c>
    </row>
    <row r="242" spans="2:7" ht="15">
      <c r="B242" s="19"/>
      <c r="C242" s="13"/>
      <c r="D242" s="100"/>
      <c r="E242" s="15"/>
      <c r="F242" s="15"/>
      <c r="G242" s="15" t="str">
        <f t="shared" si="4"/>
        <v/>
      </c>
    </row>
    <row r="243" spans="2:7" ht="15">
      <c r="B243" s="19"/>
      <c r="C243" s="13"/>
      <c r="D243" s="100"/>
      <c r="E243" s="15"/>
      <c r="F243" s="15"/>
      <c r="G243" s="15" t="str">
        <f t="shared" si="4"/>
        <v/>
      </c>
    </row>
    <row r="244" spans="2:7" ht="15">
      <c r="B244" s="19"/>
      <c r="C244" s="13"/>
      <c r="D244" s="100"/>
      <c r="E244" s="15"/>
      <c r="F244" s="15"/>
      <c r="G244" s="15" t="str">
        <f t="shared" si="4"/>
        <v/>
      </c>
    </row>
    <row r="245" spans="2:7" ht="15">
      <c r="B245" s="19"/>
      <c r="C245" s="13"/>
      <c r="D245" s="100"/>
      <c r="E245" s="15"/>
      <c r="F245" s="15"/>
      <c r="G245" s="15" t="str">
        <f t="shared" si="4"/>
        <v/>
      </c>
    </row>
    <row r="246" spans="2:7" ht="15">
      <c r="B246" s="19"/>
      <c r="C246" s="13"/>
      <c r="D246" s="100"/>
      <c r="E246" s="15"/>
      <c r="F246" s="15"/>
      <c r="G246" s="15" t="str">
        <f t="shared" si="4"/>
        <v/>
      </c>
    </row>
    <row r="247" spans="2:7" ht="15">
      <c r="B247" s="19"/>
      <c r="C247" s="13"/>
      <c r="D247" s="100"/>
      <c r="E247" s="15"/>
      <c r="F247" s="15"/>
      <c r="G247" s="15" t="str">
        <f t="shared" si="4"/>
        <v/>
      </c>
    </row>
    <row r="248" spans="2:7" ht="15">
      <c r="B248" s="19"/>
      <c r="C248" s="13"/>
      <c r="D248" s="100"/>
      <c r="E248" s="15"/>
      <c r="F248" s="15"/>
      <c r="G248" s="15" t="str">
        <f t="shared" si="4"/>
        <v/>
      </c>
    </row>
    <row r="249" spans="2:7" ht="15">
      <c r="B249" s="19"/>
      <c r="C249" s="13"/>
      <c r="D249" s="100"/>
      <c r="E249" s="15"/>
      <c r="F249" s="15"/>
      <c r="G249" s="15" t="str">
        <f t="shared" si="4"/>
        <v/>
      </c>
    </row>
    <row r="250" spans="2:7" ht="15">
      <c r="B250" s="19"/>
      <c r="C250" s="13"/>
      <c r="D250" s="100"/>
      <c r="E250" s="15"/>
      <c r="F250" s="15"/>
      <c r="G250" s="15" t="str">
        <f t="shared" si="4"/>
        <v/>
      </c>
    </row>
    <row r="251" spans="2:7" ht="15">
      <c r="B251" s="19"/>
      <c r="C251" s="13"/>
      <c r="D251" s="100"/>
      <c r="E251" s="15"/>
      <c r="F251" s="15"/>
      <c r="G251" s="15" t="str">
        <f t="shared" si="4"/>
        <v/>
      </c>
    </row>
    <row r="252" spans="2:7" ht="15">
      <c r="B252" s="19"/>
      <c r="C252" s="13"/>
      <c r="D252" s="100"/>
      <c r="E252" s="15"/>
      <c r="F252" s="15"/>
      <c r="G252" s="15" t="str">
        <f t="shared" si="4"/>
        <v/>
      </c>
    </row>
    <row r="253" spans="2:7" ht="15">
      <c r="B253" s="19"/>
      <c r="C253" s="13"/>
      <c r="D253" s="100"/>
      <c r="E253" s="15"/>
      <c r="F253" s="15"/>
      <c r="G253" s="15" t="str">
        <f t="shared" si="4"/>
        <v/>
      </c>
    </row>
    <row r="254" spans="2:7" ht="15">
      <c r="B254" s="19"/>
      <c r="C254" s="13"/>
      <c r="D254" s="100"/>
      <c r="E254" s="15"/>
      <c r="F254" s="15"/>
      <c r="G254" s="15" t="str">
        <f t="shared" si="4"/>
        <v/>
      </c>
    </row>
    <row r="255" spans="2:7" ht="15">
      <c r="B255" s="19"/>
      <c r="C255" s="13"/>
      <c r="D255" s="100"/>
      <c r="E255" s="15"/>
      <c r="F255" s="15"/>
      <c r="G255" s="15" t="str">
        <f t="shared" si="4"/>
        <v/>
      </c>
    </row>
    <row r="256" spans="2:7" ht="15">
      <c r="B256" s="19"/>
      <c r="C256" s="13"/>
      <c r="D256" s="100"/>
      <c r="E256" s="15"/>
      <c r="F256" s="15"/>
      <c r="G256" s="15" t="str">
        <f t="shared" si="4"/>
        <v/>
      </c>
    </row>
    <row r="257" spans="2:7" ht="15">
      <c r="B257" s="19"/>
      <c r="C257" s="13"/>
      <c r="D257" s="100"/>
      <c r="E257" s="15"/>
      <c r="F257" s="15"/>
      <c r="G257" s="15" t="str">
        <f t="shared" si="4"/>
        <v/>
      </c>
    </row>
    <row r="258" spans="2:7" ht="15">
      <c r="B258" s="19"/>
      <c r="C258" s="13"/>
      <c r="D258" s="100"/>
      <c r="E258" s="15"/>
      <c r="F258" s="15"/>
      <c r="G258" s="15" t="str">
        <f t="shared" si="4"/>
        <v/>
      </c>
    </row>
    <row r="259" spans="2:7" ht="15">
      <c r="B259" s="19"/>
      <c r="C259" s="13"/>
      <c r="D259" s="100"/>
      <c r="E259" s="15"/>
      <c r="F259" s="15"/>
      <c r="G259" s="15" t="str">
        <f t="shared" si="4"/>
        <v/>
      </c>
    </row>
    <row r="260" spans="2:7" ht="15">
      <c r="B260" s="19"/>
      <c r="C260" s="13"/>
      <c r="D260" s="100"/>
      <c r="E260" s="15"/>
      <c r="F260" s="15"/>
      <c r="G260" s="15" t="str">
        <f t="shared" si="4"/>
        <v/>
      </c>
    </row>
    <row r="261" spans="2:7" ht="15">
      <c r="B261" s="19"/>
      <c r="C261" s="13"/>
      <c r="D261" s="100"/>
      <c r="E261" s="15"/>
      <c r="F261" s="15"/>
      <c r="G261" s="15" t="str">
        <f t="shared" si="4"/>
        <v/>
      </c>
    </row>
    <row r="262" spans="2:7" ht="15">
      <c r="B262" s="19"/>
      <c r="C262" s="13"/>
      <c r="D262" s="100"/>
      <c r="E262" s="15"/>
      <c r="F262" s="15"/>
      <c r="G262" s="15" t="str">
        <f t="shared" si="4"/>
        <v/>
      </c>
    </row>
    <row r="263" spans="2:7" ht="15">
      <c r="B263" s="19"/>
      <c r="C263" s="13"/>
      <c r="D263" s="100"/>
      <c r="E263" s="15"/>
      <c r="F263" s="15"/>
      <c r="G263" s="15" t="str">
        <f t="shared" si="4"/>
        <v/>
      </c>
    </row>
    <row r="264" spans="2:7" ht="15">
      <c r="B264" s="19"/>
      <c r="C264" s="13"/>
      <c r="D264" s="100"/>
      <c r="E264" s="15"/>
      <c r="F264" s="15"/>
      <c r="G264" s="15" t="str">
        <f t="shared" si="4"/>
        <v/>
      </c>
    </row>
    <row r="265" spans="2:7" ht="15">
      <c r="B265" s="19"/>
      <c r="C265" s="13"/>
      <c r="D265" s="100"/>
      <c r="E265" s="15"/>
      <c r="F265" s="15"/>
      <c r="G265" s="15" t="str">
        <f t="shared" si="4"/>
        <v/>
      </c>
    </row>
    <row r="266" spans="2:7" ht="15">
      <c r="B266" s="19"/>
      <c r="C266" s="13"/>
      <c r="D266" s="100"/>
      <c r="E266" s="15"/>
      <c r="F266" s="15"/>
      <c r="G266" s="15" t="str">
        <f t="shared" si="4"/>
        <v/>
      </c>
    </row>
    <row r="267" spans="2:7" ht="15">
      <c r="B267" s="19"/>
      <c r="C267" s="13"/>
      <c r="D267" s="100"/>
      <c r="E267" s="15"/>
      <c r="F267" s="15"/>
      <c r="G267" s="15" t="str">
        <f t="shared" si="4"/>
        <v/>
      </c>
    </row>
    <row r="268" spans="2:7" ht="15">
      <c r="B268" s="19"/>
      <c r="C268" s="13"/>
      <c r="D268" s="100"/>
      <c r="E268" s="15"/>
      <c r="F268" s="15"/>
      <c r="G268" s="15" t="str">
        <f t="shared" si="4"/>
        <v/>
      </c>
    </row>
    <row r="269" spans="2:7" ht="15">
      <c r="B269" s="19"/>
      <c r="C269" s="13"/>
      <c r="D269" s="100"/>
      <c r="E269" s="15"/>
      <c r="F269" s="15"/>
      <c r="G269" s="15" t="str">
        <f t="shared" si="4"/>
        <v/>
      </c>
    </row>
    <row r="270" spans="2:7" ht="15">
      <c r="B270" s="19"/>
      <c r="C270" s="13"/>
      <c r="D270" s="100"/>
      <c r="E270" s="15"/>
      <c r="F270" s="15"/>
      <c r="G270" s="15" t="str">
        <f t="shared" si="4"/>
        <v/>
      </c>
    </row>
    <row r="271" spans="2:7" ht="15">
      <c r="B271" s="19"/>
      <c r="C271" s="13"/>
      <c r="D271" s="100"/>
      <c r="E271" s="15"/>
      <c r="F271" s="15"/>
      <c r="G271" s="15" t="str">
        <f t="shared" ref="G271:G505" si="5">IF(OR(G270="",AND(B271="",E271="",F271="")),"",G270+E271-F271)</f>
        <v/>
      </c>
    </row>
    <row r="272" spans="2:7" ht="15">
      <c r="B272" s="19"/>
      <c r="C272" s="13"/>
      <c r="D272" s="100"/>
      <c r="E272" s="15"/>
      <c r="F272" s="15"/>
      <c r="G272" s="15" t="str">
        <f t="shared" si="5"/>
        <v/>
      </c>
    </row>
    <row r="273" spans="2:7" ht="15">
      <c r="B273" s="19"/>
      <c r="C273" s="13"/>
      <c r="D273" s="100"/>
      <c r="E273" s="15"/>
      <c r="F273" s="15"/>
      <c r="G273" s="15" t="str">
        <f t="shared" si="5"/>
        <v/>
      </c>
    </row>
    <row r="274" spans="2:7" ht="15">
      <c r="B274" s="19"/>
      <c r="C274" s="13"/>
      <c r="D274" s="100"/>
      <c r="E274" s="15"/>
      <c r="F274" s="15"/>
      <c r="G274" s="15" t="str">
        <f t="shared" si="5"/>
        <v/>
      </c>
    </row>
    <row r="275" spans="2:7" ht="15">
      <c r="B275" s="19"/>
      <c r="C275" s="13"/>
      <c r="D275" s="100"/>
      <c r="E275" s="15"/>
      <c r="F275" s="15"/>
      <c r="G275" s="15" t="str">
        <f t="shared" si="5"/>
        <v/>
      </c>
    </row>
    <row r="276" spans="2:7" ht="15">
      <c r="B276" s="19"/>
      <c r="C276" s="13"/>
      <c r="D276" s="100"/>
      <c r="E276" s="15"/>
      <c r="F276" s="15"/>
      <c r="G276" s="15" t="str">
        <f t="shared" si="5"/>
        <v/>
      </c>
    </row>
    <row r="277" spans="2:7" ht="15">
      <c r="B277" s="19"/>
      <c r="C277" s="13"/>
      <c r="D277" s="100"/>
      <c r="E277" s="15"/>
      <c r="F277" s="15"/>
      <c r="G277" s="15" t="str">
        <f t="shared" si="5"/>
        <v/>
      </c>
    </row>
    <row r="278" spans="2:7" ht="15">
      <c r="B278" s="19"/>
      <c r="C278" s="13"/>
      <c r="D278" s="100"/>
      <c r="E278" s="15"/>
      <c r="F278" s="15"/>
      <c r="G278" s="15" t="str">
        <f t="shared" si="5"/>
        <v/>
      </c>
    </row>
    <row r="279" spans="2:7" ht="15">
      <c r="B279" s="19"/>
      <c r="C279" s="13"/>
      <c r="D279" s="100"/>
      <c r="E279" s="15"/>
      <c r="F279" s="15"/>
      <c r="G279" s="15" t="str">
        <f t="shared" si="5"/>
        <v/>
      </c>
    </row>
    <row r="280" spans="2:7" ht="15">
      <c r="B280" s="19"/>
      <c r="C280" s="13"/>
      <c r="D280" s="100"/>
      <c r="E280" s="15"/>
      <c r="F280" s="15"/>
      <c r="G280" s="15" t="str">
        <f t="shared" si="5"/>
        <v/>
      </c>
    </row>
    <row r="281" spans="2:7" ht="15">
      <c r="B281" s="19"/>
      <c r="C281" s="13"/>
      <c r="D281" s="100"/>
      <c r="E281" s="15"/>
      <c r="F281" s="15"/>
      <c r="G281" s="15" t="str">
        <f t="shared" si="5"/>
        <v/>
      </c>
    </row>
    <row r="282" spans="2:7" ht="15">
      <c r="B282" s="19"/>
      <c r="C282" s="13"/>
      <c r="D282" s="100"/>
      <c r="E282" s="15"/>
      <c r="F282" s="15"/>
      <c r="G282" s="15" t="str">
        <f t="shared" si="5"/>
        <v/>
      </c>
    </row>
    <row r="283" spans="2:7" ht="15">
      <c r="B283" s="19"/>
      <c r="C283" s="13"/>
      <c r="D283" s="100"/>
      <c r="E283" s="15"/>
      <c r="F283" s="15"/>
      <c r="G283" s="15" t="str">
        <f t="shared" si="5"/>
        <v/>
      </c>
    </row>
    <row r="284" spans="2:7" ht="15">
      <c r="B284" s="19"/>
      <c r="C284" s="13"/>
      <c r="D284" s="100"/>
      <c r="E284" s="15"/>
      <c r="F284" s="15"/>
      <c r="G284" s="15" t="str">
        <f t="shared" si="5"/>
        <v/>
      </c>
    </row>
    <row r="285" spans="2:7" ht="15">
      <c r="B285" s="19"/>
      <c r="C285" s="13"/>
      <c r="D285" s="100"/>
      <c r="E285" s="15"/>
      <c r="F285" s="15"/>
      <c r="G285" s="15" t="str">
        <f t="shared" si="5"/>
        <v/>
      </c>
    </row>
    <row r="286" spans="2:7" ht="15">
      <c r="B286" s="19"/>
      <c r="C286" s="13"/>
      <c r="D286" s="100"/>
      <c r="E286" s="15"/>
      <c r="F286" s="15"/>
      <c r="G286" s="15" t="str">
        <f t="shared" si="5"/>
        <v/>
      </c>
    </row>
    <row r="287" spans="2:7" ht="15">
      <c r="B287" s="19"/>
      <c r="C287" s="13"/>
      <c r="D287" s="100"/>
      <c r="E287" s="15"/>
      <c r="F287" s="15"/>
      <c r="G287" s="15" t="str">
        <f t="shared" si="5"/>
        <v/>
      </c>
    </row>
    <row r="288" spans="2:7" ht="15">
      <c r="B288" s="19"/>
      <c r="C288" s="13"/>
      <c r="D288" s="100"/>
      <c r="E288" s="15"/>
      <c r="F288" s="15"/>
      <c r="G288" s="15" t="str">
        <f t="shared" si="5"/>
        <v/>
      </c>
    </row>
    <row r="289" spans="2:7" ht="15">
      <c r="B289" s="19"/>
      <c r="C289" s="13"/>
      <c r="D289" s="100"/>
      <c r="E289" s="15"/>
      <c r="F289" s="15"/>
      <c r="G289" s="15" t="str">
        <f t="shared" si="5"/>
        <v/>
      </c>
    </row>
    <row r="290" spans="2:7" ht="15">
      <c r="B290" s="19"/>
      <c r="C290" s="13"/>
      <c r="D290" s="100"/>
      <c r="E290" s="15"/>
      <c r="F290" s="15"/>
      <c r="G290" s="15" t="str">
        <f t="shared" si="5"/>
        <v/>
      </c>
    </row>
    <row r="291" spans="2:7" ht="15">
      <c r="B291" s="19"/>
      <c r="C291" s="13"/>
      <c r="D291" s="100"/>
      <c r="E291" s="15"/>
      <c r="F291" s="15"/>
      <c r="G291" s="15" t="str">
        <f t="shared" si="5"/>
        <v/>
      </c>
    </row>
    <row r="292" spans="2:7" ht="15">
      <c r="B292" s="19"/>
      <c r="C292" s="13"/>
      <c r="D292" s="100"/>
      <c r="E292" s="15"/>
      <c r="F292" s="15"/>
      <c r="G292" s="15" t="str">
        <f t="shared" si="5"/>
        <v/>
      </c>
    </row>
    <row r="293" spans="2:7" ht="15">
      <c r="B293" s="19"/>
      <c r="C293" s="13"/>
      <c r="D293" s="100"/>
      <c r="E293" s="15"/>
      <c r="F293" s="15"/>
      <c r="G293" s="15" t="str">
        <f t="shared" si="5"/>
        <v/>
      </c>
    </row>
    <row r="294" spans="2:7" ht="15">
      <c r="B294" s="19"/>
      <c r="C294" s="13"/>
      <c r="D294" s="100"/>
      <c r="E294" s="15"/>
      <c r="F294" s="15"/>
      <c r="G294" s="15" t="str">
        <f t="shared" si="5"/>
        <v/>
      </c>
    </row>
    <row r="295" spans="2:7" ht="15">
      <c r="B295" s="19"/>
      <c r="C295" s="13"/>
      <c r="D295" s="100"/>
      <c r="E295" s="15"/>
      <c r="F295" s="15"/>
      <c r="G295" s="15" t="str">
        <f t="shared" si="5"/>
        <v/>
      </c>
    </row>
    <row r="296" spans="2:7" ht="15">
      <c r="B296" s="19"/>
      <c r="C296" s="13"/>
      <c r="D296" s="100"/>
      <c r="E296" s="15"/>
      <c r="F296" s="15"/>
      <c r="G296" s="15" t="str">
        <f t="shared" si="5"/>
        <v/>
      </c>
    </row>
    <row r="297" spans="2:7" ht="15">
      <c r="B297" s="19"/>
      <c r="C297" s="13"/>
      <c r="D297" s="100"/>
      <c r="E297" s="15"/>
      <c r="F297" s="15"/>
      <c r="G297" s="15" t="str">
        <f t="shared" si="5"/>
        <v/>
      </c>
    </row>
    <row r="298" spans="2:7" ht="15">
      <c r="B298" s="19"/>
      <c r="C298" s="13"/>
      <c r="D298" s="100"/>
      <c r="E298" s="15"/>
      <c r="F298" s="15"/>
      <c r="G298" s="15" t="str">
        <f t="shared" si="5"/>
        <v/>
      </c>
    </row>
    <row r="299" spans="2:7" ht="15">
      <c r="B299" s="19"/>
      <c r="C299" s="13"/>
      <c r="D299" s="100"/>
      <c r="E299" s="15"/>
      <c r="F299" s="15"/>
      <c r="G299" s="15" t="str">
        <f t="shared" si="5"/>
        <v/>
      </c>
    </row>
    <row r="300" spans="2:7" ht="15">
      <c r="B300" s="19"/>
      <c r="C300" s="13"/>
      <c r="D300" s="100"/>
      <c r="E300" s="15"/>
      <c r="F300" s="15"/>
      <c r="G300" s="15" t="str">
        <f t="shared" si="5"/>
        <v/>
      </c>
    </row>
    <row r="301" spans="2:7" ht="15">
      <c r="B301" s="19"/>
      <c r="C301" s="13"/>
      <c r="D301" s="100"/>
      <c r="E301" s="15"/>
      <c r="F301" s="15"/>
      <c r="G301" s="15" t="str">
        <f t="shared" si="5"/>
        <v/>
      </c>
    </row>
    <row r="302" spans="2:7" ht="15">
      <c r="B302" s="19"/>
      <c r="C302" s="13"/>
      <c r="D302" s="100"/>
      <c r="E302" s="15"/>
      <c r="F302" s="15"/>
      <c r="G302" s="15" t="str">
        <f t="shared" si="5"/>
        <v/>
      </c>
    </row>
    <row r="303" spans="2:7" ht="15">
      <c r="B303" s="19"/>
      <c r="C303" s="13"/>
      <c r="D303" s="100"/>
      <c r="E303" s="15"/>
      <c r="F303" s="15"/>
      <c r="G303" s="15" t="str">
        <f t="shared" si="5"/>
        <v/>
      </c>
    </row>
    <row r="304" spans="2:7" ht="15">
      <c r="B304" s="19"/>
      <c r="C304" s="13"/>
      <c r="D304" s="100"/>
      <c r="E304" s="15"/>
      <c r="F304" s="15"/>
      <c r="G304" s="15" t="str">
        <f t="shared" si="5"/>
        <v/>
      </c>
    </row>
    <row r="305" spans="2:7" ht="15">
      <c r="B305" s="19"/>
      <c r="C305" s="13"/>
      <c r="D305" s="100"/>
      <c r="E305" s="15"/>
      <c r="F305" s="15"/>
      <c r="G305" s="15" t="str">
        <f t="shared" si="5"/>
        <v/>
      </c>
    </row>
    <row r="306" spans="2:7" ht="15">
      <c r="B306" s="19"/>
      <c r="C306" s="13"/>
      <c r="D306" s="100"/>
      <c r="E306" s="15"/>
      <c r="F306" s="15"/>
      <c r="G306" s="15" t="str">
        <f t="shared" si="5"/>
        <v/>
      </c>
    </row>
    <row r="307" spans="2:7" ht="15">
      <c r="B307" s="19"/>
      <c r="C307" s="13"/>
      <c r="D307" s="100"/>
      <c r="E307" s="15"/>
      <c r="F307" s="15"/>
      <c r="G307" s="15" t="str">
        <f t="shared" si="5"/>
        <v/>
      </c>
    </row>
    <row r="308" spans="2:7" ht="15">
      <c r="B308" s="19"/>
      <c r="C308" s="13"/>
      <c r="D308" s="100"/>
      <c r="E308" s="15"/>
      <c r="F308" s="15"/>
      <c r="G308" s="15" t="str">
        <f t="shared" si="5"/>
        <v/>
      </c>
    </row>
    <row r="309" spans="2:7" ht="15">
      <c r="B309" s="19"/>
      <c r="C309" s="13"/>
      <c r="D309" s="100"/>
      <c r="E309" s="15"/>
      <c r="F309" s="15"/>
      <c r="G309" s="15" t="str">
        <f t="shared" si="5"/>
        <v/>
      </c>
    </row>
    <row r="310" spans="2:7" ht="15">
      <c r="B310" s="19"/>
      <c r="C310" s="13"/>
      <c r="D310" s="100"/>
      <c r="E310" s="15"/>
      <c r="F310" s="15"/>
      <c r="G310" s="15" t="str">
        <f t="shared" si="5"/>
        <v/>
      </c>
    </row>
    <row r="311" spans="2:7" ht="15">
      <c r="B311" s="19"/>
      <c r="C311" s="13"/>
      <c r="D311" s="100"/>
      <c r="E311" s="15"/>
      <c r="F311" s="15"/>
      <c r="G311" s="15" t="str">
        <f t="shared" si="5"/>
        <v/>
      </c>
    </row>
    <row r="312" spans="2:7" ht="15">
      <c r="B312" s="19"/>
      <c r="C312" s="13"/>
      <c r="D312" s="100"/>
      <c r="E312" s="15"/>
      <c r="F312" s="15"/>
      <c r="G312" s="15" t="str">
        <f t="shared" si="5"/>
        <v/>
      </c>
    </row>
    <row r="313" spans="2:7" ht="15">
      <c r="B313" s="19"/>
      <c r="C313" s="13"/>
      <c r="D313" s="100"/>
      <c r="E313" s="15"/>
      <c r="F313" s="15"/>
      <c r="G313" s="15" t="str">
        <f t="shared" si="5"/>
        <v/>
      </c>
    </row>
    <row r="314" spans="2:7" ht="15">
      <c r="B314" s="19"/>
      <c r="C314" s="13"/>
      <c r="D314" s="100"/>
      <c r="E314" s="15"/>
      <c r="F314" s="15"/>
      <c r="G314" s="15" t="str">
        <f t="shared" si="5"/>
        <v/>
      </c>
    </row>
    <row r="315" spans="2:7" ht="15">
      <c r="B315" s="19"/>
      <c r="C315" s="13"/>
      <c r="D315" s="100"/>
      <c r="E315" s="15"/>
      <c r="F315" s="15"/>
      <c r="G315" s="15" t="str">
        <f t="shared" si="5"/>
        <v/>
      </c>
    </row>
    <row r="316" spans="2:7" ht="15">
      <c r="B316" s="19"/>
      <c r="C316" s="13"/>
      <c r="D316" s="100"/>
      <c r="E316" s="15"/>
      <c r="F316" s="15"/>
      <c r="G316" s="15" t="str">
        <f t="shared" si="5"/>
        <v/>
      </c>
    </row>
    <row r="317" spans="2:7" ht="15">
      <c r="B317" s="19"/>
      <c r="C317" s="13"/>
      <c r="D317" s="100"/>
      <c r="E317" s="15"/>
      <c r="F317" s="15"/>
      <c r="G317" s="15" t="str">
        <f t="shared" si="5"/>
        <v/>
      </c>
    </row>
    <row r="318" spans="2:7" ht="15">
      <c r="B318" s="19"/>
      <c r="C318" s="13"/>
      <c r="D318" s="100"/>
      <c r="E318" s="15"/>
      <c r="F318" s="15"/>
      <c r="G318" s="15" t="str">
        <f t="shared" si="5"/>
        <v/>
      </c>
    </row>
    <row r="319" spans="2:7" ht="15">
      <c r="B319" s="19"/>
      <c r="C319" s="13"/>
      <c r="D319" s="100"/>
      <c r="E319" s="15"/>
      <c r="F319" s="15"/>
      <c r="G319" s="15" t="str">
        <f t="shared" si="5"/>
        <v/>
      </c>
    </row>
    <row r="320" spans="2:7" ht="15">
      <c r="B320" s="19"/>
      <c r="C320" s="13"/>
      <c r="D320" s="100"/>
      <c r="E320" s="15"/>
      <c r="F320" s="15"/>
      <c r="G320" s="15" t="str">
        <f t="shared" si="5"/>
        <v/>
      </c>
    </row>
    <row r="321" spans="2:7" ht="15">
      <c r="B321" s="19"/>
      <c r="C321" s="13"/>
      <c r="D321" s="100"/>
      <c r="E321" s="15"/>
      <c r="F321" s="15"/>
      <c r="G321" s="15" t="str">
        <f t="shared" si="5"/>
        <v/>
      </c>
    </row>
    <row r="322" spans="2:7" ht="15">
      <c r="B322" s="19"/>
      <c r="C322" s="13"/>
      <c r="D322" s="100"/>
      <c r="E322" s="15"/>
      <c r="F322" s="15"/>
      <c r="G322" s="15" t="str">
        <f t="shared" si="5"/>
        <v/>
      </c>
    </row>
    <row r="323" spans="2:7" ht="15">
      <c r="B323" s="19"/>
      <c r="C323" s="13"/>
      <c r="D323" s="100"/>
      <c r="E323" s="15"/>
      <c r="F323" s="15"/>
      <c r="G323" s="15" t="str">
        <f t="shared" si="5"/>
        <v/>
      </c>
    </row>
    <row r="324" spans="2:7" ht="15">
      <c r="B324" s="19"/>
      <c r="C324" s="13"/>
      <c r="D324" s="100"/>
      <c r="E324" s="15"/>
      <c r="F324" s="15"/>
      <c r="G324" s="15" t="str">
        <f t="shared" si="5"/>
        <v/>
      </c>
    </row>
    <row r="325" spans="2:7" ht="15">
      <c r="B325" s="19"/>
      <c r="C325" s="13"/>
      <c r="D325" s="100"/>
      <c r="E325" s="15"/>
      <c r="F325" s="15"/>
      <c r="G325" s="15" t="str">
        <f t="shared" si="5"/>
        <v/>
      </c>
    </row>
    <row r="326" spans="2:7" ht="15">
      <c r="B326" s="19"/>
      <c r="C326" s="13"/>
      <c r="D326" s="100"/>
      <c r="E326" s="15"/>
      <c r="F326" s="15"/>
      <c r="G326" s="15" t="str">
        <f t="shared" si="5"/>
        <v/>
      </c>
    </row>
    <row r="327" spans="2:7" ht="15">
      <c r="B327" s="19"/>
      <c r="C327" s="13"/>
      <c r="D327" s="100"/>
      <c r="E327" s="15"/>
      <c r="F327" s="15"/>
      <c r="G327" s="15" t="str">
        <f t="shared" si="5"/>
        <v/>
      </c>
    </row>
    <row r="328" spans="2:7" ht="15">
      <c r="B328" s="19"/>
      <c r="C328" s="13"/>
      <c r="D328" s="100"/>
      <c r="E328" s="15"/>
      <c r="F328" s="15"/>
      <c r="G328" s="15" t="str">
        <f t="shared" si="5"/>
        <v/>
      </c>
    </row>
    <row r="329" spans="2:7" ht="15">
      <c r="B329" s="19"/>
      <c r="C329" s="13"/>
      <c r="D329" s="100"/>
      <c r="E329" s="15"/>
      <c r="F329" s="15"/>
      <c r="G329" s="15" t="str">
        <f t="shared" si="5"/>
        <v/>
      </c>
    </row>
    <row r="330" spans="2:7" ht="15">
      <c r="B330" s="19"/>
      <c r="C330" s="13"/>
      <c r="D330" s="100"/>
      <c r="E330" s="15"/>
      <c r="F330" s="15"/>
      <c r="G330" s="15" t="str">
        <f t="shared" si="5"/>
        <v/>
      </c>
    </row>
    <row r="331" spans="2:7" ht="15">
      <c r="B331" s="19"/>
      <c r="C331" s="13"/>
      <c r="D331" s="100"/>
      <c r="E331" s="15"/>
      <c r="F331" s="15"/>
      <c r="G331" s="15" t="str">
        <f t="shared" si="5"/>
        <v/>
      </c>
    </row>
    <row r="332" spans="2:7" ht="15">
      <c r="B332" s="19"/>
      <c r="C332" s="13"/>
      <c r="D332" s="100"/>
      <c r="E332" s="15"/>
      <c r="F332" s="15"/>
      <c r="G332" s="15" t="str">
        <f t="shared" si="5"/>
        <v/>
      </c>
    </row>
    <row r="333" spans="2:7" ht="15">
      <c r="B333" s="19"/>
      <c r="C333" s="13"/>
      <c r="D333" s="100"/>
      <c r="E333" s="15"/>
      <c r="F333" s="15"/>
      <c r="G333" s="15" t="str">
        <f t="shared" si="5"/>
        <v/>
      </c>
    </row>
    <row r="334" spans="2:7" ht="15">
      <c r="B334" s="19"/>
      <c r="C334" s="13"/>
      <c r="D334" s="100"/>
      <c r="E334" s="15"/>
      <c r="F334" s="15"/>
      <c r="G334" s="15" t="str">
        <f t="shared" si="5"/>
        <v/>
      </c>
    </row>
    <row r="335" spans="2:7" ht="15">
      <c r="B335" s="19"/>
      <c r="C335" s="13"/>
      <c r="D335" s="100"/>
      <c r="E335" s="15"/>
      <c r="F335" s="15"/>
      <c r="G335" s="15" t="str">
        <f t="shared" si="5"/>
        <v/>
      </c>
    </row>
    <row r="336" spans="2:7" ht="15">
      <c r="B336" s="19"/>
      <c r="C336" s="13"/>
      <c r="D336" s="100"/>
      <c r="E336" s="15"/>
      <c r="F336" s="15"/>
      <c r="G336" s="15" t="str">
        <f t="shared" si="5"/>
        <v/>
      </c>
    </row>
    <row r="337" spans="2:7" ht="15">
      <c r="B337" s="19"/>
      <c r="C337" s="13"/>
      <c r="D337" s="100"/>
      <c r="E337" s="15"/>
      <c r="F337" s="15"/>
      <c r="G337" s="15" t="str">
        <f t="shared" si="5"/>
        <v/>
      </c>
    </row>
    <row r="338" spans="2:7" ht="15">
      <c r="B338" s="19"/>
      <c r="C338" s="13"/>
      <c r="D338" s="100"/>
      <c r="E338" s="15"/>
      <c r="F338" s="15"/>
      <c r="G338" s="15" t="str">
        <f t="shared" si="5"/>
        <v/>
      </c>
    </row>
    <row r="339" spans="2:7" ht="15">
      <c r="B339" s="19"/>
      <c r="C339" s="13"/>
      <c r="D339" s="100"/>
      <c r="E339" s="15"/>
      <c r="F339" s="15"/>
      <c r="G339" s="15" t="str">
        <f t="shared" si="5"/>
        <v/>
      </c>
    </row>
    <row r="340" spans="2:7" ht="15">
      <c r="B340" s="19"/>
      <c r="C340" s="13"/>
      <c r="D340" s="100"/>
      <c r="E340" s="15"/>
      <c r="F340" s="15"/>
      <c r="G340" s="15" t="str">
        <f t="shared" si="5"/>
        <v/>
      </c>
    </row>
    <row r="341" spans="2:7" ht="15">
      <c r="B341" s="19"/>
      <c r="C341" s="13"/>
      <c r="D341" s="100"/>
      <c r="E341" s="15"/>
      <c r="F341" s="15"/>
      <c r="G341" s="15" t="str">
        <f t="shared" si="5"/>
        <v/>
      </c>
    </row>
    <row r="342" spans="2:7" ht="15">
      <c r="B342" s="19"/>
      <c r="C342" s="13"/>
      <c r="D342" s="100"/>
      <c r="E342" s="15"/>
      <c r="F342" s="15"/>
      <c r="G342" s="15" t="str">
        <f t="shared" si="5"/>
        <v/>
      </c>
    </row>
    <row r="343" spans="2:7" ht="15">
      <c r="B343" s="19"/>
      <c r="C343" s="13"/>
      <c r="D343" s="100"/>
      <c r="E343" s="15"/>
      <c r="F343" s="15"/>
      <c r="G343" s="15" t="str">
        <f t="shared" si="5"/>
        <v/>
      </c>
    </row>
    <row r="344" spans="2:7" ht="15">
      <c r="B344" s="19"/>
      <c r="C344" s="13"/>
      <c r="D344" s="100"/>
      <c r="E344" s="15"/>
      <c r="F344" s="15"/>
      <c r="G344" s="15" t="str">
        <f t="shared" si="5"/>
        <v/>
      </c>
    </row>
    <row r="345" spans="2:7" ht="15">
      <c r="B345" s="19"/>
      <c r="C345" s="13"/>
      <c r="D345" s="100"/>
      <c r="E345" s="15"/>
      <c r="F345" s="15"/>
      <c r="G345" s="15" t="str">
        <f t="shared" si="5"/>
        <v/>
      </c>
    </row>
    <row r="346" spans="2:7" ht="15">
      <c r="B346" s="19"/>
      <c r="C346" s="13"/>
      <c r="D346" s="100"/>
      <c r="E346" s="15"/>
      <c r="F346" s="15"/>
      <c r="G346" s="15" t="str">
        <f t="shared" si="5"/>
        <v/>
      </c>
    </row>
    <row r="347" spans="2:7" ht="15">
      <c r="B347" s="19"/>
      <c r="C347" s="13"/>
      <c r="D347" s="100"/>
      <c r="E347" s="15"/>
      <c r="F347" s="15"/>
      <c r="G347" s="15" t="str">
        <f t="shared" si="5"/>
        <v/>
      </c>
    </row>
    <row r="348" spans="2:7" ht="15">
      <c r="B348" s="19"/>
      <c r="C348" s="13"/>
      <c r="D348" s="100"/>
      <c r="E348" s="15"/>
      <c r="F348" s="15"/>
      <c r="G348" s="15" t="str">
        <f t="shared" si="5"/>
        <v/>
      </c>
    </row>
    <row r="349" spans="2:7" ht="15">
      <c r="B349" s="19"/>
      <c r="C349" s="13"/>
      <c r="D349" s="100"/>
      <c r="E349" s="15"/>
      <c r="F349" s="15"/>
      <c r="G349" s="15" t="str">
        <f t="shared" si="5"/>
        <v/>
      </c>
    </row>
    <row r="350" spans="2:7" ht="15">
      <c r="B350" s="19"/>
      <c r="C350" s="13"/>
      <c r="D350" s="100"/>
      <c r="E350" s="15"/>
      <c r="F350" s="15"/>
      <c r="G350" s="15" t="str">
        <f t="shared" si="5"/>
        <v/>
      </c>
    </row>
    <row r="351" spans="2:7" ht="15">
      <c r="B351" s="19"/>
      <c r="C351" s="13"/>
      <c r="D351" s="100"/>
      <c r="E351" s="15"/>
      <c r="F351" s="15"/>
      <c r="G351" s="15" t="str">
        <f t="shared" si="5"/>
        <v/>
      </c>
    </row>
    <row r="352" spans="2:7" ht="15">
      <c r="B352" s="19"/>
      <c r="C352" s="13"/>
      <c r="D352" s="100"/>
      <c r="E352" s="15"/>
      <c r="F352" s="15"/>
      <c r="G352" s="15" t="str">
        <f t="shared" si="5"/>
        <v/>
      </c>
    </row>
    <row r="353" spans="2:7" ht="15">
      <c r="B353" s="19"/>
      <c r="C353" s="13"/>
      <c r="D353" s="100"/>
      <c r="E353" s="15"/>
      <c r="F353" s="15"/>
      <c r="G353" s="15" t="str">
        <f t="shared" si="5"/>
        <v/>
      </c>
    </row>
    <row r="354" spans="2:7" ht="15">
      <c r="B354" s="19"/>
      <c r="C354" s="13"/>
      <c r="D354" s="100"/>
      <c r="E354" s="15"/>
      <c r="F354" s="15"/>
      <c r="G354" s="15" t="str">
        <f t="shared" si="5"/>
        <v/>
      </c>
    </row>
    <row r="355" spans="2:7" ht="15">
      <c r="B355" s="19"/>
      <c r="C355" s="13"/>
      <c r="D355" s="100"/>
      <c r="E355" s="15"/>
      <c r="F355" s="15"/>
      <c r="G355" s="15" t="str">
        <f t="shared" si="5"/>
        <v/>
      </c>
    </row>
    <row r="356" spans="2:7" ht="15">
      <c r="B356" s="19"/>
      <c r="C356" s="13"/>
      <c r="D356" s="100"/>
      <c r="E356" s="15"/>
      <c r="F356" s="15"/>
      <c r="G356" s="15" t="str">
        <f t="shared" si="5"/>
        <v/>
      </c>
    </row>
    <row r="357" spans="2:7" ht="15">
      <c r="B357" s="19"/>
      <c r="C357" s="13"/>
      <c r="D357" s="100"/>
      <c r="E357" s="15"/>
      <c r="F357" s="15"/>
      <c r="G357" s="15" t="str">
        <f t="shared" si="5"/>
        <v/>
      </c>
    </row>
    <row r="358" spans="2:7" ht="15">
      <c r="B358" s="19"/>
      <c r="C358" s="13"/>
      <c r="D358" s="100"/>
      <c r="E358" s="15"/>
      <c r="F358" s="15"/>
      <c r="G358" s="15" t="str">
        <f t="shared" si="5"/>
        <v/>
      </c>
    </row>
    <row r="359" spans="2:7" ht="15">
      <c r="B359" s="19"/>
      <c r="C359" s="13"/>
      <c r="D359" s="100"/>
      <c r="E359" s="15"/>
      <c r="F359" s="15"/>
      <c r="G359" s="15" t="str">
        <f t="shared" si="5"/>
        <v/>
      </c>
    </row>
    <row r="360" spans="2:7" ht="15">
      <c r="B360" s="19"/>
      <c r="C360" s="13"/>
      <c r="D360" s="100"/>
      <c r="E360" s="15"/>
      <c r="F360" s="15"/>
      <c r="G360" s="15" t="str">
        <f t="shared" si="5"/>
        <v/>
      </c>
    </row>
    <row r="361" spans="2:7" ht="15">
      <c r="B361" s="19"/>
      <c r="C361" s="13"/>
      <c r="D361" s="100"/>
      <c r="E361" s="15"/>
      <c r="F361" s="15"/>
      <c r="G361" s="15" t="str">
        <f t="shared" si="5"/>
        <v/>
      </c>
    </row>
    <row r="362" spans="2:7" ht="15">
      <c r="B362" s="19"/>
      <c r="C362" s="13"/>
      <c r="D362" s="100"/>
      <c r="E362" s="15"/>
      <c r="F362" s="15"/>
      <c r="G362" s="15" t="str">
        <f t="shared" si="5"/>
        <v/>
      </c>
    </row>
    <row r="363" spans="2:7" ht="15">
      <c r="B363" s="19"/>
      <c r="C363" s="13"/>
      <c r="D363" s="100"/>
      <c r="E363" s="15"/>
      <c r="F363" s="15"/>
      <c r="G363" s="15" t="str">
        <f t="shared" si="5"/>
        <v/>
      </c>
    </row>
    <row r="364" spans="2:7" ht="15">
      <c r="B364" s="19"/>
      <c r="C364" s="13"/>
      <c r="D364" s="100"/>
      <c r="E364" s="15"/>
      <c r="F364" s="15"/>
      <c r="G364" s="15" t="str">
        <f t="shared" si="5"/>
        <v/>
      </c>
    </row>
    <row r="365" spans="2:7" ht="15">
      <c r="B365" s="19"/>
      <c r="C365" s="13"/>
      <c r="D365" s="100"/>
      <c r="E365" s="15"/>
      <c r="F365" s="15"/>
      <c r="G365" s="15" t="str">
        <f t="shared" si="5"/>
        <v/>
      </c>
    </row>
    <row r="366" spans="2:7" ht="15">
      <c r="B366" s="19"/>
      <c r="C366" s="13"/>
      <c r="D366" s="100"/>
      <c r="E366" s="15"/>
      <c r="F366" s="15"/>
      <c r="G366" s="15" t="str">
        <f t="shared" si="5"/>
        <v/>
      </c>
    </row>
    <row r="367" spans="2:7" ht="15">
      <c r="B367" s="19"/>
      <c r="C367" s="13"/>
      <c r="D367" s="100"/>
      <c r="E367" s="15"/>
      <c r="F367" s="15"/>
      <c r="G367" s="15" t="str">
        <f t="shared" si="5"/>
        <v/>
      </c>
    </row>
    <row r="368" spans="2:7" ht="15">
      <c r="B368" s="19"/>
      <c r="C368" s="13"/>
      <c r="D368" s="100"/>
      <c r="E368" s="15"/>
      <c r="F368" s="15"/>
      <c r="G368" s="15" t="str">
        <f t="shared" si="5"/>
        <v/>
      </c>
    </row>
    <row r="369" spans="2:7" ht="15">
      <c r="B369" s="19"/>
      <c r="C369" s="13"/>
      <c r="D369" s="100"/>
      <c r="E369" s="15"/>
      <c r="F369" s="15"/>
      <c r="G369" s="15" t="str">
        <f t="shared" si="5"/>
        <v/>
      </c>
    </row>
    <row r="370" spans="2:7" ht="15">
      <c r="B370" s="19"/>
      <c r="C370" s="13"/>
      <c r="D370" s="100"/>
      <c r="E370" s="15"/>
      <c r="F370" s="15"/>
      <c r="G370" s="15" t="str">
        <f t="shared" si="5"/>
        <v/>
      </c>
    </row>
    <row r="371" spans="2:7" ht="15">
      <c r="B371" s="19"/>
      <c r="C371" s="13"/>
      <c r="D371" s="100"/>
      <c r="E371" s="15"/>
      <c r="F371" s="15"/>
      <c r="G371" s="15" t="str">
        <f t="shared" si="5"/>
        <v/>
      </c>
    </row>
    <row r="372" spans="2:7" ht="15">
      <c r="B372" s="19"/>
      <c r="C372" s="13"/>
      <c r="D372" s="100"/>
      <c r="E372" s="15"/>
      <c r="F372" s="15"/>
      <c r="G372" s="15" t="str">
        <f t="shared" si="5"/>
        <v/>
      </c>
    </row>
    <row r="373" spans="2:7" ht="15">
      <c r="B373" s="19"/>
      <c r="C373" s="13"/>
      <c r="D373" s="100"/>
      <c r="E373" s="15"/>
      <c r="F373" s="15"/>
      <c r="G373" s="15" t="str">
        <f t="shared" si="5"/>
        <v/>
      </c>
    </row>
    <row r="374" spans="2:7" ht="15">
      <c r="B374" s="19"/>
      <c r="C374" s="13"/>
      <c r="D374" s="100"/>
      <c r="E374" s="15"/>
      <c r="F374" s="15"/>
      <c r="G374" s="15" t="str">
        <f t="shared" si="5"/>
        <v/>
      </c>
    </row>
    <row r="375" spans="2:7" ht="15">
      <c r="B375" s="19"/>
      <c r="C375" s="13"/>
      <c r="D375" s="100"/>
      <c r="E375" s="15"/>
      <c r="F375" s="15"/>
      <c r="G375" s="15" t="str">
        <f t="shared" si="5"/>
        <v/>
      </c>
    </row>
    <row r="376" spans="2:7" ht="15">
      <c r="B376" s="19"/>
      <c r="C376" s="13"/>
      <c r="D376" s="100"/>
      <c r="E376" s="15"/>
      <c r="F376" s="15"/>
      <c r="G376" s="15" t="str">
        <f t="shared" si="5"/>
        <v/>
      </c>
    </row>
    <row r="377" spans="2:7" ht="15">
      <c r="B377" s="19"/>
      <c r="C377" s="13"/>
      <c r="D377" s="100"/>
      <c r="E377" s="15"/>
      <c r="F377" s="15"/>
      <c r="G377" s="15" t="str">
        <f t="shared" si="5"/>
        <v/>
      </c>
    </row>
    <row r="378" spans="2:7" ht="15">
      <c r="B378" s="19"/>
      <c r="C378" s="13"/>
      <c r="D378" s="100"/>
      <c r="E378" s="15"/>
      <c r="F378" s="15"/>
      <c r="G378" s="15" t="str">
        <f t="shared" si="5"/>
        <v/>
      </c>
    </row>
    <row r="379" spans="2:7" ht="15">
      <c r="B379" s="19"/>
      <c r="C379" s="13"/>
      <c r="D379" s="100"/>
      <c r="E379" s="15"/>
      <c r="F379" s="15"/>
      <c r="G379" s="15" t="str">
        <f t="shared" si="5"/>
        <v/>
      </c>
    </row>
    <row r="380" spans="2:7" ht="15">
      <c r="B380" s="19"/>
      <c r="C380" s="13"/>
      <c r="D380" s="100"/>
      <c r="E380" s="15"/>
      <c r="F380" s="15"/>
      <c r="G380" s="15" t="str">
        <f t="shared" si="5"/>
        <v/>
      </c>
    </row>
    <row r="381" spans="2:7" ht="15">
      <c r="B381" s="19"/>
      <c r="C381" s="13"/>
      <c r="D381" s="100"/>
      <c r="E381" s="15"/>
      <c r="F381" s="15"/>
      <c r="G381" s="15" t="str">
        <f t="shared" si="5"/>
        <v/>
      </c>
    </row>
    <row r="382" spans="2:7" ht="15">
      <c r="B382" s="19"/>
      <c r="C382" s="13"/>
      <c r="D382" s="100"/>
      <c r="E382" s="15"/>
      <c r="F382" s="15"/>
      <c r="G382" s="15" t="str">
        <f t="shared" si="5"/>
        <v/>
      </c>
    </row>
    <row r="383" spans="2:7" ht="15">
      <c r="B383" s="19"/>
      <c r="C383" s="13"/>
      <c r="D383" s="100"/>
      <c r="E383" s="15"/>
      <c r="F383" s="15"/>
      <c r="G383" s="15" t="str">
        <f t="shared" si="5"/>
        <v/>
      </c>
    </row>
    <row r="384" spans="2:7" ht="15">
      <c r="B384" s="19"/>
      <c r="C384" s="13"/>
      <c r="D384" s="100"/>
      <c r="E384" s="15"/>
      <c r="F384" s="15"/>
      <c r="G384" s="15" t="str">
        <f t="shared" si="5"/>
        <v/>
      </c>
    </row>
    <row r="385" spans="2:7" ht="15">
      <c r="B385" s="19"/>
      <c r="C385" s="13"/>
      <c r="D385" s="100"/>
      <c r="E385" s="15"/>
      <c r="F385" s="15"/>
      <c r="G385" s="15" t="str">
        <f t="shared" si="5"/>
        <v/>
      </c>
    </row>
    <row r="386" spans="2:7" ht="15">
      <c r="B386" s="19"/>
      <c r="C386" s="13"/>
      <c r="D386" s="100"/>
      <c r="E386" s="15"/>
      <c r="F386" s="15"/>
      <c r="G386" s="15" t="str">
        <f t="shared" si="5"/>
        <v/>
      </c>
    </row>
    <row r="387" spans="2:7" ht="15">
      <c r="B387" s="19"/>
      <c r="C387" s="13"/>
      <c r="D387" s="100"/>
      <c r="E387" s="15"/>
      <c r="F387" s="15"/>
      <c r="G387" s="15" t="str">
        <f t="shared" si="5"/>
        <v/>
      </c>
    </row>
    <row r="388" spans="2:7" ht="15">
      <c r="B388" s="19"/>
      <c r="C388" s="13"/>
      <c r="D388" s="100"/>
      <c r="E388" s="15"/>
      <c r="F388" s="15"/>
      <c r="G388" s="15" t="str">
        <f t="shared" si="5"/>
        <v/>
      </c>
    </row>
    <row r="389" spans="2:7" ht="15">
      <c r="B389" s="19"/>
      <c r="C389" s="13"/>
      <c r="D389" s="100"/>
      <c r="E389" s="15"/>
      <c r="F389" s="15"/>
      <c r="G389" s="15" t="str">
        <f t="shared" si="5"/>
        <v/>
      </c>
    </row>
    <row r="390" spans="2:7" ht="15">
      <c r="B390" s="19"/>
      <c r="C390" s="13"/>
      <c r="D390" s="100"/>
      <c r="E390" s="15"/>
      <c r="F390" s="15"/>
      <c r="G390" s="15" t="str">
        <f t="shared" si="5"/>
        <v/>
      </c>
    </row>
    <row r="391" spans="2:7" ht="15">
      <c r="B391" s="19"/>
      <c r="C391" s="13"/>
      <c r="D391" s="100"/>
      <c r="E391" s="15"/>
      <c r="F391" s="15"/>
      <c r="G391" s="15" t="str">
        <f t="shared" si="5"/>
        <v/>
      </c>
    </row>
    <row r="392" spans="2:7" ht="15">
      <c r="B392" s="19"/>
      <c r="C392" s="13"/>
      <c r="D392" s="100"/>
      <c r="E392" s="15"/>
      <c r="F392" s="15"/>
      <c r="G392" s="15" t="str">
        <f t="shared" si="5"/>
        <v/>
      </c>
    </row>
    <row r="393" spans="2:7" ht="15">
      <c r="B393" s="19"/>
      <c r="C393" s="13"/>
      <c r="D393" s="100"/>
      <c r="E393" s="15"/>
      <c r="F393" s="15"/>
      <c r="G393" s="15" t="str">
        <f t="shared" si="5"/>
        <v/>
      </c>
    </row>
    <row r="394" spans="2:7" ht="15">
      <c r="B394" s="19"/>
      <c r="C394" s="13"/>
      <c r="D394" s="100"/>
      <c r="E394" s="15"/>
      <c r="F394" s="15"/>
      <c r="G394" s="15" t="str">
        <f t="shared" si="5"/>
        <v/>
      </c>
    </row>
    <row r="395" spans="2:7" ht="15">
      <c r="B395" s="19"/>
      <c r="C395" s="13"/>
      <c r="D395" s="100"/>
      <c r="E395" s="15"/>
      <c r="F395" s="15"/>
      <c r="G395" s="15" t="str">
        <f t="shared" si="5"/>
        <v/>
      </c>
    </row>
    <row r="396" spans="2:7" ht="15">
      <c r="B396" s="19"/>
      <c r="C396" s="13"/>
      <c r="D396" s="100"/>
      <c r="E396" s="15"/>
      <c r="F396" s="15"/>
      <c r="G396" s="15" t="str">
        <f t="shared" si="5"/>
        <v/>
      </c>
    </row>
    <row r="397" spans="2:7" ht="15">
      <c r="B397" s="19"/>
      <c r="C397" s="13"/>
      <c r="D397" s="100"/>
      <c r="E397" s="15"/>
      <c r="F397" s="15"/>
      <c r="G397" s="15" t="str">
        <f t="shared" si="5"/>
        <v/>
      </c>
    </row>
    <row r="398" spans="2:7" ht="15">
      <c r="B398" s="19"/>
      <c r="C398" s="13"/>
      <c r="D398" s="100"/>
      <c r="E398" s="15"/>
      <c r="F398" s="15"/>
      <c r="G398" s="15" t="str">
        <f t="shared" si="5"/>
        <v/>
      </c>
    </row>
    <row r="399" spans="2:7" ht="15">
      <c r="B399" s="19"/>
      <c r="C399" s="13"/>
      <c r="D399" s="100"/>
      <c r="E399" s="15"/>
      <c r="F399" s="15"/>
      <c r="G399" s="15" t="str">
        <f t="shared" si="5"/>
        <v/>
      </c>
    </row>
    <row r="400" spans="2:7" ht="15">
      <c r="B400" s="19"/>
      <c r="C400" s="13"/>
      <c r="D400" s="100"/>
      <c r="E400" s="15"/>
      <c r="F400" s="15"/>
      <c r="G400" s="15" t="str">
        <f t="shared" si="5"/>
        <v/>
      </c>
    </row>
    <row r="401" spans="2:7" ht="15">
      <c r="B401" s="19"/>
      <c r="C401" s="13"/>
      <c r="D401" s="100"/>
      <c r="E401" s="15"/>
      <c r="F401" s="15"/>
      <c r="G401" s="15" t="str">
        <f t="shared" si="5"/>
        <v/>
      </c>
    </row>
    <row r="402" spans="2:7" ht="15">
      <c r="B402" s="19"/>
      <c r="C402" s="13"/>
      <c r="D402" s="100"/>
      <c r="E402" s="15"/>
      <c r="F402" s="15"/>
      <c r="G402" s="15" t="str">
        <f t="shared" si="5"/>
        <v/>
      </c>
    </row>
    <row r="403" spans="2:7" ht="15">
      <c r="B403" s="19"/>
      <c r="C403" s="13"/>
      <c r="D403" s="100"/>
      <c r="E403" s="15"/>
      <c r="F403" s="15"/>
      <c r="G403" s="15" t="str">
        <f t="shared" si="5"/>
        <v/>
      </c>
    </row>
    <row r="404" spans="2:7" ht="15">
      <c r="B404" s="19"/>
      <c r="C404" s="13"/>
      <c r="D404" s="100"/>
      <c r="E404" s="15"/>
      <c r="F404" s="15"/>
      <c r="G404" s="15" t="str">
        <f t="shared" si="5"/>
        <v/>
      </c>
    </row>
    <row r="405" spans="2:7" ht="15">
      <c r="B405" s="19"/>
      <c r="C405" s="13"/>
      <c r="D405" s="100"/>
      <c r="E405" s="15"/>
      <c r="F405" s="15"/>
      <c r="G405" s="15" t="str">
        <f t="shared" si="5"/>
        <v/>
      </c>
    </row>
    <row r="406" spans="2:7" ht="15">
      <c r="B406" s="19"/>
      <c r="C406" s="13"/>
      <c r="D406" s="100"/>
      <c r="E406" s="15"/>
      <c r="F406" s="15"/>
      <c r="G406" s="15" t="str">
        <f t="shared" si="5"/>
        <v/>
      </c>
    </row>
    <row r="407" spans="2:7" ht="15">
      <c r="B407" s="19"/>
      <c r="C407" s="13"/>
      <c r="D407" s="100"/>
      <c r="E407" s="15"/>
      <c r="F407" s="15"/>
      <c r="G407" s="15" t="str">
        <f t="shared" si="5"/>
        <v/>
      </c>
    </row>
    <row r="408" spans="2:7" ht="15">
      <c r="B408" s="19"/>
      <c r="C408" s="13"/>
      <c r="D408" s="100"/>
      <c r="E408" s="15"/>
      <c r="F408" s="15"/>
      <c r="G408" s="15" t="str">
        <f t="shared" si="5"/>
        <v/>
      </c>
    </row>
    <row r="409" spans="2:7" ht="15">
      <c r="B409" s="19"/>
      <c r="C409" s="13"/>
      <c r="D409" s="100"/>
      <c r="E409" s="15"/>
      <c r="F409" s="15"/>
      <c r="G409" s="15" t="str">
        <f t="shared" si="5"/>
        <v/>
      </c>
    </row>
    <row r="410" spans="2:7" ht="15">
      <c r="B410" s="19"/>
      <c r="C410" s="13"/>
      <c r="D410" s="100"/>
      <c r="E410" s="15"/>
      <c r="F410" s="15"/>
      <c r="G410" s="15" t="str">
        <f t="shared" si="5"/>
        <v/>
      </c>
    </row>
    <row r="411" spans="2:7" ht="15">
      <c r="B411" s="19"/>
      <c r="C411" s="13"/>
      <c r="D411" s="100"/>
      <c r="E411" s="15"/>
      <c r="F411" s="15"/>
      <c r="G411" s="15" t="str">
        <f t="shared" si="5"/>
        <v/>
      </c>
    </row>
    <row r="412" spans="2:7" ht="15">
      <c r="B412" s="19"/>
      <c r="C412" s="13"/>
      <c r="D412" s="100"/>
      <c r="E412" s="15"/>
      <c r="F412" s="15"/>
      <c r="G412" s="15" t="str">
        <f t="shared" si="5"/>
        <v/>
      </c>
    </row>
    <row r="413" spans="2:7" ht="15">
      <c r="B413" s="19"/>
      <c r="C413" s="13"/>
      <c r="D413" s="100"/>
      <c r="E413" s="15"/>
      <c r="F413" s="15"/>
      <c r="G413" s="15" t="str">
        <f t="shared" si="5"/>
        <v/>
      </c>
    </row>
    <row r="414" spans="2:7" ht="15">
      <c r="B414" s="19"/>
      <c r="C414" s="13"/>
      <c r="D414" s="100"/>
      <c r="E414" s="15"/>
      <c r="F414" s="15"/>
      <c r="G414" s="15" t="str">
        <f t="shared" si="5"/>
        <v/>
      </c>
    </row>
    <row r="415" spans="2:7" ht="15">
      <c r="B415" s="19"/>
      <c r="C415" s="13"/>
      <c r="D415" s="100"/>
      <c r="E415" s="15"/>
      <c r="F415" s="15"/>
      <c r="G415" s="15" t="str">
        <f t="shared" si="5"/>
        <v/>
      </c>
    </row>
    <row r="416" spans="2:7" ht="15">
      <c r="B416" s="19"/>
      <c r="C416" s="13"/>
      <c r="D416" s="100"/>
      <c r="E416" s="15"/>
      <c r="F416" s="15"/>
      <c r="G416" s="15" t="str">
        <f t="shared" si="5"/>
        <v/>
      </c>
    </row>
    <row r="417" spans="2:7" ht="15">
      <c r="B417" s="19"/>
      <c r="C417" s="13"/>
      <c r="D417" s="100"/>
      <c r="E417" s="15"/>
      <c r="F417" s="15"/>
      <c r="G417" s="15" t="str">
        <f t="shared" si="5"/>
        <v/>
      </c>
    </row>
    <row r="418" spans="2:7" ht="15">
      <c r="B418" s="19"/>
      <c r="C418" s="13"/>
      <c r="D418" s="100"/>
      <c r="E418" s="15"/>
      <c r="F418" s="15"/>
      <c r="G418" s="15" t="str">
        <f t="shared" si="5"/>
        <v/>
      </c>
    </row>
    <row r="419" spans="2:7" ht="15">
      <c r="B419" s="19"/>
      <c r="C419" s="13"/>
      <c r="D419" s="100"/>
      <c r="E419" s="15"/>
      <c r="F419" s="15"/>
      <c r="G419" s="15" t="str">
        <f t="shared" si="5"/>
        <v/>
      </c>
    </row>
    <row r="420" spans="2:7" ht="15">
      <c r="B420" s="19"/>
      <c r="C420" s="13"/>
      <c r="D420" s="100"/>
      <c r="E420" s="15"/>
      <c r="F420" s="15"/>
      <c r="G420" s="15" t="str">
        <f t="shared" si="5"/>
        <v/>
      </c>
    </row>
    <row r="421" spans="2:7" ht="15">
      <c r="B421" s="19"/>
      <c r="C421" s="13"/>
      <c r="D421" s="100"/>
      <c r="E421" s="15"/>
      <c r="F421" s="15"/>
      <c r="G421" s="15" t="str">
        <f t="shared" si="5"/>
        <v/>
      </c>
    </row>
    <row r="422" spans="2:7" ht="15">
      <c r="B422" s="19"/>
      <c r="C422" s="13"/>
      <c r="D422" s="100"/>
      <c r="E422" s="15"/>
      <c r="F422" s="15"/>
      <c r="G422" s="15" t="str">
        <f t="shared" si="5"/>
        <v/>
      </c>
    </row>
    <row r="423" spans="2:7" ht="15">
      <c r="B423" s="19"/>
      <c r="C423" s="13"/>
      <c r="D423" s="100"/>
      <c r="E423" s="15"/>
      <c r="F423" s="15"/>
      <c r="G423" s="15" t="str">
        <f t="shared" si="5"/>
        <v/>
      </c>
    </row>
    <row r="424" spans="2:7" ht="15">
      <c r="B424" s="19"/>
      <c r="C424" s="13"/>
      <c r="D424" s="100"/>
      <c r="E424" s="15"/>
      <c r="F424" s="15"/>
      <c r="G424" s="15" t="str">
        <f t="shared" si="5"/>
        <v/>
      </c>
    </row>
    <row r="425" spans="2:7" ht="15">
      <c r="B425" s="19"/>
      <c r="C425" s="13"/>
      <c r="D425" s="100"/>
      <c r="E425" s="15"/>
      <c r="F425" s="15"/>
      <c r="G425" s="15" t="str">
        <f t="shared" si="5"/>
        <v/>
      </c>
    </row>
    <row r="426" spans="2:7" ht="15">
      <c r="B426" s="19"/>
      <c r="C426" s="13"/>
      <c r="D426" s="100"/>
      <c r="E426" s="15"/>
      <c r="F426" s="15"/>
      <c r="G426" s="15" t="str">
        <f t="shared" si="5"/>
        <v/>
      </c>
    </row>
    <row r="427" spans="2:7" ht="15">
      <c r="B427" s="19"/>
      <c r="C427" s="13"/>
      <c r="D427" s="100"/>
      <c r="E427" s="15"/>
      <c r="F427" s="15"/>
      <c r="G427" s="15" t="str">
        <f t="shared" si="5"/>
        <v/>
      </c>
    </row>
    <row r="428" spans="2:7" ht="15">
      <c r="B428" s="19"/>
      <c r="C428" s="13"/>
      <c r="D428" s="100"/>
      <c r="E428" s="15"/>
      <c r="F428" s="15"/>
      <c r="G428" s="15" t="str">
        <f t="shared" si="5"/>
        <v/>
      </c>
    </row>
    <row r="429" spans="2:7" ht="15">
      <c r="B429" s="19"/>
      <c r="C429" s="13"/>
      <c r="D429" s="100"/>
      <c r="E429" s="15"/>
      <c r="F429" s="15"/>
      <c r="G429" s="15" t="str">
        <f t="shared" si="5"/>
        <v/>
      </c>
    </row>
    <row r="430" spans="2:7" ht="15">
      <c r="B430" s="19"/>
      <c r="C430" s="13"/>
      <c r="D430" s="100"/>
      <c r="E430" s="15"/>
      <c r="F430" s="15"/>
      <c r="G430" s="15" t="str">
        <f t="shared" si="5"/>
        <v/>
      </c>
    </row>
    <row r="431" spans="2:7" ht="15">
      <c r="B431" s="19"/>
      <c r="C431" s="13"/>
      <c r="D431" s="100"/>
      <c r="E431" s="15"/>
      <c r="F431" s="15"/>
      <c r="G431" s="15" t="str">
        <f t="shared" si="5"/>
        <v/>
      </c>
    </row>
    <row r="432" spans="2:7" ht="15">
      <c r="B432" s="19"/>
      <c r="C432" s="13"/>
      <c r="D432" s="100"/>
      <c r="E432" s="15"/>
      <c r="F432" s="15"/>
      <c r="G432" s="15" t="str">
        <f t="shared" si="5"/>
        <v/>
      </c>
    </row>
    <row r="433" spans="2:7" ht="15">
      <c r="B433" s="19"/>
      <c r="C433" s="13"/>
      <c r="D433" s="100"/>
      <c r="E433" s="15"/>
      <c r="F433" s="15"/>
      <c r="G433" s="15" t="str">
        <f t="shared" si="5"/>
        <v/>
      </c>
    </row>
    <row r="434" spans="2:7" ht="15">
      <c r="B434" s="19"/>
      <c r="C434" s="13"/>
      <c r="D434" s="100"/>
      <c r="E434" s="15"/>
      <c r="F434" s="15"/>
      <c r="G434" s="15" t="str">
        <f t="shared" si="5"/>
        <v/>
      </c>
    </row>
    <row r="435" spans="2:7" ht="15">
      <c r="B435" s="19"/>
      <c r="C435" s="13"/>
      <c r="D435" s="100"/>
      <c r="E435" s="15"/>
      <c r="F435" s="15"/>
      <c r="G435" s="15" t="str">
        <f t="shared" si="5"/>
        <v/>
      </c>
    </row>
    <row r="436" spans="2:7" ht="15">
      <c r="B436" s="19"/>
      <c r="C436" s="13"/>
      <c r="D436" s="100"/>
      <c r="E436" s="15"/>
      <c r="F436" s="15"/>
      <c r="G436" s="15" t="str">
        <f t="shared" si="5"/>
        <v/>
      </c>
    </row>
    <row r="437" spans="2:7" ht="15">
      <c r="B437" s="19"/>
      <c r="C437" s="13"/>
      <c r="D437" s="100"/>
      <c r="E437" s="15"/>
      <c r="F437" s="15"/>
      <c r="G437" s="15" t="str">
        <f t="shared" si="5"/>
        <v/>
      </c>
    </row>
    <row r="438" spans="2:7" ht="15">
      <c r="B438" s="19"/>
      <c r="C438" s="13"/>
      <c r="D438" s="100"/>
      <c r="E438" s="15"/>
      <c r="F438" s="15"/>
      <c r="G438" s="15" t="str">
        <f t="shared" si="5"/>
        <v/>
      </c>
    </row>
    <row r="439" spans="2:7" ht="15">
      <c r="B439" s="19"/>
      <c r="C439" s="13"/>
      <c r="D439" s="100"/>
      <c r="E439" s="15"/>
      <c r="F439" s="15"/>
      <c r="G439" s="15" t="str">
        <f t="shared" si="5"/>
        <v/>
      </c>
    </row>
    <row r="440" spans="2:7" ht="15">
      <c r="B440" s="19"/>
      <c r="C440" s="13"/>
      <c r="D440" s="100"/>
      <c r="E440" s="15"/>
      <c r="F440" s="15"/>
      <c r="G440" s="15" t="str">
        <f t="shared" si="5"/>
        <v/>
      </c>
    </row>
    <row r="441" spans="2:7" ht="15">
      <c r="B441" s="19"/>
      <c r="C441" s="13"/>
      <c r="D441" s="100"/>
      <c r="E441" s="15"/>
      <c r="F441" s="15"/>
      <c r="G441" s="15" t="str">
        <f t="shared" si="5"/>
        <v/>
      </c>
    </row>
    <row r="442" spans="2:7" ht="15">
      <c r="B442" s="19"/>
      <c r="C442" s="13"/>
      <c r="D442" s="100"/>
      <c r="E442" s="15"/>
      <c r="F442" s="15"/>
      <c r="G442" s="15" t="str">
        <f t="shared" si="5"/>
        <v/>
      </c>
    </row>
    <row r="443" spans="2:7" ht="15">
      <c r="B443" s="19"/>
      <c r="C443" s="13"/>
      <c r="D443" s="100"/>
      <c r="E443" s="15"/>
      <c r="F443" s="15"/>
      <c r="G443" s="15" t="str">
        <f t="shared" si="5"/>
        <v/>
      </c>
    </row>
    <row r="444" spans="2:7" ht="15">
      <c r="B444" s="19"/>
      <c r="C444" s="13"/>
      <c r="D444" s="100"/>
      <c r="E444" s="15"/>
      <c r="F444" s="15"/>
      <c r="G444" s="15" t="str">
        <f t="shared" si="5"/>
        <v/>
      </c>
    </row>
    <row r="445" spans="2:7" ht="15">
      <c r="B445" s="19"/>
      <c r="C445" s="13"/>
      <c r="D445" s="100"/>
      <c r="E445" s="15"/>
      <c r="F445" s="15"/>
      <c r="G445" s="15" t="str">
        <f t="shared" si="5"/>
        <v/>
      </c>
    </row>
    <row r="446" spans="2:7" ht="15">
      <c r="B446" s="19"/>
      <c r="C446" s="13"/>
      <c r="D446" s="100"/>
      <c r="E446" s="15"/>
      <c r="F446" s="15"/>
      <c r="G446" s="15" t="str">
        <f t="shared" si="5"/>
        <v/>
      </c>
    </row>
    <row r="447" spans="2:7" ht="15">
      <c r="B447" s="19"/>
      <c r="C447" s="13"/>
      <c r="D447" s="100"/>
      <c r="E447" s="15"/>
      <c r="F447" s="15"/>
      <c r="G447" s="15" t="str">
        <f t="shared" si="5"/>
        <v/>
      </c>
    </row>
    <row r="448" spans="2:7" ht="15">
      <c r="B448" s="19"/>
      <c r="C448" s="13"/>
      <c r="D448" s="100"/>
      <c r="E448" s="15"/>
      <c r="F448" s="15"/>
      <c r="G448" s="15" t="str">
        <f t="shared" si="5"/>
        <v/>
      </c>
    </row>
    <row r="449" spans="2:7" ht="15">
      <c r="B449" s="19"/>
      <c r="C449" s="13"/>
      <c r="D449" s="100"/>
      <c r="E449" s="15"/>
      <c r="F449" s="15"/>
      <c r="G449" s="15" t="str">
        <f t="shared" si="5"/>
        <v/>
      </c>
    </row>
    <row r="450" spans="2:7" ht="15">
      <c r="B450" s="19"/>
      <c r="C450" s="13"/>
      <c r="D450" s="100"/>
      <c r="E450" s="15"/>
      <c r="F450" s="15"/>
      <c r="G450" s="15" t="str">
        <f t="shared" si="5"/>
        <v/>
      </c>
    </row>
    <row r="451" spans="2:7" ht="15">
      <c r="B451" s="19"/>
      <c r="C451" s="13"/>
      <c r="D451" s="100"/>
      <c r="E451" s="15"/>
      <c r="F451" s="15"/>
      <c r="G451" s="15" t="str">
        <f t="shared" si="5"/>
        <v/>
      </c>
    </row>
    <row r="452" spans="2:7" ht="15">
      <c r="B452" s="19"/>
      <c r="C452" s="13"/>
      <c r="D452" s="100"/>
      <c r="E452" s="15"/>
      <c r="F452" s="15"/>
      <c r="G452" s="15" t="str">
        <f t="shared" si="5"/>
        <v/>
      </c>
    </row>
    <row r="453" spans="2:7" ht="15">
      <c r="B453" s="19"/>
      <c r="C453" s="13"/>
      <c r="D453" s="100"/>
      <c r="E453" s="15"/>
      <c r="F453" s="15"/>
      <c r="G453" s="15" t="str">
        <f t="shared" si="5"/>
        <v/>
      </c>
    </row>
    <row r="454" spans="2:7" ht="15">
      <c r="B454" s="19"/>
      <c r="C454" s="13"/>
      <c r="D454" s="100"/>
      <c r="E454" s="15"/>
      <c r="F454" s="15"/>
      <c r="G454" s="15" t="str">
        <f t="shared" si="5"/>
        <v/>
      </c>
    </row>
    <row r="455" spans="2:7" ht="15">
      <c r="B455" s="19"/>
      <c r="C455" s="13"/>
      <c r="D455" s="100"/>
      <c r="E455" s="15"/>
      <c r="F455" s="15"/>
      <c r="G455" s="15" t="str">
        <f t="shared" si="5"/>
        <v/>
      </c>
    </row>
    <row r="456" spans="2:7" ht="15">
      <c r="B456" s="19"/>
      <c r="C456" s="13"/>
      <c r="D456" s="100"/>
      <c r="E456" s="15"/>
      <c r="F456" s="15"/>
      <c r="G456" s="15" t="str">
        <f t="shared" si="5"/>
        <v/>
      </c>
    </row>
    <row r="457" spans="2:7" ht="15">
      <c r="B457" s="19"/>
      <c r="C457" s="13"/>
      <c r="D457" s="100"/>
      <c r="E457" s="15"/>
      <c r="F457" s="15"/>
      <c r="G457" s="15" t="str">
        <f t="shared" si="5"/>
        <v/>
      </c>
    </row>
    <row r="458" spans="2:7" ht="15">
      <c r="B458" s="19"/>
      <c r="C458" s="13"/>
      <c r="D458" s="100"/>
      <c r="E458" s="15"/>
      <c r="F458" s="15"/>
      <c r="G458" s="15" t="str">
        <f t="shared" si="5"/>
        <v/>
      </c>
    </row>
    <row r="459" spans="2:7" ht="15">
      <c r="B459" s="19"/>
      <c r="C459" s="13"/>
      <c r="D459" s="100"/>
      <c r="E459" s="15"/>
      <c r="F459" s="15"/>
      <c r="G459" s="15" t="str">
        <f t="shared" si="5"/>
        <v/>
      </c>
    </row>
    <row r="460" spans="2:7" ht="15">
      <c r="B460" s="19"/>
      <c r="C460" s="13"/>
      <c r="D460" s="100"/>
      <c r="E460" s="15"/>
      <c r="F460" s="15"/>
      <c r="G460" s="15" t="str">
        <f t="shared" si="5"/>
        <v/>
      </c>
    </row>
    <row r="461" spans="2:7" ht="15">
      <c r="B461" s="19"/>
      <c r="C461" s="13"/>
      <c r="D461" s="100"/>
      <c r="E461" s="15"/>
      <c r="F461" s="15"/>
      <c r="G461" s="15" t="str">
        <f t="shared" si="5"/>
        <v/>
      </c>
    </row>
    <row r="462" spans="2:7" ht="15">
      <c r="B462" s="19"/>
      <c r="C462" s="13"/>
      <c r="D462" s="100"/>
      <c r="E462" s="15"/>
      <c r="F462" s="15"/>
      <c r="G462" s="15" t="str">
        <f t="shared" si="5"/>
        <v/>
      </c>
    </row>
    <row r="463" spans="2:7" ht="15">
      <c r="B463" s="19"/>
      <c r="C463" s="13"/>
      <c r="D463" s="100"/>
      <c r="E463" s="15"/>
      <c r="F463" s="15"/>
      <c r="G463" s="15" t="str">
        <f t="shared" si="5"/>
        <v/>
      </c>
    </row>
    <row r="464" spans="2:7" ht="15">
      <c r="B464" s="19"/>
      <c r="C464" s="13"/>
      <c r="D464" s="100"/>
      <c r="E464" s="15"/>
      <c r="F464" s="15"/>
      <c r="G464" s="15" t="str">
        <f t="shared" si="5"/>
        <v/>
      </c>
    </row>
    <row r="465" spans="2:7" ht="15">
      <c r="B465" s="19"/>
      <c r="C465" s="13"/>
      <c r="D465" s="100"/>
      <c r="E465" s="15"/>
      <c r="F465" s="15"/>
      <c r="G465" s="15" t="str">
        <f t="shared" si="5"/>
        <v/>
      </c>
    </row>
    <row r="466" spans="2:7" ht="15">
      <c r="B466" s="19"/>
      <c r="C466" s="13"/>
      <c r="D466" s="100"/>
      <c r="E466" s="15"/>
      <c r="F466" s="15"/>
      <c r="G466" s="15" t="str">
        <f t="shared" si="5"/>
        <v/>
      </c>
    </row>
    <row r="467" spans="2:7" ht="15">
      <c r="B467" s="19"/>
      <c r="C467" s="13"/>
      <c r="D467" s="100"/>
      <c r="E467" s="15"/>
      <c r="F467" s="15"/>
      <c r="G467" s="15" t="str">
        <f t="shared" si="5"/>
        <v/>
      </c>
    </row>
    <row r="468" spans="2:7" ht="15">
      <c r="B468" s="19"/>
      <c r="C468" s="13"/>
      <c r="D468" s="100"/>
      <c r="E468" s="15"/>
      <c r="F468" s="15"/>
      <c r="G468" s="15" t="str">
        <f t="shared" si="5"/>
        <v/>
      </c>
    </row>
    <row r="469" spans="2:7" ht="15">
      <c r="B469" s="19"/>
      <c r="C469" s="13"/>
      <c r="D469" s="100"/>
      <c r="E469" s="15"/>
      <c r="F469" s="15"/>
      <c r="G469" s="15" t="str">
        <f t="shared" si="5"/>
        <v/>
      </c>
    </row>
    <row r="470" spans="2:7" ht="15">
      <c r="B470" s="19"/>
      <c r="C470" s="13"/>
      <c r="D470" s="100"/>
      <c r="E470" s="15"/>
      <c r="F470" s="15"/>
      <c r="G470" s="15" t="str">
        <f t="shared" si="5"/>
        <v/>
      </c>
    </row>
    <row r="471" spans="2:7" ht="15">
      <c r="B471" s="19"/>
      <c r="C471" s="13"/>
      <c r="D471" s="100"/>
      <c r="E471" s="15"/>
      <c r="F471" s="15"/>
      <c r="G471" s="15" t="str">
        <f t="shared" si="5"/>
        <v/>
      </c>
    </row>
    <row r="472" spans="2:7" ht="15">
      <c r="B472" s="19"/>
      <c r="C472" s="13"/>
      <c r="D472" s="100"/>
      <c r="E472" s="15"/>
      <c r="F472" s="15"/>
      <c r="G472" s="15" t="str">
        <f t="shared" si="5"/>
        <v/>
      </c>
    </row>
    <row r="473" spans="2:7" ht="15">
      <c r="B473" s="19"/>
      <c r="C473" s="13"/>
      <c r="D473" s="100"/>
      <c r="E473" s="15"/>
      <c r="F473" s="15"/>
      <c r="G473" s="15" t="str">
        <f t="shared" si="5"/>
        <v/>
      </c>
    </row>
    <row r="474" spans="2:7" ht="15">
      <c r="B474" s="19"/>
      <c r="C474" s="13"/>
      <c r="D474" s="100"/>
      <c r="E474" s="15"/>
      <c r="F474" s="15"/>
      <c r="G474" s="15" t="str">
        <f t="shared" si="5"/>
        <v/>
      </c>
    </row>
    <row r="475" spans="2:7" ht="15">
      <c r="B475" s="19"/>
      <c r="C475" s="13"/>
      <c r="D475" s="100"/>
      <c r="E475" s="15"/>
      <c r="F475" s="15"/>
      <c r="G475" s="15" t="str">
        <f t="shared" si="5"/>
        <v/>
      </c>
    </row>
    <row r="476" spans="2:7" ht="15">
      <c r="B476" s="19"/>
      <c r="C476" s="13"/>
      <c r="D476" s="100"/>
      <c r="E476" s="15"/>
      <c r="F476" s="15"/>
      <c r="G476" s="15" t="str">
        <f t="shared" si="5"/>
        <v/>
      </c>
    </row>
    <row r="477" spans="2:7" ht="15">
      <c r="B477" s="19"/>
      <c r="C477" s="13"/>
      <c r="D477" s="100"/>
      <c r="E477" s="15"/>
      <c r="F477" s="15"/>
      <c r="G477" s="15" t="str">
        <f t="shared" si="5"/>
        <v/>
      </c>
    </row>
    <row r="478" spans="2:7" ht="15">
      <c r="B478" s="19"/>
      <c r="C478" s="13"/>
      <c r="D478" s="100"/>
      <c r="E478" s="15"/>
      <c r="F478" s="15"/>
      <c r="G478" s="15" t="str">
        <f t="shared" si="5"/>
        <v/>
      </c>
    </row>
    <row r="479" spans="2:7" ht="15">
      <c r="B479" s="19"/>
      <c r="C479" s="13"/>
      <c r="D479" s="100"/>
      <c r="E479" s="15"/>
      <c r="F479" s="15"/>
      <c r="G479" s="15" t="str">
        <f t="shared" si="5"/>
        <v/>
      </c>
    </row>
    <row r="480" spans="2:7" ht="15">
      <c r="B480" s="19"/>
      <c r="C480" s="13"/>
      <c r="D480" s="100"/>
      <c r="E480" s="15"/>
      <c r="F480" s="15"/>
      <c r="G480" s="15" t="str">
        <f t="shared" si="5"/>
        <v/>
      </c>
    </row>
    <row r="481" spans="2:7" ht="15">
      <c r="B481" s="19"/>
      <c r="C481" s="13"/>
      <c r="D481" s="100"/>
      <c r="E481" s="15"/>
      <c r="F481" s="15"/>
      <c r="G481" s="15" t="str">
        <f t="shared" si="5"/>
        <v/>
      </c>
    </row>
    <row r="482" spans="2:7" ht="15">
      <c r="B482" s="19"/>
      <c r="C482" s="13"/>
      <c r="D482" s="100"/>
      <c r="E482" s="15"/>
      <c r="F482" s="15"/>
      <c r="G482" s="15" t="str">
        <f t="shared" si="5"/>
        <v/>
      </c>
    </row>
    <row r="483" spans="2:7" ht="15">
      <c r="B483" s="19"/>
      <c r="C483" s="13"/>
      <c r="D483" s="100"/>
      <c r="E483" s="15"/>
      <c r="F483" s="15"/>
      <c r="G483" s="15" t="str">
        <f t="shared" si="5"/>
        <v/>
      </c>
    </row>
    <row r="484" spans="2:7" ht="15">
      <c r="B484" s="19"/>
      <c r="C484" s="13"/>
      <c r="D484" s="100"/>
      <c r="E484" s="15"/>
      <c r="F484" s="15"/>
      <c r="G484" s="15" t="str">
        <f t="shared" si="5"/>
        <v/>
      </c>
    </row>
    <row r="485" spans="2:7" ht="15">
      <c r="B485" s="19"/>
      <c r="C485" s="13"/>
      <c r="D485" s="100"/>
      <c r="E485" s="15"/>
      <c r="F485" s="15"/>
      <c r="G485" s="15" t="str">
        <f t="shared" si="5"/>
        <v/>
      </c>
    </row>
    <row r="486" spans="2:7" ht="15">
      <c r="B486" s="19"/>
      <c r="C486" s="13"/>
      <c r="D486" s="100"/>
      <c r="E486" s="15"/>
      <c r="F486" s="15"/>
      <c r="G486" s="15" t="str">
        <f t="shared" si="5"/>
        <v/>
      </c>
    </row>
    <row r="487" spans="2:7" ht="15">
      <c r="B487" s="19"/>
      <c r="C487" s="13"/>
      <c r="D487" s="100"/>
      <c r="E487" s="15"/>
      <c r="F487" s="15"/>
      <c r="G487" s="15" t="str">
        <f t="shared" si="5"/>
        <v/>
      </c>
    </row>
    <row r="488" spans="2:7" ht="15">
      <c r="B488" s="19"/>
      <c r="C488" s="13"/>
      <c r="D488" s="100"/>
      <c r="E488" s="15"/>
      <c r="F488" s="15"/>
      <c r="G488" s="15" t="str">
        <f t="shared" si="5"/>
        <v/>
      </c>
    </row>
    <row r="489" spans="2:7" ht="15">
      <c r="B489" s="19"/>
      <c r="C489" s="13"/>
      <c r="D489" s="100"/>
      <c r="E489" s="15"/>
      <c r="F489" s="15"/>
      <c r="G489" s="15" t="str">
        <f t="shared" si="5"/>
        <v/>
      </c>
    </row>
    <row r="490" spans="2:7" ht="15">
      <c r="B490" s="19"/>
      <c r="C490" s="13"/>
      <c r="D490" s="100"/>
      <c r="E490" s="15"/>
      <c r="F490" s="15"/>
      <c r="G490" s="15" t="str">
        <f t="shared" si="5"/>
        <v/>
      </c>
    </row>
    <row r="491" spans="2:7" ht="15">
      <c r="B491" s="19"/>
      <c r="C491" s="13"/>
      <c r="D491" s="100"/>
      <c r="E491" s="15"/>
      <c r="F491" s="15"/>
      <c r="G491" s="15" t="str">
        <f t="shared" si="5"/>
        <v/>
      </c>
    </row>
    <row r="492" spans="2:7" ht="15">
      <c r="B492" s="19"/>
      <c r="C492" s="13"/>
      <c r="D492" s="100"/>
      <c r="E492" s="15"/>
      <c r="F492" s="15"/>
      <c r="G492" s="15" t="str">
        <f t="shared" si="5"/>
        <v/>
      </c>
    </row>
    <row r="493" spans="2:7" ht="15">
      <c r="B493" s="19"/>
      <c r="C493" s="13"/>
      <c r="D493" s="100"/>
      <c r="E493" s="15"/>
      <c r="F493" s="15"/>
      <c r="G493" s="15" t="str">
        <f t="shared" si="5"/>
        <v/>
      </c>
    </row>
    <row r="494" spans="2:7" ht="15">
      <c r="B494" s="19"/>
      <c r="C494" s="13"/>
      <c r="D494" s="100"/>
      <c r="E494" s="15"/>
      <c r="F494" s="15"/>
      <c r="G494" s="15" t="str">
        <f t="shared" si="5"/>
        <v/>
      </c>
    </row>
    <row r="495" spans="2:7" ht="15">
      <c r="B495" s="19"/>
      <c r="C495" s="13"/>
      <c r="D495" s="100"/>
      <c r="E495" s="15"/>
      <c r="F495" s="15"/>
      <c r="G495" s="15" t="str">
        <f t="shared" si="5"/>
        <v/>
      </c>
    </row>
    <row r="496" spans="2:7" ht="15">
      <c r="B496" s="19"/>
      <c r="C496" s="13"/>
      <c r="D496" s="100"/>
      <c r="E496" s="15"/>
      <c r="F496" s="15"/>
      <c r="G496" s="15" t="str">
        <f t="shared" si="5"/>
        <v/>
      </c>
    </row>
    <row r="497" spans="2:7" ht="15">
      <c r="B497" s="19"/>
      <c r="C497" s="13"/>
      <c r="D497" s="100"/>
      <c r="E497" s="15"/>
      <c r="F497" s="15"/>
      <c r="G497" s="15" t="str">
        <f t="shared" si="5"/>
        <v/>
      </c>
    </row>
    <row r="498" spans="2:7" ht="15">
      <c r="B498" s="19"/>
      <c r="C498" s="13"/>
      <c r="D498" s="100"/>
      <c r="E498" s="15"/>
      <c r="F498" s="15"/>
      <c r="G498" s="15" t="str">
        <f t="shared" si="5"/>
        <v/>
      </c>
    </row>
    <row r="499" spans="2:7" ht="15">
      <c r="B499" s="19"/>
      <c r="C499" s="13"/>
      <c r="D499" s="100"/>
      <c r="E499" s="15"/>
      <c r="F499" s="15"/>
      <c r="G499" s="15" t="str">
        <f t="shared" si="5"/>
        <v/>
      </c>
    </row>
    <row r="500" spans="2:7" ht="15">
      <c r="B500" s="19"/>
      <c r="C500" s="13"/>
      <c r="D500" s="100"/>
      <c r="E500" s="15"/>
      <c r="F500" s="15"/>
      <c r="G500" s="15" t="str">
        <f t="shared" si="5"/>
        <v/>
      </c>
    </row>
    <row r="501" spans="2:7" ht="15">
      <c r="B501" s="19"/>
      <c r="C501" s="13"/>
      <c r="D501" s="100"/>
      <c r="E501" s="15"/>
      <c r="F501" s="15"/>
      <c r="G501" s="15" t="str">
        <f t="shared" si="5"/>
        <v/>
      </c>
    </row>
    <row r="502" spans="2:7" ht="15">
      <c r="B502" s="19"/>
      <c r="C502" s="13"/>
      <c r="D502" s="100"/>
      <c r="E502" s="15"/>
      <c r="F502" s="15"/>
      <c r="G502" s="15" t="str">
        <f t="shared" si="5"/>
        <v/>
      </c>
    </row>
    <row r="503" spans="2:7" ht="15">
      <c r="B503" s="19"/>
      <c r="C503" s="13"/>
      <c r="D503" s="100"/>
      <c r="E503" s="15"/>
      <c r="F503" s="15"/>
      <c r="G503" s="15" t="str">
        <f t="shared" si="5"/>
        <v/>
      </c>
    </row>
    <row r="504" spans="2:7" ht="15">
      <c r="B504" s="19"/>
      <c r="C504" s="13"/>
      <c r="D504" s="100"/>
      <c r="E504" s="15"/>
      <c r="F504" s="15"/>
      <c r="G504" s="15" t="str">
        <f t="shared" si="5"/>
        <v/>
      </c>
    </row>
    <row r="505" spans="2:7" ht="15">
      <c r="B505" s="19"/>
      <c r="C505" s="13"/>
      <c r="D505" s="100"/>
      <c r="E505" s="15"/>
      <c r="F505" s="15"/>
      <c r="G505" s="15" t="str">
        <f t="shared" si="5"/>
        <v/>
      </c>
    </row>
    <row r="506" spans="2:7" ht="14">
      <c r="D506" s="95"/>
    </row>
    <row r="507" spans="2:7" ht="14">
      <c r="D507" s="95"/>
    </row>
    <row r="508" spans="2:7" ht="14">
      <c r="D508" s="95"/>
    </row>
    <row r="509" spans="2:7" ht="14">
      <c r="D509" s="95"/>
    </row>
    <row r="510" spans="2:7" ht="14">
      <c r="D510" s="95"/>
    </row>
    <row r="511" spans="2:7" ht="14">
      <c r="D511" s="95"/>
    </row>
    <row r="512" spans="2:7" ht="14">
      <c r="D512" s="95"/>
    </row>
    <row r="513" spans="4:4" ht="14">
      <c r="D513" s="95"/>
    </row>
    <row r="514" spans="4:4" ht="14">
      <c r="D514" s="95"/>
    </row>
    <row r="515" spans="4:4" ht="14">
      <c r="D515" s="95"/>
    </row>
    <row r="516" spans="4:4" ht="14">
      <c r="D516" s="95"/>
    </row>
    <row r="517" spans="4:4" ht="14">
      <c r="D517" s="95"/>
    </row>
    <row r="518" spans="4:4" ht="14">
      <c r="D518" s="95"/>
    </row>
    <row r="519" spans="4:4" ht="14">
      <c r="D519" s="95"/>
    </row>
    <row r="520" spans="4:4" ht="14">
      <c r="D520" s="95"/>
    </row>
    <row r="521" spans="4:4" ht="14">
      <c r="D521" s="95"/>
    </row>
    <row r="522" spans="4:4" ht="14">
      <c r="D522" s="95"/>
    </row>
    <row r="523" spans="4:4" ht="14">
      <c r="D523" s="95"/>
    </row>
    <row r="524" spans="4:4" ht="14">
      <c r="D524" s="95"/>
    </row>
    <row r="525" spans="4:4" ht="14">
      <c r="D525" s="95"/>
    </row>
    <row r="526" spans="4:4" ht="14">
      <c r="D526" s="95"/>
    </row>
    <row r="527" spans="4:4" ht="14">
      <c r="D527" s="95"/>
    </row>
    <row r="528" spans="4:4" ht="14">
      <c r="D528" s="95"/>
    </row>
    <row r="529" spans="4:4" ht="14">
      <c r="D529" s="95"/>
    </row>
    <row r="530" spans="4:4" ht="14">
      <c r="D530" s="95"/>
    </row>
    <row r="531" spans="4:4" ht="14">
      <c r="D531" s="95"/>
    </row>
    <row r="532" spans="4:4" ht="14">
      <c r="D532" s="95"/>
    </row>
    <row r="533" spans="4:4" ht="14">
      <c r="D533" s="95"/>
    </row>
    <row r="534" spans="4:4" ht="14">
      <c r="D534" s="95"/>
    </row>
    <row r="535" spans="4:4" ht="14">
      <c r="D535" s="95"/>
    </row>
    <row r="536" spans="4:4" ht="14">
      <c r="D536" s="95"/>
    </row>
    <row r="537" spans="4:4" ht="14">
      <c r="D537" s="95"/>
    </row>
    <row r="538" spans="4:4" ht="14">
      <c r="D538" s="95"/>
    </row>
    <row r="539" spans="4:4" ht="14">
      <c r="D539" s="95"/>
    </row>
    <row r="540" spans="4:4" ht="14">
      <c r="D540" s="95"/>
    </row>
    <row r="541" spans="4:4" ht="14">
      <c r="D541" s="95"/>
    </row>
    <row r="542" spans="4:4" ht="14">
      <c r="D542" s="95"/>
    </row>
    <row r="543" spans="4:4" ht="14">
      <c r="D543" s="95"/>
    </row>
    <row r="544" spans="4:4" ht="14">
      <c r="D544" s="95"/>
    </row>
    <row r="545" spans="4:4" ht="14">
      <c r="D545" s="95"/>
    </row>
    <row r="546" spans="4:4" ht="14">
      <c r="D546" s="95"/>
    </row>
    <row r="547" spans="4:4" ht="14">
      <c r="D547" s="95"/>
    </row>
    <row r="548" spans="4:4" ht="14">
      <c r="D548" s="95"/>
    </row>
    <row r="549" spans="4:4" ht="14">
      <c r="D549" s="95"/>
    </row>
    <row r="550" spans="4:4" ht="14">
      <c r="D550" s="95"/>
    </row>
    <row r="551" spans="4:4" ht="14">
      <c r="D551" s="95"/>
    </row>
    <row r="552" spans="4:4" ht="14">
      <c r="D552" s="95"/>
    </row>
    <row r="553" spans="4:4" ht="14">
      <c r="D553" s="95"/>
    </row>
    <row r="554" spans="4:4" ht="14">
      <c r="D554" s="95"/>
    </row>
    <row r="555" spans="4:4" ht="14">
      <c r="D555" s="95"/>
    </row>
    <row r="556" spans="4:4" ht="14">
      <c r="D556" s="95"/>
    </row>
    <row r="557" spans="4:4" ht="14">
      <c r="D557" s="95"/>
    </row>
    <row r="558" spans="4:4" ht="14">
      <c r="D558" s="95"/>
    </row>
    <row r="559" spans="4:4" ht="14">
      <c r="D559" s="95"/>
    </row>
    <row r="560" spans="4:4" ht="14">
      <c r="D560" s="95"/>
    </row>
    <row r="561" spans="4:4" ht="14">
      <c r="D561" s="95"/>
    </row>
    <row r="562" spans="4:4" ht="14">
      <c r="D562" s="95"/>
    </row>
    <row r="563" spans="4:4" ht="14">
      <c r="D563" s="95"/>
    </row>
    <row r="564" spans="4:4" ht="14">
      <c r="D564" s="95"/>
    </row>
    <row r="565" spans="4:4" ht="14">
      <c r="D565" s="95"/>
    </row>
    <row r="566" spans="4:4" ht="14">
      <c r="D566" s="95"/>
    </row>
    <row r="567" spans="4:4" ht="14">
      <c r="D567" s="95"/>
    </row>
    <row r="568" spans="4:4" ht="14">
      <c r="D568" s="95"/>
    </row>
    <row r="569" spans="4:4" ht="14">
      <c r="D569" s="95"/>
    </row>
    <row r="570" spans="4:4" ht="14">
      <c r="D570" s="95"/>
    </row>
    <row r="571" spans="4:4" ht="14">
      <c r="D571" s="95"/>
    </row>
    <row r="572" spans="4:4" ht="14">
      <c r="D572" s="95"/>
    </row>
    <row r="573" spans="4:4" ht="14">
      <c r="D573" s="95"/>
    </row>
    <row r="574" spans="4:4" ht="14">
      <c r="D574" s="95"/>
    </row>
    <row r="575" spans="4:4" ht="14">
      <c r="D575" s="95"/>
    </row>
    <row r="576" spans="4:4" ht="14">
      <c r="D576" s="95"/>
    </row>
    <row r="577" spans="4:4" ht="14">
      <c r="D577" s="95"/>
    </row>
    <row r="578" spans="4:4" ht="14">
      <c r="D578" s="95"/>
    </row>
    <row r="579" spans="4:4" ht="14">
      <c r="D579" s="95"/>
    </row>
    <row r="580" spans="4:4" ht="14">
      <c r="D580" s="95"/>
    </row>
    <row r="581" spans="4:4" ht="14">
      <c r="D581" s="95"/>
    </row>
    <row r="582" spans="4:4" ht="14">
      <c r="D582" s="95"/>
    </row>
    <row r="583" spans="4:4" ht="14">
      <c r="D583" s="95"/>
    </row>
    <row r="584" spans="4:4" ht="14">
      <c r="D584" s="95"/>
    </row>
    <row r="585" spans="4:4" ht="14">
      <c r="D585" s="95"/>
    </row>
    <row r="586" spans="4:4" ht="14">
      <c r="D586" s="95"/>
    </row>
    <row r="587" spans="4:4" ht="14">
      <c r="D587" s="95"/>
    </row>
    <row r="588" spans="4:4" ht="14">
      <c r="D588" s="95"/>
    </row>
    <row r="589" spans="4:4" ht="14">
      <c r="D589" s="95"/>
    </row>
    <row r="590" spans="4:4" ht="14">
      <c r="D590" s="95"/>
    </row>
    <row r="591" spans="4:4" ht="14">
      <c r="D591" s="95"/>
    </row>
    <row r="592" spans="4:4" ht="14">
      <c r="D592" s="95"/>
    </row>
    <row r="593" spans="4:4" ht="14">
      <c r="D593" s="95"/>
    </row>
    <row r="594" spans="4:4" ht="14">
      <c r="D594" s="95"/>
    </row>
    <row r="595" spans="4:4" ht="14">
      <c r="D595" s="95"/>
    </row>
    <row r="596" spans="4:4" ht="14">
      <c r="D596" s="95"/>
    </row>
    <row r="597" spans="4:4" ht="14">
      <c r="D597" s="95"/>
    </row>
    <row r="598" spans="4:4" ht="14">
      <c r="D598" s="95"/>
    </row>
    <row r="599" spans="4:4" ht="14">
      <c r="D599" s="95"/>
    </row>
    <row r="600" spans="4:4" ht="14">
      <c r="D600" s="95"/>
    </row>
    <row r="601" spans="4:4" ht="14">
      <c r="D601" s="95"/>
    </row>
    <row r="602" spans="4:4" ht="14">
      <c r="D602" s="95"/>
    </row>
    <row r="603" spans="4:4" ht="14">
      <c r="D603" s="95"/>
    </row>
    <row r="604" spans="4:4" ht="14">
      <c r="D604" s="95"/>
    </row>
    <row r="605" spans="4:4" ht="14">
      <c r="D605" s="95"/>
    </row>
    <row r="606" spans="4:4" ht="14">
      <c r="D606" s="95"/>
    </row>
    <row r="607" spans="4:4" ht="14">
      <c r="D607" s="95"/>
    </row>
    <row r="608" spans="4:4" ht="14">
      <c r="D608" s="95"/>
    </row>
    <row r="609" spans="4:4" ht="14">
      <c r="D609" s="95"/>
    </row>
    <row r="610" spans="4:4" ht="14">
      <c r="D610" s="95"/>
    </row>
    <row r="611" spans="4:4" ht="14">
      <c r="D611" s="95"/>
    </row>
    <row r="612" spans="4:4" ht="14">
      <c r="D612" s="95"/>
    </row>
    <row r="613" spans="4:4" ht="14">
      <c r="D613" s="95"/>
    </row>
    <row r="614" spans="4:4" ht="14">
      <c r="D614" s="95"/>
    </row>
    <row r="615" spans="4:4" ht="14">
      <c r="D615" s="95"/>
    </row>
    <row r="616" spans="4:4" ht="14">
      <c r="D616" s="95"/>
    </row>
    <row r="617" spans="4:4" ht="14">
      <c r="D617" s="95"/>
    </row>
    <row r="618" spans="4:4" ht="14">
      <c r="D618" s="95"/>
    </row>
    <row r="619" spans="4:4" ht="14">
      <c r="D619" s="95"/>
    </row>
    <row r="620" spans="4:4" ht="14">
      <c r="D620" s="95"/>
    </row>
    <row r="621" spans="4:4" ht="14">
      <c r="D621" s="95"/>
    </row>
    <row r="622" spans="4:4" ht="14">
      <c r="D622" s="95"/>
    </row>
    <row r="623" spans="4:4" ht="14">
      <c r="D623" s="95"/>
    </row>
    <row r="624" spans="4:4" ht="14">
      <c r="D624" s="95"/>
    </row>
    <row r="625" spans="4:4" ht="14">
      <c r="D625" s="95"/>
    </row>
    <row r="626" spans="4:4" ht="14">
      <c r="D626" s="95"/>
    </row>
    <row r="627" spans="4:4" ht="14">
      <c r="D627" s="95"/>
    </row>
    <row r="628" spans="4:4" ht="14">
      <c r="D628" s="95"/>
    </row>
    <row r="629" spans="4:4" ht="14">
      <c r="D629" s="95"/>
    </row>
    <row r="630" spans="4:4" ht="14">
      <c r="D630" s="95"/>
    </row>
    <row r="631" spans="4:4" ht="14">
      <c r="D631" s="95"/>
    </row>
    <row r="632" spans="4:4" ht="14">
      <c r="D632" s="95"/>
    </row>
    <row r="633" spans="4:4" ht="14">
      <c r="D633" s="95"/>
    </row>
    <row r="634" spans="4:4" ht="14">
      <c r="D634" s="95"/>
    </row>
    <row r="635" spans="4:4" ht="14">
      <c r="D635" s="95"/>
    </row>
    <row r="636" spans="4:4" ht="14">
      <c r="D636" s="95"/>
    </row>
    <row r="637" spans="4:4" ht="14">
      <c r="D637" s="95"/>
    </row>
    <row r="638" spans="4:4" ht="14">
      <c r="D638" s="95"/>
    </row>
    <row r="639" spans="4:4" ht="14">
      <c r="D639" s="95"/>
    </row>
    <row r="640" spans="4:4" ht="14">
      <c r="D640" s="95"/>
    </row>
    <row r="641" spans="4:4" ht="14">
      <c r="D641" s="95"/>
    </row>
    <row r="642" spans="4:4" ht="14">
      <c r="D642" s="95"/>
    </row>
    <row r="643" spans="4:4" ht="14">
      <c r="D643" s="95"/>
    </row>
    <row r="644" spans="4:4" ht="14">
      <c r="D644" s="95"/>
    </row>
    <row r="645" spans="4:4" ht="14">
      <c r="D645" s="95"/>
    </row>
    <row r="646" spans="4:4" ht="14">
      <c r="D646" s="95"/>
    </row>
    <row r="647" spans="4:4" ht="14">
      <c r="D647" s="95"/>
    </row>
    <row r="648" spans="4:4" ht="14">
      <c r="D648" s="95"/>
    </row>
    <row r="649" spans="4:4" ht="14">
      <c r="D649" s="95"/>
    </row>
    <row r="650" spans="4:4" ht="14">
      <c r="D650" s="95"/>
    </row>
    <row r="651" spans="4:4" ht="14">
      <c r="D651" s="95"/>
    </row>
    <row r="652" spans="4:4" ht="14">
      <c r="D652" s="95"/>
    </row>
    <row r="653" spans="4:4" ht="14">
      <c r="D653" s="95"/>
    </row>
    <row r="654" spans="4:4" ht="14">
      <c r="D654" s="95"/>
    </row>
    <row r="655" spans="4:4" ht="14">
      <c r="D655" s="95"/>
    </row>
    <row r="656" spans="4:4" ht="14">
      <c r="D656" s="95"/>
    </row>
    <row r="657" spans="4:4" ht="14">
      <c r="D657" s="95"/>
    </row>
    <row r="658" spans="4:4" ht="14">
      <c r="D658" s="95"/>
    </row>
    <row r="659" spans="4:4" ht="14">
      <c r="D659" s="95"/>
    </row>
    <row r="660" spans="4:4" ht="14">
      <c r="D660" s="95"/>
    </row>
    <row r="661" spans="4:4" ht="14">
      <c r="D661" s="95"/>
    </row>
    <row r="662" spans="4:4" ht="14">
      <c r="D662" s="95"/>
    </row>
    <row r="663" spans="4:4" ht="14">
      <c r="D663" s="95"/>
    </row>
    <row r="664" spans="4:4" ht="14">
      <c r="D664" s="95"/>
    </row>
    <row r="665" spans="4:4" ht="14">
      <c r="D665" s="95"/>
    </row>
    <row r="666" spans="4:4" ht="14">
      <c r="D666" s="95"/>
    </row>
    <row r="667" spans="4:4" ht="14">
      <c r="D667" s="95"/>
    </row>
    <row r="668" spans="4:4" ht="14">
      <c r="D668" s="95"/>
    </row>
    <row r="669" spans="4:4" ht="14">
      <c r="D669" s="95"/>
    </row>
    <row r="670" spans="4:4" ht="14">
      <c r="D670" s="95"/>
    </row>
    <row r="671" spans="4:4" ht="14">
      <c r="D671" s="95"/>
    </row>
    <row r="672" spans="4:4" ht="14">
      <c r="D672" s="95"/>
    </row>
    <row r="673" spans="4:4" ht="14">
      <c r="D673" s="95"/>
    </row>
    <row r="674" spans="4:4" ht="14">
      <c r="D674" s="95"/>
    </row>
    <row r="675" spans="4:4" ht="14">
      <c r="D675" s="95"/>
    </row>
    <row r="676" spans="4:4" ht="14">
      <c r="D676" s="95"/>
    </row>
    <row r="677" spans="4:4" ht="14">
      <c r="D677" s="95"/>
    </row>
    <row r="678" spans="4:4" ht="14">
      <c r="D678" s="95"/>
    </row>
    <row r="679" spans="4:4" ht="14">
      <c r="D679" s="95"/>
    </row>
    <row r="680" spans="4:4" ht="14">
      <c r="D680" s="95"/>
    </row>
    <row r="681" spans="4:4" ht="14">
      <c r="D681" s="95"/>
    </row>
    <row r="682" spans="4:4" ht="14">
      <c r="D682" s="95"/>
    </row>
    <row r="683" spans="4:4" ht="14">
      <c r="D683" s="95"/>
    </row>
    <row r="684" spans="4:4" ht="14">
      <c r="D684" s="95"/>
    </row>
    <row r="685" spans="4:4" ht="14">
      <c r="D685" s="95"/>
    </row>
    <row r="686" spans="4:4" ht="14">
      <c r="D686" s="95"/>
    </row>
    <row r="687" spans="4:4" ht="14">
      <c r="D687" s="95"/>
    </row>
    <row r="688" spans="4:4" ht="14">
      <c r="D688" s="95"/>
    </row>
    <row r="689" spans="4:4" ht="14">
      <c r="D689" s="95"/>
    </row>
    <row r="690" spans="4:4" ht="14">
      <c r="D690" s="95"/>
    </row>
    <row r="691" spans="4:4" ht="14">
      <c r="D691" s="95"/>
    </row>
    <row r="692" spans="4:4" ht="14">
      <c r="D692" s="95"/>
    </row>
    <row r="693" spans="4:4" ht="14">
      <c r="D693" s="95"/>
    </row>
    <row r="694" spans="4:4" ht="14">
      <c r="D694" s="95"/>
    </row>
    <row r="695" spans="4:4" ht="14">
      <c r="D695" s="95"/>
    </row>
    <row r="696" spans="4:4" ht="14">
      <c r="D696" s="95"/>
    </row>
    <row r="697" spans="4:4" ht="14">
      <c r="D697" s="95"/>
    </row>
    <row r="698" spans="4:4" ht="14">
      <c r="D698" s="95"/>
    </row>
    <row r="699" spans="4:4" ht="14">
      <c r="D699" s="95"/>
    </row>
    <row r="700" spans="4:4" ht="14">
      <c r="D700" s="95"/>
    </row>
    <row r="701" spans="4:4" ht="14">
      <c r="D701" s="95"/>
    </row>
    <row r="702" spans="4:4" ht="14">
      <c r="D702" s="95"/>
    </row>
    <row r="703" spans="4:4" ht="14">
      <c r="D703" s="95"/>
    </row>
    <row r="704" spans="4:4" ht="14">
      <c r="D704" s="95"/>
    </row>
    <row r="705" spans="4:4" ht="14">
      <c r="D705" s="95"/>
    </row>
    <row r="706" spans="4:4" ht="14">
      <c r="D706" s="95"/>
    </row>
    <row r="707" spans="4:4" ht="14">
      <c r="D707" s="95"/>
    </row>
    <row r="708" spans="4:4" ht="14">
      <c r="D708" s="95"/>
    </row>
    <row r="709" spans="4:4" ht="14">
      <c r="D709" s="95"/>
    </row>
    <row r="710" spans="4:4" ht="14">
      <c r="D710" s="95"/>
    </row>
    <row r="711" spans="4:4" ht="14">
      <c r="D711" s="95"/>
    </row>
    <row r="712" spans="4:4" ht="14">
      <c r="D712" s="95"/>
    </row>
    <row r="713" spans="4:4" ht="14">
      <c r="D713" s="95"/>
    </row>
    <row r="714" spans="4:4" ht="14">
      <c r="D714" s="95"/>
    </row>
    <row r="715" spans="4:4" ht="14">
      <c r="D715" s="95"/>
    </row>
    <row r="716" spans="4:4" ht="14">
      <c r="D716" s="95"/>
    </row>
    <row r="717" spans="4:4" ht="14">
      <c r="D717" s="95"/>
    </row>
    <row r="718" spans="4:4" ht="14">
      <c r="D718" s="95"/>
    </row>
    <row r="719" spans="4:4" ht="14">
      <c r="D719" s="95"/>
    </row>
    <row r="720" spans="4:4" ht="14">
      <c r="D720" s="95"/>
    </row>
    <row r="721" spans="4:4" ht="14">
      <c r="D721" s="95"/>
    </row>
    <row r="722" spans="4:4" ht="14">
      <c r="D722" s="95"/>
    </row>
    <row r="723" spans="4:4" ht="14">
      <c r="D723" s="95"/>
    </row>
    <row r="724" spans="4:4" ht="14">
      <c r="D724" s="95"/>
    </row>
    <row r="725" spans="4:4" ht="14">
      <c r="D725" s="95"/>
    </row>
    <row r="726" spans="4:4" ht="14">
      <c r="D726" s="95"/>
    </row>
    <row r="727" spans="4:4" ht="14">
      <c r="D727" s="95"/>
    </row>
    <row r="728" spans="4:4" ht="14">
      <c r="D728" s="95"/>
    </row>
    <row r="729" spans="4:4" ht="14">
      <c r="D729" s="95"/>
    </row>
    <row r="730" spans="4:4" ht="14">
      <c r="D730" s="95"/>
    </row>
    <row r="731" spans="4:4" ht="14">
      <c r="D731" s="95"/>
    </row>
    <row r="732" spans="4:4" ht="14">
      <c r="D732" s="95"/>
    </row>
    <row r="733" spans="4:4" ht="14">
      <c r="D733" s="95"/>
    </row>
    <row r="734" spans="4:4" ht="14">
      <c r="D734" s="95"/>
    </row>
    <row r="735" spans="4:4" ht="14">
      <c r="D735" s="95"/>
    </row>
    <row r="736" spans="4:4" ht="14">
      <c r="D736" s="95"/>
    </row>
    <row r="737" spans="4:4" ht="14">
      <c r="D737" s="95"/>
    </row>
    <row r="738" spans="4:4" ht="14">
      <c r="D738" s="95"/>
    </row>
    <row r="739" spans="4:4" ht="14">
      <c r="D739" s="95"/>
    </row>
    <row r="740" spans="4:4" ht="14">
      <c r="D740" s="95"/>
    </row>
    <row r="741" spans="4:4" ht="14">
      <c r="D741" s="95"/>
    </row>
    <row r="742" spans="4:4" ht="14">
      <c r="D742" s="95"/>
    </row>
    <row r="743" spans="4:4" ht="14">
      <c r="D743" s="95"/>
    </row>
    <row r="744" spans="4:4" ht="14">
      <c r="D744" s="95"/>
    </row>
    <row r="745" spans="4:4" ht="14">
      <c r="D745" s="95"/>
    </row>
    <row r="746" spans="4:4" ht="14">
      <c r="D746" s="95"/>
    </row>
    <row r="747" spans="4:4" ht="14">
      <c r="D747" s="95"/>
    </row>
    <row r="748" spans="4:4" ht="14">
      <c r="D748" s="95"/>
    </row>
    <row r="749" spans="4:4" ht="14">
      <c r="D749" s="95"/>
    </row>
    <row r="750" spans="4:4" ht="14">
      <c r="D750" s="95"/>
    </row>
    <row r="751" spans="4:4" ht="14">
      <c r="D751" s="95"/>
    </row>
    <row r="752" spans="4:4" ht="14">
      <c r="D752" s="95"/>
    </row>
    <row r="753" spans="4:4" ht="14">
      <c r="D753" s="95"/>
    </row>
    <row r="754" spans="4:4" ht="14">
      <c r="D754" s="95"/>
    </row>
    <row r="755" spans="4:4" ht="14">
      <c r="D755" s="95"/>
    </row>
    <row r="756" spans="4:4" ht="14">
      <c r="D756" s="95"/>
    </row>
    <row r="757" spans="4:4" ht="14">
      <c r="D757" s="95"/>
    </row>
    <row r="758" spans="4:4" ht="14">
      <c r="D758" s="95"/>
    </row>
    <row r="759" spans="4:4" ht="14">
      <c r="D759" s="95"/>
    </row>
    <row r="760" spans="4:4" ht="14">
      <c r="D760" s="95"/>
    </row>
    <row r="761" spans="4:4" ht="14">
      <c r="D761" s="95"/>
    </row>
    <row r="762" spans="4:4" ht="14">
      <c r="D762" s="95"/>
    </row>
    <row r="763" spans="4:4" ht="14">
      <c r="D763" s="95"/>
    </row>
    <row r="764" spans="4:4" ht="14">
      <c r="D764" s="95"/>
    </row>
    <row r="765" spans="4:4" ht="14">
      <c r="D765" s="95"/>
    </row>
    <row r="766" spans="4:4" ht="14">
      <c r="D766" s="95"/>
    </row>
    <row r="767" spans="4:4" ht="14">
      <c r="D767" s="95"/>
    </row>
    <row r="768" spans="4:4" ht="14">
      <c r="D768" s="95"/>
    </row>
    <row r="769" spans="4:4" ht="14">
      <c r="D769" s="95"/>
    </row>
    <row r="770" spans="4:4" ht="14">
      <c r="D770" s="95"/>
    </row>
    <row r="771" spans="4:4" ht="14">
      <c r="D771" s="95"/>
    </row>
    <row r="772" spans="4:4" ht="14">
      <c r="D772" s="95"/>
    </row>
    <row r="773" spans="4:4" ht="14">
      <c r="D773" s="95"/>
    </row>
    <row r="774" spans="4:4" ht="14">
      <c r="D774" s="95"/>
    </row>
    <row r="775" spans="4:4" ht="14">
      <c r="D775" s="95"/>
    </row>
    <row r="776" spans="4:4" ht="14">
      <c r="D776" s="95"/>
    </row>
    <row r="777" spans="4:4" ht="14">
      <c r="D777" s="95"/>
    </row>
    <row r="778" spans="4:4" ht="14">
      <c r="D778" s="95"/>
    </row>
    <row r="779" spans="4:4" ht="14">
      <c r="D779" s="95"/>
    </row>
    <row r="780" spans="4:4" ht="14">
      <c r="D780" s="95"/>
    </row>
    <row r="781" spans="4:4" ht="14">
      <c r="D781" s="95"/>
    </row>
    <row r="782" spans="4:4" ht="14">
      <c r="D782" s="95"/>
    </row>
    <row r="783" spans="4:4" ht="14">
      <c r="D783" s="95"/>
    </row>
    <row r="784" spans="4:4" ht="14">
      <c r="D784" s="95"/>
    </row>
    <row r="785" spans="4:4" ht="14">
      <c r="D785" s="95"/>
    </row>
    <row r="786" spans="4:4" ht="14">
      <c r="D786" s="95"/>
    </row>
    <row r="787" spans="4:4" ht="14">
      <c r="D787" s="95"/>
    </row>
    <row r="788" spans="4:4" ht="14">
      <c r="D788" s="95"/>
    </row>
    <row r="789" spans="4:4" ht="14">
      <c r="D789" s="95"/>
    </row>
    <row r="790" spans="4:4" ht="14">
      <c r="D790" s="95"/>
    </row>
    <row r="791" spans="4:4" ht="14">
      <c r="D791" s="95"/>
    </row>
    <row r="792" spans="4:4" ht="14">
      <c r="D792" s="95"/>
    </row>
    <row r="793" spans="4:4" ht="14">
      <c r="D793" s="95"/>
    </row>
    <row r="794" spans="4:4" ht="14">
      <c r="D794" s="95"/>
    </row>
    <row r="795" spans="4:4" ht="14">
      <c r="D795" s="95"/>
    </row>
    <row r="796" spans="4:4" ht="14">
      <c r="D796" s="95"/>
    </row>
    <row r="797" spans="4:4" ht="14">
      <c r="D797" s="95"/>
    </row>
    <row r="798" spans="4:4" ht="14">
      <c r="D798" s="95"/>
    </row>
    <row r="799" spans="4:4" ht="14">
      <c r="D799" s="95"/>
    </row>
    <row r="800" spans="4:4" ht="14">
      <c r="D800" s="95"/>
    </row>
    <row r="801" spans="4:4" ht="14">
      <c r="D801" s="95"/>
    </row>
    <row r="802" spans="4:4" ht="14">
      <c r="D802" s="95"/>
    </row>
    <row r="803" spans="4:4" ht="14">
      <c r="D803" s="95"/>
    </row>
    <row r="804" spans="4:4" ht="14">
      <c r="D804" s="95"/>
    </row>
    <row r="805" spans="4:4" ht="14">
      <c r="D805" s="95"/>
    </row>
    <row r="806" spans="4:4" ht="14">
      <c r="D806" s="95"/>
    </row>
    <row r="807" spans="4:4" ht="14">
      <c r="D807" s="95"/>
    </row>
    <row r="808" spans="4:4" ht="14">
      <c r="D808" s="95"/>
    </row>
    <row r="809" spans="4:4" ht="14">
      <c r="D809" s="95"/>
    </row>
    <row r="810" spans="4:4" ht="14">
      <c r="D810" s="95"/>
    </row>
    <row r="811" spans="4:4" ht="14">
      <c r="D811" s="95"/>
    </row>
    <row r="812" spans="4:4" ht="14">
      <c r="D812" s="95"/>
    </row>
    <row r="813" spans="4:4" ht="14">
      <c r="D813" s="95"/>
    </row>
    <row r="814" spans="4:4" ht="14">
      <c r="D814" s="95"/>
    </row>
    <row r="815" spans="4:4" ht="14">
      <c r="D815" s="95"/>
    </row>
    <row r="816" spans="4:4" ht="14">
      <c r="D816" s="95"/>
    </row>
    <row r="817" spans="4:4" ht="14">
      <c r="D817" s="95"/>
    </row>
    <row r="818" spans="4:4" ht="14">
      <c r="D818" s="95"/>
    </row>
    <row r="819" spans="4:4" ht="14">
      <c r="D819" s="95"/>
    </row>
    <row r="820" spans="4:4" ht="14">
      <c r="D820" s="95"/>
    </row>
    <row r="821" spans="4:4" ht="14">
      <c r="D821" s="95"/>
    </row>
    <row r="822" spans="4:4" ht="14">
      <c r="D822" s="95"/>
    </row>
    <row r="823" spans="4:4" ht="14">
      <c r="D823" s="95"/>
    </row>
    <row r="824" spans="4:4" ht="14">
      <c r="D824" s="95"/>
    </row>
    <row r="825" spans="4:4" ht="14">
      <c r="D825" s="95"/>
    </row>
    <row r="826" spans="4:4" ht="14">
      <c r="D826" s="95"/>
    </row>
    <row r="827" spans="4:4" ht="14">
      <c r="D827" s="95"/>
    </row>
    <row r="828" spans="4:4" ht="14">
      <c r="D828" s="95"/>
    </row>
    <row r="829" spans="4:4" ht="14">
      <c r="D829" s="95"/>
    </row>
    <row r="830" spans="4:4" ht="14">
      <c r="D830" s="95"/>
    </row>
    <row r="831" spans="4:4" ht="14">
      <c r="D831" s="95"/>
    </row>
    <row r="832" spans="4:4" ht="14">
      <c r="D832" s="95"/>
    </row>
    <row r="833" spans="4:4" ht="14">
      <c r="D833" s="95"/>
    </row>
    <row r="834" spans="4:4" ht="14">
      <c r="D834" s="95"/>
    </row>
    <row r="835" spans="4:4" ht="14">
      <c r="D835" s="95"/>
    </row>
    <row r="836" spans="4:4" ht="14">
      <c r="D836" s="95"/>
    </row>
    <row r="837" spans="4:4" ht="14">
      <c r="D837" s="95"/>
    </row>
    <row r="838" spans="4:4" ht="14">
      <c r="D838" s="95"/>
    </row>
    <row r="839" spans="4:4" ht="14">
      <c r="D839" s="95"/>
    </row>
    <row r="840" spans="4:4" ht="14">
      <c r="D840" s="95"/>
    </row>
    <row r="841" spans="4:4" ht="14">
      <c r="D841" s="95"/>
    </row>
    <row r="842" spans="4:4" ht="14">
      <c r="D842" s="95"/>
    </row>
    <row r="843" spans="4:4" ht="14">
      <c r="D843" s="95"/>
    </row>
    <row r="844" spans="4:4" ht="14">
      <c r="D844" s="95"/>
    </row>
    <row r="845" spans="4:4" ht="14">
      <c r="D845" s="95"/>
    </row>
    <row r="846" spans="4:4" ht="14">
      <c r="D846" s="95"/>
    </row>
    <row r="847" spans="4:4" ht="14">
      <c r="D847" s="95"/>
    </row>
    <row r="848" spans="4:4" ht="14">
      <c r="D848" s="95"/>
    </row>
    <row r="849" spans="4:4" ht="14">
      <c r="D849" s="95"/>
    </row>
    <row r="850" spans="4:4" ht="14">
      <c r="D850" s="95"/>
    </row>
    <row r="851" spans="4:4" ht="14">
      <c r="D851" s="95"/>
    </row>
    <row r="852" spans="4:4" ht="14">
      <c r="D852" s="95"/>
    </row>
    <row r="853" spans="4:4" ht="14">
      <c r="D853" s="95"/>
    </row>
    <row r="854" spans="4:4" ht="14">
      <c r="D854" s="95"/>
    </row>
    <row r="855" spans="4:4" ht="14">
      <c r="D855" s="95"/>
    </row>
    <row r="856" spans="4:4" ht="14">
      <c r="D856" s="95"/>
    </row>
    <row r="857" spans="4:4" ht="14">
      <c r="D857" s="95"/>
    </row>
    <row r="858" spans="4:4" ht="14">
      <c r="D858" s="95"/>
    </row>
    <row r="859" spans="4:4" ht="14">
      <c r="D859" s="95"/>
    </row>
    <row r="860" spans="4:4" ht="14">
      <c r="D860" s="95"/>
    </row>
    <row r="861" spans="4:4" ht="14">
      <c r="D861" s="95"/>
    </row>
    <row r="862" spans="4:4" ht="14">
      <c r="D862" s="95"/>
    </row>
    <row r="863" spans="4:4" ht="14">
      <c r="D863" s="95"/>
    </row>
    <row r="864" spans="4:4" ht="14">
      <c r="D864" s="95"/>
    </row>
    <row r="865" spans="4:4" ht="14">
      <c r="D865" s="95"/>
    </row>
    <row r="866" spans="4:4" ht="14">
      <c r="D866" s="95"/>
    </row>
    <row r="867" spans="4:4" ht="14">
      <c r="D867" s="95"/>
    </row>
    <row r="868" spans="4:4" ht="14">
      <c r="D868" s="95"/>
    </row>
    <row r="869" spans="4:4" ht="14">
      <c r="D869" s="95"/>
    </row>
    <row r="870" spans="4:4" ht="14">
      <c r="D870" s="95"/>
    </row>
    <row r="871" spans="4:4" ht="14">
      <c r="D871" s="95"/>
    </row>
    <row r="872" spans="4:4" ht="14">
      <c r="D872" s="95"/>
    </row>
    <row r="873" spans="4:4" ht="14">
      <c r="D873" s="95"/>
    </row>
    <row r="874" spans="4:4" ht="14">
      <c r="D874" s="95"/>
    </row>
    <row r="875" spans="4:4" ht="14">
      <c r="D875" s="95"/>
    </row>
    <row r="876" spans="4:4" ht="14">
      <c r="D876" s="95"/>
    </row>
    <row r="877" spans="4:4" ht="14">
      <c r="D877" s="95"/>
    </row>
    <row r="878" spans="4:4" ht="14">
      <c r="D878" s="95"/>
    </row>
    <row r="879" spans="4:4" ht="14">
      <c r="D879" s="95"/>
    </row>
    <row r="880" spans="4:4" ht="14">
      <c r="D880" s="95"/>
    </row>
    <row r="881" spans="4:4" ht="14">
      <c r="D881" s="95"/>
    </row>
    <row r="882" spans="4:4" ht="14">
      <c r="D882" s="95"/>
    </row>
    <row r="883" spans="4:4" ht="14">
      <c r="D883" s="95"/>
    </row>
    <row r="884" spans="4:4" ht="14">
      <c r="D884" s="95"/>
    </row>
    <row r="885" spans="4:4" ht="14">
      <c r="D885" s="95"/>
    </row>
    <row r="886" spans="4:4" ht="14">
      <c r="D886" s="95"/>
    </row>
    <row r="887" spans="4:4" ht="14">
      <c r="D887" s="95"/>
    </row>
    <row r="888" spans="4:4" ht="14">
      <c r="D888" s="95"/>
    </row>
    <row r="889" spans="4:4" ht="14">
      <c r="D889" s="95"/>
    </row>
    <row r="890" spans="4:4" ht="14">
      <c r="D890" s="95"/>
    </row>
    <row r="891" spans="4:4" ht="14">
      <c r="D891" s="95"/>
    </row>
    <row r="892" spans="4:4" ht="14">
      <c r="D892" s="95"/>
    </row>
    <row r="893" spans="4:4" ht="14">
      <c r="D893" s="95"/>
    </row>
    <row r="894" spans="4:4" ht="14">
      <c r="D894" s="95"/>
    </row>
    <row r="895" spans="4:4" ht="14">
      <c r="D895" s="95"/>
    </row>
    <row r="896" spans="4:4" ht="14">
      <c r="D896" s="95"/>
    </row>
    <row r="897" spans="4:4" ht="14">
      <c r="D897" s="95"/>
    </row>
    <row r="898" spans="4:4" ht="14">
      <c r="D898" s="95"/>
    </row>
    <row r="899" spans="4:4" ht="14">
      <c r="D899" s="95"/>
    </row>
    <row r="900" spans="4:4" ht="14">
      <c r="D900" s="95"/>
    </row>
    <row r="901" spans="4:4" ht="14">
      <c r="D901" s="95"/>
    </row>
    <row r="902" spans="4:4" ht="14">
      <c r="D902" s="95"/>
    </row>
    <row r="903" spans="4:4" ht="14">
      <c r="D903" s="95"/>
    </row>
    <row r="904" spans="4:4" ht="14">
      <c r="D904" s="95"/>
    </row>
    <row r="905" spans="4:4" ht="14">
      <c r="D905" s="95"/>
    </row>
    <row r="906" spans="4:4" ht="14">
      <c r="D906" s="95"/>
    </row>
    <row r="907" spans="4:4" ht="14">
      <c r="D907" s="95"/>
    </row>
    <row r="908" spans="4:4" ht="14">
      <c r="D908" s="95"/>
    </row>
    <row r="909" spans="4:4" ht="14">
      <c r="D909" s="95"/>
    </row>
    <row r="910" spans="4:4" ht="14">
      <c r="D910" s="95"/>
    </row>
    <row r="911" spans="4:4" ht="14">
      <c r="D911" s="95"/>
    </row>
    <row r="912" spans="4:4" ht="14">
      <c r="D912" s="95"/>
    </row>
    <row r="913" spans="4:4" ht="14">
      <c r="D913" s="95"/>
    </row>
    <row r="914" spans="4:4" ht="14">
      <c r="D914" s="95"/>
    </row>
    <row r="915" spans="4:4" ht="14">
      <c r="D915" s="95"/>
    </row>
    <row r="916" spans="4:4" ht="14">
      <c r="D916" s="95"/>
    </row>
    <row r="917" spans="4:4" ht="14">
      <c r="D917" s="95"/>
    </row>
    <row r="918" spans="4:4" ht="14">
      <c r="D918" s="95"/>
    </row>
    <row r="919" spans="4:4" ht="14">
      <c r="D919" s="95"/>
    </row>
    <row r="920" spans="4:4" ht="14">
      <c r="D920" s="95"/>
    </row>
    <row r="921" spans="4:4" ht="14">
      <c r="D921" s="95"/>
    </row>
    <row r="922" spans="4:4" ht="14">
      <c r="D922" s="95"/>
    </row>
    <row r="923" spans="4:4" ht="14">
      <c r="D923" s="95"/>
    </row>
    <row r="924" spans="4:4" ht="14">
      <c r="D924" s="95"/>
    </row>
    <row r="925" spans="4:4" ht="14">
      <c r="D925" s="95"/>
    </row>
    <row r="926" spans="4:4" ht="14">
      <c r="D926" s="95"/>
    </row>
    <row r="927" spans="4:4" ht="14">
      <c r="D927" s="95"/>
    </row>
    <row r="928" spans="4:4" ht="14">
      <c r="D928" s="95"/>
    </row>
    <row r="929" spans="4:4" ht="14">
      <c r="D929" s="95"/>
    </row>
    <row r="930" spans="4:4" ht="14">
      <c r="D930" s="95"/>
    </row>
    <row r="931" spans="4:4" ht="14">
      <c r="D931" s="95"/>
    </row>
    <row r="932" spans="4:4" ht="14">
      <c r="D932" s="95"/>
    </row>
    <row r="933" spans="4:4" ht="14">
      <c r="D933" s="95"/>
    </row>
    <row r="934" spans="4:4" ht="14">
      <c r="D934" s="95"/>
    </row>
    <row r="935" spans="4:4" ht="14">
      <c r="D935" s="95"/>
    </row>
    <row r="936" spans="4:4" ht="14">
      <c r="D936" s="95"/>
    </row>
    <row r="937" spans="4:4" ht="14">
      <c r="D937" s="95"/>
    </row>
    <row r="938" spans="4:4" ht="14">
      <c r="D938" s="95"/>
    </row>
    <row r="939" spans="4:4" ht="14">
      <c r="D939" s="95"/>
    </row>
    <row r="940" spans="4:4" ht="14">
      <c r="D940" s="95"/>
    </row>
    <row r="941" spans="4:4" ht="14">
      <c r="D941" s="95"/>
    </row>
    <row r="942" spans="4:4" ht="14">
      <c r="D942" s="95"/>
    </row>
    <row r="943" spans="4:4" ht="14">
      <c r="D943" s="95"/>
    </row>
    <row r="944" spans="4:4" ht="14">
      <c r="D944" s="95"/>
    </row>
    <row r="945" spans="4:4" ht="14">
      <c r="D945" s="95"/>
    </row>
    <row r="946" spans="4:4" ht="14">
      <c r="D946" s="95"/>
    </row>
    <row r="947" spans="4:4" ht="14">
      <c r="D947" s="95"/>
    </row>
    <row r="948" spans="4:4" ht="14">
      <c r="D948" s="95"/>
    </row>
    <row r="949" spans="4:4" ht="14">
      <c r="D949" s="95"/>
    </row>
    <row r="950" spans="4:4" ht="14">
      <c r="D950" s="95"/>
    </row>
    <row r="951" spans="4:4" ht="14">
      <c r="D951" s="95"/>
    </row>
    <row r="952" spans="4:4" ht="14">
      <c r="D952" s="95"/>
    </row>
    <row r="953" spans="4:4" ht="14">
      <c r="D953" s="95"/>
    </row>
    <row r="954" spans="4:4" ht="14">
      <c r="D954" s="95"/>
    </row>
    <row r="955" spans="4:4" ht="14">
      <c r="D955" s="95"/>
    </row>
    <row r="956" spans="4:4" ht="14">
      <c r="D956" s="95"/>
    </row>
    <row r="957" spans="4:4" ht="14">
      <c r="D957" s="95"/>
    </row>
    <row r="958" spans="4:4" ht="14">
      <c r="D958" s="95"/>
    </row>
    <row r="959" spans="4:4" ht="14">
      <c r="D959" s="95"/>
    </row>
    <row r="960" spans="4:4" ht="14">
      <c r="D960" s="95"/>
    </row>
    <row r="961" spans="4:4" ht="14">
      <c r="D961" s="95"/>
    </row>
    <row r="962" spans="4:4" ht="14">
      <c r="D962" s="95"/>
    </row>
    <row r="963" spans="4:4" ht="14">
      <c r="D963" s="95"/>
    </row>
    <row r="964" spans="4:4" ht="14">
      <c r="D964" s="95"/>
    </row>
    <row r="965" spans="4:4" ht="14">
      <c r="D965" s="95"/>
    </row>
    <row r="966" spans="4:4" ht="14">
      <c r="D966" s="95"/>
    </row>
    <row r="967" spans="4:4" ht="14">
      <c r="D967" s="95"/>
    </row>
    <row r="968" spans="4:4" ht="14">
      <c r="D968" s="95"/>
    </row>
    <row r="969" spans="4:4" ht="14">
      <c r="D969" s="95"/>
    </row>
    <row r="970" spans="4:4" ht="14">
      <c r="D970" s="95"/>
    </row>
    <row r="971" spans="4:4" ht="14">
      <c r="D971" s="95"/>
    </row>
    <row r="972" spans="4:4" ht="14">
      <c r="D972" s="95"/>
    </row>
    <row r="973" spans="4:4" ht="14">
      <c r="D973" s="95"/>
    </row>
    <row r="974" spans="4:4" ht="14">
      <c r="D974" s="95"/>
    </row>
    <row r="975" spans="4:4" ht="14">
      <c r="D975" s="95"/>
    </row>
    <row r="976" spans="4:4" ht="14">
      <c r="D976" s="95"/>
    </row>
    <row r="977" spans="4:4" ht="14">
      <c r="D977" s="95"/>
    </row>
    <row r="978" spans="4:4" ht="14">
      <c r="D978" s="95"/>
    </row>
    <row r="979" spans="4:4" ht="14">
      <c r="D979" s="95"/>
    </row>
    <row r="980" spans="4:4" ht="14">
      <c r="D980" s="95"/>
    </row>
    <row r="981" spans="4:4" ht="14">
      <c r="D981" s="95"/>
    </row>
    <row r="982" spans="4:4" ht="14">
      <c r="D982" s="95"/>
    </row>
    <row r="983" spans="4:4" ht="14">
      <c r="D983" s="95"/>
    </row>
    <row r="984" spans="4:4" ht="14">
      <c r="D984" s="95"/>
    </row>
    <row r="985" spans="4:4" ht="14">
      <c r="D985" s="95"/>
    </row>
    <row r="986" spans="4:4" ht="14">
      <c r="D986" s="95"/>
    </row>
    <row r="987" spans="4:4" ht="14">
      <c r="D987" s="95"/>
    </row>
    <row r="988" spans="4:4" ht="14">
      <c r="D988" s="95"/>
    </row>
    <row r="989" spans="4:4" ht="14">
      <c r="D989" s="95"/>
    </row>
    <row r="990" spans="4:4" ht="14">
      <c r="D990" s="95"/>
    </row>
    <row r="991" spans="4:4" ht="14">
      <c r="D991" s="95"/>
    </row>
    <row r="992" spans="4:4" ht="14">
      <c r="D992" s="95"/>
    </row>
    <row r="993" spans="4:4" ht="14">
      <c r="D993" s="95"/>
    </row>
    <row r="994" spans="4:4" ht="14">
      <c r="D994" s="95"/>
    </row>
    <row r="995" spans="4:4" ht="14">
      <c r="D995" s="95"/>
    </row>
    <row r="996" spans="4:4" ht="14">
      <c r="D996" s="95"/>
    </row>
    <row r="997" spans="4:4" ht="14">
      <c r="D997" s="95"/>
    </row>
    <row r="998" spans="4:4" ht="14">
      <c r="D998" s="95"/>
    </row>
    <row r="999" spans="4:4" ht="14">
      <c r="D999" s="95"/>
    </row>
    <row r="1000" spans="4:4" ht="14">
      <c r="D1000" s="95"/>
    </row>
  </sheetData>
  <autoFilter ref="B5:G15" xr:uid="{00000000-0009-0000-0000-00001B000000}"/>
  <mergeCells count="2">
    <mergeCell ref="B2:C2"/>
    <mergeCell ref="B3:C3"/>
  </mergeCells>
  <conditionalFormatting sqref="B6:B505">
    <cfRule type="expression" dxfId="5" priority="1">
      <formula>AND($B6&lt;&gt;"",MOD(SUM(--($B5:$B$5&lt;&gt;$B6:$B$6))+1,2))</formula>
    </cfRule>
  </conditionalFormatting>
  <conditionalFormatting sqref="B6:F505">
    <cfRule type="expression" dxfId="4" priority="2">
      <formula>$B6&lt;&gt;""</formula>
    </cfRule>
  </conditionalFormatting>
  <conditionalFormatting sqref="G6:G505">
    <cfRule type="expression" dxfId="3" priority="3">
      <formula>$B6&lt;&gt;""</formula>
    </cfRule>
  </conditionalFormatting>
  <dataValidations count="1">
    <dataValidation type="list" allowBlank="1" sqref="C6:C505" xr:uid="{00000000-0002-0000-1B00-000000000000}">
      <formula1>rngTexty</formula1>
    </dataValidation>
  </dataValidations>
  <pageMargins left="0.39370078740157483" right="0.39370078740157483" top="0.39370078740157483" bottom="0.62992125984251968" header="0" footer="0"/>
  <pageSetup paperSize="9" orientation="portrait"/>
  <headerFooter>
    <oddFooter>&amp;CStrana &amp;P z</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K1157"/>
  <sheetViews>
    <sheetView workbookViewId="0">
      <pane ySplit="1" topLeftCell="A2" activePane="bottomLeft" state="frozen"/>
      <selection pane="bottomLeft" activeCell="B3" sqref="B3"/>
    </sheetView>
  </sheetViews>
  <sheetFormatPr baseColWidth="10" defaultColWidth="14.3984375" defaultRowHeight="15.75" customHeight="1"/>
  <cols>
    <col min="1" max="1" width="11.19921875" customWidth="1"/>
    <col min="2" max="2" width="44.59765625" customWidth="1"/>
    <col min="3" max="4" width="9.796875" customWidth="1"/>
    <col min="5" max="5" width="15.19921875" customWidth="1"/>
    <col min="6" max="7" width="12.3984375" customWidth="1"/>
    <col min="8" max="13" width="17.19921875" customWidth="1"/>
    <col min="16" max="16" width="14" customWidth="1"/>
  </cols>
  <sheetData>
    <row r="1" spans="1:37">
      <c r="A1" s="20" t="s">
        <v>38</v>
      </c>
      <c r="B1" s="20" t="s">
        <v>39</v>
      </c>
      <c r="C1" s="20" t="s">
        <v>40</v>
      </c>
      <c r="D1" s="20" t="s">
        <v>41</v>
      </c>
      <c r="E1" s="20" t="s">
        <v>42</v>
      </c>
      <c r="F1" s="20" t="s">
        <v>43</v>
      </c>
      <c r="G1" s="20" t="s">
        <v>44</v>
      </c>
      <c r="H1" s="20" t="s">
        <v>45</v>
      </c>
      <c r="I1" s="20" t="s">
        <v>46</v>
      </c>
      <c r="J1" s="20" t="s">
        <v>47</v>
      </c>
      <c r="K1" s="20" t="s">
        <v>48</v>
      </c>
      <c r="L1" s="20" t="s">
        <v>49</v>
      </c>
      <c r="M1" s="20" t="s">
        <v>50</v>
      </c>
      <c r="N1" s="20" t="s">
        <v>51</v>
      </c>
      <c r="O1" s="20" t="s">
        <v>52</v>
      </c>
      <c r="P1" s="20" t="s">
        <v>53</v>
      </c>
      <c r="Q1" s="21"/>
      <c r="R1" s="21"/>
      <c r="S1" s="20"/>
      <c r="T1" s="22"/>
    </row>
    <row r="2" spans="1:37">
      <c r="A2" s="20">
        <v>1</v>
      </c>
      <c r="B2" s="22" t="s">
        <v>54</v>
      </c>
      <c r="C2" s="22"/>
      <c r="D2" s="22">
        <v>61</v>
      </c>
      <c r="E2" s="22">
        <v>31</v>
      </c>
      <c r="F2" s="22"/>
      <c r="G2" s="22">
        <v>30</v>
      </c>
      <c r="H2" s="23">
        <f t="shared" ref="H2:H204" si="0">D2-E2-F2-G2</f>
        <v>0</v>
      </c>
      <c r="I2" s="23"/>
      <c r="J2" s="23"/>
      <c r="K2" s="23"/>
      <c r="L2" s="23"/>
      <c r="M2" s="22">
        <v>10580</v>
      </c>
      <c r="N2" s="22">
        <f t="shared" ref="N2:N202" si="1">D2*M2</f>
        <v>645380</v>
      </c>
      <c r="O2" s="24">
        <f t="shared" ref="O2:O205" si="2">N2/24.6</f>
        <v>26234.959349593493</v>
      </c>
      <c r="P2" s="25" t="s">
        <v>55</v>
      </c>
      <c r="Q2" s="22"/>
      <c r="R2" s="22"/>
      <c r="S2" s="22"/>
      <c r="T2" s="22"/>
    </row>
    <row r="3" spans="1:37">
      <c r="A3" s="20"/>
      <c r="B3" s="22" t="s">
        <v>56</v>
      </c>
      <c r="C3" s="22"/>
      <c r="D3" s="22">
        <v>93</v>
      </c>
      <c r="E3" s="22">
        <v>40</v>
      </c>
      <c r="F3" s="22"/>
      <c r="G3" s="22">
        <v>53</v>
      </c>
      <c r="H3" s="23">
        <f t="shared" si="0"/>
        <v>0</v>
      </c>
      <c r="I3" s="23"/>
      <c r="J3" s="23"/>
      <c r="K3" s="23"/>
      <c r="L3" s="23">
        <v>1</v>
      </c>
      <c r="M3" s="22">
        <v>3800</v>
      </c>
      <c r="N3" s="22">
        <f t="shared" si="1"/>
        <v>353400</v>
      </c>
      <c r="O3" s="24">
        <f t="shared" si="2"/>
        <v>14365.853658536584</v>
      </c>
      <c r="P3" s="25" t="s">
        <v>57</v>
      </c>
      <c r="Q3" s="22"/>
      <c r="R3" s="22"/>
      <c r="S3" s="22"/>
      <c r="T3" s="22"/>
    </row>
    <row r="4" spans="1:37">
      <c r="A4" s="26"/>
      <c r="B4" s="27" t="s">
        <v>58</v>
      </c>
      <c r="C4" s="27"/>
      <c r="D4" s="27">
        <v>1</v>
      </c>
      <c r="E4" s="27"/>
      <c r="F4" s="27"/>
      <c r="G4" s="27">
        <v>1</v>
      </c>
      <c r="H4" s="28">
        <f t="shared" si="0"/>
        <v>0</v>
      </c>
      <c r="I4" s="28"/>
      <c r="J4" s="28"/>
      <c r="K4" s="28"/>
      <c r="L4" s="28"/>
      <c r="M4" s="27">
        <v>9800</v>
      </c>
      <c r="N4" s="27">
        <f t="shared" si="1"/>
        <v>9800</v>
      </c>
      <c r="O4" s="29">
        <f t="shared" si="2"/>
        <v>398.3739837398374</v>
      </c>
      <c r="P4" s="30" t="s">
        <v>59</v>
      </c>
      <c r="Q4" s="27"/>
      <c r="R4" s="27"/>
      <c r="S4" s="27"/>
      <c r="T4" s="27"/>
      <c r="U4" s="31"/>
      <c r="V4" s="31"/>
      <c r="W4" s="31"/>
      <c r="X4" s="31"/>
      <c r="Y4" s="31"/>
      <c r="Z4" s="31"/>
      <c r="AA4" s="31"/>
      <c r="AB4" s="31"/>
      <c r="AC4" s="31"/>
      <c r="AD4" s="31"/>
      <c r="AE4" s="31"/>
      <c r="AF4" s="31"/>
      <c r="AG4" s="31"/>
      <c r="AH4" s="31"/>
      <c r="AI4" s="31"/>
      <c r="AJ4" s="31"/>
      <c r="AK4" s="31"/>
    </row>
    <row r="5" spans="1:37">
      <c r="A5" s="20"/>
      <c r="B5" s="22" t="s">
        <v>60</v>
      </c>
      <c r="C5" s="22"/>
      <c r="D5" s="22">
        <v>15</v>
      </c>
      <c r="E5" s="22">
        <v>2</v>
      </c>
      <c r="F5" s="22"/>
      <c r="G5" s="22">
        <v>13</v>
      </c>
      <c r="H5" s="23">
        <f t="shared" si="0"/>
        <v>0</v>
      </c>
      <c r="I5" s="23"/>
      <c r="J5" s="23"/>
      <c r="K5" s="23"/>
      <c r="L5" s="23"/>
      <c r="M5" s="22">
        <v>1950</v>
      </c>
      <c r="N5" s="22">
        <f t="shared" si="1"/>
        <v>29250</v>
      </c>
      <c r="O5" s="24">
        <f t="shared" si="2"/>
        <v>1189.0243902439024</v>
      </c>
      <c r="P5" s="25" t="s">
        <v>61</v>
      </c>
      <c r="Q5" s="22"/>
      <c r="R5" s="22"/>
      <c r="S5" s="22"/>
      <c r="T5" s="22"/>
    </row>
    <row r="6" spans="1:37">
      <c r="A6" s="20">
        <v>2</v>
      </c>
      <c r="B6" s="22" t="s">
        <v>62</v>
      </c>
      <c r="C6" s="22"/>
      <c r="D6" s="22">
        <v>99</v>
      </c>
      <c r="E6" s="22">
        <v>50</v>
      </c>
      <c r="F6" s="22"/>
      <c r="G6" s="22">
        <v>49</v>
      </c>
      <c r="H6" s="23">
        <f t="shared" si="0"/>
        <v>0</v>
      </c>
      <c r="I6" s="23"/>
      <c r="J6" s="23"/>
      <c r="K6" s="23"/>
      <c r="L6" s="23"/>
      <c r="M6" s="22">
        <v>7900</v>
      </c>
      <c r="N6" s="22">
        <f t="shared" si="1"/>
        <v>782100</v>
      </c>
      <c r="O6" s="24">
        <f t="shared" si="2"/>
        <v>31792.682926829268</v>
      </c>
      <c r="P6" s="25" t="s">
        <v>63</v>
      </c>
      <c r="Q6" s="22"/>
      <c r="R6" s="22"/>
      <c r="S6" s="22"/>
      <c r="T6" s="22"/>
    </row>
    <row r="7" spans="1:37">
      <c r="A7" s="20">
        <v>3</v>
      </c>
      <c r="B7" s="22" t="s">
        <v>64</v>
      </c>
      <c r="C7" s="22"/>
      <c r="D7" s="22">
        <v>95</v>
      </c>
      <c r="E7" s="22">
        <v>48</v>
      </c>
      <c r="F7" s="22">
        <v>42</v>
      </c>
      <c r="G7" s="22">
        <v>5</v>
      </c>
      <c r="H7" s="23">
        <f t="shared" si="0"/>
        <v>0</v>
      </c>
      <c r="I7" s="23"/>
      <c r="J7" s="23"/>
      <c r="K7" s="23"/>
      <c r="L7" s="23">
        <v>3</v>
      </c>
      <c r="M7" s="22">
        <v>10800</v>
      </c>
      <c r="N7" s="22">
        <f t="shared" si="1"/>
        <v>1026000</v>
      </c>
      <c r="O7" s="24">
        <f t="shared" si="2"/>
        <v>41707.317073170729</v>
      </c>
      <c r="P7" s="25" t="s">
        <v>65</v>
      </c>
      <c r="Q7" s="22"/>
      <c r="R7" s="22"/>
      <c r="S7" s="22"/>
      <c r="T7" s="22"/>
    </row>
    <row r="8" spans="1:37">
      <c r="A8" s="20">
        <v>4</v>
      </c>
      <c r="B8" s="22" t="s">
        <v>66</v>
      </c>
      <c r="C8" s="22"/>
      <c r="D8" s="22">
        <v>34</v>
      </c>
      <c r="E8" s="22">
        <v>17</v>
      </c>
      <c r="F8" s="22">
        <v>17</v>
      </c>
      <c r="G8" s="22">
        <v>0</v>
      </c>
      <c r="H8" s="23">
        <f t="shared" si="0"/>
        <v>0</v>
      </c>
      <c r="I8" s="23"/>
      <c r="J8" s="23"/>
      <c r="K8" s="23"/>
      <c r="L8" s="23"/>
      <c r="M8" s="22">
        <v>29700</v>
      </c>
      <c r="N8" s="22">
        <f t="shared" si="1"/>
        <v>1009800</v>
      </c>
      <c r="O8" s="24">
        <f t="shared" si="2"/>
        <v>41048.780487804877</v>
      </c>
      <c r="P8" s="25" t="s">
        <v>67</v>
      </c>
      <c r="Q8" s="22"/>
      <c r="R8" s="22"/>
      <c r="S8" s="22"/>
      <c r="T8" s="22"/>
    </row>
    <row r="9" spans="1:37">
      <c r="A9" s="20"/>
      <c r="B9" s="22" t="s">
        <v>68</v>
      </c>
      <c r="C9" s="22"/>
      <c r="D9" s="22">
        <v>31</v>
      </c>
      <c r="E9" s="22">
        <v>16</v>
      </c>
      <c r="F9" s="22">
        <v>13</v>
      </c>
      <c r="G9" s="22">
        <v>2</v>
      </c>
      <c r="H9" s="23">
        <f t="shared" si="0"/>
        <v>0</v>
      </c>
      <c r="I9" s="23"/>
      <c r="J9" s="23"/>
      <c r="K9" s="23"/>
      <c r="L9" s="23"/>
      <c r="M9" s="22">
        <v>10300</v>
      </c>
      <c r="N9" s="22">
        <f t="shared" si="1"/>
        <v>319300</v>
      </c>
      <c r="O9" s="24">
        <f t="shared" si="2"/>
        <v>12979.674796747966</v>
      </c>
      <c r="P9" s="25" t="s">
        <v>69</v>
      </c>
      <c r="Q9" s="22"/>
      <c r="R9" s="22"/>
      <c r="S9" s="22"/>
      <c r="T9" s="22"/>
    </row>
    <row r="10" spans="1:37">
      <c r="A10" s="20"/>
      <c r="B10" s="22" t="s">
        <v>70</v>
      </c>
      <c r="C10" s="22"/>
      <c r="D10" s="22">
        <v>82</v>
      </c>
      <c r="E10" s="22">
        <v>41</v>
      </c>
      <c r="F10" s="22">
        <v>41</v>
      </c>
      <c r="G10" s="22">
        <v>0</v>
      </c>
      <c r="H10" s="23">
        <f t="shared" si="0"/>
        <v>0</v>
      </c>
      <c r="I10" s="23"/>
      <c r="J10" s="23"/>
      <c r="K10" s="23"/>
      <c r="L10" s="23"/>
      <c r="M10" s="22">
        <v>5400</v>
      </c>
      <c r="N10" s="22">
        <f t="shared" si="1"/>
        <v>442800</v>
      </c>
      <c r="O10" s="24">
        <f t="shared" si="2"/>
        <v>18000</v>
      </c>
      <c r="P10" s="25" t="s">
        <v>71</v>
      </c>
      <c r="Q10" s="22"/>
      <c r="R10" s="22"/>
      <c r="S10" s="22"/>
      <c r="T10" s="22"/>
    </row>
    <row r="11" spans="1:37">
      <c r="A11" s="20"/>
      <c r="B11" s="22" t="s">
        <v>72</v>
      </c>
      <c r="C11" s="22"/>
      <c r="D11" s="22">
        <v>14</v>
      </c>
      <c r="E11" s="22">
        <v>2</v>
      </c>
      <c r="F11" s="22"/>
      <c r="G11" s="22">
        <v>12</v>
      </c>
      <c r="H11" s="23">
        <f t="shared" si="0"/>
        <v>0</v>
      </c>
      <c r="I11" s="23"/>
      <c r="J11" s="23"/>
      <c r="K11" s="23"/>
      <c r="L11" s="23"/>
      <c r="M11" s="22">
        <v>3200</v>
      </c>
      <c r="N11" s="22">
        <f t="shared" si="1"/>
        <v>44800</v>
      </c>
      <c r="O11" s="24">
        <f t="shared" si="2"/>
        <v>1821.1382113821137</v>
      </c>
      <c r="P11" s="25" t="s">
        <v>73</v>
      </c>
      <c r="Q11" s="22"/>
      <c r="R11" s="22"/>
      <c r="S11" s="22"/>
      <c r="T11" s="22"/>
    </row>
    <row r="12" spans="1:37">
      <c r="A12" s="20"/>
      <c r="B12" s="22" t="s">
        <v>74</v>
      </c>
      <c r="C12" s="22"/>
      <c r="D12" s="22">
        <v>17</v>
      </c>
      <c r="E12" s="22">
        <v>3</v>
      </c>
      <c r="F12" s="22"/>
      <c r="G12" s="22">
        <v>14</v>
      </c>
      <c r="H12" s="23">
        <f t="shared" si="0"/>
        <v>0</v>
      </c>
      <c r="I12" s="23"/>
      <c r="J12" s="23"/>
      <c r="K12" s="23"/>
      <c r="L12" s="23"/>
      <c r="M12" s="22">
        <v>2200</v>
      </c>
      <c r="N12" s="22">
        <f t="shared" si="1"/>
        <v>37400</v>
      </c>
      <c r="O12" s="24">
        <f t="shared" si="2"/>
        <v>1520.3252032520325</v>
      </c>
      <c r="P12" s="25" t="s">
        <v>75</v>
      </c>
      <c r="Q12" s="22"/>
      <c r="R12" s="22"/>
      <c r="S12" s="22"/>
      <c r="T12" s="22"/>
    </row>
    <row r="13" spans="1:37">
      <c r="A13" s="26"/>
      <c r="B13" s="27" t="s">
        <v>76</v>
      </c>
      <c r="C13" s="27"/>
      <c r="D13" s="27">
        <v>11</v>
      </c>
      <c r="E13" s="27"/>
      <c r="F13" s="27"/>
      <c r="G13" s="27">
        <v>11</v>
      </c>
      <c r="H13" s="28">
        <f t="shared" si="0"/>
        <v>0</v>
      </c>
      <c r="I13" s="28"/>
      <c r="J13" s="28"/>
      <c r="K13" s="28"/>
      <c r="L13" s="28"/>
      <c r="M13" s="27">
        <v>4050</v>
      </c>
      <c r="N13" s="27">
        <f t="shared" si="1"/>
        <v>44550</v>
      </c>
      <c r="O13" s="29">
        <f t="shared" si="2"/>
        <v>1810.9756097560974</v>
      </c>
      <c r="P13" s="30" t="s">
        <v>77</v>
      </c>
      <c r="Q13" s="27"/>
      <c r="R13" s="27"/>
      <c r="S13" s="27"/>
      <c r="T13" s="27"/>
      <c r="U13" s="31"/>
      <c r="V13" s="31"/>
      <c r="W13" s="31"/>
      <c r="X13" s="31"/>
      <c r="Y13" s="31"/>
      <c r="Z13" s="31"/>
      <c r="AA13" s="31"/>
      <c r="AB13" s="31"/>
      <c r="AC13" s="31"/>
      <c r="AD13" s="31"/>
      <c r="AE13" s="31"/>
      <c r="AF13" s="31"/>
      <c r="AG13" s="31"/>
      <c r="AH13" s="31"/>
      <c r="AI13" s="31"/>
      <c r="AJ13" s="31"/>
      <c r="AK13" s="31"/>
    </row>
    <row r="14" spans="1:37">
      <c r="A14" s="26"/>
      <c r="B14" s="27" t="s">
        <v>78</v>
      </c>
      <c r="C14" s="27"/>
      <c r="D14" s="27">
        <v>5</v>
      </c>
      <c r="E14" s="27"/>
      <c r="F14" s="27"/>
      <c r="G14" s="27">
        <v>5</v>
      </c>
      <c r="H14" s="28">
        <f t="shared" si="0"/>
        <v>0</v>
      </c>
      <c r="I14" s="28"/>
      <c r="J14" s="28"/>
      <c r="K14" s="28"/>
      <c r="L14" s="28"/>
      <c r="M14" s="27">
        <v>6400</v>
      </c>
      <c r="N14" s="27">
        <f t="shared" si="1"/>
        <v>32000</v>
      </c>
      <c r="O14" s="29">
        <f t="shared" si="2"/>
        <v>1300.8130081300812</v>
      </c>
      <c r="P14" s="30" t="s">
        <v>79</v>
      </c>
      <c r="Q14" s="27"/>
      <c r="R14" s="27"/>
      <c r="S14" s="27"/>
      <c r="T14" s="27"/>
      <c r="U14" s="31"/>
      <c r="V14" s="31"/>
      <c r="W14" s="31"/>
      <c r="X14" s="31"/>
      <c r="Y14" s="31"/>
      <c r="Z14" s="31"/>
      <c r="AA14" s="31"/>
      <c r="AB14" s="31"/>
      <c r="AC14" s="31"/>
      <c r="AD14" s="31"/>
      <c r="AE14" s="31"/>
      <c r="AF14" s="31"/>
      <c r="AG14" s="31"/>
      <c r="AH14" s="31"/>
      <c r="AI14" s="31"/>
      <c r="AJ14" s="31"/>
      <c r="AK14" s="31"/>
    </row>
    <row r="15" spans="1:37">
      <c r="A15" s="26"/>
      <c r="B15" s="27" t="s">
        <v>80</v>
      </c>
      <c r="C15" s="27"/>
      <c r="D15" s="27">
        <v>5</v>
      </c>
      <c r="E15" s="27"/>
      <c r="F15" s="27"/>
      <c r="G15" s="27">
        <v>5</v>
      </c>
      <c r="H15" s="28">
        <f t="shared" si="0"/>
        <v>0</v>
      </c>
      <c r="I15" s="28"/>
      <c r="J15" s="28"/>
      <c r="K15" s="28"/>
      <c r="L15" s="28"/>
      <c r="M15" s="27">
        <v>8000</v>
      </c>
      <c r="N15" s="27">
        <f t="shared" si="1"/>
        <v>40000</v>
      </c>
      <c r="O15" s="29">
        <f t="shared" si="2"/>
        <v>1626.0162601626016</v>
      </c>
      <c r="P15" s="30" t="s">
        <v>81</v>
      </c>
      <c r="Q15" s="27"/>
      <c r="R15" s="27"/>
      <c r="S15" s="27"/>
      <c r="T15" s="27"/>
      <c r="U15" s="31"/>
      <c r="V15" s="31"/>
      <c r="W15" s="31"/>
      <c r="X15" s="31"/>
      <c r="Y15" s="31"/>
      <c r="Z15" s="31"/>
      <c r="AA15" s="31"/>
      <c r="AB15" s="31"/>
      <c r="AC15" s="31"/>
      <c r="AD15" s="31"/>
      <c r="AE15" s="31"/>
      <c r="AF15" s="31"/>
      <c r="AG15" s="31"/>
      <c r="AH15" s="31"/>
      <c r="AI15" s="31"/>
      <c r="AJ15" s="31"/>
      <c r="AK15" s="31"/>
    </row>
    <row r="16" spans="1:37">
      <c r="A16" s="26"/>
      <c r="B16" s="27" t="s">
        <v>82</v>
      </c>
      <c r="C16" s="27"/>
      <c r="D16" s="27">
        <v>4</v>
      </c>
      <c r="E16" s="27"/>
      <c r="F16" s="27"/>
      <c r="G16" s="27">
        <v>4</v>
      </c>
      <c r="H16" s="28">
        <f t="shared" si="0"/>
        <v>0</v>
      </c>
      <c r="I16" s="28"/>
      <c r="J16" s="28"/>
      <c r="K16" s="28"/>
      <c r="L16" s="28">
        <v>1</v>
      </c>
      <c r="M16" s="27">
        <v>3200</v>
      </c>
      <c r="N16" s="27">
        <f t="shared" si="1"/>
        <v>12800</v>
      </c>
      <c r="O16" s="29">
        <f t="shared" si="2"/>
        <v>520.32520325203245</v>
      </c>
      <c r="P16" s="30" t="s">
        <v>83</v>
      </c>
      <c r="Q16" s="27"/>
      <c r="R16" s="27"/>
      <c r="S16" s="27"/>
      <c r="T16" s="27"/>
      <c r="U16" s="31"/>
      <c r="V16" s="31"/>
      <c r="W16" s="31"/>
      <c r="X16" s="31"/>
      <c r="Y16" s="31"/>
      <c r="Z16" s="31"/>
      <c r="AA16" s="31"/>
      <c r="AB16" s="31"/>
      <c r="AC16" s="31"/>
      <c r="AD16" s="31"/>
      <c r="AE16" s="31"/>
      <c r="AF16" s="31"/>
      <c r="AG16" s="31"/>
      <c r="AH16" s="31"/>
      <c r="AI16" s="31"/>
      <c r="AJ16" s="31"/>
      <c r="AK16" s="31"/>
    </row>
    <row r="17" spans="1:37">
      <c r="A17" s="26"/>
      <c r="B17" s="27" t="s">
        <v>84</v>
      </c>
      <c r="C17" s="27"/>
      <c r="D17" s="27">
        <v>5</v>
      </c>
      <c r="E17" s="27"/>
      <c r="F17" s="27"/>
      <c r="G17" s="27">
        <v>5</v>
      </c>
      <c r="H17" s="28">
        <f t="shared" si="0"/>
        <v>0</v>
      </c>
      <c r="I17" s="28"/>
      <c r="J17" s="28"/>
      <c r="K17" s="28"/>
      <c r="L17" s="28"/>
      <c r="M17" s="27">
        <v>6000</v>
      </c>
      <c r="N17" s="27">
        <f t="shared" si="1"/>
        <v>30000</v>
      </c>
      <c r="O17" s="29">
        <f t="shared" si="2"/>
        <v>1219.5121951219512</v>
      </c>
      <c r="P17" s="30" t="s">
        <v>85</v>
      </c>
      <c r="Q17" s="27"/>
      <c r="R17" s="27"/>
      <c r="S17" s="27"/>
      <c r="T17" s="27"/>
      <c r="U17" s="31"/>
      <c r="V17" s="31"/>
      <c r="W17" s="31"/>
      <c r="X17" s="31"/>
      <c r="Y17" s="31"/>
      <c r="Z17" s="31"/>
      <c r="AA17" s="31"/>
      <c r="AB17" s="31"/>
      <c r="AC17" s="31"/>
      <c r="AD17" s="31"/>
      <c r="AE17" s="31"/>
      <c r="AF17" s="31"/>
      <c r="AG17" s="31"/>
      <c r="AH17" s="31"/>
      <c r="AI17" s="31"/>
      <c r="AJ17" s="31"/>
      <c r="AK17" s="31"/>
    </row>
    <row r="18" spans="1:37">
      <c r="A18" s="26"/>
      <c r="B18" s="27" t="s">
        <v>86</v>
      </c>
      <c r="C18" s="27"/>
      <c r="D18" s="27">
        <v>9</v>
      </c>
      <c r="E18" s="27"/>
      <c r="F18" s="27"/>
      <c r="G18" s="27">
        <v>9</v>
      </c>
      <c r="H18" s="28">
        <f t="shared" si="0"/>
        <v>0</v>
      </c>
      <c r="I18" s="28"/>
      <c r="J18" s="28"/>
      <c r="K18" s="28"/>
      <c r="L18" s="28"/>
      <c r="M18" s="27">
        <v>2900</v>
      </c>
      <c r="N18" s="27">
        <f t="shared" si="1"/>
        <v>26100</v>
      </c>
      <c r="O18" s="29">
        <f t="shared" si="2"/>
        <v>1060.9756097560976</v>
      </c>
      <c r="P18" s="30" t="s">
        <v>87</v>
      </c>
      <c r="Q18" s="27"/>
      <c r="R18" s="27"/>
      <c r="S18" s="27"/>
      <c r="T18" s="27"/>
      <c r="U18" s="31"/>
      <c r="V18" s="31"/>
      <c r="W18" s="31"/>
      <c r="X18" s="31"/>
      <c r="Y18" s="31"/>
      <c r="Z18" s="31"/>
      <c r="AA18" s="31"/>
      <c r="AB18" s="31"/>
      <c r="AC18" s="31"/>
      <c r="AD18" s="31"/>
      <c r="AE18" s="31"/>
      <c r="AF18" s="31"/>
      <c r="AG18" s="31"/>
      <c r="AH18" s="31"/>
      <c r="AI18" s="31"/>
      <c r="AJ18" s="31"/>
      <c r="AK18" s="31"/>
    </row>
    <row r="19" spans="1:37">
      <c r="A19" s="26"/>
      <c r="B19" s="27" t="s">
        <v>88</v>
      </c>
      <c r="C19" s="27"/>
      <c r="D19" s="27">
        <v>1</v>
      </c>
      <c r="E19" s="27"/>
      <c r="F19" s="27"/>
      <c r="G19" s="27">
        <v>1</v>
      </c>
      <c r="H19" s="28">
        <f t="shared" si="0"/>
        <v>0</v>
      </c>
      <c r="I19" s="28"/>
      <c r="J19" s="28"/>
      <c r="K19" s="28"/>
      <c r="L19" s="28"/>
      <c r="M19" s="27">
        <v>2700</v>
      </c>
      <c r="N19" s="27">
        <f t="shared" si="1"/>
        <v>2700</v>
      </c>
      <c r="O19" s="29">
        <f t="shared" si="2"/>
        <v>109.7560975609756</v>
      </c>
      <c r="P19" s="30" t="s">
        <v>89</v>
      </c>
      <c r="Q19" s="27"/>
      <c r="R19" s="27"/>
      <c r="S19" s="27"/>
      <c r="T19" s="27"/>
      <c r="U19" s="31"/>
      <c r="V19" s="31"/>
      <c r="W19" s="31"/>
      <c r="X19" s="31"/>
      <c r="Y19" s="31"/>
      <c r="Z19" s="31"/>
      <c r="AA19" s="31"/>
      <c r="AB19" s="31"/>
      <c r="AC19" s="31"/>
      <c r="AD19" s="31"/>
      <c r="AE19" s="31"/>
      <c r="AF19" s="31"/>
      <c r="AG19" s="31"/>
      <c r="AH19" s="31"/>
      <c r="AI19" s="31"/>
      <c r="AJ19" s="31"/>
      <c r="AK19" s="31"/>
    </row>
    <row r="20" spans="1:37">
      <c r="A20" s="26"/>
      <c r="B20" s="27" t="s">
        <v>90</v>
      </c>
      <c r="C20" s="27"/>
      <c r="D20" s="27">
        <v>2</v>
      </c>
      <c r="E20" s="27"/>
      <c r="F20" s="27"/>
      <c r="G20" s="27">
        <v>2</v>
      </c>
      <c r="H20" s="28">
        <f t="shared" si="0"/>
        <v>0</v>
      </c>
      <c r="I20" s="28"/>
      <c r="J20" s="28"/>
      <c r="K20" s="28"/>
      <c r="L20" s="28"/>
      <c r="M20" s="27">
        <v>2150</v>
      </c>
      <c r="N20" s="27">
        <f t="shared" si="1"/>
        <v>4300</v>
      </c>
      <c r="O20" s="29">
        <f t="shared" si="2"/>
        <v>174.79674796747966</v>
      </c>
      <c r="P20" s="30" t="s">
        <v>91</v>
      </c>
      <c r="Q20" s="27"/>
      <c r="R20" s="27"/>
      <c r="S20" s="27"/>
      <c r="T20" s="27"/>
      <c r="U20" s="31"/>
      <c r="V20" s="31"/>
      <c r="W20" s="31"/>
      <c r="X20" s="31"/>
      <c r="Y20" s="31"/>
      <c r="Z20" s="31"/>
      <c r="AA20" s="31"/>
      <c r="AB20" s="31"/>
      <c r="AC20" s="31"/>
      <c r="AD20" s="31"/>
      <c r="AE20" s="31"/>
      <c r="AF20" s="31"/>
      <c r="AG20" s="31"/>
      <c r="AH20" s="31"/>
      <c r="AI20" s="31"/>
      <c r="AJ20" s="31"/>
      <c r="AK20" s="31"/>
    </row>
    <row r="21" spans="1:37">
      <c r="A21" s="26"/>
      <c r="B21" s="27" t="s">
        <v>92</v>
      </c>
      <c r="C21" s="27"/>
      <c r="D21" s="27">
        <v>2</v>
      </c>
      <c r="E21" s="27"/>
      <c r="F21" s="27"/>
      <c r="G21" s="27">
        <v>2</v>
      </c>
      <c r="H21" s="28">
        <f t="shared" si="0"/>
        <v>0</v>
      </c>
      <c r="I21" s="28"/>
      <c r="J21" s="28"/>
      <c r="K21" s="28"/>
      <c r="L21" s="28"/>
      <c r="M21" s="27">
        <v>6000</v>
      </c>
      <c r="N21" s="27">
        <f t="shared" si="1"/>
        <v>12000</v>
      </c>
      <c r="O21" s="29">
        <f t="shared" si="2"/>
        <v>487.80487804878044</v>
      </c>
      <c r="P21" s="30" t="s">
        <v>93</v>
      </c>
      <c r="Q21" s="27"/>
      <c r="R21" s="27"/>
      <c r="S21" s="27"/>
      <c r="T21" s="27"/>
      <c r="U21" s="31"/>
      <c r="V21" s="31"/>
      <c r="W21" s="31"/>
      <c r="X21" s="31"/>
      <c r="Y21" s="31"/>
      <c r="Z21" s="31"/>
      <c r="AA21" s="31"/>
      <c r="AB21" s="31"/>
      <c r="AC21" s="31"/>
      <c r="AD21" s="31"/>
      <c r="AE21" s="31"/>
      <c r="AF21" s="31"/>
      <c r="AG21" s="31"/>
      <c r="AH21" s="31"/>
      <c r="AI21" s="31"/>
      <c r="AJ21" s="31"/>
      <c r="AK21" s="31"/>
    </row>
    <row r="22" spans="1:37">
      <c r="A22" s="26"/>
      <c r="B22" s="27" t="s">
        <v>94</v>
      </c>
      <c r="C22" s="27"/>
      <c r="D22" s="27">
        <v>2</v>
      </c>
      <c r="E22" s="27"/>
      <c r="F22" s="27"/>
      <c r="G22" s="27">
        <v>2</v>
      </c>
      <c r="H22" s="28">
        <f t="shared" si="0"/>
        <v>0</v>
      </c>
      <c r="I22" s="28"/>
      <c r="J22" s="28"/>
      <c r="K22" s="28"/>
      <c r="L22" s="28"/>
      <c r="M22" s="27">
        <v>4400</v>
      </c>
      <c r="N22" s="27">
        <f t="shared" si="1"/>
        <v>8800</v>
      </c>
      <c r="O22" s="29">
        <f t="shared" si="2"/>
        <v>357.72357723577232</v>
      </c>
      <c r="P22" s="30" t="s">
        <v>95</v>
      </c>
      <c r="Q22" s="27"/>
      <c r="R22" s="27"/>
      <c r="S22" s="27"/>
      <c r="T22" s="27"/>
      <c r="U22" s="31"/>
      <c r="V22" s="31"/>
      <c r="W22" s="31"/>
      <c r="X22" s="31"/>
      <c r="Y22" s="31"/>
      <c r="Z22" s="31"/>
      <c r="AA22" s="31"/>
      <c r="AB22" s="31"/>
      <c r="AC22" s="31"/>
      <c r="AD22" s="31"/>
      <c r="AE22" s="31"/>
      <c r="AF22" s="31"/>
      <c r="AG22" s="31"/>
      <c r="AH22" s="31"/>
      <c r="AI22" s="31"/>
      <c r="AJ22" s="31"/>
      <c r="AK22" s="31"/>
    </row>
    <row r="23" spans="1:37">
      <c r="A23" s="26"/>
      <c r="B23" s="27" t="s">
        <v>96</v>
      </c>
      <c r="C23" s="27"/>
      <c r="D23" s="27">
        <v>3</v>
      </c>
      <c r="E23" s="27"/>
      <c r="F23" s="27"/>
      <c r="G23" s="27">
        <v>3</v>
      </c>
      <c r="H23" s="28">
        <f t="shared" si="0"/>
        <v>0</v>
      </c>
      <c r="I23" s="28"/>
      <c r="J23" s="28"/>
      <c r="K23" s="28"/>
      <c r="L23" s="28"/>
      <c r="M23" s="27">
        <v>4400</v>
      </c>
      <c r="N23" s="27">
        <f t="shared" si="1"/>
        <v>13200</v>
      </c>
      <c r="O23" s="29">
        <f t="shared" si="2"/>
        <v>536.58536585365846</v>
      </c>
      <c r="P23" s="30" t="s">
        <v>97</v>
      </c>
      <c r="Q23" s="27"/>
      <c r="R23" s="27"/>
      <c r="S23" s="27"/>
      <c r="T23" s="27"/>
      <c r="U23" s="31"/>
      <c r="V23" s="31"/>
      <c r="W23" s="31"/>
      <c r="X23" s="31"/>
      <c r="Y23" s="31"/>
      <c r="Z23" s="31"/>
      <c r="AA23" s="31"/>
      <c r="AB23" s="31"/>
      <c r="AC23" s="31"/>
      <c r="AD23" s="31"/>
      <c r="AE23" s="31"/>
      <c r="AF23" s="31"/>
      <c r="AG23" s="31"/>
      <c r="AH23" s="31"/>
      <c r="AI23" s="31"/>
      <c r="AJ23" s="31"/>
      <c r="AK23" s="31"/>
    </row>
    <row r="24" spans="1:37">
      <c r="A24" s="20"/>
      <c r="B24" s="22" t="s">
        <v>98</v>
      </c>
      <c r="C24" s="22"/>
      <c r="D24" s="22">
        <v>36</v>
      </c>
      <c r="E24" s="22">
        <v>13</v>
      </c>
      <c r="F24" s="22"/>
      <c r="G24" s="22">
        <v>15</v>
      </c>
      <c r="H24" s="23">
        <f t="shared" si="0"/>
        <v>8</v>
      </c>
      <c r="I24" s="23"/>
      <c r="J24" s="23"/>
      <c r="K24" s="23"/>
      <c r="L24" s="23"/>
      <c r="M24" s="22">
        <v>5600</v>
      </c>
      <c r="N24" s="22">
        <f t="shared" si="1"/>
        <v>201600</v>
      </c>
      <c r="O24" s="24">
        <f t="shared" si="2"/>
        <v>8195.1219512195112</v>
      </c>
      <c r="P24" s="25" t="s">
        <v>99</v>
      </c>
      <c r="Q24" s="22"/>
      <c r="R24" s="22"/>
      <c r="S24" s="22"/>
      <c r="T24" s="22"/>
    </row>
    <row r="25" spans="1:37">
      <c r="A25" s="20"/>
      <c r="B25" s="22" t="s">
        <v>100</v>
      </c>
      <c r="C25" s="22"/>
      <c r="D25" s="22">
        <v>16</v>
      </c>
      <c r="E25" s="22">
        <v>5</v>
      </c>
      <c r="F25" s="22"/>
      <c r="G25" s="22">
        <v>6</v>
      </c>
      <c r="H25" s="23">
        <f t="shared" si="0"/>
        <v>5</v>
      </c>
      <c r="I25" s="23"/>
      <c r="J25" s="23"/>
      <c r="K25" s="23"/>
      <c r="L25" s="23"/>
      <c r="M25" s="22">
        <v>6000</v>
      </c>
      <c r="N25" s="22">
        <f t="shared" si="1"/>
        <v>96000</v>
      </c>
      <c r="O25" s="24">
        <f t="shared" si="2"/>
        <v>3902.4390243902435</v>
      </c>
      <c r="P25" s="25" t="s">
        <v>101</v>
      </c>
      <c r="Q25" s="22"/>
      <c r="R25" s="22"/>
      <c r="S25" s="22"/>
      <c r="T25" s="22"/>
    </row>
    <row r="26" spans="1:37">
      <c r="A26" s="20"/>
      <c r="B26" s="22" t="s">
        <v>102</v>
      </c>
      <c r="C26" s="22"/>
      <c r="D26" s="22">
        <v>7</v>
      </c>
      <c r="E26" s="22">
        <v>4</v>
      </c>
      <c r="F26" s="22">
        <v>3</v>
      </c>
      <c r="G26" s="22"/>
      <c r="H26" s="23">
        <f t="shared" si="0"/>
        <v>0</v>
      </c>
      <c r="I26" s="23"/>
      <c r="J26" s="23"/>
      <c r="K26" s="23"/>
      <c r="L26" s="23"/>
      <c r="M26" s="22">
        <v>5150</v>
      </c>
      <c r="N26" s="22">
        <f t="shared" si="1"/>
        <v>36050</v>
      </c>
      <c r="O26" s="24">
        <f t="shared" si="2"/>
        <v>1465.4471544715445</v>
      </c>
      <c r="P26" s="25" t="s">
        <v>103</v>
      </c>
      <c r="Q26" s="22"/>
      <c r="R26" s="22"/>
      <c r="S26" s="22"/>
      <c r="T26" s="22"/>
    </row>
    <row r="27" spans="1:37">
      <c r="A27" s="32"/>
      <c r="B27" s="27" t="s">
        <v>104</v>
      </c>
      <c r="C27" s="33"/>
      <c r="D27" s="33">
        <v>1</v>
      </c>
      <c r="E27" s="33">
        <v>1</v>
      </c>
      <c r="F27" s="33"/>
      <c r="G27" s="33"/>
      <c r="H27" s="23">
        <f t="shared" si="0"/>
        <v>0</v>
      </c>
      <c r="I27" s="34"/>
      <c r="J27" s="34"/>
      <c r="K27" s="34"/>
      <c r="L27" s="34"/>
      <c r="M27" s="33">
        <v>14200</v>
      </c>
      <c r="N27" s="33">
        <f t="shared" si="1"/>
        <v>14200</v>
      </c>
      <c r="O27" s="35">
        <f t="shared" si="2"/>
        <v>577.23577235772359</v>
      </c>
      <c r="P27" s="36" t="s">
        <v>105</v>
      </c>
      <c r="Q27" s="33"/>
      <c r="R27" s="33"/>
      <c r="S27" s="33"/>
      <c r="T27" s="33"/>
      <c r="U27" s="37"/>
      <c r="V27" s="37"/>
      <c r="W27" s="37"/>
      <c r="X27" s="37"/>
      <c r="Y27" s="37"/>
      <c r="Z27" s="37"/>
      <c r="AA27" s="37"/>
      <c r="AB27" s="37"/>
      <c r="AC27" s="37"/>
      <c r="AD27" s="37"/>
      <c r="AE27" s="37"/>
      <c r="AF27" s="37"/>
      <c r="AG27" s="37"/>
      <c r="AH27" s="37"/>
      <c r="AI27" s="37"/>
      <c r="AJ27" s="37"/>
      <c r="AK27" s="37"/>
    </row>
    <row r="28" spans="1:37">
      <c r="A28" s="20">
        <v>5</v>
      </c>
      <c r="B28" s="22" t="s">
        <v>106</v>
      </c>
      <c r="C28" s="22"/>
      <c r="D28" s="22">
        <v>66</v>
      </c>
      <c r="E28" s="22">
        <v>33</v>
      </c>
      <c r="F28" s="22">
        <v>33</v>
      </c>
      <c r="G28" s="22"/>
      <c r="H28" s="23">
        <f t="shared" si="0"/>
        <v>0</v>
      </c>
      <c r="I28" s="23"/>
      <c r="J28" s="23"/>
      <c r="K28" s="23"/>
      <c r="L28" s="23"/>
      <c r="M28" s="22">
        <v>20900</v>
      </c>
      <c r="N28" s="22">
        <f t="shared" si="1"/>
        <v>1379400</v>
      </c>
      <c r="O28" s="24">
        <f t="shared" si="2"/>
        <v>56073.170731707316</v>
      </c>
      <c r="P28" s="25" t="s">
        <v>107</v>
      </c>
      <c r="Q28" s="22"/>
      <c r="R28" s="22"/>
      <c r="S28" s="22"/>
      <c r="T28" s="22"/>
    </row>
    <row r="29" spans="1:37">
      <c r="A29" s="20"/>
      <c r="B29" s="22" t="s">
        <v>108</v>
      </c>
      <c r="C29" s="22"/>
      <c r="D29" s="22">
        <v>11</v>
      </c>
      <c r="E29" s="22">
        <v>5</v>
      </c>
      <c r="F29" s="22"/>
      <c r="G29" s="22">
        <v>1</v>
      </c>
      <c r="H29" s="23">
        <f t="shared" si="0"/>
        <v>5</v>
      </c>
      <c r="I29" s="23"/>
      <c r="J29" s="23"/>
      <c r="K29" s="23"/>
      <c r="L29" s="23"/>
      <c r="M29" s="22">
        <v>14000</v>
      </c>
      <c r="N29" s="22">
        <f t="shared" si="1"/>
        <v>154000</v>
      </c>
      <c r="O29" s="24">
        <f t="shared" si="2"/>
        <v>6260.1626016260161</v>
      </c>
      <c r="P29" s="25" t="s">
        <v>109</v>
      </c>
      <c r="Q29" s="22"/>
      <c r="R29" s="22"/>
      <c r="S29" s="22"/>
      <c r="T29" s="22"/>
    </row>
    <row r="30" spans="1:37">
      <c r="A30" s="20"/>
      <c r="B30" s="22" t="s">
        <v>110</v>
      </c>
      <c r="C30" s="22"/>
      <c r="D30" s="22">
        <v>6</v>
      </c>
      <c r="E30" s="22">
        <v>3</v>
      </c>
      <c r="F30" s="22">
        <v>3</v>
      </c>
      <c r="G30" s="22"/>
      <c r="H30" s="23">
        <f t="shared" si="0"/>
        <v>0</v>
      </c>
      <c r="I30" s="23"/>
      <c r="J30" s="23"/>
      <c r="K30" s="23"/>
      <c r="L30" s="23"/>
      <c r="M30" s="22">
        <v>24500</v>
      </c>
      <c r="N30" s="22">
        <f t="shared" si="1"/>
        <v>147000</v>
      </c>
      <c r="O30" s="24">
        <f t="shared" si="2"/>
        <v>5975.6097560975604</v>
      </c>
      <c r="P30" s="25" t="s">
        <v>111</v>
      </c>
      <c r="Q30" s="22"/>
      <c r="R30" s="22"/>
      <c r="S30" s="22"/>
      <c r="T30" s="22"/>
    </row>
    <row r="31" spans="1:37">
      <c r="A31" s="20"/>
      <c r="B31" s="22" t="s">
        <v>112</v>
      </c>
      <c r="C31" s="22"/>
      <c r="D31" s="22">
        <v>22</v>
      </c>
      <c r="E31" s="22">
        <v>11</v>
      </c>
      <c r="F31" s="22">
        <v>11</v>
      </c>
      <c r="G31" s="22"/>
      <c r="H31" s="23">
        <f t="shared" si="0"/>
        <v>0</v>
      </c>
      <c r="I31" s="23"/>
      <c r="J31" s="23"/>
      <c r="K31" s="23"/>
      <c r="L31" s="23"/>
      <c r="M31" s="22">
        <v>10400</v>
      </c>
      <c r="N31" s="22">
        <f t="shared" si="1"/>
        <v>228800</v>
      </c>
      <c r="O31" s="24">
        <f t="shared" si="2"/>
        <v>9300.8130081300806</v>
      </c>
      <c r="P31" s="25" t="s">
        <v>113</v>
      </c>
      <c r="Q31" s="22"/>
      <c r="R31" s="22"/>
      <c r="S31" s="22"/>
      <c r="T31" s="22"/>
    </row>
    <row r="32" spans="1:37">
      <c r="A32" s="20"/>
      <c r="B32" s="22" t="s">
        <v>114</v>
      </c>
      <c r="C32" s="22"/>
      <c r="D32" s="22">
        <v>11</v>
      </c>
      <c r="E32" s="22">
        <v>6</v>
      </c>
      <c r="F32" s="22">
        <v>5</v>
      </c>
      <c r="G32" s="22"/>
      <c r="H32" s="23">
        <f t="shared" si="0"/>
        <v>0</v>
      </c>
      <c r="I32" s="23"/>
      <c r="J32" s="23"/>
      <c r="K32" s="23"/>
      <c r="L32" s="23"/>
      <c r="M32" s="22">
        <v>18100</v>
      </c>
      <c r="N32" s="22">
        <f t="shared" si="1"/>
        <v>199100</v>
      </c>
      <c r="O32" s="24">
        <f t="shared" si="2"/>
        <v>8093.4959349593491</v>
      </c>
      <c r="P32" s="25" t="s">
        <v>115</v>
      </c>
      <c r="Q32" s="22"/>
      <c r="R32" s="22"/>
      <c r="S32" s="22"/>
      <c r="T32" s="22"/>
    </row>
    <row r="33" spans="1:37">
      <c r="A33" s="20"/>
      <c r="B33" s="22" t="s">
        <v>116</v>
      </c>
      <c r="C33" s="22"/>
      <c r="D33" s="22">
        <v>21</v>
      </c>
      <c r="E33" s="22">
        <v>11</v>
      </c>
      <c r="F33" s="22">
        <v>10</v>
      </c>
      <c r="G33" s="22"/>
      <c r="H33" s="23">
        <f t="shared" si="0"/>
        <v>0</v>
      </c>
      <c r="I33" s="23"/>
      <c r="J33" s="23"/>
      <c r="K33" s="23"/>
      <c r="L33" s="23"/>
      <c r="M33" s="22">
        <v>2700</v>
      </c>
      <c r="N33" s="22">
        <f t="shared" si="1"/>
        <v>56700</v>
      </c>
      <c r="O33" s="24">
        <f t="shared" si="2"/>
        <v>2304.8780487804875</v>
      </c>
      <c r="P33" s="25" t="s">
        <v>117</v>
      </c>
      <c r="Q33" s="22"/>
      <c r="R33" s="22"/>
      <c r="S33" s="22"/>
      <c r="T33" s="22"/>
    </row>
    <row r="34" spans="1:37">
      <c r="A34" s="20"/>
      <c r="B34" s="22" t="s">
        <v>118</v>
      </c>
      <c r="C34" s="22"/>
      <c r="D34" s="22">
        <v>3</v>
      </c>
      <c r="E34" s="22">
        <v>2</v>
      </c>
      <c r="F34" s="22">
        <v>1</v>
      </c>
      <c r="G34" s="22"/>
      <c r="H34" s="23">
        <f t="shared" si="0"/>
        <v>0</v>
      </c>
      <c r="I34" s="23"/>
      <c r="J34" s="23"/>
      <c r="K34" s="23"/>
      <c r="L34" s="23"/>
      <c r="M34" s="22">
        <v>7300</v>
      </c>
      <c r="N34" s="22">
        <f t="shared" si="1"/>
        <v>21900</v>
      </c>
      <c r="O34" s="24">
        <f t="shared" si="2"/>
        <v>890.24390243902428</v>
      </c>
      <c r="P34" s="25" t="s">
        <v>119</v>
      </c>
      <c r="Q34" s="22"/>
      <c r="R34" s="22"/>
      <c r="S34" s="22"/>
      <c r="T34" s="22"/>
    </row>
    <row r="35" spans="1:37">
      <c r="A35" s="20"/>
      <c r="B35" s="22" t="s">
        <v>120</v>
      </c>
      <c r="C35" s="22"/>
      <c r="D35" s="22">
        <v>30</v>
      </c>
      <c r="E35" s="22">
        <v>15</v>
      </c>
      <c r="F35" s="22">
        <v>15</v>
      </c>
      <c r="G35" s="22"/>
      <c r="H35" s="23">
        <f t="shared" si="0"/>
        <v>0</v>
      </c>
      <c r="I35" s="23"/>
      <c r="J35" s="23"/>
      <c r="K35" s="23"/>
      <c r="L35" s="23"/>
      <c r="M35" s="22">
        <v>10500</v>
      </c>
      <c r="N35" s="22">
        <f t="shared" si="1"/>
        <v>315000</v>
      </c>
      <c r="O35" s="24">
        <f t="shared" si="2"/>
        <v>12804.878048780487</v>
      </c>
      <c r="P35" s="25" t="s">
        <v>121</v>
      </c>
      <c r="Q35" s="22"/>
      <c r="R35" s="22"/>
      <c r="S35" s="22"/>
      <c r="T35" s="22"/>
    </row>
    <row r="36" spans="1:37">
      <c r="A36" s="20"/>
      <c r="B36" s="22" t="s">
        <v>122</v>
      </c>
      <c r="C36" s="22"/>
      <c r="D36" s="22">
        <v>3</v>
      </c>
      <c r="E36" s="22">
        <v>2</v>
      </c>
      <c r="F36" s="22">
        <v>1</v>
      </c>
      <c r="G36" s="22"/>
      <c r="H36" s="23">
        <f t="shared" si="0"/>
        <v>0</v>
      </c>
      <c r="I36" s="23"/>
      <c r="J36" s="23"/>
      <c r="K36" s="23"/>
      <c r="L36" s="23"/>
      <c r="M36" s="22">
        <v>17000</v>
      </c>
      <c r="N36" s="22">
        <f t="shared" si="1"/>
        <v>51000</v>
      </c>
      <c r="O36" s="24">
        <f t="shared" si="2"/>
        <v>2073.1707317073169</v>
      </c>
      <c r="P36" s="25" t="s">
        <v>123</v>
      </c>
      <c r="Q36" s="22"/>
      <c r="R36" s="22"/>
      <c r="S36" s="22"/>
      <c r="T36" s="22"/>
    </row>
    <row r="37" spans="1:37">
      <c r="A37" s="20">
        <v>6</v>
      </c>
      <c r="B37" s="22" t="s">
        <v>124</v>
      </c>
      <c r="C37" s="22"/>
      <c r="D37" s="22">
        <v>26</v>
      </c>
      <c r="E37" s="22">
        <v>14</v>
      </c>
      <c r="F37" s="22">
        <v>12</v>
      </c>
      <c r="G37" s="22"/>
      <c r="H37" s="23">
        <f t="shared" si="0"/>
        <v>0</v>
      </c>
      <c r="I37" s="23"/>
      <c r="J37" s="23"/>
      <c r="K37" s="23"/>
      <c r="L37" s="23"/>
      <c r="M37" s="22">
        <v>10200</v>
      </c>
      <c r="N37" s="22">
        <f t="shared" si="1"/>
        <v>265200</v>
      </c>
      <c r="O37" s="24">
        <f t="shared" si="2"/>
        <v>10780.487804878048</v>
      </c>
      <c r="P37" s="25" t="s">
        <v>125</v>
      </c>
      <c r="Q37" s="22"/>
      <c r="R37" s="22"/>
      <c r="S37" s="22"/>
      <c r="T37" s="22"/>
    </row>
    <row r="38" spans="1:37">
      <c r="A38" s="20"/>
      <c r="B38" s="22" t="s">
        <v>126</v>
      </c>
      <c r="C38" s="22"/>
      <c r="D38" s="22">
        <v>9</v>
      </c>
      <c r="E38" s="22">
        <v>4</v>
      </c>
      <c r="F38" s="22">
        <v>5</v>
      </c>
      <c r="G38" s="22"/>
      <c r="H38" s="23">
        <f t="shared" si="0"/>
        <v>0</v>
      </c>
      <c r="I38" s="23"/>
      <c r="J38" s="23"/>
      <c r="K38" s="23"/>
      <c r="L38" s="23"/>
      <c r="M38" s="22">
        <v>16200</v>
      </c>
      <c r="N38" s="22">
        <f t="shared" si="1"/>
        <v>145800</v>
      </c>
      <c r="O38" s="24">
        <f t="shared" si="2"/>
        <v>5926.8292682926822</v>
      </c>
      <c r="P38" s="25" t="s">
        <v>127</v>
      </c>
      <c r="Q38" s="22"/>
      <c r="R38" s="22"/>
      <c r="S38" s="22"/>
      <c r="T38" s="22"/>
    </row>
    <row r="39" spans="1:37">
      <c r="A39" s="26"/>
      <c r="B39" s="27" t="s">
        <v>128</v>
      </c>
      <c r="C39" s="27"/>
      <c r="D39" s="27">
        <v>6</v>
      </c>
      <c r="E39" s="27"/>
      <c r="F39" s="27"/>
      <c r="G39" s="27"/>
      <c r="H39" s="38">
        <f t="shared" si="0"/>
        <v>6</v>
      </c>
      <c r="I39" s="28"/>
      <c r="J39" s="28"/>
      <c r="K39" s="28"/>
      <c r="L39" s="28">
        <v>2</v>
      </c>
      <c r="M39" s="27">
        <v>14300</v>
      </c>
      <c r="N39" s="27">
        <f t="shared" si="1"/>
        <v>85800</v>
      </c>
      <c r="O39" s="29">
        <f t="shared" si="2"/>
        <v>3487.8048780487802</v>
      </c>
      <c r="P39" s="30" t="s">
        <v>129</v>
      </c>
      <c r="Q39" s="27"/>
      <c r="R39" s="27"/>
      <c r="S39" s="27"/>
      <c r="T39" s="27"/>
      <c r="U39" s="31"/>
      <c r="V39" s="31"/>
      <c r="W39" s="31"/>
      <c r="X39" s="31"/>
      <c r="Y39" s="31"/>
      <c r="Z39" s="31"/>
      <c r="AA39" s="31"/>
      <c r="AB39" s="31"/>
      <c r="AC39" s="31"/>
      <c r="AD39" s="31"/>
      <c r="AE39" s="31"/>
      <c r="AF39" s="31"/>
      <c r="AG39" s="31"/>
      <c r="AH39" s="31"/>
      <c r="AI39" s="31"/>
      <c r="AJ39" s="31"/>
      <c r="AK39" s="31"/>
    </row>
    <row r="40" spans="1:37">
      <c r="A40" s="20"/>
      <c r="B40" s="22" t="s">
        <v>130</v>
      </c>
      <c r="C40" s="22"/>
      <c r="D40" s="22">
        <v>11</v>
      </c>
      <c r="E40" s="22">
        <v>5</v>
      </c>
      <c r="F40" s="22">
        <v>6</v>
      </c>
      <c r="G40" s="22"/>
      <c r="H40" s="23">
        <f t="shared" si="0"/>
        <v>0</v>
      </c>
      <c r="I40" s="23"/>
      <c r="J40" s="23"/>
      <c r="K40" s="23"/>
      <c r="L40" s="23"/>
      <c r="M40" s="22">
        <v>20600</v>
      </c>
      <c r="N40" s="22">
        <f t="shared" si="1"/>
        <v>226600</v>
      </c>
      <c r="O40" s="24">
        <f t="shared" si="2"/>
        <v>9211.382113821137</v>
      </c>
      <c r="P40" s="25" t="s">
        <v>131</v>
      </c>
      <c r="Q40" s="22"/>
      <c r="R40" s="22"/>
      <c r="S40" s="22"/>
      <c r="T40" s="22"/>
    </row>
    <row r="41" spans="1:37">
      <c r="A41" s="20"/>
      <c r="B41" s="22" t="s">
        <v>132</v>
      </c>
      <c r="C41" s="22"/>
      <c r="D41" s="22">
        <v>16</v>
      </c>
      <c r="E41" s="22">
        <v>8</v>
      </c>
      <c r="F41" s="22">
        <v>8</v>
      </c>
      <c r="G41" s="22"/>
      <c r="H41" s="23">
        <f t="shared" si="0"/>
        <v>0</v>
      </c>
      <c r="I41" s="23"/>
      <c r="J41" s="23"/>
      <c r="K41" s="23"/>
      <c r="L41" s="23"/>
      <c r="M41" s="22">
        <v>10000</v>
      </c>
      <c r="N41" s="22">
        <f t="shared" si="1"/>
        <v>160000</v>
      </c>
      <c r="O41" s="24">
        <f t="shared" si="2"/>
        <v>6504.0650406504064</v>
      </c>
      <c r="P41" s="25" t="s">
        <v>133</v>
      </c>
      <c r="Q41" s="22"/>
      <c r="R41" s="22"/>
      <c r="S41" s="22"/>
      <c r="T41" s="22"/>
    </row>
    <row r="42" spans="1:37">
      <c r="A42" s="26"/>
      <c r="B42" s="27" t="s">
        <v>134</v>
      </c>
      <c r="C42" s="27"/>
      <c r="D42" s="27">
        <v>34</v>
      </c>
      <c r="E42" s="27">
        <v>17</v>
      </c>
      <c r="F42" s="27"/>
      <c r="G42" s="27">
        <v>17</v>
      </c>
      <c r="H42" s="28">
        <f t="shared" si="0"/>
        <v>0</v>
      </c>
      <c r="I42" s="28"/>
      <c r="J42" s="28"/>
      <c r="K42" s="28"/>
      <c r="L42" s="28"/>
      <c r="M42" s="27">
        <v>7400</v>
      </c>
      <c r="N42" s="27">
        <f t="shared" si="1"/>
        <v>251600</v>
      </c>
      <c r="O42" s="29">
        <f t="shared" si="2"/>
        <v>10227.642276422763</v>
      </c>
      <c r="P42" s="30" t="s">
        <v>135</v>
      </c>
      <c r="Q42" s="27"/>
      <c r="R42" s="27"/>
      <c r="S42" s="27"/>
      <c r="T42" s="27"/>
      <c r="U42" s="31"/>
      <c r="V42" s="31"/>
      <c r="W42" s="31"/>
      <c r="X42" s="31"/>
      <c r="Y42" s="31"/>
      <c r="Z42" s="31"/>
      <c r="AA42" s="31"/>
      <c r="AB42" s="31"/>
      <c r="AC42" s="31"/>
      <c r="AD42" s="31"/>
      <c r="AE42" s="31"/>
      <c r="AF42" s="31"/>
      <c r="AG42" s="31"/>
      <c r="AH42" s="31"/>
      <c r="AI42" s="31"/>
      <c r="AJ42" s="31"/>
      <c r="AK42" s="31"/>
    </row>
    <row r="43" spans="1:37">
      <c r="A43" s="20"/>
      <c r="B43" s="22" t="s">
        <v>136</v>
      </c>
      <c r="C43" s="22"/>
      <c r="D43" s="22">
        <v>2</v>
      </c>
      <c r="E43" s="22">
        <v>1</v>
      </c>
      <c r="F43" s="22">
        <v>1</v>
      </c>
      <c r="G43" s="22"/>
      <c r="H43" s="23">
        <f t="shared" si="0"/>
        <v>0</v>
      </c>
      <c r="I43" s="23"/>
      <c r="J43" s="23"/>
      <c r="K43" s="23"/>
      <c r="L43" s="23"/>
      <c r="M43" s="22">
        <v>5900</v>
      </c>
      <c r="N43" s="22">
        <f t="shared" si="1"/>
        <v>11800</v>
      </c>
      <c r="O43" s="24">
        <f t="shared" si="2"/>
        <v>479.67479674796743</v>
      </c>
      <c r="P43" s="25" t="s">
        <v>137</v>
      </c>
      <c r="Q43" s="22"/>
      <c r="R43" s="22"/>
      <c r="S43" s="22"/>
      <c r="T43" s="22"/>
    </row>
    <row r="44" spans="1:37">
      <c r="A44" s="26"/>
      <c r="B44" s="27" t="s">
        <v>138</v>
      </c>
      <c r="C44" s="27"/>
      <c r="D44" s="27">
        <v>1</v>
      </c>
      <c r="E44" s="27">
        <v>1</v>
      </c>
      <c r="F44" s="27"/>
      <c r="G44" s="27"/>
      <c r="H44" s="23">
        <f t="shared" si="0"/>
        <v>0</v>
      </c>
      <c r="I44" s="28"/>
      <c r="J44" s="28"/>
      <c r="K44" s="28"/>
      <c r="L44" s="28"/>
      <c r="M44" s="27">
        <v>10500</v>
      </c>
      <c r="N44" s="27">
        <f t="shared" si="1"/>
        <v>10500</v>
      </c>
      <c r="O44" s="29">
        <f t="shared" si="2"/>
        <v>426.82926829268291</v>
      </c>
      <c r="P44" s="30" t="s">
        <v>121</v>
      </c>
      <c r="Q44" s="27"/>
      <c r="R44" s="27"/>
      <c r="S44" s="27"/>
      <c r="T44" s="27"/>
      <c r="U44" s="31"/>
      <c r="V44" s="31"/>
      <c r="W44" s="31"/>
      <c r="X44" s="31"/>
      <c r="Y44" s="31"/>
      <c r="Z44" s="31"/>
      <c r="AA44" s="31"/>
      <c r="AB44" s="31"/>
      <c r="AC44" s="31"/>
      <c r="AD44" s="31"/>
      <c r="AE44" s="31"/>
      <c r="AF44" s="31"/>
      <c r="AG44" s="31"/>
      <c r="AH44" s="31"/>
      <c r="AI44" s="31"/>
      <c r="AJ44" s="31"/>
      <c r="AK44" s="31"/>
    </row>
    <row r="45" spans="1:37">
      <c r="A45" s="20"/>
      <c r="B45" s="22" t="s">
        <v>139</v>
      </c>
      <c r="C45" s="22"/>
      <c r="D45" s="22">
        <v>15</v>
      </c>
      <c r="E45" s="22">
        <v>8</v>
      </c>
      <c r="F45" s="22">
        <v>2</v>
      </c>
      <c r="G45" s="22">
        <v>5</v>
      </c>
      <c r="H45" s="23">
        <f t="shared" si="0"/>
        <v>0</v>
      </c>
      <c r="I45" s="23"/>
      <c r="J45" s="23"/>
      <c r="K45" s="23"/>
      <c r="L45" s="23">
        <v>1</v>
      </c>
      <c r="M45" s="22">
        <v>5400</v>
      </c>
      <c r="N45" s="22">
        <f t="shared" si="1"/>
        <v>81000</v>
      </c>
      <c r="O45" s="24">
        <f t="shared" si="2"/>
        <v>3292.6829268292681</v>
      </c>
      <c r="P45" s="25" t="s">
        <v>140</v>
      </c>
      <c r="Q45" s="22"/>
      <c r="R45" s="22"/>
      <c r="S45" s="22"/>
      <c r="T45" s="22"/>
    </row>
    <row r="46" spans="1:37">
      <c r="A46" s="20"/>
      <c r="B46" s="22" t="s">
        <v>141</v>
      </c>
      <c r="C46" s="22"/>
      <c r="D46" s="22">
        <v>23</v>
      </c>
      <c r="E46" s="22">
        <v>11</v>
      </c>
      <c r="F46" s="22"/>
      <c r="G46" s="22">
        <v>12</v>
      </c>
      <c r="H46" s="23">
        <f t="shared" si="0"/>
        <v>0</v>
      </c>
      <c r="I46" s="23"/>
      <c r="J46" s="23"/>
      <c r="K46" s="23"/>
      <c r="L46" s="23"/>
      <c r="M46" s="22">
        <v>7900</v>
      </c>
      <c r="N46" s="22">
        <f t="shared" si="1"/>
        <v>181700</v>
      </c>
      <c r="O46" s="24">
        <f t="shared" si="2"/>
        <v>7386.1788617886177</v>
      </c>
      <c r="P46" s="25" t="s">
        <v>142</v>
      </c>
      <c r="Q46" s="22"/>
      <c r="R46" s="22"/>
      <c r="S46" s="22"/>
      <c r="T46" s="22"/>
    </row>
    <row r="47" spans="1:37">
      <c r="A47" s="20"/>
      <c r="B47" s="22" t="s">
        <v>143</v>
      </c>
      <c r="C47" s="22"/>
      <c r="D47" s="22">
        <v>5</v>
      </c>
      <c r="E47" s="22">
        <v>3</v>
      </c>
      <c r="F47" s="22">
        <v>2</v>
      </c>
      <c r="G47" s="22"/>
      <c r="H47" s="23">
        <f t="shared" si="0"/>
        <v>0</v>
      </c>
      <c r="I47" s="23"/>
      <c r="J47" s="23"/>
      <c r="K47" s="23"/>
      <c r="L47" s="23"/>
      <c r="M47" s="22">
        <v>10500</v>
      </c>
      <c r="N47" s="22">
        <f t="shared" si="1"/>
        <v>52500</v>
      </c>
      <c r="O47" s="24">
        <f t="shared" si="2"/>
        <v>2134.1463414634145</v>
      </c>
      <c r="P47" s="25" t="s">
        <v>144</v>
      </c>
      <c r="Q47" s="22"/>
      <c r="R47" s="22"/>
      <c r="S47" s="22"/>
      <c r="T47" s="22"/>
    </row>
    <row r="48" spans="1:37">
      <c r="A48" s="20"/>
      <c r="B48" s="22" t="s">
        <v>145</v>
      </c>
      <c r="C48" s="22"/>
      <c r="D48" s="22">
        <v>3</v>
      </c>
      <c r="E48" s="22">
        <v>2</v>
      </c>
      <c r="F48" s="22">
        <v>1</v>
      </c>
      <c r="G48" s="22"/>
      <c r="H48" s="23">
        <f t="shared" si="0"/>
        <v>0</v>
      </c>
      <c r="I48" s="23"/>
      <c r="J48" s="23"/>
      <c r="K48" s="23"/>
      <c r="L48" s="23"/>
      <c r="M48" s="22">
        <v>49200</v>
      </c>
      <c r="N48" s="22">
        <f t="shared" si="1"/>
        <v>147600</v>
      </c>
      <c r="O48" s="24">
        <f t="shared" si="2"/>
        <v>6000</v>
      </c>
      <c r="P48" s="25" t="s">
        <v>146</v>
      </c>
      <c r="Q48" s="22"/>
      <c r="R48" s="22"/>
      <c r="S48" s="22"/>
      <c r="T48" s="22"/>
    </row>
    <row r="49" spans="1:37">
      <c r="A49" s="20"/>
      <c r="B49" s="22" t="s">
        <v>147</v>
      </c>
      <c r="C49" s="22"/>
      <c r="D49" s="22">
        <v>20</v>
      </c>
      <c r="E49" s="22">
        <v>10</v>
      </c>
      <c r="F49" s="22">
        <v>10</v>
      </c>
      <c r="G49" s="22"/>
      <c r="H49" s="23">
        <f t="shared" si="0"/>
        <v>0</v>
      </c>
      <c r="I49" s="23"/>
      <c r="J49" s="23"/>
      <c r="K49" s="23"/>
      <c r="L49" s="23"/>
      <c r="M49" s="22">
        <v>7800</v>
      </c>
      <c r="N49" s="22">
        <f t="shared" si="1"/>
        <v>156000</v>
      </c>
      <c r="O49" s="24">
        <f t="shared" si="2"/>
        <v>6341.4634146341459</v>
      </c>
      <c r="P49" s="25" t="s">
        <v>148</v>
      </c>
      <c r="Q49" s="22"/>
      <c r="R49" s="22"/>
      <c r="S49" s="22"/>
      <c r="T49" s="22"/>
    </row>
    <row r="50" spans="1:37">
      <c r="A50" s="26"/>
      <c r="B50" s="27" t="s">
        <v>149</v>
      </c>
      <c r="C50" s="27"/>
      <c r="D50" s="27">
        <v>9</v>
      </c>
      <c r="E50" s="27"/>
      <c r="F50" s="27"/>
      <c r="G50" s="27">
        <v>9</v>
      </c>
      <c r="H50" s="23">
        <f t="shared" si="0"/>
        <v>0</v>
      </c>
      <c r="I50" s="28"/>
      <c r="J50" s="28"/>
      <c r="K50" s="28"/>
      <c r="L50" s="28"/>
      <c r="M50" s="27">
        <v>2900</v>
      </c>
      <c r="N50" s="27">
        <f t="shared" si="1"/>
        <v>26100</v>
      </c>
      <c r="O50" s="29">
        <f t="shared" si="2"/>
        <v>1060.9756097560976</v>
      </c>
      <c r="P50" s="30" t="s">
        <v>150</v>
      </c>
      <c r="Q50" s="27"/>
      <c r="R50" s="27"/>
      <c r="S50" s="27"/>
      <c r="T50" s="27"/>
      <c r="U50" s="31"/>
      <c r="V50" s="31"/>
      <c r="W50" s="31"/>
      <c r="X50" s="31"/>
      <c r="Y50" s="31"/>
      <c r="Z50" s="31"/>
      <c r="AA50" s="31"/>
      <c r="AB50" s="31"/>
      <c r="AC50" s="31"/>
      <c r="AD50" s="31"/>
      <c r="AE50" s="31"/>
      <c r="AF50" s="31"/>
      <c r="AG50" s="31"/>
      <c r="AH50" s="31"/>
      <c r="AI50" s="31"/>
      <c r="AJ50" s="31"/>
      <c r="AK50" s="31"/>
    </row>
    <row r="51" spans="1:37">
      <c r="A51" s="20"/>
      <c r="B51" s="22" t="s">
        <v>151</v>
      </c>
      <c r="C51" s="22"/>
      <c r="D51" s="22">
        <v>5</v>
      </c>
      <c r="E51" s="22">
        <v>3</v>
      </c>
      <c r="F51" s="22">
        <v>2</v>
      </c>
      <c r="G51" s="22"/>
      <c r="H51" s="23">
        <f t="shared" si="0"/>
        <v>0</v>
      </c>
      <c r="I51" s="23"/>
      <c r="J51" s="23"/>
      <c r="K51" s="23"/>
      <c r="L51" s="23"/>
      <c r="M51" s="22">
        <v>18100</v>
      </c>
      <c r="N51" s="22">
        <f t="shared" si="1"/>
        <v>90500</v>
      </c>
      <c r="O51" s="24">
        <f t="shared" si="2"/>
        <v>3678.8617886178858</v>
      </c>
      <c r="P51" s="25" t="s">
        <v>152</v>
      </c>
      <c r="Q51" s="22"/>
      <c r="R51" s="22"/>
      <c r="S51" s="22"/>
      <c r="T51" s="22"/>
    </row>
    <row r="52" spans="1:37">
      <c r="A52" s="20"/>
      <c r="B52" s="22" t="s">
        <v>153</v>
      </c>
      <c r="C52" s="22"/>
      <c r="D52" s="22">
        <v>2</v>
      </c>
      <c r="E52" s="22">
        <v>1</v>
      </c>
      <c r="F52" s="22">
        <v>1</v>
      </c>
      <c r="G52" s="22"/>
      <c r="H52" s="23">
        <f t="shared" si="0"/>
        <v>0</v>
      </c>
      <c r="I52" s="23"/>
      <c r="J52" s="23"/>
      <c r="K52" s="23"/>
      <c r="L52" s="23"/>
      <c r="M52" s="22">
        <v>5400</v>
      </c>
      <c r="N52" s="22">
        <f t="shared" si="1"/>
        <v>10800</v>
      </c>
      <c r="O52" s="24">
        <f t="shared" si="2"/>
        <v>439.02439024390242</v>
      </c>
      <c r="P52" s="25" t="s">
        <v>154</v>
      </c>
      <c r="Q52" s="22"/>
      <c r="R52" s="22"/>
      <c r="S52" s="22"/>
      <c r="T52" s="22"/>
    </row>
    <row r="53" spans="1:37">
      <c r="A53" s="20">
        <v>7</v>
      </c>
      <c r="B53" s="22" t="s">
        <v>155</v>
      </c>
      <c r="C53" s="22" t="s">
        <v>156</v>
      </c>
      <c r="D53" s="22">
        <v>43</v>
      </c>
      <c r="E53" s="22">
        <v>19</v>
      </c>
      <c r="F53" s="22"/>
      <c r="G53" s="22">
        <v>24</v>
      </c>
      <c r="H53" s="23">
        <f t="shared" si="0"/>
        <v>0</v>
      </c>
      <c r="I53" s="23"/>
      <c r="J53" s="23"/>
      <c r="K53" s="23"/>
      <c r="L53" s="23">
        <v>12</v>
      </c>
      <c r="M53" s="22">
        <v>8200</v>
      </c>
      <c r="N53" s="22">
        <f t="shared" si="1"/>
        <v>352600</v>
      </c>
      <c r="O53" s="24">
        <f t="shared" si="2"/>
        <v>14333.333333333332</v>
      </c>
      <c r="P53" s="25" t="s">
        <v>157</v>
      </c>
      <c r="Q53" s="22"/>
      <c r="R53" s="22"/>
      <c r="S53" s="22"/>
      <c r="T53" s="22"/>
    </row>
    <row r="54" spans="1:37">
      <c r="A54" s="39"/>
      <c r="B54" s="22" t="s">
        <v>158</v>
      </c>
      <c r="C54" s="40"/>
      <c r="D54" s="40">
        <v>33</v>
      </c>
      <c r="E54" s="40">
        <v>12</v>
      </c>
      <c r="F54" s="40"/>
      <c r="G54" s="40">
        <v>21</v>
      </c>
      <c r="H54" s="23">
        <f t="shared" si="0"/>
        <v>0</v>
      </c>
      <c r="I54" s="23"/>
      <c r="J54" s="23"/>
      <c r="K54" s="23"/>
      <c r="L54" s="23"/>
      <c r="M54" s="40">
        <v>8200</v>
      </c>
      <c r="N54" s="40">
        <f t="shared" si="1"/>
        <v>270600</v>
      </c>
      <c r="O54" s="24">
        <f t="shared" si="2"/>
        <v>11000</v>
      </c>
      <c r="P54" s="41" t="s">
        <v>159</v>
      </c>
      <c r="Q54" s="42"/>
      <c r="R54" s="42"/>
      <c r="S54" s="42"/>
      <c r="T54" s="42"/>
      <c r="U54" s="42"/>
      <c r="V54" s="42"/>
      <c r="W54" s="42"/>
      <c r="X54" s="42"/>
      <c r="Y54" s="42"/>
      <c r="Z54" s="42"/>
      <c r="AA54" s="42"/>
      <c r="AB54" s="42"/>
      <c r="AC54" s="42"/>
      <c r="AD54" s="42"/>
      <c r="AE54" s="42"/>
      <c r="AF54" s="42"/>
      <c r="AG54" s="42"/>
      <c r="AH54" s="39"/>
      <c r="AI54" s="39"/>
      <c r="AJ54" s="39"/>
      <c r="AK54" s="39"/>
    </row>
    <row r="55" spans="1:37">
      <c r="A55" s="20"/>
      <c r="B55" s="22" t="s">
        <v>160</v>
      </c>
      <c r="C55" s="22"/>
      <c r="D55" s="22">
        <v>3</v>
      </c>
      <c r="E55" s="22">
        <v>2</v>
      </c>
      <c r="F55" s="22">
        <v>1</v>
      </c>
      <c r="G55" s="22"/>
      <c r="H55" s="23">
        <f t="shared" si="0"/>
        <v>0</v>
      </c>
      <c r="I55" s="23"/>
      <c r="J55" s="23"/>
      <c r="K55" s="23"/>
      <c r="L55" s="23"/>
      <c r="M55" s="22">
        <v>28400</v>
      </c>
      <c r="N55" s="22">
        <f t="shared" si="1"/>
        <v>85200</v>
      </c>
      <c r="O55" s="24">
        <f t="shared" si="2"/>
        <v>3463.4146341463411</v>
      </c>
      <c r="P55" s="25" t="s">
        <v>161</v>
      </c>
      <c r="Q55" s="22"/>
      <c r="R55" s="22"/>
      <c r="S55" s="22"/>
      <c r="T55" s="22"/>
    </row>
    <row r="56" spans="1:37">
      <c r="A56" s="20"/>
      <c r="B56" s="22" t="s">
        <v>162</v>
      </c>
      <c r="C56" s="22"/>
      <c r="D56" s="22">
        <v>5</v>
      </c>
      <c r="E56" s="22">
        <v>3</v>
      </c>
      <c r="F56" s="22">
        <v>2</v>
      </c>
      <c r="G56" s="22"/>
      <c r="H56" s="23">
        <f t="shared" si="0"/>
        <v>0</v>
      </c>
      <c r="I56" s="23"/>
      <c r="J56" s="23"/>
      <c r="K56" s="23"/>
      <c r="L56" s="23"/>
      <c r="M56" s="22">
        <v>32600</v>
      </c>
      <c r="N56" s="22">
        <f t="shared" si="1"/>
        <v>163000</v>
      </c>
      <c r="O56" s="24">
        <f t="shared" si="2"/>
        <v>6626.0162601626016</v>
      </c>
      <c r="P56" s="25" t="s">
        <v>163</v>
      </c>
      <c r="Q56" s="22"/>
      <c r="R56" s="22"/>
      <c r="S56" s="22"/>
      <c r="T56" s="22"/>
    </row>
    <row r="57" spans="1:37">
      <c r="A57" s="20"/>
      <c r="B57" s="22" t="s">
        <v>164</v>
      </c>
      <c r="C57" s="22"/>
      <c r="D57" s="22">
        <v>5</v>
      </c>
      <c r="E57" s="22">
        <v>3</v>
      </c>
      <c r="F57" s="22">
        <v>2</v>
      </c>
      <c r="G57" s="22"/>
      <c r="H57" s="23">
        <f t="shared" si="0"/>
        <v>0</v>
      </c>
      <c r="I57" s="23"/>
      <c r="J57" s="23"/>
      <c r="K57" s="23"/>
      <c r="L57" s="23"/>
      <c r="M57" s="22">
        <v>11200</v>
      </c>
      <c r="N57" s="22">
        <f t="shared" si="1"/>
        <v>56000</v>
      </c>
      <c r="O57" s="24">
        <f t="shared" si="2"/>
        <v>2276.4227642276423</v>
      </c>
      <c r="P57" s="25" t="s">
        <v>165</v>
      </c>
      <c r="Q57" s="22"/>
      <c r="R57" s="22"/>
      <c r="S57" s="22"/>
      <c r="T57" s="22"/>
    </row>
    <row r="58" spans="1:37">
      <c r="A58" s="20"/>
      <c r="B58" s="22" t="s">
        <v>166</v>
      </c>
      <c r="C58" s="22"/>
      <c r="D58" s="22">
        <v>2</v>
      </c>
      <c r="E58" s="22">
        <v>1</v>
      </c>
      <c r="F58" s="22">
        <v>1</v>
      </c>
      <c r="G58" s="22"/>
      <c r="H58" s="23">
        <f t="shared" si="0"/>
        <v>0</v>
      </c>
      <c r="I58" s="23"/>
      <c r="J58" s="23"/>
      <c r="K58" s="23"/>
      <c r="L58" s="23"/>
      <c r="M58" s="22">
        <v>10000</v>
      </c>
      <c r="N58" s="22">
        <f t="shared" si="1"/>
        <v>20000</v>
      </c>
      <c r="O58" s="24">
        <f t="shared" si="2"/>
        <v>813.00813008130081</v>
      </c>
      <c r="P58" s="25" t="s">
        <v>167</v>
      </c>
      <c r="Q58" s="22"/>
      <c r="R58" s="22"/>
      <c r="S58" s="22"/>
      <c r="T58" s="22"/>
    </row>
    <row r="59" spans="1:37">
      <c r="A59" s="32"/>
      <c r="B59" s="27" t="s">
        <v>168</v>
      </c>
      <c r="C59" s="33"/>
      <c r="D59" s="33">
        <v>3</v>
      </c>
      <c r="E59" s="33">
        <v>1</v>
      </c>
      <c r="F59" s="33">
        <v>2</v>
      </c>
      <c r="G59" s="33"/>
      <c r="H59" s="34">
        <f t="shared" si="0"/>
        <v>0</v>
      </c>
      <c r="I59" s="34"/>
      <c r="J59" s="34"/>
      <c r="K59" s="34"/>
      <c r="L59" s="34"/>
      <c r="M59" s="33">
        <v>16100</v>
      </c>
      <c r="N59" s="33">
        <f t="shared" si="1"/>
        <v>48300</v>
      </c>
      <c r="O59" s="35">
        <f t="shared" si="2"/>
        <v>1963.4146341463413</v>
      </c>
      <c r="P59" s="36" t="s">
        <v>169</v>
      </c>
      <c r="Q59" s="33"/>
      <c r="R59" s="33"/>
      <c r="S59" s="33"/>
      <c r="T59" s="33"/>
      <c r="U59" s="37"/>
      <c r="V59" s="37"/>
      <c r="W59" s="37"/>
      <c r="X59" s="37"/>
      <c r="Y59" s="37"/>
      <c r="Z59" s="37"/>
      <c r="AA59" s="37"/>
      <c r="AB59" s="37"/>
      <c r="AC59" s="37"/>
      <c r="AD59" s="37"/>
      <c r="AE59" s="37"/>
      <c r="AF59" s="37"/>
      <c r="AG59" s="37"/>
      <c r="AH59" s="37"/>
      <c r="AI59" s="37"/>
      <c r="AJ59" s="37"/>
      <c r="AK59" s="37"/>
    </row>
    <row r="60" spans="1:37">
      <c r="A60" s="20"/>
      <c r="B60" s="22" t="s">
        <v>170</v>
      </c>
      <c r="C60" s="22"/>
      <c r="D60" s="22">
        <v>2</v>
      </c>
      <c r="E60" s="22">
        <v>1</v>
      </c>
      <c r="F60" s="22">
        <v>1</v>
      </c>
      <c r="G60" s="22"/>
      <c r="H60" s="23">
        <f t="shared" si="0"/>
        <v>0</v>
      </c>
      <c r="I60" s="23"/>
      <c r="J60" s="23"/>
      <c r="K60" s="23"/>
      <c r="L60" s="23"/>
      <c r="M60" s="22">
        <v>65000</v>
      </c>
      <c r="N60" s="22">
        <f t="shared" si="1"/>
        <v>130000</v>
      </c>
      <c r="O60" s="24">
        <f t="shared" si="2"/>
        <v>5284.5528455284548</v>
      </c>
      <c r="P60" s="25" t="s">
        <v>171</v>
      </c>
      <c r="Q60" s="22"/>
      <c r="R60" s="22"/>
      <c r="S60" s="22"/>
      <c r="T60" s="22"/>
    </row>
    <row r="61" spans="1:37">
      <c r="A61" s="26"/>
      <c r="B61" s="27" t="s">
        <v>172</v>
      </c>
      <c r="C61" s="27"/>
      <c r="D61" s="27">
        <v>1</v>
      </c>
      <c r="E61" s="27">
        <v>1</v>
      </c>
      <c r="F61" s="27"/>
      <c r="G61" s="27"/>
      <c r="H61" s="23">
        <f t="shared" si="0"/>
        <v>0</v>
      </c>
      <c r="I61" s="28"/>
      <c r="J61" s="28"/>
      <c r="K61" s="28"/>
      <c r="L61" s="28"/>
      <c r="M61" s="27">
        <v>36800</v>
      </c>
      <c r="N61" s="27">
        <f t="shared" si="1"/>
        <v>36800</v>
      </c>
      <c r="O61" s="29">
        <f t="shared" si="2"/>
        <v>1495.9349593495933</v>
      </c>
      <c r="P61" s="30" t="s">
        <v>173</v>
      </c>
      <c r="Q61" s="27"/>
      <c r="R61" s="27"/>
      <c r="S61" s="27"/>
      <c r="T61" s="27"/>
      <c r="U61" s="31"/>
      <c r="V61" s="31"/>
      <c r="W61" s="31"/>
      <c r="X61" s="31"/>
      <c r="Y61" s="31"/>
      <c r="Z61" s="31"/>
      <c r="AA61" s="31"/>
      <c r="AB61" s="31"/>
      <c r="AC61" s="31"/>
      <c r="AD61" s="31"/>
      <c r="AE61" s="31"/>
      <c r="AF61" s="31"/>
      <c r="AG61" s="31"/>
      <c r="AH61" s="31"/>
      <c r="AI61" s="31"/>
      <c r="AJ61" s="31"/>
      <c r="AK61" s="31"/>
    </row>
    <row r="62" spans="1:37">
      <c r="A62" s="26"/>
      <c r="B62" s="27" t="s">
        <v>174</v>
      </c>
      <c r="C62" s="27"/>
      <c r="D62" s="27">
        <v>1</v>
      </c>
      <c r="E62" s="27">
        <v>1</v>
      </c>
      <c r="F62" s="27"/>
      <c r="G62" s="27"/>
      <c r="H62" s="23">
        <f t="shared" si="0"/>
        <v>0</v>
      </c>
      <c r="I62" s="28"/>
      <c r="J62" s="28"/>
      <c r="K62" s="28"/>
      <c r="L62" s="28"/>
      <c r="M62" s="27">
        <v>27200</v>
      </c>
      <c r="N62" s="27">
        <f t="shared" si="1"/>
        <v>27200</v>
      </c>
      <c r="O62" s="29">
        <f t="shared" si="2"/>
        <v>1105.6910569105689</v>
      </c>
      <c r="P62" s="30" t="s">
        <v>175</v>
      </c>
      <c r="Q62" s="27"/>
      <c r="R62" s="27"/>
      <c r="S62" s="27"/>
      <c r="T62" s="27"/>
      <c r="U62" s="31"/>
      <c r="V62" s="31"/>
      <c r="W62" s="31"/>
      <c r="X62" s="31"/>
      <c r="Y62" s="31"/>
      <c r="Z62" s="31"/>
      <c r="AA62" s="31"/>
      <c r="AB62" s="31"/>
      <c r="AC62" s="31"/>
      <c r="AD62" s="31"/>
      <c r="AE62" s="31"/>
      <c r="AF62" s="31"/>
      <c r="AG62" s="31"/>
      <c r="AH62" s="31"/>
      <c r="AI62" s="31"/>
      <c r="AJ62" s="31"/>
      <c r="AK62" s="31"/>
    </row>
    <row r="63" spans="1:37">
      <c r="A63" s="26"/>
      <c r="B63" s="27" t="s">
        <v>176</v>
      </c>
      <c r="C63" s="27"/>
      <c r="D63" s="27">
        <v>1</v>
      </c>
      <c r="E63" s="27">
        <v>1</v>
      </c>
      <c r="F63" s="27"/>
      <c r="G63" s="27"/>
      <c r="H63" s="23">
        <f t="shared" si="0"/>
        <v>0</v>
      </c>
      <c r="I63" s="28"/>
      <c r="J63" s="28"/>
      <c r="K63" s="28"/>
      <c r="L63" s="28"/>
      <c r="M63" s="27">
        <v>8900</v>
      </c>
      <c r="N63" s="27">
        <f t="shared" si="1"/>
        <v>8900</v>
      </c>
      <c r="O63" s="29">
        <f t="shared" si="2"/>
        <v>361.78861788617883</v>
      </c>
      <c r="P63" s="30" t="s">
        <v>177</v>
      </c>
      <c r="Q63" s="27"/>
      <c r="R63" s="27"/>
      <c r="S63" s="27"/>
      <c r="T63" s="27"/>
      <c r="U63" s="31"/>
      <c r="V63" s="31"/>
      <c r="W63" s="31"/>
      <c r="X63" s="31"/>
      <c r="Y63" s="31"/>
      <c r="Z63" s="31"/>
      <c r="AA63" s="31"/>
      <c r="AB63" s="31"/>
      <c r="AC63" s="31"/>
      <c r="AD63" s="31"/>
      <c r="AE63" s="31"/>
      <c r="AF63" s="31"/>
      <c r="AG63" s="31"/>
      <c r="AH63" s="31"/>
      <c r="AI63" s="31"/>
      <c r="AJ63" s="31"/>
      <c r="AK63" s="31"/>
    </row>
    <row r="64" spans="1:37">
      <c r="A64" s="20"/>
      <c r="B64" s="22" t="s">
        <v>178</v>
      </c>
      <c r="C64" s="22"/>
      <c r="D64" s="22">
        <v>5</v>
      </c>
      <c r="E64" s="22">
        <v>2</v>
      </c>
      <c r="F64" s="22">
        <v>2</v>
      </c>
      <c r="G64" s="22">
        <v>1</v>
      </c>
      <c r="H64" s="23">
        <f t="shared" si="0"/>
        <v>0</v>
      </c>
      <c r="I64" s="23"/>
      <c r="J64" s="23"/>
      <c r="K64" s="23"/>
      <c r="L64" s="23"/>
      <c r="M64" s="22">
        <v>33000</v>
      </c>
      <c r="N64" s="22">
        <f t="shared" si="1"/>
        <v>165000</v>
      </c>
      <c r="O64" s="24">
        <f t="shared" si="2"/>
        <v>6707.3170731707314</v>
      </c>
      <c r="P64" s="25" t="s">
        <v>179</v>
      </c>
      <c r="Q64" s="22"/>
      <c r="R64" s="22"/>
      <c r="S64" s="22"/>
      <c r="T64" s="22"/>
    </row>
    <row r="65" spans="1:37">
      <c r="A65" s="26"/>
      <c r="B65" s="27" t="s">
        <v>180</v>
      </c>
      <c r="C65" s="27"/>
      <c r="D65" s="27">
        <v>1</v>
      </c>
      <c r="E65" s="27">
        <v>1</v>
      </c>
      <c r="F65" s="27"/>
      <c r="G65" s="27"/>
      <c r="H65" s="23">
        <f t="shared" si="0"/>
        <v>0</v>
      </c>
      <c r="I65" s="28"/>
      <c r="J65" s="28"/>
      <c r="K65" s="28"/>
      <c r="L65" s="28"/>
      <c r="M65" s="27">
        <v>10400</v>
      </c>
      <c r="N65" s="27">
        <f t="shared" si="1"/>
        <v>10400</v>
      </c>
      <c r="O65" s="29">
        <f t="shared" si="2"/>
        <v>422.76422764227641</v>
      </c>
      <c r="P65" s="30" t="s">
        <v>181</v>
      </c>
      <c r="Q65" s="27"/>
      <c r="R65" s="27"/>
      <c r="S65" s="27"/>
      <c r="T65" s="27"/>
      <c r="U65" s="31"/>
      <c r="V65" s="31"/>
      <c r="W65" s="31"/>
      <c r="X65" s="31"/>
      <c r="Y65" s="31"/>
      <c r="Z65" s="31"/>
      <c r="AA65" s="31"/>
      <c r="AB65" s="31"/>
      <c r="AC65" s="31"/>
      <c r="AD65" s="31"/>
      <c r="AE65" s="31"/>
      <c r="AF65" s="31"/>
      <c r="AG65" s="31"/>
      <c r="AH65" s="31"/>
      <c r="AI65" s="31"/>
      <c r="AJ65" s="31"/>
      <c r="AK65" s="31"/>
    </row>
    <row r="66" spans="1:37">
      <c r="A66" s="26"/>
      <c r="B66" s="27" t="s">
        <v>182</v>
      </c>
      <c r="C66" s="27"/>
      <c r="D66" s="27">
        <v>1</v>
      </c>
      <c r="E66" s="27">
        <v>1</v>
      </c>
      <c r="F66" s="27"/>
      <c r="G66" s="27"/>
      <c r="H66" s="23">
        <f t="shared" si="0"/>
        <v>0</v>
      </c>
      <c r="I66" s="28"/>
      <c r="J66" s="28"/>
      <c r="K66" s="28"/>
      <c r="L66" s="28"/>
      <c r="M66" s="27">
        <v>10000</v>
      </c>
      <c r="N66" s="27">
        <f t="shared" si="1"/>
        <v>10000</v>
      </c>
      <c r="O66" s="29">
        <f t="shared" si="2"/>
        <v>406.5040650406504</v>
      </c>
      <c r="P66" s="30" t="s">
        <v>183</v>
      </c>
      <c r="Q66" s="27"/>
      <c r="R66" s="27"/>
      <c r="S66" s="27"/>
      <c r="T66" s="27"/>
      <c r="U66" s="31"/>
      <c r="V66" s="31"/>
      <c r="W66" s="31"/>
      <c r="X66" s="31"/>
      <c r="Y66" s="31"/>
      <c r="Z66" s="31"/>
      <c r="AA66" s="31"/>
      <c r="AB66" s="31"/>
      <c r="AC66" s="31"/>
      <c r="AD66" s="31"/>
      <c r="AE66" s="31"/>
      <c r="AF66" s="31"/>
      <c r="AG66" s="31"/>
      <c r="AH66" s="31"/>
      <c r="AI66" s="31"/>
      <c r="AJ66" s="31"/>
      <c r="AK66" s="31"/>
    </row>
    <row r="67" spans="1:37">
      <c r="A67" s="26"/>
      <c r="B67" s="27" t="s">
        <v>120</v>
      </c>
      <c r="C67" s="27"/>
      <c r="D67" s="27">
        <v>1</v>
      </c>
      <c r="E67" s="27">
        <v>1</v>
      </c>
      <c r="F67" s="27"/>
      <c r="G67" s="27"/>
      <c r="H67" s="23">
        <f t="shared" si="0"/>
        <v>0</v>
      </c>
      <c r="I67" s="28"/>
      <c r="J67" s="28"/>
      <c r="K67" s="28"/>
      <c r="L67" s="28"/>
      <c r="M67" s="27">
        <v>10500</v>
      </c>
      <c r="N67" s="27">
        <f t="shared" si="1"/>
        <v>10500</v>
      </c>
      <c r="O67" s="29">
        <f t="shared" si="2"/>
        <v>426.82926829268291</v>
      </c>
      <c r="P67" s="30" t="s">
        <v>121</v>
      </c>
      <c r="Q67" s="27"/>
      <c r="R67" s="27"/>
      <c r="S67" s="27"/>
      <c r="T67" s="27"/>
      <c r="U67" s="31"/>
      <c r="V67" s="31"/>
      <c r="W67" s="31"/>
      <c r="X67" s="31"/>
      <c r="Y67" s="31"/>
      <c r="Z67" s="31"/>
      <c r="AA67" s="31"/>
      <c r="AB67" s="31"/>
      <c r="AC67" s="31"/>
      <c r="AD67" s="31"/>
      <c r="AE67" s="31"/>
      <c r="AF67" s="31"/>
      <c r="AG67" s="31"/>
      <c r="AH67" s="31"/>
      <c r="AI67" s="31"/>
      <c r="AJ67" s="31"/>
      <c r="AK67" s="31"/>
    </row>
    <row r="68" spans="1:37">
      <c r="A68" s="26"/>
      <c r="B68" s="27" t="s">
        <v>184</v>
      </c>
      <c r="C68" s="27"/>
      <c r="D68" s="27">
        <v>1</v>
      </c>
      <c r="E68" s="27"/>
      <c r="F68" s="27"/>
      <c r="G68" s="27">
        <v>1</v>
      </c>
      <c r="H68" s="23">
        <f t="shared" si="0"/>
        <v>0</v>
      </c>
      <c r="I68" s="28"/>
      <c r="J68" s="28"/>
      <c r="K68" s="28"/>
      <c r="L68" s="28"/>
      <c r="M68" s="27">
        <v>4800</v>
      </c>
      <c r="N68" s="27">
        <f t="shared" si="1"/>
        <v>4800</v>
      </c>
      <c r="O68" s="29">
        <f t="shared" si="2"/>
        <v>195.1219512195122</v>
      </c>
      <c r="P68" s="30" t="s">
        <v>185</v>
      </c>
      <c r="Q68" s="27"/>
      <c r="R68" s="27"/>
      <c r="S68" s="27"/>
      <c r="T68" s="27"/>
      <c r="U68" s="31"/>
      <c r="V68" s="31"/>
      <c r="W68" s="31"/>
      <c r="X68" s="31"/>
      <c r="Y68" s="31"/>
      <c r="Z68" s="31"/>
      <c r="AA68" s="31"/>
      <c r="AB68" s="31"/>
      <c r="AC68" s="31"/>
      <c r="AD68" s="31"/>
      <c r="AE68" s="31"/>
      <c r="AF68" s="31"/>
      <c r="AG68" s="31"/>
      <c r="AH68" s="31"/>
      <c r="AI68" s="31"/>
      <c r="AJ68" s="31"/>
      <c r="AK68" s="31"/>
    </row>
    <row r="69" spans="1:37">
      <c r="A69" s="20">
        <v>8</v>
      </c>
      <c r="B69" s="22" t="s">
        <v>186</v>
      </c>
      <c r="C69" s="22"/>
      <c r="D69" s="22">
        <v>10</v>
      </c>
      <c r="E69" s="22">
        <v>5</v>
      </c>
      <c r="F69" s="22">
        <v>5</v>
      </c>
      <c r="G69" s="22"/>
      <c r="H69" s="23">
        <f t="shared" si="0"/>
        <v>0</v>
      </c>
      <c r="I69" s="23"/>
      <c r="J69" s="23"/>
      <c r="K69" s="23"/>
      <c r="L69" s="23"/>
      <c r="M69" s="22">
        <v>16800</v>
      </c>
      <c r="N69" s="22">
        <f t="shared" si="1"/>
        <v>168000</v>
      </c>
      <c r="O69" s="24">
        <f t="shared" si="2"/>
        <v>6829.2682926829266</v>
      </c>
      <c r="P69" s="25" t="s">
        <v>187</v>
      </c>
      <c r="Q69" s="22"/>
      <c r="R69" s="22"/>
      <c r="S69" s="22"/>
      <c r="T69" s="22"/>
    </row>
    <row r="70" spans="1:37">
      <c r="A70" s="20"/>
      <c r="B70" s="22" t="s">
        <v>188</v>
      </c>
      <c r="C70" s="22"/>
      <c r="D70" s="22">
        <v>19</v>
      </c>
      <c r="E70" s="22">
        <v>9</v>
      </c>
      <c r="F70" s="22">
        <v>10</v>
      </c>
      <c r="G70" s="22"/>
      <c r="H70" s="23">
        <f t="shared" si="0"/>
        <v>0</v>
      </c>
      <c r="I70" s="23"/>
      <c r="J70" s="23"/>
      <c r="K70" s="23"/>
      <c r="L70" s="23"/>
      <c r="M70" s="22">
        <v>6450</v>
      </c>
      <c r="N70" s="22">
        <f t="shared" si="1"/>
        <v>122550</v>
      </c>
      <c r="O70" s="24">
        <f t="shared" si="2"/>
        <v>4981.7073170731701</v>
      </c>
      <c r="P70" s="25" t="s">
        <v>189</v>
      </c>
      <c r="Q70" s="22"/>
      <c r="R70" s="22"/>
      <c r="S70" s="22"/>
      <c r="T70" s="22"/>
    </row>
    <row r="71" spans="1:37">
      <c r="A71" s="26"/>
      <c r="B71" s="27" t="s">
        <v>190</v>
      </c>
      <c r="C71" s="27"/>
      <c r="D71" s="27">
        <v>1</v>
      </c>
      <c r="E71" s="27">
        <v>1</v>
      </c>
      <c r="F71" s="27"/>
      <c r="G71" s="27"/>
      <c r="H71" s="23">
        <f t="shared" si="0"/>
        <v>0</v>
      </c>
      <c r="I71" s="28"/>
      <c r="J71" s="28"/>
      <c r="K71" s="28"/>
      <c r="L71" s="28"/>
      <c r="M71" s="27">
        <v>8600</v>
      </c>
      <c r="N71" s="27">
        <f t="shared" si="1"/>
        <v>8600</v>
      </c>
      <c r="O71" s="29">
        <f t="shared" si="2"/>
        <v>349.59349593495932</v>
      </c>
      <c r="P71" s="30" t="s">
        <v>191</v>
      </c>
      <c r="Q71" s="27"/>
      <c r="R71" s="27"/>
      <c r="S71" s="27"/>
      <c r="T71" s="27"/>
      <c r="U71" s="31"/>
      <c r="V71" s="31"/>
      <c r="W71" s="31"/>
      <c r="X71" s="31"/>
      <c r="Y71" s="31"/>
      <c r="Z71" s="31"/>
      <c r="AA71" s="31"/>
      <c r="AB71" s="31"/>
      <c r="AC71" s="31"/>
      <c r="AD71" s="31"/>
      <c r="AE71" s="31"/>
      <c r="AF71" s="31"/>
      <c r="AG71" s="31"/>
      <c r="AH71" s="31"/>
      <c r="AI71" s="31"/>
      <c r="AJ71" s="31"/>
      <c r="AK71" s="31"/>
    </row>
    <row r="72" spans="1:37">
      <c r="A72" s="20"/>
      <c r="B72" s="22" t="s">
        <v>176</v>
      </c>
      <c r="C72" s="22"/>
      <c r="D72" s="22">
        <v>16</v>
      </c>
      <c r="E72" s="22">
        <v>8</v>
      </c>
      <c r="F72" s="22">
        <v>8</v>
      </c>
      <c r="G72" s="22"/>
      <c r="H72" s="23">
        <f t="shared" si="0"/>
        <v>0</v>
      </c>
      <c r="I72" s="23"/>
      <c r="J72" s="23"/>
      <c r="K72" s="23"/>
      <c r="L72" s="23"/>
      <c r="M72" s="22">
        <v>11063</v>
      </c>
      <c r="N72" s="22">
        <f t="shared" si="1"/>
        <v>177008</v>
      </c>
      <c r="O72" s="24">
        <f t="shared" si="2"/>
        <v>7195.4471544715443</v>
      </c>
      <c r="P72" s="43" t="s">
        <v>192</v>
      </c>
      <c r="Q72" s="22"/>
      <c r="R72" s="22"/>
      <c r="S72" s="22"/>
      <c r="T72" s="22"/>
    </row>
    <row r="73" spans="1:37">
      <c r="A73" s="20">
        <v>9</v>
      </c>
      <c r="B73" s="22" t="s">
        <v>193</v>
      </c>
      <c r="C73" s="22"/>
      <c r="D73" s="22">
        <v>28</v>
      </c>
      <c r="E73" s="22">
        <v>9</v>
      </c>
      <c r="F73" s="22">
        <v>8</v>
      </c>
      <c r="G73" s="22">
        <v>11</v>
      </c>
      <c r="H73" s="23">
        <f t="shared" si="0"/>
        <v>0</v>
      </c>
      <c r="I73" s="23"/>
      <c r="J73" s="23"/>
      <c r="K73" s="23"/>
      <c r="L73" s="23">
        <v>1</v>
      </c>
      <c r="M73" s="22">
        <v>2700</v>
      </c>
      <c r="N73" s="22">
        <f t="shared" si="1"/>
        <v>75600</v>
      </c>
      <c r="O73" s="24">
        <f t="shared" si="2"/>
        <v>3073.1707317073169</v>
      </c>
      <c r="P73" s="25" t="s">
        <v>194</v>
      </c>
      <c r="Q73" s="22"/>
      <c r="R73" s="22"/>
      <c r="S73" s="22"/>
      <c r="T73" s="22"/>
    </row>
    <row r="74" spans="1:37">
      <c r="A74" s="20"/>
      <c r="B74" s="22" t="s">
        <v>195</v>
      </c>
      <c r="C74" s="22"/>
      <c r="D74" s="22">
        <v>89</v>
      </c>
      <c r="E74" s="22">
        <v>42</v>
      </c>
      <c r="F74" s="22"/>
      <c r="G74" s="22">
        <v>47</v>
      </c>
      <c r="H74" s="23">
        <f t="shared" si="0"/>
        <v>0</v>
      </c>
      <c r="I74" s="23"/>
      <c r="J74" s="23"/>
      <c r="K74" s="23"/>
      <c r="L74" s="23">
        <v>2</v>
      </c>
      <c r="M74" s="22">
        <v>3000</v>
      </c>
      <c r="N74" s="22">
        <f t="shared" si="1"/>
        <v>267000</v>
      </c>
      <c r="O74" s="24">
        <f t="shared" si="2"/>
        <v>10853.658536585364</v>
      </c>
      <c r="P74" s="25" t="s">
        <v>196</v>
      </c>
      <c r="Q74" s="22"/>
      <c r="R74" s="22"/>
      <c r="S74" s="22"/>
      <c r="T74" s="22"/>
    </row>
    <row r="75" spans="1:37">
      <c r="A75" s="20"/>
      <c r="B75" s="22" t="s">
        <v>197</v>
      </c>
      <c r="C75" s="22" t="s">
        <v>198</v>
      </c>
      <c r="D75" s="22">
        <v>153</v>
      </c>
      <c r="E75" s="22">
        <v>69</v>
      </c>
      <c r="F75" s="22">
        <v>65</v>
      </c>
      <c r="G75" s="22">
        <v>19</v>
      </c>
      <c r="H75" s="23">
        <f t="shared" si="0"/>
        <v>0</v>
      </c>
      <c r="I75" s="23"/>
      <c r="J75" s="23"/>
      <c r="K75" s="23"/>
      <c r="L75" s="23">
        <v>4</v>
      </c>
      <c r="M75" s="22">
        <v>3000</v>
      </c>
      <c r="N75" s="22">
        <f t="shared" si="1"/>
        <v>459000</v>
      </c>
      <c r="O75" s="24">
        <f t="shared" si="2"/>
        <v>18658.536585365851</v>
      </c>
      <c r="P75" s="25" t="s">
        <v>199</v>
      </c>
      <c r="Q75" s="22"/>
      <c r="R75" s="22"/>
      <c r="S75" s="22"/>
      <c r="T75" s="22"/>
    </row>
    <row r="76" spans="1:37">
      <c r="A76" s="20"/>
      <c r="B76" s="22" t="s">
        <v>200</v>
      </c>
      <c r="C76" s="22"/>
      <c r="D76" s="22">
        <v>32</v>
      </c>
      <c r="E76" s="22">
        <v>11</v>
      </c>
      <c r="F76" s="22">
        <v>6</v>
      </c>
      <c r="G76" s="22">
        <v>15</v>
      </c>
      <c r="H76" s="23">
        <f t="shared" si="0"/>
        <v>0</v>
      </c>
      <c r="I76" s="23"/>
      <c r="J76" s="23"/>
      <c r="K76" s="23"/>
      <c r="L76" s="23"/>
      <c r="M76" s="22">
        <v>750</v>
      </c>
      <c r="N76" s="22">
        <f t="shared" si="1"/>
        <v>24000</v>
      </c>
      <c r="O76" s="24">
        <f t="shared" si="2"/>
        <v>975.60975609756088</v>
      </c>
      <c r="P76" s="25" t="s">
        <v>201</v>
      </c>
      <c r="Q76" s="22"/>
      <c r="R76" s="22"/>
      <c r="S76" s="22"/>
      <c r="T76" s="22"/>
    </row>
    <row r="77" spans="1:37">
      <c r="A77" s="20"/>
      <c r="B77" s="22" t="s">
        <v>202</v>
      </c>
      <c r="C77" s="22" t="s">
        <v>203</v>
      </c>
      <c r="D77" s="22">
        <v>118</v>
      </c>
      <c r="E77" s="22">
        <v>55</v>
      </c>
      <c r="F77" s="22">
        <v>15</v>
      </c>
      <c r="G77" s="22">
        <v>48</v>
      </c>
      <c r="H77" s="23">
        <f t="shared" si="0"/>
        <v>0</v>
      </c>
      <c r="I77" s="23"/>
      <c r="J77" s="23"/>
      <c r="K77" s="23"/>
      <c r="L77" s="23">
        <v>11</v>
      </c>
      <c r="M77" s="22">
        <v>2000</v>
      </c>
      <c r="N77" s="22">
        <f t="shared" si="1"/>
        <v>236000</v>
      </c>
      <c r="O77" s="24">
        <f t="shared" si="2"/>
        <v>9593.4959349593482</v>
      </c>
      <c r="P77" s="25" t="s">
        <v>204</v>
      </c>
      <c r="Q77" s="22"/>
      <c r="R77" s="22"/>
      <c r="S77" s="22"/>
      <c r="T77" s="22"/>
    </row>
    <row r="78" spans="1:37">
      <c r="A78" s="20"/>
      <c r="B78" s="22" t="s">
        <v>205</v>
      </c>
      <c r="C78" s="22" t="s">
        <v>206</v>
      </c>
      <c r="D78" s="22">
        <v>180</v>
      </c>
      <c r="E78" s="22">
        <v>81</v>
      </c>
      <c r="F78" s="22">
        <v>19</v>
      </c>
      <c r="G78" s="22">
        <v>80</v>
      </c>
      <c r="H78" s="23">
        <f t="shared" si="0"/>
        <v>0</v>
      </c>
      <c r="I78" s="23"/>
      <c r="J78" s="23"/>
      <c r="K78" s="23"/>
      <c r="L78" s="23">
        <v>9</v>
      </c>
      <c r="M78" s="22">
        <v>1300</v>
      </c>
      <c r="N78" s="22">
        <f t="shared" si="1"/>
        <v>234000</v>
      </c>
      <c r="O78" s="24">
        <f t="shared" si="2"/>
        <v>9512.1951219512193</v>
      </c>
      <c r="P78" s="25" t="s">
        <v>207</v>
      </c>
      <c r="Q78" s="22"/>
      <c r="R78" s="22"/>
      <c r="S78" s="22"/>
      <c r="T78" s="22"/>
    </row>
    <row r="79" spans="1:37">
      <c r="A79" s="44"/>
      <c r="B79" s="45" t="s">
        <v>208</v>
      </c>
      <c r="C79" s="22"/>
      <c r="D79" s="22">
        <v>13</v>
      </c>
      <c r="E79" s="22">
        <v>2</v>
      </c>
      <c r="F79" s="22">
        <v>1</v>
      </c>
      <c r="G79" s="22">
        <v>10</v>
      </c>
      <c r="H79" s="23">
        <f t="shared" si="0"/>
        <v>0</v>
      </c>
      <c r="I79" s="23"/>
      <c r="J79" s="23"/>
      <c r="K79" s="23"/>
      <c r="L79" s="23">
        <v>1</v>
      </c>
      <c r="M79" s="22">
        <v>4800</v>
      </c>
      <c r="N79" s="22">
        <f t="shared" si="1"/>
        <v>62400</v>
      </c>
      <c r="O79" s="24">
        <f t="shared" si="2"/>
        <v>2536.5853658536585</v>
      </c>
      <c r="P79" s="25" t="s">
        <v>209</v>
      </c>
      <c r="Q79" s="22"/>
      <c r="R79" s="45"/>
      <c r="S79" s="45"/>
      <c r="T79" s="45"/>
      <c r="U79" s="46"/>
      <c r="V79" s="46"/>
      <c r="W79" s="46"/>
      <c r="X79" s="46"/>
      <c r="Y79" s="46"/>
      <c r="Z79" s="46"/>
      <c r="AA79" s="46"/>
      <c r="AB79" s="46"/>
      <c r="AC79" s="46"/>
      <c r="AD79" s="46"/>
      <c r="AE79" s="46"/>
      <c r="AF79" s="46"/>
      <c r="AG79" s="46"/>
      <c r="AH79" s="46"/>
      <c r="AI79" s="46"/>
      <c r="AJ79" s="46"/>
      <c r="AK79" s="46"/>
    </row>
    <row r="80" spans="1:37">
      <c r="A80" s="44" t="s">
        <v>210</v>
      </c>
      <c r="B80" s="45" t="s">
        <v>211</v>
      </c>
      <c r="C80" s="22"/>
      <c r="D80" s="22">
        <v>6</v>
      </c>
      <c r="E80" s="22"/>
      <c r="F80" s="22"/>
      <c r="G80" s="22">
        <v>6</v>
      </c>
      <c r="H80" s="23">
        <f t="shared" si="0"/>
        <v>0</v>
      </c>
      <c r="I80" s="23"/>
      <c r="J80" s="23"/>
      <c r="K80" s="23"/>
      <c r="L80" s="23"/>
      <c r="M80" s="22">
        <v>9700</v>
      </c>
      <c r="N80" s="22">
        <f t="shared" si="1"/>
        <v>58200</v>
      </c>
      <c r="O80" s="24">
        <f t="shared" si="2"/>
        <v>2365.853658536585</v>
      </c>
      <c r="P80" s="25" t="s">
        <v>212</v>
      </c>
      <c r="Q80" s="22"/>
      <c r="R80" s="45"/>
      <c r="S80" s="45"/>
      <c r="T80" s="45"/>
      <c r="U80" s="46"/>
      <c r="V80" s="46"/>
      <c r="W80" s="46"/>
      <c r="X80" s="46"/>
      <c r="Y80" s="46"/>
      <c r="Z80" s="46"/>
      <c r="AA80" s="46"/>
      <c r="AB80" s="46"/>
      <c r="AC80" s="46"/>
      <c r="AD80" s="46"/>
      <c r="AE80" s="46"/>
      <c r="AF80" s="46"/>
      <c r="AG80" s="46"/>
      <c r="AH80" s="46"/>
      <c r="AI80" s="46"/>
      <c r="AJ80" s="46"/>
      <c r="AK80" s="46"/>
    </row>
    <row r="81" spans="1:37">
      <c r="A81" s="44"/>
      <c r="B81" s="45" t="s">
        <v>213</v>
      </c>
      <c r="C81" s="22"/>
      <c r="D81" s="22">
        <v>3</v>
      </c>
      <c r="E81" s="22"/>
      <c r="F81" s="22"/>
      <c r="G81" s="22">
        <v>3</v>
      </c>
      <c r="H81" s="23">
        <f t="shared" si="0"/>
        <v>0</v>
      </c>
      <c r="I81" s="23"/>
      <c r="J81" s="23"/>
      <c r="K81" s="23"/>
      <c r="L81" s="23"/>
      <c r="M81" s="22">
        <v>655</v>
      </c>
      <c r="N81" s="22">
        <f t="shared" si="1"/>
        <v>1965</v>
      </c>
      <c r="O81" s="24">
        <f t="shared" si="2"/>
        <v>79.878048780487802</v>
      </c>
      <c r="P81" s="25" t="s">
        <v>214</v>
      </c>
      <c r="Q81" s="22"/>
      <c r="R81" s="45"/>
      <c r="S81" s="45"/>
      <c r="T81" s="45"/>
      <c r="U81" s="46"/>
      <c r="V81" s="46"/>
      <c r="W81" s="46"/>
      <c r="X81" s="46"/>
      <c r="Y81" s="46"/>
      <c r="Z81" s="46"/>
      <c r="AA81" s="46"/>
      <c r="AB81" s="46"/>
      <c r="AC81" s="46"/>
      <c r="AD81" s="46"/>
      <c r="AE81" s="46"/>
      <c r="AF81" s="46"/>
      <c r="AG81" s="46"/>
      <c r="AH81" s="46"/>
      <c r="AI81" s="46"/>
      <c r="AJ81" s="46"/>
      <c r="AK81" s="46"/>
    </row>
    <row r="82" spans="1:37">
      <c r="A82" s="44"/>
      <c r="B82" s="45" t="s">
        <v>215</v>
      </c>
      <c r="C82" s="22"/>
      <c r="D82" s="22">
        <v>14</v>
      </c>
      <c r="E82" s="22"/>
      <c r="F82" s="22"/>
      <c r="G82" s="22">
        <v>14</v>
      </c>
      <c r="H82" s="23">
        <f t="shared" si="0"/>
        <v>0</v>
      </c>
      <c r="I82" s="23"/>
      <c r="J82" s="23"/>
      <c r="K82" s="23"/>
      <c r="L82" s="23"/>
      <c r="M82" s="22">
        <v>1150</v>
      </c>
      <c r="N82" s="22">
        <f t="shared" si="1"/>
        <v>16100</v>
      </c>
      <c r="O82" s="24">
        <f t="shared" si="2"/>
        <v>654.47154471544707</v>
      </c>
      <c r="P82" s="25" t="s">
        <v>216</v>
      </c>
      <c r="Q82" s="22"/>
      <c r="R82" s="45"/>
      <c r="S82" s="45"/>
      <c r="T82" s="45"/>
      <c r="U82" s="46"/>
      <c r="V82" s="46"/>
      <c r="W82" s="46"/>
      <c r="X82" s="46"/>
      <c r="Y82" s="46"/>
      <c r="Z82" s="46"/>
      <c r="AA82" s="46"/>
      <c r="AB82" s="46"/>
      <c r="AC82" s="46"/>
      <c r="AD82" s="46"/>
      <c r="AE82" s="46"/>
      <c r="AF82" s="46"/>
      <c r="AG82" s="46"/>
      <c r="AH82" s="46"/>
      <c r="AI82" s="46"/>
      <c r="AJ82" s="46"/>
      <c r="AK82" s="46"/>
    </row>
    <row r="83" spans="1:37">
      <c r="A83" s="44"/>
      <c r="B83" s="45" t="s">
        <v>217</v>
      </c>
      <c r="C83" s="22"/>
      <c r="D83" s="22">
        <v>2</v>
      </c>
      <c r="E83" s="22"/>
      <c r="F83" s="22"/>
      <c r="G83" s="22">
        <v>2</v>
      </c>
      <c r="H83" s="23">
        <f t="shared" si="0"/>
        <v>0</v>
      </c>
      <c r="I83" s="23"/>
      <c r="J83" s="23"/>
      <c r="K83" s="23"/>
      <c r="L83" s="23"/>
      <c r="M83" s="22">
        <v>1800</v>
      </c>
      <c r="N83" s="22">
        <f t="shared" si="1"/>
        <v>3600</v>
      </c>
      <c r="O83" s="24">
        <f t="shared" si="2"/>
        <v>146.34146341463415</v>
      </c>
      <c r="P83" s="25" t="s">
        <v>218</v>
      </c>
      <c r="Q83" s="22"/>
      <c r="R83" s="45"/>
      <c r="S83" s="45"/>
      <c r="T83" s="45"/>
      <c r="U83" s="46"/>
      <c r="V83" s="46"/>
      <c r="W83" s="46"/>
      <c r="X83" s="46"/>
      <c r="Y83" s="46"/>
      <c r="Z83" s="46"/>
      <c r="AA83" s="46"/>
      <c r="AB83" s="46"/>
      <c r="AC83" s="46"/>
      <c r="AD83" s="46"/>
      <c r="AE83" s="46"/>
      <c r="AF83" s="46"/>
      <c r="AG83" s="46"/>
      <c r="AH83" s="46"/>
      <c r="AI83" s="46"/>
      <c r="AJ83" s="46"/>
      <c r="AK83" s="46"/>
    </row>
    <row r="84" spans="1:37">
      <c r="A84" s="44"/>
      <c r="B84" s="47" t="s">
        <v>219</v>
      </c>
      <c r="C84" s="22" t="s">
        <v>220</v>
      </c>
      <c r="D84" s="22">
        <v>10</v>
      </c>
      <c r="E84" s="22"/>
      <c r="F84" s="22"/>
      <c r="G84" s="22">
        <v>10</v>
      </c>
      <c r="H84" s="23">
        <f t="shared" si="0"/>
        <v>0</v>
      </c>
      <c r="I84" s="23"/>
      <c r="J84" s="23"/>
      <c r="K84" s="23"/>
      <c r="L84" s="23">
        <v>10</v>
      </c>
      <c r="M84" s="22">
        <v>11200</v>
      </c>
      <c r="N84" s="22">
        <f t="shared" si="1"/>
        <v>112000</v>
      </c>
      <c r="O84" s="24">
        <f t="shared" si="2"/>
        <v>4552.8455284552847</v>
      </c>
      <c r="P84" s="25" t="s">
        <v>221</v>
      </c>
      <c r="Q84" s="22"/>
      <c r="R84" s="45"/>
      <c r="S84" s="45"/>
      <c r="T84" s="45"/>
      <c r="U84" s="46"/>
      <c r="V84" s="46"/>
      <c r="W84" s="46"/>
      <c r="X84" s="46"/>
      <c r="Y84" s="46"/>
      <c r="Z84" s="46"/>
      <c r="AA84" s="46"/>
      <c r="AB84" s="46"/>
      <c r="AC84" s="46"/>
      <c r="AD84" s="46"/>
      <c r="AE84" s="46"/>
      <c r="AF84" s="46"/>
      <c r="AG84" s="46"/>
      <c r="AH84" s="46"/>
      <c r="AI84" s="46"/>
      <c r="AJ84" s="46"/>
      <c r="AK84" s="46"/>
    </row>
    <row r="85" spans="1:37">
      <c r="A85" s="44"/>
      <c r="B85" s="45" t="s">
        <v>222</v>
      </c>
      <c r="C85" s="22"/>
      <c r="D85" s="22">
        <v>1</v>
      </c>
      <c r="E85" s="22"/>
      <c r="F85" s="22"/>
      <c r="G85" s="22">
        <v>1</v>
      </c>
      <c r="H85" s="23">
        <f t="shared" si="0"/>
        <v>0</v>
      </c>
      <c r="I85" s="23"/>
      <c r="J85" s="23"/>
      <c r="K85" s="23"/>
      <c r="L85" s="23"/>
      <c r="M85" s="22">
        <v>1800</v>
      </c>
      <c r="N85" s="22">
        <f t="shared" si="1"/>
        <v>1800</v>
      </c>
      <c r="O85" s="24">
        <f t="shared" si="2"/>
        <v>73.170731707317074</v>
      </c>
      <c r="P85" s="25" t="s">
        <v>223</v>
      </c>
      <c r="Q85" s="22"/>
      <c r="R85" s="45"/>
      <c r="S85" s="45"/>
      <c r="T85" s="45"/>
      <c r="U85" s="46"/>
      <c r="V85" s="46"/>
      <c r="W85" s="46"/>
      <c r="X85" s="46"/>
      <c r="Y85" s="46"/>
      <c r="Z85" s="46"/>
      <c r="AA85" s="46"/>
      <c r="AB85" s="46"/>
      <c r="AC85" s="46"/>
      <c r="AD85" s="46"/>
      <c r="AE85" s="46"/>
      <c r="AF85" s="46"/>
      <c r="AG85" s="46"/>
      <c r="AH85" s="46"/>
      <c r="AI85" s="46"/>
      <c r="AJ85" s="46"/>
      <c r="AK85" s="46"/>
    </row>
    <row r="86" spans="1:37">
      <c r="A86" s="44"/>
      <c r="B86" s="45" t="s">
        <v>224</v>
      </c>
      <c r="C86" s="22" t="s">
        <v>225</v>
      </c>
      <c r="D86" s="22">
        <v>3</v>
      </c>
      <c r="E86" s="22"/>
      <c r="F86" s="22"/>
      <c r="G86" s="22">
        <v>3</v>
      </c>
      <c r="H86" s="23">
        <f t="shared" si="0"/>
        <v>0</v>
      </c>
      <c r="I86" s="23"/>
      <c r="J86" s="23"/>
      <c r="K86" s="23"/>
      <c r="L86" s="23">
        <v>2</v>
      </c>
      <c r="M86" s="22">
        <v>5100</v>
      </c>
      <c r="N86" s="22">
        <f t="shared" si="1"/>
        <v>15300</v>
      </c>
      <c r="O86" s="24">
        <f t="shared" si="2"/>
        <v>621.95121951219505</v>
      </c>
      <c r="P86" s="25" t="s">
        <v>226</v>
      </c>
      <c r="Q86" s="22"/>
      <c r="R86" s="45"/>
      <c r="S86" s="45"/>
      <c r="T86" s="45"/>
      <c r="U86" s="46"/>
      <c r="V86" s="46"/>
      <c r="W86" s="46"/>
      <c r="X86" s="46"/>
      <c r="Y86" s="46"/>
      <c r="Z86" s="46"/>
      <c r="AA86" s="46"/>
      <c r="AB86" s="46"/>
      <c r="AC86" s="46"/>
      <c r="AD86" s="46"/>
      <c r="AE86" s="46"/>
      <c r="AF86" s="46"/>
      <c r="AG86" s="46"/>
      <c r="AH86" s="46"/>
      <c r="AI86" s="46"/>
      <c r="AJ86" s="46"/>
      <c r="AK86" s="46"/>
    </row>
    <row r="87" spans="1:37">
      <c r="A87" s="44"/>
      <c r="B87" s="45" t="s">
        <v>227</v>
      </c>
      <c r="C87" s="22"/>
      <c r="D87" s="22">
        <v>3</v>
      </c>
      <c r="E87" s="22"/>
      <c r="F87" s="22"/>
      <c r="G87" s="22">
        <v>3</v>
      </c>
      <c r="H87" s="23">
        <f t="shared" si="0"/>
        <v>0</v>
      </c>
      <c r="I87" s="23"/>
      <c r="J87" s="23"/>
      <c r="K87" s="23"/>
      <c r="L87" s="23"/>
      <c r="M87" s="22">
        <v>13300</v>
      </c>
      <c r="N87" s="22">
        <f t="shared" si="1"/>
        <v>39900</v>
      </c>
      <c r="O87" s="24">
        <f t="shared" si="2"/>
        <v>1621.9512195121949</v>
      </c>
      <c r="P87" s="25" t="s">
        <v>228</v>
      </c>
      <c r="Q87" s="22"/>
      <c r="R87" s="45"/>
      <c r="S87" s="45"/>
      <c r="T87" s="45"/>
      <c r="U87" s="46"/>
      <c r="V87" s="46"/>
      <c r="W87" s="46"/>
      <c r="X87" s="46"/>
      <c r="Y87" s="46"/>
      <c r="Z87" s="46"/>
      <c r="AA87" s="46"/>
      <c r="AB87" s="46"/>
      <c r="AC87" s="46"/>
      <c r="AD87" s="46"/>
      <c r="AE87" s="46"/>
      <c r="AF87" s="46"/>
      <c r="AG87" s="46"/>
      <c r="AH87" s="46"/>
      <c r="AI87" s="46"/>
      <c r="AJ87" s="46"/>
      <c r="AK87" s="46"/>
    </row>
    <row r="88" spans="1:37">
      <c r="A88" s="44"/>
      <c r="B88" s="45" t="s">
        <v>229</v>
      </c>
      <c r="C88" s="22"/>
      <c r="D88" s="22">
        <v>1</v>
      </c>
      <c r="E88" s="22"/>
      <c r="F88" s="22"/>
      <c r="G88" s="22">
        <v>1</v>
      </c>
      <c r="H88" s="23">
        <f t="shared" si="0"/>
        <v>0</v>
      </c>
      <c r="I88" s="23"/>
      <c r="J88" s="23"/>
      <c r="K88" s="23"/>
      <c r="L88" s="23"/>
      <c r="M88" s="22">
        <v>35200</v>
      </c>
      <c r="N88" s="22">
        <f t="shared" si="1"/>
        <v>35200</v>
      </c>
      <c r="O88" s="24">
        <f t="shared" si="2"/>
        <v>1430.8943089430893</v>
      </c>
      <c r="P88" s="25" t="s">
        <v>230</v>
      </c>
      <c r="Q88" s="22"/>
      <c r="R88" s="45"/>
      <c r="S88" s="45"/>
      <c r="T88" s="45"/>
      <c r="U88" s="46"/>
      <c r="V88" s="46"/>
      <c r="W88" s="46"/>
      <c r="X88" s="46"/>
      <c r="Y88" s="46"/>
      <c r="Z88" s="46"/>
      <c r="AA88" s="46"/>
      <c r="AB88" s="46"/>
      <c r="AC88" s="46"/>
      <c r="AD88" s="46"/>
      <c r="AE88" s="46"/>
      <c r="AF88" s="46"/>
      <c r="AG88" s="46"/>
      <c r="AH88" s="46"/>
      <c r="AI88" s="46"/>
      <c r="AJ88" s="46"/>
      <c r="AK88" s="46"/>
    </row>
    <row r="89" spans="1:37">
      <c r="A89" s="44" t="s">
        <v>231</v>
      </c>
      <c r="B89" s="45" t="s">
        <v>232</v>
      </c>
      <c r="C89" s="22" t="s">
        <v>233</v>
      </c>
      <c r="D89" s="22">
        <v>2</v>
      </c>
      <c r="E89" s="22"/>
      <c r="F89" s="22"/>
      <c r="G89" s="22">
        <v>2</v>
      </c>
      <c r="H89" s="23">
        <f t="shared" si="0"/>
        <v>0</v>
      </c>
      <c r="I89" s="23"/>
      <c r="J89" s="23"/>
      <c r="K89" s="23"/>
      <c r="L89" s="23">
        <v>1</v>
      </c>
      <c r="M89" s="22">
        <v>77200</v>
      </c>
      <c r="N89" s="22">
        <f t="shared" si="1"/>
        <v>154400</v>
      </c>
      <c r="O89" s="24">
        <f t="shared" si="2"/>
        <v>6276.4227642276419</v>
      </c>
      <c r="P89" s="25" t="s">
        <v>234</v>
      </c>
      <c r="Q89" s="22"/>
      <c r="R89" s="45"/>
      <c r="S89" s="45"/>
      <c r="T89" s="45"/>
      <c r="U89" s="46"/>
      <c r="V89" s="46"/>
      <c r="W89" s="46"/>
      <c r="X89" s="46"/>
      <c r="Y89" s="46"/>
      <c r="Z89" s="46"/>
      <c r="AA89" s="46"/>
      <c r="AB89" s="46"/>
      <c r="AC89" s="46"/>
      <c r="AD89" s="46"/>
      <c r="AE89" s="46"/>
      <c r="AF89" s="46"/>
      <c r="AG89" s="46"/>
      <c r="AH89" s="46"/>
      <c r="AI89" s="46"/>
      <c r="AJ89" s="46"/>
      <c r="AK89" s="46"/>
    </row>
    <row r="90" spans="1:37">
      <c r="A90" s="44"/>
      <c r="B90" s="45" t="s">
        <v>235</v>
      </c>
      <c r="C90" s="22"/>
      <c r="D90" s="22">
        <v>2</v>
      </c>
      <c r="E90" s="22"/>
      <c r="F90" s="22"/>
      <c r="G90" s="22">
        <v>2</v>
      </c>
      <c r="H90" s="23">
        <f t="shared" si="0"/>
        <v>0</v>
      </c>
      <c r="I90" s="23"/>
      <c r="J90" s="23"/>
      <c r="K90" s="23"/>
      <c r="L90" s="23"/>
      <c r="M90" s="22">
        <v>38600</v>
      </c>
      <c r="N90" s="22">
        <f t="shared" si="1"/>
        <v>77200</v>
      </c>
      <c r="O90" s="24">
        <f t="shared" si="2"/>
        <v>3138.2113821138209</v>
      </c>
      <c r="P90" s="25" t="s">
        <v>236</v>
      </c>
      <c r="Q90" s="22"/>
      <c r="R90" s="45"/>
      <c r="S90" s="45"/>
      <c r="T90" s="45"/>
      <c r="U90" s="46"/>
      <c r="V90" s="46"/>
      <c r="W90" s="46"/>
      <c r="X90" s="46"/>
      <c r="Y90" s="46"/>
      <c r="Z90" s="46"/>
      <c r="AA90" s="46"/>
      <c r="AB90" s="46"/>
      <c r="AC90" s="46"/>
      <c r="AD90" s="46"/>
      <c r="AE90" s="46"/>
      <c r="AF90" s="46"/>
      <c r="AG90" s="46"/>
      <c r="AH90" s="46"/>
      <c r="AI90" s="46"/>
      <c r="AJ90" s="46"/>
      <c r="AK90" s="46"/>
    </row>
    <row r="91" spans="1:37">
      <c r="A91" s="44"/>
      <c r="B91" s="45" t="s">
        <v>237</v>
      </c>
      <c r="C91" s="22" t="s">
        <v>238</v>
      </c>
      <c r="D91" s="22">
        <v>2</v>
      </c>
      <c r="E91" s="22"/>
      <c r="F91" s="22"/>
      <c r="G91" s="22">
        <v>2</v>
      </c>
      <c r="H91" s="23">
        <f t="shared" si="0"/>
        <v>0</v>
      </c>
      <c r="I91" s="23"/>
      <c r="J91" s="23"/>
      <c r="K91" s="23"/>
      <c r="L91" s="23">
        <v>1</v>
      </c>
      <c r="M91" s="22">
        <v>25500</v>
      </c>
      <c r="N91" s="22">
        <f t="shared" si="1"/>
        <v>51000</v>
      </c>
      <c r="O91" s="24">
        <f t="shared" si="2"/>
        <v>2073.1707317073169</v>
      </c>
      <c r="P91" s="25" t="s">
        <v>239</v>
      </c>
      <c r="Q91" s="22"/>
      <c r="R91" s="45"/>
      <c r="S91" s="45"/>
      <c r="T91" s="45"/>
      <c r="U91" s="46"/>
      <c r="V91" s="46"/>
      <c r="W91" s="46"/>
      <c r="X91" s="46"/>
      <c r="Y91" s="46"/>
      <c r="Z91" s="46"/>
      <c r="AA91" s="46"/>
      <c r="AB91" s="46"/>
      <c r="AC91" s="46"/>
      <c r="AD91" s="46"/>
      <c r="AE91" s="46"/>
      <c r="AF91" s="46"/>
      <c r="AG91" s="46"/>
      <c r="AH91" s="46"/>
      <c r="AI91" s="46"/>
      <c r="AJ91" s="46"/>
      <c r="AK91" s="46"/>
    </row>
    <row r="92" spans="1:37">
      <c r="A92" s="44" t="s">
        <v>240</v>
      </c>
      <c r="B92" s="45" t="s">
        <v>241</v>
      </c>
      <c r="C92" s="22"/>
      <c r="D92" s="22">
        <v>4</v>
      </c>
      <c r="E92" s="22"/>
      <c r="F92" s="22"/>
      <c r="G92" s="22">
        <v>4</v>
      </c>
      <c r="H92" s="23">
        <f t="shared" si="0"/>
        <v>0</v>
      </c>
      <c r="I92" s="23"/>
      <c r="J92" s="23"/>
      <c r="K92" s="23"/>
      <c r="L92" s="23"/>
      <c r="M92" s="22">
        <v>11200</v>
      </c>
      <c r="N92" s="22">
        <f t="shared" si="1"/>
        <v>44800</v>
      </c>
      <c r="O92" s="24">
        <f t="shared" si="2"/>
        <v>1821.1382113821137</v>
      </c>
      <c r="P92" s="25" t="s">
        <v>242</v>
      </c>
      <c r="Q92" s="22"/>
      <c r="R92" s="45"/>
      <c r="S92" s="45"/>
      <c r="T92" s="45"/>
      <c r="U92" s="46"/>
      <c r="V92" s="46"/>
      <c r="W92" s="46"/>
      <c r="X92" s="46"/>
      <c r="Y92" s="46"/>
      <c r="Z92" s="46"/>
      <c r="AA92" s="46"/>
      <c r="AB92" s="46"/>
      <c r="AC92" s="46"/>
      <c r="AD92" s="46"/>
      <c r="AE92" s="46"/>
      <c r="AF92" s="46"/>
      <c r="AG92" s="46"/>
      <c r="AH92" s="46"/>
      <c r="AI92" s="46"/>
      <c r="AJ92" s="46"/>
      <c r="AK92" s="46"/>
    </row>
    <row r="93" spans="1:37">
      <c r="A93" s="44"/>
      <c r="B93" s="45" t="s">
        <v>243</v>
      </c>
      <c r="C93" s="22"/>
      <c r="D93" s="22">
        <v>5</v>
      </c>
      <c r="E93" s="22"/>
      <c r="F93" s="22"/>
      <c r="G93" s="22">
        <v>5</v>
      </c>
      <c r="H93" s="23">
        <f t="shared" si="0"/>
        <v>0</v>
      </c>
      <c r="I93" s="23"/>
      <c r="J93" s="23"/>
      <c r="K93" s="23"/>
      <c r="L93" s="23"/>
      <c r="M93" s="22">
        <v>53500</v>
      </c>
      <c r="N93" s="22">
        <f t="shared" si="1"/>
        <v>267500</v>
      </c>
      <c r="O93" s="24">
        <f t="shared" si="2"/>
        <v>10873.983739837398</v>
      </c>
      <c r="P93" s="25" t="s">
        <v>244</v>
      </c>
      <c r="Q93" s="22"/>
      <c r="R93" s="45"/>
      <c r="S93" s="45"/>
      <c r="T93" s="45"/>
      <c r="U93" s="46"/>
      <c r="V93" s="46"/>
      <c r="W93" s="46"/>
      <c r="X93" s="46"/>
      <c r="Y93" s="46"/>
      <c r="Z93" s="46"/>
      <c r="AA93" s="46"/>
      <c r="AB93" s="46"/>
      <c r="AC93" s="46"/>
      <c r="AD93" s="46"/>
      <c r="AE93" s="46"/>
      <c r="AF93" s="46"/>
      <c r="AG93" s="46"/>
      <c r="AH93" s="46"/>
      <c r="AI93" s="46"/>
      <c r="AJ93" s="46"/>
      <c r="AK93" s="46"/>
    </row>
    <row r="94" spans="1:37">
      <c r="A94" s="44"/>
      <c r="B94" s="45" t="s">
        <v>245</v>
      </c>
      <c r="C94" s="22" t="s">
        <v>246</v>
      </c>
      <c r="D94" s="22">
        <v>10</v>
      </c>
      <c r="E94" s="22"/>
      <c r="F94" s="22"/>
      <c r="G94" s="22">
        <v>10</v>
      </c>
      <c r="H94" s="23">
        <f t="shared" si="0"/>
        <v>0</v>
      </c>
      <c r="I94" s="23"/>
      <c r="J94" s="23"/>
      <c r="K94" s="23"/>
      <c r="L94" s="23">
        <v>5</v>
      </c>
      <c r="M94" s="22">
        <v>2700</v>
      </c>
      <c r="N94" s="22">
        <f t="shared" si="1"/>
        <v>27000</v>
      </c>
      <c r="O94" s="24">
        <f t="shared" si="2"/>
        <v>1097.560975609756</v>
      </c>
      <c r="P94" s="25" t="s">
        <v>247</v>
      </c>
      <c r="Q94" s="22"/>
      <c r="R94" s="45"/>
      <c r="S94" s="45"/>
      <c r="T94" s="45"/>
      <c r="U94" s="46"/>
      <c r="V94" s="46"/>
      <c r="W94" s="46"/>
      <c r="X94" s="46"/>
      <c r="Y94" s="46"/>
      <c r="Z94" s="46"/>
      <c r="AA94" s="46"/>
      <c r="AB94" s="46"/>
      <c r="AC94" s="46"/>
      <c r="AD94" s="46"/>
      <c r="AE94" s="46"/>
      <c r="AF94" s="46"/>
      <c r="AG94" s="46"/>
      <c r="AH94" s="46"/>
      <c r="AI94" s="46"/>
      <c r="AJ94" s="46"/>
      <c r="AK94" s="46"/>
    </row>
    <row r="95" spans="1:37">
      <c r="A95" s="44"/>
      <c r="B95" s="45" t="s">
        <v>248</v>
      </c>
      <c r="C95" s="22"/>
      <c r="D95" s="22">
        <v>10</v>
      </c>
      <c r="E95" s="22"/>
      <c r="F95" s="22"/>
      <c r="G95" s="22">
        <v>10</v>
      </c>
      <c r="H95" s="23">
        <f t="shared" si="0"/>
        <v>0</v>
      </c>
      <c r="I95" s="23"/>
      <c r="J95" s="23"/>
      <c r="K95" s="23"/>
      <c r="L95" s="23"/>
      <c r="M95" s="22">
        <v>5400</v>
      </c>
      <c r="N95" s="22">
        <f t="shared" si="1"/>
        <v>54000</v>
      </c>
      <c r="O95" s="24">
        <f t="shared" si="2"/>
        <v>2195.1219512195121</v>
      </c>
      <c r="P95" s="25" t="s">
        <v>249</v>
      </c>
      <c r="Q95" s="22"/>
      <c r="R95" s="45"/>
      <c r="S95" s="45"/>
      <c r="T95" s="45"/>
      <c r="U95" s="46"/>
      <c r="V95" s="46"/>
      <c r="W95" s="46"/>
      <c r="X95" s="46"/>
      <c r="Y95" s="46"/>
      <c r="Z95" s="46"/>
      <c r="AA95" s="46"/>
      <c r="AB95" s="46"/>
      <c r="AC95" s="46"/>
      <c r="AD95" s="46"/>
      <c r="AE95" s="46"/>
      <c r="AF95" s="46"/>
      <c r="AG95" s="46"/>
      <c r="AH95" s="46"/>
      <c r="AI95" s="46"/>
      <c r="AJ95" s="46"/>
      <c r="AK95" s="46"/>
    </row>
    <row r="96" spans="1:37">
      <c r="A96" s="44"/>
      <c r="B96" s="45" t="s">
        <v>250</v>
      </c>
      <c r="C96" s="22" t="s">
        <v>251</v>
      </c>
      <c r="D96" s="22">
        <v>6</v>
      </c>
      <c r="E96" s="22"/>
      <c r="F96" s="22"/>
      <c r="G96" s="22">
        <v>6</v>
      </c>
      <c r="H96" s="23">
        <f t="shared" si="0"/>
        <v>0</v>
      </c>
      <c r="I96" s="23"/>
      <c r="J96" s="23"/>
      <c r="K96" s="23"/>
      <c r="L96" s="23">
        <v>2</v>
      </c>
      <c r="M96" s="22">
        <v>2400</v>
      </c>
      <c r="N96" s="22">
        <f t="shared" si="1"/>
        <v>14400</v>
      </c>
      <c r="O96" s="24">
        <f t="shared" si="2"/>
        <v>585.36585365853659</v>
      </c>
      <c r="P96" s="25" t="s">
        <v>252</v>
      </c>
      <c r="Q96" s="22"/>
      <c r="R96" s="45"/>
      <c r="S96" s="45"/>
      <c r="T96" s="45"/>
      <c r="U96" s="46"/>
      <c r="V96" s="46"/>
      <c r="W96" s="46"/>
      <c r="X96" s="46"/>
      <c r="Y96" s="46"/>
      <c r="Z96" s="46"/>
      <c r="AA96" s="46"/>
      <c r="AB96" s="46"/>
      <c r="AC96" s="46"/>
      <c r="AD96" s="46"/>
      <c r="AE96" s="46"/>
      <c r="AF96" s="46"/>
      <c r="AG96" s="46"/>
      <c r="AH96" s="46"/>
      <c r="AI96" s="46"/>
      <c r="AJ96" s="46"/>
      <c r="AK96" s="46"/>
    </row>
    <row r="97" spans="1:37">
      <c r="A97" s="44"/>
      <c r="B97" s="45" t="s">
        <v>253</v>
      </c>
      <c r="C97" s="22" t="s">
        <v>254</v>
      </c>
      <c r="D97" s="22">
        <v>15</v>
      </c>
      <c r="E97" s="22"/>
      <c r="F97" s="22"/>
      <c r="G97" s="22">
        <v>15</v>
      </c>
      <c r="H97" s="23">
        <f t="shared" si="0"/>
        <v>0</v>
      </c>
      <c r="I97" s="23"/>
      <c r="J97" s="23"/>
      <c r="K97" s="23"/>
      <c r="L97" s="23">
        <v>14</v>
      </c>
      <c r="M97" s="22">
        <v>2200</v>
      </c>
      <c r="N97" s="22">
        <f t="shared" si="1"/>
        <v>33000</v>
      </c>
      <c r="O97" s="24">
        <f t="shared" si="2"/>
        <v>1341.4634146341464</v>
      </c>
      <c r="P97" s="25" t="s">
        <v>255</v>
      </c>
      <c r="Q97" s="22"/>
      <c r="R97" s="45"/>
      <c r="S97" s="45"/>
      <c r="T97" s="45"/>
      <c r="U97" s="46"/>
      <c r="V97" s="46"/>
      <c r="W97" s="46"/>
      <c r="X97" s="46"/>
      <c r="Y97" s="46"/>
      <c r="Z97" s="46"/>
      <c r="AA97" s="46"/>
      <c r="AB97" s="46"/>
      <c r="AC97" s="46"/>
      <c r="AD97" s="46"/>
      <c r="AE97" s="46"/>
      <c r="AF97" s="46"/>
      <c r="AG97" s="46"/>
      <c r="AH97" s="46"/>
      <c r="AI97" s="46"/>
      <c r="AJ97" s="46"/>
      <c r="AK97" s="46"/>
    </row>
    <row r="98" spans="1:37">
      <c r="A98" s="44"/>
      <c r="B98" s="45" t="s">
        <v>256</v>
      </c>
      <c r="C98" s="22"/>
      <c r="D98" s="22">
        <v>6</v>
      </c>
      <c r="E98" s="22"/>
      <c r="F98" s="22"/>
      <c r="G98" s="22">
        <v>6</v>
      </c>
      <c r="H98" s="23">
        <f t="shared" si="0"/>
        <v>0</v>
      </c>
      <c r="I98" s="23"/>
      <c r="J98" s="23"/>
      <c r="K98" s="23"/>
      <c r="L98" s="23"/>
      <c r="M98" s="22">
        <v>2200</v>
      </c>
      <c r="N98" s="22">
        <f t="shared" si="1"/>
        <v>13200</v>
      </c>
      <c r="O98" s="24">
        <f t="shared" si="2"/>
        <v>536.58536585365846</v>
      </c>
      <c r="P98" s="25" t="s">
        <v>257</v>
      </c>
      <c r="Q98" s="22"/>
      <c r="R98" s="45"/>
      <c r="S98" s="45"/>
      <c r="T98" s="45"/>
      <c r="U98" s="46"/>
      <c r="V98" s="46"/>
      <c r="W98" s="46"/>
      <c r="X98" s="46"/>
      <c r="Y98" s="46"/>
      <c r="Z98" s="46"/>
      <c r="AA98" s="46"/>
      <c r="AB98" s="46"/>
      <c r="AC98" s="46"/>
      <c r="AD98" s="46"/>
      <c r="AE98" s="46"/>
      <c r="AF98" s="46"/>
      <c r="AG98" s="46"/>
      <c r="AH98" s="46"/>
      <c r="AI98" s="46"/>
      <c r="AJ98" s="46"/>
      <c r="AK98" s="46"/>
    </row>
    <row r="99" spans="1:37">
      <c r="A99" s="44"/>
      <c r="B99" s="45" t="s">
        <v>258</v>
      </c>
      <c r="C99" s="22"/>
      <c r="D99" s="22">
        <v>10</v>
      </c>
      <c r="E99" s="22"/>
      <c r="F99" s="22"/>
      <c r="G99" s="22">
        <v>10</v>
      </c>
      <c r="H99" s="23">
        <f t="shared" si="0"/>
        <v>0</v>
      </c>
      <c r="I99" s="23"/>
      <c r="J99" s="23"/>
      <c r="K99" s="23"/>
      <c r="L99" s="23">
        <v>4</v>
      </c>
      <c r="M99" s="22">
        <v>4700</v>
      </c>
      <c r="N99" s="22">
        <f t="shared" si="1"/>
        <v>47000</v>
      </c>
      <c r="O99" s="24">
        <f t="shared" si="2"/>
        <v>1910.5691056910568</v>
      </c>
      <c r="P99" s="25" t="s">
        <v>259</v>
      </c>
      <c r="Q99" s="22"/>
      <c r="R99" s="45"/>
      <c r="S99" s="45"/>
      <c r="T99" s="45"/>
      <c r="U99" s="46"/>
      <c r="V99" s="46"/>
      <c r="W99" s="46"/>
      <c r="X99" s="46"/>
      <c r="Y99" s="46"/>
      <c r="Z99" s="46"/>
      <c r="AA99" s="46"/>
      <c r="AB99" s="46"/>
      <c r="AC99" s="46"/>
      <c r="AD99" s="46"/>
      <c r="AE99" s="46"/>
      <c r="AF99" s="46"/>
      <c r="AG99" s="46"/>
      <c r="AH99" s="46"/>
      <c r="AI99" s="46"/>
      <c r="AJ99" s="46"/>
      <c r="AK99" s="46"/>
    </row>
    <row r="100" spans="1:37">
      <c r="A100" s="44"/>
      <c r="B100" s="47" t="s">
        <v>260</v>
      </c>
      <c r="C100" s="22"/>
      <c r="D100" s="22">
        <v>10</v>
      </c>
      <c r="E100" s="22"/>
      <c r="F100" s="22"/>
      <c r="G100" s="22">
        <v>10</v>
      </c>
      <c r="H100" s="23">
        <f t="shared" si="0"/>
        <v>0</v>
      </c>
      <c r="I100" s="23"/>
      <c r="J100" s="23"/>
      <c r="K100" s="23"/>
      <c r="L100" s="23">
        <v>10</v>
      </c>
      <c r="M100" s="22">
        <v>2600</v>
      </c>
      <c r="N100" s="22">
        <f t="shared" si="1"/>
        <v>26000</v>
      </c>
      <c r="O100" s="24">
        <f t="shared" si="2"/>
        <v>1056.9105691056909</v>
      </c>
      <c r="P100" s="25" t="s">
        <v>261</v>
      </c>
      <c r="Q100" s="22"/>
      <c r="R100" s="45"/>
      <c r="S100" s="45"/>
      <c r="T100" s="45"/>
      <c r="U100" s="46"/>
      <c r="V100" s="46"/>
      <c r="W100" s="46"/>
      <c r="X100" s="46"/>
      <c r="Y100" s="46"/>
      <c r="Z100" s="46"/>
      <c r="AA100" s="46"/>
      <c r="AB100" s="46"/>
      <c r="AC100" s="46"/>
      <c r="AD100" s="46"/>
      <c r="AE100" s="46"/>
      <c r="AF100" s="46"/>
      <c r="AG100" s="46"/>
      <c r="AH100" s="46"/>
      <c r="AI100" s="46"/>
      <c r="AJ100" s="46"/>
      <c r="AK100" s="46"/>
    </row>
    <row r="101" spans="1:37">
      <c r="A101" s="44"/>
      <c r="B101" s="45" t="s">
        <v>262</v>
      </c>
      <c r="C101" s="22"/>
      <c r="D101" s="22">
        <v>10</v>
      </c>
      <c r="E101" s="22"/>
      <c r="F101" s="22"/>
      <c r="G101" s="22">
        <v>10</v>
      </c>
      <c r="H101" s="23">
        <f t="shared" si="0"/>
        <v>0</v>
      </c>
      <c r="I101" s="23"/>
      <c r="J101" s="23"/>
      <c r="K101" s="23"/>
      <c r="L101" s="23">
        <v>1</v>
      </c>
      <c r="M101" s="22">
        <v>3500</v>
      </c>
      <c r="N101" s="22">
        <f t="shared" si="1"/>
        <v>35000</v>
      </c>
      <c r="O101" s="24">
        <f t="shared" si="2"/>
        <v>1422.7642276422764</v>
      </c>
      <c r="P101" s="25" t="s">
        <v>263</v>
      </c>
      <c r="Q101" s="22"/>
      <c r="R101" s="45"/>
      <c r="S101" s="45"/>
      <c r="T101" s="45"/>
      <c r="U101" s="46"/>
      <c r="V101" s="46"/>
      <c r="W101" s="46"/>
      <c r="X101" s="46"/>
      <c r="Y101" s="46"/>
      <c r="Z101" s="46"/>
      <c r="AA101" s="46"/>
      <c r="AB101" s="46"/>
      <c r="AC101" s="46"/>
      <c r="AD101" s="46"/>
      <c r="AE101" s="46"/>
      <c r="AF101" s="46"/>
      <c r="AG101" s="46"/>
      <c r="AH101" s="46"/>
      <c r="AI101" s="46"/>
      <c r="AJ101" s="46"/>
      <c r="AK101" s="46"/>
    </row>
    <row r="102" spans="1:37">
      <c r="A102" s="44"/>
      <c r="B102" s="47" t="s">
        <v>264</v>
      </c>
      <c r="C102" s="22"/>
      <c r="D102" s="22">
        <v>10</v>
      </c>
      <c r="E102" s="22"/>
      <c r="F102" s="22"/>
      <c r="G102" s="22">
        <v>10</v>
      </c>
      <c r="H102" s="23">
        <f t="shared" si="0"/>
        <v>0</v>
      </c>
      <c r="I102" s="23"/>
      <c r="J102" s="23"/>
      <c r="K102" s="23"/>
      <c r="L102" s="23">
        <v>10</v>
      </c>
      <c r="M102" s="22">
        <v>2600</v>
      </c>
      <c r="N102" s="22">
        <f t="shared" si="1"/>
        <v>26000</v>
      </c>
      <c r="O102" s="24">
        <f t="shared" si="2"/>
        <v>1056.9105691056909</v>
      </c>
      <c r="P102" s="25" t="s">
        <v>265</v>
      </c>
      <c r="Q102" s="22"/>
      <c r="R102" s="45"/>
      <c r="S102" s="45"/>
      <c r="T102" s="45"/>
      <c r="U102" s="46"/>
      <c r="V102" s="46"/>
      <c r="W102" s="46"/>
      <c r="X102" s="46"/>
      <c r="Y102" s="46"/>
      <c r="Z102" s="46"/>
      <c r="AA102" s="46"/>
      <c r="AB102" s="46"/>
      <c r="AC102" s="46"/>
      <c r="AD102" s="46"/>
      <c r="AE102" s="46"/>
      <c r="AF102" s="46"/>
      <c r="AG102" s="46"/>
      <c r="AH102" s="46"/>
      <c r="AI102" s="46"/>
      <c r="AJ102" s="46"/>
      <c r="AK102" s="46"/>
    </row>
    <row r="103" spans="1:37">
      <c r="A103" s="44"/>
      <c r="B103" s="45" t="s">
        <v>266</v>
      </c>
      <c r="C103" s="22"/>
      <c r="D103" s="22">
        <v>10</v>
      </c>
      <c r="E103" s="22"/>
      <c r="F103" s="22"/>
      <c r="G103" s="22">
        <v>10</v>
      </c>
      <c r="H103" s="23">
        <f t="shared" si="0"/>
        <v>0</v>
      </c>
      <c r="I103" s="23"/>
      <c r="J103" s="23"/>
      <c r="K103" s="23"/>
      <c r="L103" s="23">
        <v>1</v>
      </c>
      <c r="M103" s="22">
        <v>2700</v>
      </c>
      <c r="N103" s="22">
        <f t="shared" si="1"/>
        <v>27000</v>
      </c>
      <c r="O103" s="24">
        <f t="shared" si="2"/>
        <v>1097.560975609756</v>
      </c>
      <c r="P103" s="25" t="s">
        <v>267</v>
      </c>
      <c r="Q103" s="22"/>
      <c r="R103" s="45"/>
      <c r="S103" s="45"/>
      <c r="T103" s="45"/>
      <c r="U103" s="46"/>
      <c r="V103" s="46"/>
      <c r="W103" s="46"/>
      <c r="X103" s="46"/>
      <c r="Y103" s="46"/>
      <c r="Z103" s="46"/>
      <c r="AA103" s="46"/>
      <c r="AB103" s="46"/>
      <c r="AC103" s="46"/>
      <c r="AD103" s="46"/>
      <c r="AE103" s="46"/>
      <c r="AF103" s="46"/>
      <c r="AG103" s="46"/>
      <c r="AH103" s="46"/>
      <c r="AI103" s="46"/>
      <c r="AJ103" s="46"/>
      <c r="AK103" s="46"/>
    </row>
    <row r="104" spans="1:37">
      <c r="A104" s="44"/>
      <c r="B104" s="47" t="s">
        <v>268</v>
      </c>
      <c r="C104" s="22"/>
      <c r="D104" s="22">
        <v>5</v>
      </c>
      <c r="E104" s="22"/>
      <c r="F104" s="22"/>
      <c r="G104" s="22">
        <v>5</v>
      </c>
      <c r="H104" s="23">
        <f t="shared" si="0"/>
        <v>0</v>
      </c>
      <c r="I104" s="23"/>
      <c r="J104" s="23"/>
      <c r="K104" s="23"/>
      <c r="L104" s="23">
        <v>5</v>
      </c>
      <c r="M104" s="22">
        <v>13300</v>
      </c>
      <c r="N104" s="22">
        <f t="shared" si="1"/>
        <v>66500</v>
      </c>
      <c r="O104" s="24">
        <f t="shared" si="2"/>
        <v>2703.252032520325</v>
      </c>
      <c r="P104" s="25" t="s">
        <v>269</v>
      </c>
      <c r="Q104" s="22"/>
      <c r="R104" s="45"/>
      <c r="S104" s="45"/>
      <c r="T104" s="45"/>
      <c r="U104" s="46"/>
      <c r="V104" s="46"/>
      <c r="W104" s="46"/>
      <c r="X104" s="46"/>
      <c r="Y104" s="46"/>
      <c r="Z104" s="46"/>
      <c r="AA104" s="46"/>
      <c r="AB104" s="46"/>
      <c r="AC104" s="46"/>
      <c r="AD104" s="46"/>
      <c r="AE104" s="46"/>
      <c r="AF104" s="46"/>
      <c r="AG104" s="46"/>
      <c r="AH104" s="46"/>
      <c r="AI104" s="46"/>
      <c r="AJ104" s="46"/>
      <c r="AK104" s="46"/>
    </row>
    <row r="105" spans="1:37">
      <c r="A105" s="44"/>
      <c r="B105" s="47" t="s">
        <v>270</v>
      </c>
      <c r="C105" s="22" t="s">
        <v>271</v>
      </c>
      <c r="D105" s="22">
        <v>10</v>
      </c>
      <c r="E105" s="22"/>
      <c r="F105" s="22"/>
      <c r="G105" s="22">
        <v>10</v>
      </c>
      <c r="H105" s="23">
        <f t="shared" si="0"/>
        <v>0</v>
      </c>
      <c r="I105" s="23"/>
      <c r="J105" s="23"/>
      <c r="K105" s="23"/>
      <c r="L105" s="23">
        <v>10</v>
      </c>
      <c r="M105" s="22">
        <v>11600</v>
      </c>
      <c r="N105" s="22">
        <f t="shared" si="1"/>
        <v>116000</v>
      </c>
      <c r="O105" s="24">
        <f t="shared" si="2"/>
        <v>4715.4471544715443</v>
      </c>
      <c r="P105" s="25" t="s">
        <v>272</v>
      </c>
      <c r="Q105" s="22"/>
      <c r="R105" s="45"/>
      <c r="S105" s="45"/>
      <c r="T105" s="45"/>
      <c r="U105" s="46"/>
      <c r="V105" s="46"/>
      <c r="W105" s="46"/>
      <c r="X105" s="46"/>
      <c r="Y105" s="46"/>
      <c r="Z105" s="46"/>
      <c r="AA105" s="46"/>
      <c r="AB105" s="46"/>
      <c r="AC105" s="46"/>
      <c r="AD105" s="46"/>
      <c r="AE105" s="46"/>
      <c r="AF105" s="46"/>
      <c r="AG105" s="46"/>
      <c r="AH105" s="46"/>
      <c r="AI105" s="46"/>
      <c r="AJ105" s="46"/>
      <c r="AK105" s="46"/>
    </row>
    <row r="106" spans="1:37">
      <c r="A106" s="44"/>
      <c r="B106" s="45" t="s">
        <v>273</v>
      </c>
      <c r="C106" s="22"/>
      <c r="D106" s="22">
        <v>10</v>
      </c>
      <c r="E106" s="22"/>
      <c r="F106" s="22"/>
      <c r="G106" s="22">
        <v>10</v>
      </c>
      <c r="H106" s="23">
        <f t="shared" si="0"/>
        <v>0</v>
      </c>
      <c r="I106" s="23"/>
      <c r="J106" s="23"/>
      <c r="K106" s="23"/>
      <c r="L106" s="23">
        <v>2</v>
      </c>
      <c r="M106" s="22">
        <v>5200</v>
      </c>
      <c r="N106" s="22">
        <f t="shared" si="1"/>
        <v>52000</v>
      </c>
      <c r="O106" s="24">
        <f t="shared" si="2"/>
        <v>2113.8211382113818</v>
      </c>
      <c r="P106" s="25" t="s">
        <v>274</v>
      </c>
      <c r="Q106" s="22"/>
      <c r="R106" s="45"/>
      <c r="S106" s="45"/>
      <c r="T106" s="45"/>
      <c r="U106" s="46"/>
      <c r="V106" s="46"/>
      <c r="W106" s="46"/>
      <c r="X106" s="46"/>
      <c r="Y106" s="46"/>
      <c r="Z106" s="46"/>
      <c r="AA106" s="46"/>
      <c r="AB106" s="46"/>
      <c r="AC106" s="46"/>
      <c r="AD106" s="46"/>
      <c r="AE106" s="46"/>
      <c r="AF106" s="46"/>
      <c r="AG106" s="46"/>
      <c r="AH106" s="46"/>
      <c r="AI106" s="46"/>
      <c r="AJ106" s="46"/>
      <c r="AK106" s="46"/>
    </row>
    <row r="107" spans="1:37">
      <c r="A107" s="44"/>
      <c r="B107" s="45" t="s">
        <v>275</v>
      </c>
      <c r="C107" s="22"/>
      <c r="D107" s="22">
        <v>5</v>
      </c>
      <c r="E107" s="22"/>
      <c r="F107" s="22"/>
      <c r="G107" s="22">
        <v>5</v>
      </c>
      <c r="H107" s="23">
        <f t="shared" si="0"/>
        <v>0</v>
      </c>
      <c r="I107" s="23"/>
      <c r="J107" s="23"/>
      <c r="K107" s="23"/>
      <c r="L107" s="23"/>
      <c r="M107" s="22">
        <v>3000</v>
      </c>
      <c r="N107" s="22">
        <f t="shared" si="1"/>
        <v>15000</v>
      </c>
      <c r="O107" s="24">
        <f t="shared" si="2"/>
        <v>609.7560975609756</v>
      </c>
      <c r="P107" s="25" t="s">
        <v>276</v>
      </c>
      <c r="Q107" s="22"/>
      <c r="R107" s="45"/>
      <c r="S107" s="45"/>
      <c r="T107" s="45"/>
      <c r="U107" s="46"/>
      <c r="V107" s="46"/>
      <c r="W107" s="46"/>
      <c r="X107" s="46"/>
      <c r="Y107" s="46"/>
      <c r="Z107" s="46"/>
      <c r="AA107" s="46"/>
      <c r="AB107" s="46"/>
      <c r="AC107" s="46"/>
      <c r="AD107" s="46"/>
      <c r="AE107" s="46"/>
      <c r="AF107" s="46"/>
      <c r="AG107" s="46"/>
      <c r="AH107" s="46"/>
      <c r="AI107" s="46"/>
      <c r="AJ107" s="46"/>
      <c r="AK107" s="46"/>
    </row>
    <row r="108" spans="1:37">
      <c r="A108" s="44"/>
      <c r="B108" s="47" t="s">
        <v>277</v>
      </c>
      <c r="C108" s="22"/>
      <c r="D108" s="22">
        <v>10</v>
      </c>
      <c r="E108" s="22"/>
      <c r="F108" s="22"/>
      <c r="G108" s="22">
        <v>10</v>
      </c>
      <c r="H108" s="23">
        <f t="shared" si="0"/>
        <v>0</v>
      </c>
      <c r="I108" s="23"/>
      <c r="J108" s="23"/>
      <c r="K108" s="23"/>
      <c r="L108" s="23">
        <v>10</v>
      </c>
      <c r="M108" s="22">
        <v>1800</v>
      </c>
      <c r="N108" s="22">
        <f t="shared" si="1"/>
        <v>18000</v>
      </c>
      <c r="O108" s="24">
        <f t="shared" si="2"/>
        <v>731.70731707317066</v>
      </c>
      <c r="P108" s="25" t="s">
        <v>278</v>
      </c>
      <c r="Q108" s="22"/>
      <c r="R108" s="45"/>
      <c r="S108" s="45"/>
      <c r="T108" s="45"/>
      <c r="U108" s="46"/>
      <c r="V108" s="46"/>
      <c r="W108" s="46"/>
      <c r="X108" s="46"/>
      <c r="Y108" s="46"/>
      <c r="Z108" s="46"/>
      <c r="AA108" s="46"/>
      <c r="AB108" s="46"/>
      <c r="AC108" s="46"/>
      <c r="AD108" s="46"/>
      <c r="AE108" s="46"/>
      <c r="AF108" s="46"/>
      <c r="AG108" s="46"/>
      <c r="AH108" s="46"/>
      <c r="AI108" s="46"/>
      <c r="AJ108" s="46"/>
      <c r="AK108" s="46"/>
    </row>
    <row r="109" spans="1:37">
      <c r="A109" s="44"/>
      <c r="B109" s="45" t="s">
        <v>279</v>
      </c>
      <c r="C109" s="22"/>
      <c r="D109" s="22">
        <v>10</v>
      </c>
      <c r="E109" s="22"/>
      <c r="F109" s="22"/>
      <c r="G109" s="22">
        <v>10</v>
      </c>
      <c r="H109" s="23">
        <f t="shared" si="0"/>
        <v>0</v>
      </c>
      <c r="I109" s="23"/>
      <c r="J109" s="23"/>
      <c r="K109" s="23"/>
      <c r="L109" s="23"/>
      <c r="M109" s="22">
        <v>4200</v>
      </c>
      <c r="N109" s="22">
        <f t="shared" si="1"/>
        <v>42000</v>
      </c>
      <c r="O109" s="24">
        <f t="shared" si="2"/>
        <v>1707.3170731707316</v>
      </c>
      <c r="P109" s="25" t="s">
        <v>280</v>
      </c>
      <c r="Q109" s="22"/>
      <c r="R109" s="45"/>
      <c r="S109" s="45"/>
      <c r="T109" s="45"/>
      <c r="U109" s="46"/>
      <c r="V109" s="46"/>
      <c r="W109" s="46"/>
      <c r="X109" s="46"/>
      <c r="Y109" s="46"/>
      <c r="Z109" s="46"/>
      <c r="AA109" s="46"/>
      <c r="AB109" s="46"/>
      <c r="AC109" s="46"/>
      <c r="AD109" s="46"/>
      <c r="AE109" s="46"/>
      <c r="AF109" s="46"/>
      <c r="AG109" s="46"/>
      <c r="AH109" s="46"/>
      <c r="AI109" s="46"/>
      <c r="AJ109" s="46"/>
      <c r="AK109" s="46"/>
    </row>
    <row r="110" spans="1:37">
      <c r="A110" s="44"/>
      <c r="B110" s="45" t="s">
        <v>281</v>
      </c>
      <c r="C110" s="22"/>
      <c r="D110" s="22">
        <v>10</v>
      </c>
      <c r="E110" s="22"/>
      <c r="F110" s="22"/>
      <c r="G110" s="22">
        <v>10</v>
      </c>
      <c r="H110" s="23">
        <f t="shared" si="0"/>
        <v>0</v>
      </c>
      <c r="I110" s="23"/>
      <c r="J110" s="23"/>
      <c r="K110" s="23"/>
      <c r="L110" s="23"/>
      <c r="M110" s="22">
        <v>8200</v>
      </c>
      <c r="N110" s="22">
        <f t="shared" si="1"/>
        <v>82000</v>
      </c>
      <c r="O110" s="24">
        <f t="shared" si="2"/>
        <v>3333.333333333333</v>
      </c>
      <c r="P110" s="25" t="s">
        <v>282</v>
      </c>
      <c r="Q110" s="22"/>
      <c r="R110" s="45"/>
      <c r="S110" s="45"/>
      <c r="T110" s="45"/>
      <c r="U110" s="46"/>
      <c r="V110" s="46"/>
      <c r="W110" s="46"/>
      <c r="X110" s="46"/>
      <c r="Y110" s="46"/>
      <c r="Z110" s="46"/>
      <c r="AA110" s="46"/>
      <c r="AB110" s="46"/>
      <c r="AC110" s="46"/>
      <c r="AD110" s="46"/>
      <c r="AE110" s="46"/>
      <c r="AF110" s="46"/>
      <c r="AG110" s="46"/>
      <c r="AH110" s="46"/>
      <c r="AI110" s="46"/>
      <c r="AJ110" s="46"/>
      <c r="AK110" s="46"/>
    </row>
    <row r="111" spans="1:37">
      <c r="A111" s="44"/>
      <c r="B111" s="45" t="s">
        <v>283</v>
      </c>
      <c r="C111" s="22"/>
      <c r="D111" s="22">
        <v>10</v>
      </c>
      <c r="E111" s="22"/>
      <c r="F111" s="22"/>
      <c r="G111" s="22">
        <v>10</v>
      </c>
      <c r="H111" s="23">
        <f t="shared" si="0"/>
        <v>0</v>
      </c>
      <c r="I111" s="23"/>
      <c r="J111" s="23"/>
      <c r="K111" s="23"/>
      <c r="L111" s="23">
        <v>3</v>
      </c>
      <c r="M111" s="22">
        <v>1200</v>
      </c>
      <c r="N111" s="22">
        <f t="shared" si="1"/>
        <v>12000</v>
      </c>
      <c r="O111" s="24">
        <f t="shared" si="2"/>
        <v>487.80487804878044</v>
      </c>
      <c r="P111" s="25" t="s">
        <v>284</v>
      </c>
      <c r="Q111" s="22"/>
      <c r="R111" s="45"/>
      <c r="S111" s="45"/>
      <c r="T111" s="45"/>
      <c r="U111" s="46"/>
      <c r="V111" s="46"/>
      <c r="W111" s="46"/>
      <c r="X111" s="46"/>
      <c r="Y111" s="46"/>
      <c r="Z111" s="46"/>
      <c r="AA111" s="46"/>
      <c r="AB111" s="46"/>
      <c r="AC111" s="46"/>
      <c r="AD111" s="46"/>
      <c r="AE111" s="46"/>
      <c r="AF111" s="46"/>
      <c r="AG111" s="46"/>
      <c r="AH111" s="46"/>
      <c r="AI111" s="46"/>
      <c r="AJ111" s="46"/>
      <c r="AK111" s="46"/>
    </row>
    <row r="112" spans="1:37">
      <c r="A112" s="44"/>
      <c r="B112" s="45" t="s">
        <v>285</v>
      </c>
      <c r="C112" s="22" t="s">
        <v>286</v>
      </c>
      <c r="D112" s="22">
        <v>10</v>
      </c>
      <c r="E112" s="22"/>
      <c r="F112" s="22"/>
      <c r="G112" s="22">
        <v>10</v>
      </c>
      <c r="H112" s="23">
        <f t="shared" si="0"/>
        <v>0</v>
      </c>
      <c r="I112" s="23"/>
      <c r="J112" s="23"/>
      <c r="K112" s="23"/>
      <c r="L112" s="23">
        <v>2</v>
      </c>
      <c r="M112" s="22">
        <v>1200</v>
      </c>
      <c r="N112" s="22">
        <f t="shared" si="1"/>
        <v>12000</v>
      </c>
      <c r="O112" s="24">
        <f t="shared" si="2"/>
        <v>487.80487804878044</v>
      </c>
      <c r="P112" s="25" t="s">
        <v>287</v>
      </c>
      <c r="Q112" s="22"/>
      <c r="R112" s="45"/>
      <c r="S112" s="45"/>
      <c r="T112" s="45"/>
      <c r="U112" s="46"/>
      <c r="V112" s="46"/>
      <c r="W112" s="46"/>
      <c r="X112" s="46"/>
      <c r="Y112" s="46"/>
      <c r="Z112" s="46"/>
      <c r="AA112" s="46"/>
      <c r="AB112" s="46"/>
      <c r="AC112" s="46"/>
      <c r="AD112" s="46"/>
      <c r="AE112" s="46"/>
      <c r="AF112" s="46"/>
      <c r="AG112" s="46"/>
      <c r="AH112" s="46"/>
      <c r="AI112" s="46"/>
      <c r="AJ112" s="46"/>
      <c r="AK112" s="46"/>
    </row>
    <row r="113" spans="1:37">
      <c r="A113" s="44"/>
      <c r="B113" s="45" t="s">
        <v>288</v>
      </c>
      <c r="C113" s="22" t="s">
        <v>289</v>
      </c>
      <c r="D113" s="22">
        <v>10</v>
      </c>
      <c r="E113" s="22"/>
      <c r="F113" s="22"/>
      <c r="G113" s="22">
        <v>10</v>
      </c>
      <c r="H113" s="23">
        <f t="shared" si="0"/>
        <v>0</v>
      </c>
      <c r="I113" s="23"/>
      <c r="J113" s="23"/>
      <c r="K113" s="23"/>
      <c r="L113" s="23">
        <v>3</v>
      </c>
      <c r="M113" s="22">
        <v>2200</v>
      </c>
      <c r="N113" s="22">
        <f t="shared" si="1"/>
        <v>22000</v>
      </c>
      <c r="O113" s="24">
        <f t="shared" si="2"/>
        <v>894.30894308943084</v>
      </c>
      <c r="P113" s="25" t="s">
        <v>290</v>
      </c>
      <c r="Q113" s="22"/>
      <c r="R113" s="45"/>
      <c r="S113" s="45"/>
      <c r="T113" s="45"/>
      <c r="U113" s="46"/>
      <c r="V113" s="46"/>
      <c r="W113" s="46"/>
      <c r="X113" s="46"/>
      <c r="Y113" s="46"/>
      <c r="Z113" s="46"/>
      <c r="AA113" s="46"/>
      <c r="AB113" s="46"/>
      <c r="AC113" s="46"/>
      <c r="AD113" s="46"/>
      <c r="AE113" s="46"/>
      <c r="AF113" s="46"/>
      <c r="AG113" s="46"/>
      <c r="AH113" s="46"/>
      <c r="AI113" s="46"/>
      <c r="AJ113" s="46"/>
      <c r="AK113" s="46"/>
    </row>
    <row r="114" spans="1:37">
      <c r="A114" s="44"/>
      <c r="B114" s="45" t="s">
        <v>291</v>
      </c>
      <c r="C114" s="22"/>
      <c r="D114" s="22">
        <v>10</v>
      </c>
      <c r="E114" s="22"/>
      <c r="F114" s="22"/>
      <c r="G114" s="22">
        <v>10</v>
      </c>
      <c r="H114" s="23">
        <f t="shared" si="0"/>
        <v>0</v>
      </c>
      <c r="I114" s="23"/>
      <c r="J114" s="23"/>
      <c r="K114" s="23"/>
      <c r="L114" s="23"/>
      <c r="M114" s="22">
        <v>2800</v>
      </c>
      <c r="N114" s="22">
        <f t="shared" si="1"/>
        <v>28000</v>
      </c>
      <c r="O114" s="24">
        <f t="shared" si="2"/>
        <v>1138.2113821138212</v>
      </c>
      <c r="P114" s="25" t="s">
        <v>292</v>
      </c>
      <c r="Q114" s="22"/>
      <c r="R114" s="45"/>
      <c r="S114" s="45"/>
      <c r="T114" s="45"/>
      <c r="U114" s="46"/>
      <c r="V114" s="46"/>
      <c r="W114" s="46"/>
      <c r="X114" s="46"/>
      <c r="Y114" s="46"/>
      <c r="Z114" s="46"/>
      <c r="AA114" s="46"/>
      <c r="AB114" s="46"/>
      <c r="AC114" s="46"/>
      <c r="AD114" s="46"/>
      <c r="AE114" s="46"/>
      <c r="AF114" s="46"/>
      <c r="AG114" s="46"/>
      <c r="AH114" s="46"/>
      <c r="AI114" s="46"/>
      <c r="AJ114" s="46"/>
      <c r="AK114" s="46"/>
    </row>
    <row r="115" spans="1:37">
      <c r="A115" s="44"/>
      <c r="B115" s="45" t="s">
        <v>293</v>
      </c>
      <c r="C115" s="22"/>
      <c r="D115" s="22">
        <v>10</v>
      </c>
      <c r="E115" s="22"/>
      <c r="F115" s="22"/>
      <c r="G115" s="22">
        <v>10</v>
      </c>
      <c r="H115" s="23">
        <f t="shared" si="0"/>
        <v>0</v>
      </c>
      <c r="I115" s="23"/>
      <c r="J115" s="23"/>
      <c r="K115" s="23"/>
      <c r="L115" s="23"/>
      <c r="M115" s="22">
        <v>1200</v>
      </c>
      <c r="N115" s="22">
        <f t="shared" si="1"/>
        <v>12000</v>
      </c>
      <c r="O115" s="24">
        <f t="shared" si="2"/>
        <v>487.80487804878044</v>
      </c>
      <c r="P115" s="25" t="s">
        <v>294</v>
      </c>
      <c r="Q115" s="22"/>
      <c r="R115" s="45"/>
      <c r="S115" s="45"/>
      <c r="T115" s="45"/>
      <c r="U115" s="46"/>
      <c r="V115" s="46"/>
      <c r="W115" s="46"/>
      <c r="X115" s="46"/>
      <c r="Y115" s="46"/>
      <c r="Z115" s="46"/>
      <c r="AA115" s="46"/>
      <c r="AB115" s="46"/>
      <c r="AC115" s="46"/>
      <c r="AD115" s="46"/>
      <c r="AE115" s="46"/>
      <c r="AF115" s="46"/>
      <c r="AG115" s="46"/>
      <c r="AH115" s="46"/>
      <c r="AI115" s="46"/>
      <c r="AJ115" s="46"/>
      <c r="AK115" s="46"/>
    </row>
    <row r="116" spans="1:37">
      <c r="A116" s="44"/>
      <c r="B116" s="45" t="s">
        <v>295</v>
      </c>
      <c r="C116" s="22"/>
      <c r="D116" s="22">
        <v>10</v>
      </c>
      <c r="E116" s="22"/>
      <c r="F116" s="22"/>
      <c r="G116" s="22">
        <v>10</v>
      </c>
      <c r="H116" s="23">
        <f t="shared" si="0"/>
        <v>0</v>
      </c>
      <c r="I116" s="23"/>
      <c r="J116" s="23"/>
      <c r="K116" s="23"/>
      <c r="L116" s="23"/>
      <c r="M116" s="22">
        <v>2000</v>
      </c>
      <c r="N116" s="22">
        <f t="shared" si="1"/>
        <v>20000</v>
      </c>
      <c r="O116" s="24">
        <f t="shared" si="2"/>
        <v>813.00813008130081</v>
      </c>
      <c r="P116" s="25" t="s">
        <v>296</v>
      </c>
      <c r="Q116" s="22"/>
      <c r="R116" s="45"/>
      <c r="S116" s="45"/>
      <c r="T116" s="45"/>
      <c r="U116" s="46"/>
      <c r="V116" s="46"/>
      <c r="W116" s="46"/>
      <c r="X116" s="46"/>
      <c r="Y116" s="46"/>
      <c r="Z116" s="46"/>
      <c r="AA116" s="46"/>
      <c r="AB116" s="46"/>
      <c r="AC116" s="46"/>
      <c r="AD116" s="46"/>
      <c r="AE116" s="46"/>
      <c r="AF116" s="46"/>
      <c r="AG116" s="46"/>
      <c r="AH116" s="46"/>
      <c r="AI116" s="46"/>
      <c r="AJ116" s="46"/>
      <c r="AK116" s="46"/>
    </row>
    <row r="117" spans="1:37">
      <c r="A117" s="44"/>
      <c r="B117" s="45" t="s">
        <v>297</v>
      </c>
      <c r="C117" s="22"/>
      <c r="D117" s="22">
        <v>10</v>
      </c>
      <c r="E117" s="22"/>
      <c r="F117" s="22"/>
      <c r="G117" s="22">
        <v>10</v>
      </c>
      <c r="H117" s="23">
        <f t="shared" si="0"/>
        <v>0</v>
      </c>
      <c r="I117" s="23"/>
      <c r="J117" s="23"/>
      <c r="K117" s="23"/>
      <c r="L117" s="23"/>
      <c r="M117" s="22">
        <v>2200</v>
      </c>
      <c r="N117" s="22">
        <f t="shared" si="1"/>
        <v>22000</v>
      </c>
      <c r="O117" s="24">
        <f t="shared" si="2"/>
        <v>894.30894308943084</v>
      </c>
      <c r="P117" s="25" t="s">
        <v>298</v>
      </c>
      <c r="Q117" s="22"/>
      <c r="R117" s="45"/>
      <c r="S117" s="45"/>
      <c r="T117" s="45"/>
      <c r="U117" s="46"/>
      <c r="V117" s="46"/>
      <c r="W117" s="46"/>
      <c r="X117" s="46"/>
      <c r="Y117" s="46"/>
      <c r="Z117" s="46"/>
      <c r="AA117" s="46"/>
      <c r="AB117" s="46"/>
      <c r="AC117" s="46"/>
      <c r="AD117" s="46"/>
      <c r="AE117" s="46"/>
      <c r="AF117" s="46"/>
      <c r="AG117" s="46"/>
      <c r="AH117" s="46"/>
      <c r="AI117" s="46"/>
      <c r="AJ117" s="46"/>
      <c r="AK117" s="46"/>
    </row>
    <row r="118" spans="1:37">
      <c r="A118" s="44"/>
      <c r="B118" s="45" t="s">
        <v>299</v>
      </c>
      <c r="C118" s="22" t="s">
        <v>300</v>
      </c>
      <c r="D118" s="22">
        <v>10</v>
      </c>
      <c r="E118" s="22"/>
      <c r="F118" s="22"/>
      <c r="G118" s="22">
        <v>10</v>
      </c>
      <c r="H118" s="23">
        <f t="shared" si="0"/>
        <v>0</v>
      </c>
      <c r="I118" s="23"/>
      <c r="J118" s="23"/>
      <c r="K118" s="23"/>
      <c r="L118" s="23">
        <v>2</v>
      </c>
      <c r="M118" s="22">
        <v>2800</v>
      </c>
      <c r="N118" s="22">
        <f t="shared" si="1"/>
        <v>28000</v>
      </c>
      <c r="O118" s="24">
        <f t="shared" si="2"/>
        <v>1138.2113821138212</v>
      </c>
      <c r="P118" s="25" t="s">
        <v>301</v>
      </c>
      <c r="Q118" s="22"/>
      <c r="R118" s="45"/>
      <c r="S118" s="45"/>
      <c r="T118" s="45"/>
      <c r="U118" s="46"/>
      <c r="V118" s="46"/>
      <c r="W118" s="46"/>
      <c r="X118" s="46"/>
      <c r="Y118" s="46"/>
      <c r="Z118" s="46"/>
      <c r="AA118" s="46"/>
      <c r="AB118" s="46"/>
      <c r="AC118" s="46"/>
      <c r="AD118" s="46"/>
      <c r="AE118" s="46"/>
      <c r="AF118" s="46"/>
      <c r="AG118" s="46"/>
      <c r="AH118" s="46"/>
      <c r="AI118" s="46"/>
      <c r="AJ118" s="46"/>
      <c r="AK118" s="46"/>
    </row>
    <row r="119" spans="1:37">
      <c r="A119" s="44"/>
      <c r="B119" s="45" t="s">
        <v>302</v>
      </c>
      <c r="C119" s="22"/>
      <c r="D119" s="22">
        <v>10</v>
      </c>
      <c r="E119" s="22"/>
      <c r="F119" s="22"/>
      <c r="G119" s="22">
        <v>10</v>
      </c>
      <c r="H119" s="23">
        <f t="shared" si="0"/>
        <v>0</v>
      </c>
      <c r="I119" s="23"/>
      <c r="J119" s="23"/>
      <c r="K119" s="23"/>
      <c r="L119" s="23"/>
      <c r="M119" s="22">
        <v>2400</v>
      </c>
      <c r="N119" s="22">
        <f t="shared" si="1"/>
        <v>24000</v>
      </c>
      <c r="O119" s="24">
        <f t="shared" si="2"/>
        <v>975.60975609756088</v>
      </c>
      <c r="P119" s="25" t="s">
        <v>303</v>
      </c>
      <c r="Q119" s="22"/>
      <c r="R119" s="45"/>
      <c r="S119" s="45"/>
      <c r="T119" s="45"/>
      <c r="U119" s="46"/>
      <c r="V119" s="46"/>
      <c r="W119" s="46"/>
      <c r="X119" s="46"/>
      <c r="Y119" s="46"/>
      <c r="Z119" s="46"/>
      <c r="AA119" s="46"/>
      <c r="AB119" s="46"/>
      <c r="AC119" s="46"/>
      <c r="AD119" s="46"/>
      <c r="AE119" s="46"/>
      <c r="AF119" s="46"/>
      <c r="AG119" s="46"/>
      <c r="AH119" s="46"/>
      <c r="AI119" s="46"/>
      <c r="AJ119" s="46"/>
      <c r="AK119" s="46"/>
    </row>
    <row r="120" spans="1:37">
      <c r="A120" s="44"/>
      <c r="B120" s="45" t="s">
        <v>304</v>
      </c>
      <c r="C120" s="22"/>
      <c r="D120" s="22">
        <v>10</v>
      </c>
      <c r="E120" s="22"/>
      <c r="F120" s="22"/>
      <c r="G120" s="22">
        <v>10</v>
      </c>
      <c r="H120" s="23">
        <f t="shared" si="0"/>
        <v>0</v>
      </c>
      <c r="I120" s="23"/>
      <c r="J120" s="23"/>
      <c r="K120" s="23"/>
      <c r="L120" s="23"/>
      <c r="M120" s="22">
        <v>7100</v>
      </c>
      <c r="N120" s="22">
        <f t="shared" si="1"/>
        <v>71000</v>
      </c>
      <c r="O120" s="24">
        <f t="shared" si="2"/>
        <v>2886.1788617886177</v>
      </c>
      <c r="P120" s="25" t="s">
        <v>305</v>
      </c>
      <c r="Q120" s="22"/>
      <c r="R120" s="45"/>
      <c r="S120" s="45"/>
      <c r="T120" s="45"/>
      <c r="U120" s="46"/>
      <c r="V120" s="46"/>
      <c r="W120" s="46"/>
      <c r="X120" s="46"/>
      <c r="Y120" s="46"/>
      <c r="Z120" s="46"/>
      <c r="AA120" s="46"/>
      <c r="AB120" s="46"/>
      <c r="AC120" s="46"/>
      <c r="AD120" s="46"/>
      <c r="AE120" s="46"/>
      <c r="AF120" s="46"/>
      <c r="AG120" s="46"/>
      <c r="AH120" s="46"/>
      <c r="AI120" s="46"/>
      <c r="AJ120" s="46"/>
      <c r="AK120" s="46"/>
    </row>
    <row r="121" spans="1:37">
      <c r="A121" s="44"/>
      <c r="B121" s="45" t="s">
        <v>306</v>
      </c>
      <c r="C121" s="22" t="s">
        <v>307</v>
      </c>
      <c r="D121" s="22">
        <v>10</v>
      </c>
      <c r="E121" s="22"/>
      <c r="F121" s="22"/>
      <c r="G121" s="22">
        <v>10</v>
      </c>
      <c r="H121" s="23">
        <f t="shared" si="0"/>
        <v>0</v>
      </c>
      <c r="I121" s="23"/>
      <c r="J121" s="23"/>
      <c r="K121" s="23"/>
      <c r="L121" s="23">
        <v>3</v>
      </c>
      <c r="M121" s="22">
        <v>1000</v>
      </c>
      <c r="N121" s="22">
        <f t="shared" si="1"/>
        <v>10000</v>
      </c>
      <c r="O121" s="24">
        <f t="shared" si="2"/>
        <v>406.5040650406504</v>
      </c>
      <c r="P121" s="25" t="s">
        <v>308</v>
      </c>
      <c r="Q121" s="22"/>
      <c r="R121" s="45"/>
      <c r="S121" s="45"/>
      <c r="T121" s="45"/>
      <c r="U121" s="46"/>
      <c r="V121" s="46"/>
      <c r="W121" s="46"/>
      <c r="X121" s="46"/>
      <c r="Y121" s="46"/>
      <c r="Z121" s="46"/>
      <c r="AA121" s="46"/>
      <c r="AB121" s="46"/>
      <c r="AC121" s="46"/>
      <c r="AD121" s="46"/>
      <c r="AE121" s="46"/>
      <c r="AF121" s="46"/>
      <c r="AG121" s="46"/>
      <c r="AH121" s="46"/>
      <c r="AI121" s="46"/>
      <c r="AJ121" s="46"/>
      <c r="AK121" s="46"/>
    </row>
    <row r="122" spans="1:37">
      <c r="A122" s="44"/>
      <c r="B122" s="45" t="s">
        <v>309</v>
      </c>
      <c r="C122" s="22"/>
      <c r="D122" s="22">
        <v>10</v>
      </c>
      <c r="E122" s="22"/>
      <c r="F122" s="22"/>
      <c r="G122" s="22">
        <v>10</v>
      </c>
      <c r="H122" s="23">
        <f t="shared" si="0"/>
        <v>0</v>
      </c>
      <c r="I122" s="23"/>
      <c r="J122" s="23"/>
      <c r="K122" s="23"/>
      <c r="L122" s="23"/>
      <c r="M122" s="22">
        <v>5800</v>
      </c>
      <c r="N122" s="22">
        <f t="shared" si="1"/>
        <v>58000</v>
      </c>
      <c r="O122" s="24">
        <f t="shared" si="2"/>
        <v>2357.7235772357722</v>
      </c>
      <c r="P122" s="25" t="s">
        <v>310</v>
      </c>
      <c r="Q122" s="22"/>
      <c r="R122" s="45"/>
      <c r="S122" s="45"/>
      <c r="T122" s="45"/>
      <c r="U122" s="46"/>
      <c r="V122" s="46"/>
      <c r="W122" s="46"/>
      <c r="X122" s="46"/>
      <c r="Y122" s="46"/>
      <c r="Z122" s="46"/>
      <c r="AA122" s="46"/>
      <c r="AB122" s="46"/>
      <c r="AC122" s="46"/>
      <c r="AD122" s="46"/>
      <c r="AE122" s="46"/>
      <c r="AF122" s="46"/>
      <c r="AG122" s="46"/>
      <c r="AH122" s="46"/>
      <c r="AI122" s="46"/>
      <c r="AJ122" s="46"/>
      <c r="AK122" s="46"/>
    </row>
    <row r="123" spans="1:37">
      <c r="A123" s="44"/>
      <c r="B123" s="45" t="s">
        <v>311</v>
      </c>
      <c r="C123" s="22" t="s">
        <v>312</v>
      </c>
      <c r="D123" s="22">
        <v>10</v>
      </c>
      <c r="E123" s="22"/>
      <c r="F123" s="22"/>
      <c r="G123" s="22">
        <v>10</v>
      </c>
      <c r="H123" s="23">
        <f t="shared" si="0"/>
        <v>0</v>
      </c>
      <c r="I123" s="23"/>
      <c r="J123" s="23"/>
      <c r="K123" s="23"/>
      <c r="L123" s="23">
        <v>8</v>
      </c>
      <c r="M123" s="22">
        <v>2800</v>
      </c>
      <c r="N123" s="22">
        <f t="shared" si="1"/>
        <v>28000</v>
      </c>
      <c r="O123" s="24">
        <f t="shared" si="2"/>
        <v>1138.2113821138212</v>
      </c>
      <c r="P123" s="25" t="s">
        <v>313</v>
      </c>
      <c r="Q123" s="22"/>
      <c r="R123" s="45"/>
      <c r="S123" s="45"/>
      <c r="T123" s="45"/>
      <c r="U123" s="46"/>
      <c r="V123" s="46"/>
      <c r="W123" s="46"/>
      <c r="X123" s="46"/>
      <c r="Y123" s="46"/>
      <c r="Z123" s="46"/>
      <c r="AA123" s="46"/>
      <c r="AB123" s="46"/>
      <c r="AC123" s="46"/>
      <c r="AD123" s="46"/>
      <c r="AE123" s="46"/>
      <c r="AF123" s="46"/>
      <c r="AG123" s="46"/>
      <c r="AH123" s="46"/>
      <c r="AI123" s="46"/>
      <c r="AJ123" s="46"/>
      <c r="AK123" s="46"/>
    </row>
    <row r="124" spans="1:37">
      <c r="A124" s="44"/>
      <c r="B124" s="45" t="s">
        <v>314</v>
      </c>
      <c r="C124" s="22" t="s">
        <v>315</v>
      </c>
      <c r="D124" s="22">
        <v>10</v>
      </c>
      <c r="E124" s="22"/>
      <c r="F124" s="22"/>
      <c r="G124" s="22">
        <v>10</v>
      </c>
      <c r="H124" s="23">
        <f t="shared" si="0"/>
        <v>0</v>
      </c>
      <c r="I124" s="23"/>
      <c r="J124" s="23"/>
      <c r="K124" s="23"/>
      <c r="L124" s="23">
        <v>5</v>
      </c>
      <c r="M124" s="22">
        <v>4800</v>
      </c>
      <c r="N124" s="22">
        <f t="shared" si="1"/>
        <v>48000</v>
      </c>
      <c r="O124" s="24">
        <f t="shared" si="2"/>
        <v>1951.2195121951218</v>
      </c>
      <c r="P124" s="25" t="s">
        <v>316</v>
      </c>
      <c r="Q124" s="22"/>
      <c r="R124" s="45"/>
      <c r="S124" s="45"/>
      <c r="T124" s="45"/>
      <c r="U124" s="46"/>
      <c r="V124" s="46"/>
      <c r="W124" s="46"/>
      <c r="X124" s="46"/>
      <c r="Y124" s="46"/>
      <c r="Z124" s="46"/>
      <c r="AA124" s="46"/>
      <c r="AB124" s="46"/>
      <c r="AC124" s="46"/>
      <c r="AD124" s="46"/>
      <c r="AE124" s="46"/>
      <c r="AF124" s="46"/>
      <c r="AG124" s="46"/>
      <c r="AH124" s="46"/>
      <c r="AI124" s="46"/>
      <c r="AJ124" s="46"/>
      <c r="AK124" s="46"/>
    </row>
    <row r="125" spans="1:37">
      <c r="A125" s="44"/>
      <c r="B125" s="45" t="s">
        <v>317</v>
      </c>
      <c r="C125" s="22"/>
      <c r="D125" s="22">
        <v>10</v>
      </c>
      <c r="E125" s="22"/>
      <c r="F125" s="22"/>
      <c r="G125" s="22">
        <v>10</v>
      </c>
      <c r="H125" s="23">
        <f t="shared" si="0"/>
        <v>0</v>
      </c>
      <c r="I125" s="23"/>
      <c r="J125" s="23"/>
      <c r="K125" s="23"/>
      <c r="L125" s="23">
        <v>7</v>
      </c>
      <c r="M125" s="22">
        <v>1500</v>
      </c>
      <c r="N125" s="22">
        <f t="shared" si="1"/>
        <v>15000</v>
      </c>
      <c r="O125" s="24">
        <f t="shared" si="2"/>
        <v>609.7560975609756</v>
      </c>
      <c r="P125" s="25" t="s">
        <v>318</v>
      </c>
      <c r="Q125" s="22"/>
      <c r="R125" s="45"/>
      <c r="S125" s="45"/>
      <c r="T125" s="45"/>
      <c r="U125" s="46"/>
      <c r="V125" s="46"/>
      <c r="W125" s="46"/>
      <c r="X125" s="46"/>
      <c r="Y125" s="46"/>
      <c r="Z125" s="46"/>
      <c r="AA125" s="46"/>
      <c r="AB125" s="46"/>
      <c r="AC125" s="46"/>
      <c r="AD125" s="46"/>
      <c r="AE125" s="46"/>
      <c r="AF125" s="46"/>
      <c r="AG125" s="46"/>
      <c r="AH125" s="46"/>
      <c r="AI125" s="46"/>
      <c r="AJ125" s="46"/>
      <c r="AK125" s="46"/>
    </row>
    <row r="126" spans="1:37">
      <c r="A126" s="44"/>
      <c r="B126" s="45" t="s">
        <v>319</v>
      </c>
      <c r="C126" s="22" t="s">
        <v>320</v>
      </c>
      <c r="D126" s="22">
        <v>7</v>
      </c>
      <c r="E126" s="22"/>
      <c r="F126" s="22"/>
      <c r="G126" s="22">
        <v>7</v>
      </c>
      <c r="H126" s="23">
        <f t="shared" si="0"/>
        <v>0</v>
      </c>
      <c r="I126" s="23"/>
      <c r="J126" s="23"/>
      <c r="K126" s="23"/>
      <c r="L126" s="23">
        <v>2</v>
      </c>
      <c r="M126" s="22">
        <v>22100</v>
      </c>
      <c r="N126" s="22">
        <f t="shared" si="1"/>
        <v>154700</v>
      </c>
      <c r="O126" s="24">
        <f t="shared" si="2"/>
        <v>6288.6178861788612</v>
      </c>
      <c r="P126" s="25" t="s">
        <v>321</v>
      </c>
      <c r="Q126" s="22"/>
      <c r="R126" s="45"/>
      <c r="S126" s="45"/>
      <c r="T126" s="45"/>
      <c r="U126" s="46"/>
      <c r="V126" s="46"/>
      <c r="W126" s="46"/>
      <c r="X126" s="46"/>
      <c r="Y126" s="46"/>
      <c r="Z126" s="46"/>
      <c r="AA126" s="46"/>
      <c r="AB126" s="46"/>
      <c r="AC126" s="46"/>
      <c r="AD126" s="46"/>
      <c r="AE126" s="46"/>
      <c r="AF126" s="46"/>
      <c r="AG126" s="46"/>
      <c r="AH126" s="46"/>
      <c r="AI126" s="46"/>
      <c r="AJ126" s="46"/>
      <c r="AK126" s="46"/>
    </row>
    <row r="127" spans="1:37">
      <c r="A127" s="44"/>
      <c r="B127" s="45" t="s">
        <v>322</v>
      </c>
      <c r="C127" s="22"/>
      <c r="D127" s="22">
        <v>5</v>
      </c>
      <c r="E127" s="22"/>
      <c r="F127" s="22"/>
      <c r="G127" s="22">
        <v>5</v>
      </c>
      <c r="H127" s="23">
        <f t="shared" si="0"/>
        <v>0</v>
      </c>
      <c r="I127" s="23"/>
      <c r="J127" s="23"/>
      <c r="K127" s="23"/>
      <c r="L127" s="23"/>
      <c r="M127" s="22">
        <v>5000</v>
      </c>
      <c r="N127" s="22">
        <f t="shared" si="1"/>
        <v>25000</v>
      </c>
      <c r="O127" s="24">
        <f t="shared" si="2"/>
        <v>1016.260162601626</v>
      </c>
      <c r="P127" s="22" t="s">
        <v>323</v>
      </c>
      <c r="Q127" s="22"/>
      <c r="R127" s="45"/>
      <c r="S127" s="45"/>
      <c r="T127" s="45"/>
      <c r="U127" s="46"/>
      <c r="V127" s="46"/>
      <c r="W127" s="46"/>
      <c r="X127" s="46"/>
      <c r="Y127" s="46"/>
      <c r="Z127" s="46"/>
      <c r="AA127" s="46"/>
      <c r="AB127" s="46"/>
      <c r="AC127" s="46"/>
      <c r="AD127" s="46"/>
      <c r="AE127" s="46"/>
      <c r="AF127" s="46"/>
      <c r="AG127" s="46"/>
      <c r="AH127" s="46"/>
      <c r="AI127" s="46"/>
      <c r="AJ127" s="46"/>
      <c r="AK127" s="46"/>
    </row>
    <row r="128" spans="1:37">
      <c r="A128" s="44"/>
      <c r="B128" s="45" t="s">
        <v>324</v>
      </c>
      <c r="C128" s="22"/>
      <c r="D128" s="22">
        <v>3</v>
      </c>
      <c r="E128" s="22"/>
      <c r="F128" s="22"/>
      <c r="G128" s="22">
        <v>3</v>
      </c>
      <c r="H128" s="23">
        <f t="shared" si="0"/>
        <v>0</v>
      </c>
      <c r="I128" s="23"/>
      <c r="J128" s="23"/>
      <c r="K128" s="23"/>
      <c r="L128" s="23">
        <v>4</v>
      </c>
      <c r="M128" s="22">
        <v>1700</v>
      </c>
      <c r="N128" s="22">
        <f t="shared" si="1"/>
        <v>5100</v>
      </c>
      <c r="O128" s="24">
        <f t="shared" si="2"/>
        <v>207.3170731707317</v>
      </c>
      <c r="P128" s="25" t="s">
        <v>325</v>
      </c>
      <c r="Q128" s="22"/>
      <c r="R128" s="45"/>
      <c r="S128" s="45"/>
      <c r="T128" s="45"/>
      <c r="U128" s="46"/>
      <c r="V128" s="46"/>
      <c r="W128" s="46"/>
      <c r="X128" s="46"/>
      <c r="Y128" s="46"/>
      <c r="Z128" s="46"/>
      <c r="AA128" s="46"/>
      <c r="AB128" s="46"/>
      <c r="AC128" s="46"/>
      <c r="AD128" s="46"/>
      <c r="AE128" s="46"/>
      <c r="AF128" s="46"/>
      <c r="AG128" s="46"/>
      <c r="AH128" s="46"/>
      <c r="AI128" s="46"/>
      <c r="AJ128" s="46"/>
      <c r="AK128" s="46"/>
    </row>
    <row r="129" spans="1:37">
      <c r="A129" s="20">
        <v>13</v>
      </c>
      <c r="B129" s="22" t="s">
        <v>326</v>
      </c>
      <c r="C129" s="22"/>
      <c r="D129" s="22">
        <v>168</v>
      </c>
      <c r="E129" s="22">
        <v>86</v>
      </c>
      <c r="F129" s="22"/>
      <c r="G129" s="22">
        <v>82</v>
      </c>
      <c r="H129" s="23">
        <f t="shared" si="0"/>
        <v>0</v>
      </c>
      <c r="I129" s="23"/>
      <c r="J129" s="23"/>
      <c r="K129" s="23"/>
      <c r="L129" s="23"/>
      <c r="M129" s="22">
        <v>13000</v>
      </c>
      <c r="N129" s="22">
        <f t="shared" si="1"/>
        <v>2184000</v>
      </c>
      <c r="O129" s="24">
        <f t="shared" si="2"/>
        <v>88780.487804878037</v>
      </c>
      <c r="P129" s="25" t="s">
        <v>327</v>
      </c>
      <c r="Q129" s="22"/>
      <c r="R129" s="22"/>
      <c r="S129" s="22"/>
      <c r="T129" s="22"/>
    </row>
    <row r="130" spans="1:37">
      <c r="A130" s="20"/>
      <c r="B130" s="22" t="s">
        <v>304</v>
      </c>
      <c r="C130" s="22"/>
      <c r="D130" s="22">
        <v>208</v>
      </c>
      <c r="E130" s="22">
        <v>106</v>
      </c>
      <c r="F130" s="22"/>
      <c r="G130" s="22">
        <v>102</v>
      </c>
      <c r="H130" s="23">
        <f t="shared" si="0"/>
        <v>0</v>
      </c>
      <c r="I130" s="23"/>
      <c r="J130" s="23"/>
      <c r="K130" s="23"/>
      <c r="L130" s="23"/>
      <c r="M130" s="22">
        <v>7200</v>
      </c>
      <c r="N130" s="22">
        <f t="shared" si="1"/>
        <v>1497600</v>
      </c>
      <c r="O130" s="24">
        <f t="shared" si="2"/>
        <v>60878.048780487799</v>
      </c>
      <c r="P130" s="25" t="s">
        <v>305</v>
      </c>
      <c r="Q130" s="22"/>
      <c r="R130" s="22"/>
      <c r="S130" s="22"/>
      <c r="T130" s="22"/>
    </row>
    <row r="131" spans="1:37">
      <c r="A131" s="20"/>
      <c r="B131" s="22" t="s">
        <v>328</v>
      </c>
      <c r="C131" s="22"/>
      <c r="D131" s="22">
        <v>51</v>
      </c>
      <c r="E131" s="22">
        <v>26</v>
      </c>
      <c r="F131" s="22"/>
      <c r="G131" s="22">
        <v>25</v>
      </c>
      <c r="H131" s="23">
        <f t="shared" si="0"/>
        <v>0</v>
      </c>
      <c r="I131" s="23"/>
      <c r="J131" s="23"/>
      <c r="K131" s="23"/>
      <c r="L131" s="23"/>
      <c r="M131" s="22">
        <v>5100</v>
      </c>
      <c r="N131" s="22">
        <f t="shared" si="1"/>
        <v>260100</v>
      </c>
      <c r="O131" s="24">
        <f t="shared" si="2"/>
        <v>10573.170731707316</v>
      </c>
      <c r="P131" s="25" t="s">
        <v>329</v>
      </c>
      <c r="Q131" s="22"/>
      <c r="R131" s="22"/>
      <c r="S131" s="22"/>
      <c r="T131" s="22"/>
    </row>
    <row r="132" spans="1:37">
      <c r="A132" s="26"/>
      <c r="B132" s="27" t="s">
        <v>330</v>
      </c>
      <c r="C132" s="27"/>
      <c r="D132" s="27">
        <v>207</v>
      </c>
      <c r="E132" s="27">
        <v>178</v>
      </c>
      <c r="F132" s="27"/>
      <c r="G132" s="27">
        <v>29</v>
      </c>
      <c r="H132" s="23">
        <f t="shared" si="0"/>
        <v>0</v>
      </c>
      <c r="I132" s="28"/>
      <c r="J132" s="28"/>
      <c r="K132" s="28"/>
      <c r="L132" s="28"/>
      <c r="M132" s="27">
        <v>3800</v>
      </c>
      <c r="N132" s="27">
        <f t="shared" si="1"/>
        <v>786600</v>
      </c>
      <c r="O132" s="29">
        <f t="shared" si="2"/>
        <v>31975.609756097558</v>
      </c>
      <c r="P132" s="30" t="s">
        <v>331</v>
      </c>
      <c r="Q132" s="27"/>
      <c r="R132" s="27"/>
      <c r="S132" s="27"/>
      <c r="T132" s="27"/>
      <c r="U132" s="31"/>
      <c r="V132" s="31"/>
      <c r="W132" s="31"/>
      <c r="X132" s="31"/>
      <c r="Y132" s="31"/>
      <c r="Z132" s="31"/>
      <c r="AA132" s="31"/>
      <c r="AB132" s="31"/>
      <c r="AC132" s="31"/>
      <c r="AD132" s="31"/>
      <c r="AE132" s="31"/>
      <c r="AF132" s="31"/>
      <c r="AG132" s="31"/>
      <c r="AH132" s="31"/>
      <c r="AI132" s="31"/>
      <c r="AJ132" s="31"/>
      <c r="AK132" s="31"/>
    </row>
    <row r="133" spans="1:37">
      <c r="A133" s="20"/>
      <c r="B133" s="22" t="s">
        <v>332</v>
      </c>
      <c r="C133" s="22"/>
      <c r="D133" s="22">
        <v>58</v>
      </c>
      <c r="E133" s="22">
        <v>29</v>
      </c>
      <c r="F133" s="22"/>
      <c r="G133" s="22">
        <v>29</v>
      </c>
      <c r="H133" s="23">
        <f t="shared" si="0"/>
        <v>0</v>
      </c>
      <c r="I133" s="23"/>
      <c r="J133" s="23"/>
      <c r="K133" s="23"/>
      <c r="L133" s="23"/>
      <c r="M133" s="22">
        <v>3300</v>
      </c>
      <c r="N133" s="22">
        <f t="shared" si="1"/>
        <v>191400</v>
      </c>
      <c r="O133" s="24">
        <f t="shared" si="2"/>
        <v>7780.4878048780483</v>
      </c>
      <c r="P133" s="25" t="s">
        <v>333</v>
      </c>
      <c r="Q133" s="22"/>
      <c r="R133" s="22"/>
      <c r="S133" s="22"/>
      <c r="T133" s="22"/>
    </row>
    <row r="134" spans="1:37">
      <c r="A134" s="20"/>
      <c r="B134" s="22" t="s">
        <v>334</v>
      </c>
      <c r="C134" s="22"/>
      <c r="D134" s="22">
        <v>12</v>
      </c>
      <c r="E134" s="22">
        <v>6</v>
      </c>
      <c r="F134" s="22"/>
      <c r="G134" s="22">
        <v>6</v>
      </c>
      <c r="H134" s="23">
        <f t="shared" si="0"/>
        <v>0</v>
      </c>
      <c r="I134" s="23"/>
      <c r="J134" s="23"/>
      <c r="K134" s="23"/>
      <c r="L134" s="23"/>
      <c r="M134" s="22">
        <v>3300</v>
      </c>
      <c r="N134" s="22">
        <f t="shared" si="1"/>
        <v>39600</v>
      </c>
      <c r="O134" s="24">
        <f t="shared" si="2"/>
        <v>1609.7560975609756</v>
      </c>
      <c r="P134" s="25" t="s">
        <v>335</v>
      </c>
      <c r="Q134" s="22"/>
      <c r="R134" s="22"/>
      <c r="S134" s="22"/>
      <c r="T134" s="22"/>
    </row>
    <row r="135" spans="1:37">
      <c r="A135" s="20"/>
      <c r="B135" s="22" t="s">
        <v>336</v>
      </c>
      <c r="C135" s="22"/>
      <c r="D135" s="22">
        <v>6</v>
      </c>
      <c r="E135" s="22">
        <v>3</v>
      </c>
      <c r="F135" s="22">
        <v>3</v>
      </c>
      <c r="G135" s="22"/>
      <c r="H135" s="23">
        <f t="shared" si="0"/>
        <v>0</v>
      </c>
      <c r="I135" s="23"/>
      <c r="J135" s="23"/>
      <c r="K135" s="23"/>
      <c r="L135" s="23"/>
      <c r="M135" s="22">
        <v>9500</v>
      </c>
      <c r="N135" s="22">
        <f t="shared" si="1"/>
        <v>57000</v>
      </c>
      <c r="O135" s="24">
        <f t="shared" si="2"/>
        <v>2317.0731707317073</v>
      </c>
      <c r="P135" s="25" t="s">
        <v>337</v>
      </c>
      <c r="Q135" s="22"/>
      <c r="R135" s="22"/>
      <c r="S135" s="22"/>
      <c r="T135" s="22"/>
    </row>
    <row r="136" spans="1:37">
      <c r="A136" s="20"/>
      <c r="B136" s="22" t="s">
        <v>291</v>
      </c>
      <c r="C136" s="22"/>
      <c r="D136" s="22">
        <v>6</v>
      </c>
      <c r="E136" s="22">
        <v>3</v>
      </c>
      <c r="F136" s="22">
        <v>3</v>
      </c>
      <c r="G136" s="22"/>
      <c r="H136" s="23">
        <f t="shared" si="0"/>
        <v>0</v>
      </c>
      <c r="I136" s="23"/>
      <c r="J136" s="23"/>
      <c r="K136" s="23"/>
      <c r="L136" s="23"/>
      <c r="M136" s="22">
        <v>2800</v>
      </c>
      <c r="N136" s="22">
        <f t="shared" si="1"/>
        <v>16800</v>
      </c>
      <c r="O136" s="24">
        <f t="shared" si="2"/>
        <v>682.92682926829264</v>
      </c>
      <c r="P136" s="25" t="s">
        <v>292</v>
      </c>
      <c r="Q136" s="22"/>
      <c r="R136" s="22"/>
      <c r="S136" s="22"/>
      <c r="T136" s="22"/>
    </row>
    <row r="137" spans="1:37">
      <c r="A137" s="32">
        <v>14</v>
      </c>
      <c r="B137" s="27" t="s">
        <v>338</v>
      </c>
      <c r="C137" s="27"/>
      <c r="D137" s="27">
        <v>39</v>
      </c>
      <c r="E137" s="27">
        <v>20</v>
      </c>
      <c r="F137" s="27"/>
      <c r="G137" s="27">
        <v>19</v>
      </c>
      <c r="H137" s="23">
        <f t="shared" si="0"/>
        <v>0</v>
      </c>
      <c r="I137" s="28"/>
      <c r="J137" s="28"/>
      <c r="K137" s="28"/>
      <c r="L137" s="28"/>
      <c r="M137" s="27">
        <v>1600</v>
      </c>
      <c r="N137" s="27">
        <f t="shared" si="1"/>
        <v>62400</v>
      </c>
      <c r="O137" s="29">
        <f t="shared" si="2"/>
        <v>2536.5853658536585</v>
      </c>
      <c r="P137" s="30" t="s">
        <v>339</v>
      </c>
      <c r="Q137" s="27"/>
      <c r="R137" s="27"/>
      <c r="S137" s="27"/>
      <c r="T137" s="27"/>
      <c r="U137" s="31"/>
      <c r="V137" s="31"/>
      <c r="W137" s="31"/>
      <c r="X137" s="31"/>
      <c r="Y137" s="31"/>
      <c r="Z137" s="31"/>
      <c r="AA137" s="31"/>
      <c r="AB137" s="31"/>
      <c r="AC137" s="31"/>
      <c r="AD137" s="31"/>
      <c r="AE137" s="31"/>
      <c r="AF137" s="31"/>
      <c r="AG137" s="31"/>
      <c r="AH137" s="31"/>
      <c r="AI137" s="31"/>
      <c r="AJ137" s="31"/>
      <c r="AK137" s="31"/>
    </row>
    <row r="138" spans="1:37">
      <c r="A138" s="20"/>
      <c r="B138" s="22" t="s">
        <v>340</v>
      </c>
      <c r="C138" s="22"/>
      <c r="D138" s="22">
        <v>13</v>
      </c>
      <c r="E138" s="22">
        <v>9</v>
      </c>
      <c r="F138" s="22">
        <v>4</v>
      </c>
      <c r="G138" s="22"/>
      <c r="H138" s="23">
        <f t="shared" si="0"/>
        <v>0</v>
      </c>
      <c r="I138" s="23"/>
      <c r="J138" s="23"/>
      <c r="K138" s="23"/>
      <c r="L138" s="23">
        <v>1</v>
      </c>
      <c r="M138" s="22">
        <v>2200</v>
      </c>
      <c r="N138" s="22">
        <f t="shared" si="1"/>
        <v>28600</v>
      </c>
      <c r="O138" s="24">
        <f t="shared" si="2"/>
        <v>1162.6016260162601</v>
      </c>
      <c r="P138" s="25" t="s">
        <v>341</v>
      </c>
      <c r="Q138" s="22"/>
      <c r="R138" s="22"/>
      <c r="S138" s="22"/>
      <c r="T138" s="22"/>
    </row>
    <row r="139" spans="1:37">
      <c r="A139" s="20"/>
      <c r="B139" s="22" t="s">
        <v>342</v>
      </c>
      <c r="C139" s="22"/>
      <c r="D139" s="22">
        <v>18</v>
      </c>
      <c r="E139" s="22">
        <v>5</v>
      </c>
      <c r="F139" s="22">
        <v>13</v>
      </c>
      <c r="G139" s="22"/>
      <c r="H139" s="23">
        <f t="shared" si="0"/>
        <v>0</v>
      </c>
      <c r="I139" s="23"/>
      <c r="J139" s="23"/>
      <c r="K139" s="23"/>
      <c r="L139" s="23"/>
      <c r="M139" s="22">
        <v>12600</v>
      </c>
      <c r="N139" s="22">
        <f t="shared" si="1"/>
        <v>226800</v>
      </c>
      <c r="O139" s="24">
        <f t="shared" si="2"/>
        <v>9219.5121951219498</v>
      </c>
      <c r="P139" s="25" t="s">
        <v>343</v>
      </c>
      <c r="Q139" s="22"/>
      <c r="R139" s="22"/>
      <c r="S139" s="22"/>
      <c r="T139" s="22"/>
    </row>
    <row r="140" spans="1:37">
      <c r="A140" s="20"/>
      <c r="B140" s="22" t="s">
        <v>344</v>
      </c>
      <c r="C140" s="22"/>
      <c r="D140" s="22">
        <v>10</v>
      </c>
      <c r="E140" s="22">
        <v>5</v>
      </c>
      <c r="F140" s="22">
        <v>5</v>
      </c>
      <c r="G140" s="22"/>
      <c r="H140" s="23">
        <f t="shared" si="0"/>
        <v>0</v>
      </c>
      <c r="I140" s="23"/>
      <c r="J140" s="23"/>
      <c r="K140" s="23"/>
      <c r="L140" s="23"/>
      <c r="M140" s="22">
        <v>3500</v>
      </c>
      <c r="N140" s="22">
        <f t="shared" si="1"/>
        <v>35000</v>
      </c>
      <c r="O140" s="24">
        <f t="shared" si="2"/>
        <v>1422.7642276422764</v>
      </c>
      <c r="P140" s="25" t="s">
        <v>345</v>
      </c>
      <c r="Q140" s="22"/>
      <c r="R140" s="22"/>
      <c r="S140" s="22"/>
      <c r="T140" s="22"/>
    </row>
    <row r="141" spans="1:37">
      <c r="A141" s="26"/>
      <c r="B141" s="27" t="s">
        <v>266</v>
      </c>
      <c r="C141" s="27"/>
      <c r="D141" s="27">
        <v>92</v>
      </c>
      <c r="E141" s="27">
        <v>42</v>
      </c>
      <c r="F141" s="27"/>
      <c r="G141" s="27">
        <v>50</v>
      </c>
      <c r="H141" s="23">
        <f t="shared" si="0"/>
        <v>0</v>
      </c>
      <c r="I141" s="28"/>
      <c r="J141" s="28"/>
      <c r="K141" s="28"/>
      <c r="L141" s="28"/>
      <c r="M141" s="27">
        <v>2700</v>
      </c>
      <c r="N141" s="27">
        <f t="shared" si="1"/>
        <v>248400</v>
      </c>
      <c r="O141" s="29">
        <f t="shared" si="2"/>
        <v>10097.560975609755</v>
      </c>
      <c r="P141" s="30" t="s">
        <v>267</v>
      </c>
      <c r="Q141" s="27"/>
      <c r="R141" s="27"/>
      <c r="S141" s="27"/>
      <c r="T141" s="27"/>
      <c r="U141" s="31"/>
      <c r="V141" s="31"/>
      <c r="W141" s="31"/>
      <c r="X141" s="31"/>
      <c r="Y141" s="31"/>
      <c r="Z141" s="31"/>
      <c r="AA141" s="31"/>
      <c r="AB141" s="31"/>
      <c r="AC141" s="31"/>
      <c r="AD141" s="31"/>
      <c r="AE141" s="31"/>
      <c r="AF141" s="31"/>
      <c r="AG141" s="31"/>
      <c r="AH141" s="31"/>
      <c r="AI141" s="31"/>
      <c r="AJ141" s="31"/>
      <c r="AK141" s="31"/>
    </row>
    <row r="142" spans="1:37">
      <c r="A142" s="20"/>
      <c r="B142" s="22" t="s">
        <v>346</v>
      </c>
      <c r="C142" s="22"/>
      <c r="D142" s="22">
        <v>80</v>
      </c>
      <c r="E142" s="22">
        <v>42</v>
      </c>
      <c r="F142" s="22">
        <v>34</v>
      </c>
      <c r="G142" s="22">
        <v>4</v>
      </c>
      <c r="H142" s="23">
        <f t="shared" si="0"/>
        <v>0</v>
      </c>
      <c r="I142" s="23"/>
      <c r="J142" s="23"/>
      <c r="K142" s="23"/>
      <c r="L142" s="23"/>
      <c r="M142" s="22">
        <v>2000</v>
      </c>
      <c r="N142" s="22">
        <f t="shared" si="1"/>
        <v>160000</v>
      </c>
      <c r="O142" s="24">
        <f t="shared" si="2"/>
        <v>6504.0650406504064</v>
      </c>
      <c r="P142" s="25" t="s">
        <v>296</v>
      </c>
      <c r="Q142" s="22"/>
      <c r="R142" s="22"/>
      <c r="S142" s="22"/>
      <c r="T142" s="22"/>
    </row>
    <row r="143" spans="1:37">
      <c r="A143" s="26"/>
      <c r="B143" s="27" t="s">
        <v>347</v>
      </c>
      <c r="C143" s="33"/>
      <c r="D143" s="33">
        <v>41</v>
      </c>
      <c r="E143" s="33">
        <v>0</v>
      </c>
      <c r="F143" s="33"/>
      <c r="G143" s="33">
        <v>41</v>
      </c>
      <c r="H143" s="23">
        <f t="shared" si="0"/>
        <v>0</v>
      </c>
      <c r="I143" s="34"/>
      <c r="J143" s="34"/>
      <c r="K143" s="34"/>
      <c r="L143" s="34">
        <v>1</v>
      </c>
      <c r="M143" s="33">
        <v>2400</v>
      </c>
      <c r="N143" s="33">
        <f t="shared" si="1"/>
        <v>98400</v>
      </c>
      <c r="O143" s="35">
        <f t="shared" si="2"/>
        <v>3999.9999999999995</v>
      </c>
      <c r="P143" s="36" t="s">
        <v>348</v>
      </c>
      <c r="Q143" s="33"/>
      <c r="R143" s="27"/>
      <c r="S143" s="27"/>
      <c r="T143" s="27"/>
      <c r="U143" s="31"/>
      <c r="V143" s="31"/>
      <c r="W143" s="31"/>
      <c r="X143" s="31"/>
      <c r="Y143" s="31"/>
      <c r="Z143" s="31"/>
      <c r="AA143" s="31"/>
      <c r="AB143" s="31"/>
      <c r="AC143" s="31"/>
      <c r="AD143" s="31"/>
      <c r="AE143" s="31"/>
      <c r="AF143" s="31"/>
      <c r="AG143" s="31"/>
      <c r="AH143" s="31"/>
      <c r="AI143" s="31"/>
      <c r="AJ143" s="31"/>
      <c r="AK143" s="31"/>
    </row>
    <row r="144" spans="1:37">
      <c r="A144" s="20"/>
      <c r="B144" s="22" t="s">
        <v>279</v>
      </c>
      <c r="C144" s="22"/>
      <c r="D144" s="22">
        <v>76</v>
      </c>
      <c r="E144" s="22">
        <v>37</v>
      </c>
      <c r="F144" s="22">
        <v>39</v>
      </c>
      <c r="G144" s="22"/>
      <c r="H144" s="23">
        <f t="shared" si="0"/>
        <v>0</v>
      </c>
      <c r="I144" s="23"/>
      <c r="J144" s="23"/>
      <c r="K144" s="23"/>
      <c r="L144" s="23"/>
      <c r="M144" s="22">
        <v>4200</v>
      </c>
      <c r="N144" s="22">
        <f t="shared" si="1"/>
        <v>319200</v>
      </c>
      <c r="O144" s="24">
        <f t="shared" si="2"/>
        <v>12975.60975609756</v>
      </c>
      <c r="P144" s="25" t="s">
        <v>280</v>
      </c>
      <c r="Q144" s="22"/>
      <c r="R144" s="22"/>
      <c r="S144" s="22"/>
      <c r="T144" s="22"/>
    </row>
    <row r="145" spans="1:37">
      <c r="A145" s="20"/>
      <c r="B145" s="22" t="s">
        <v>349</v>
      </c>
      <c r="C145" s="22" t="s">
        <v>350</v>
      </c>
      <c r="D145" s="22">
        <v>128</v>
      </c>
      <c r="E145" s="22">
        <v>35</v>
      </c>
      <c r="F145" s="22">
        <v>77</v>
      </c>
      <c r="G145" s="22">
        <v>16</v>
      </c>
      <c r="H145" s="23">
        <f t="shared" si="0"/>
        <v>0</v>
      </c>
      <c r="I145" s="23"/>
      <c r="J145" s="23"/>
      <c r="K145" s="23"/>
      <c r="L145" s="23">
        <v>9</v>
      </c>
      <c r="M145" s="22">
        <v>3000</v>
      </c>
      <c r="N145" s="22">
        <f t="shared" si="1"/>
        <v>384000</v>
      </c>
      <c r="O145" s="24">
        <f t="shared" si="2"/>
        <v>15609.756097560974</v>
      </c>
      <c r="P145" s="25" t="s">
        <v>276</v>
      </c>
      <c r="Q145" s="22"/>
      <c r="R145" s="22"/>
      <c r="S145" s="22"/>
      <c r="T145" s="22"/>
    </row>
    <row r="146" spans="1:37">
      <c r="A146" s="26"/>
      <c r="B146" s="27" t="s">
        <v>281</v>
      </c>
      <c r="C146" s="27"/>
      <c r="D146" s="27">
        <v>34</v>
      </c>
      <c r="E146" s="27"/>
      <c r="F146" s="27"/>
      <c r="G146" s="27">
        <v>34</v>
      </c>
      <c r="H146" s="23">
        <f t="shared" si="0"/>
        <v>0</v>
      </c>
      <c r="I146" s="28"/>
      <c r="J146" s="28"/>
      <c r="K146" s="28"/>
      <c r="L146" s="28"/>
      <c r="M146" s="27">
        <v>8200</v>
      </c>
      <c r="N146" s="27">
        <f t="shared" si="1"/>
        <v>278800</v>
      </c>
      <c r="O146" s="29">
        <f t="shared" si="2"/>
        <v>11333.333333333332</v>
      </c>
      <c r="P146" s="30" t="s">
        <v>282</v>
      </c>
      <c r="Q146" s="27"/>
      <c r="R146" s="27"/>
      <c r="S146" s="27"/>
      <c r="T146" s="27"/>
      <c r="U146" s="31"/>
      <c r="V146" s="31"/>
      <c r="W146" s="31"/>
      <c r="X146" s="31"/>
      <c r="Y146" s="31"/>
      <c r="Z146" s="31"/>
      <c r="AA146" s="31"/>
      <c r="AB146" s="31"/>
      <c r="AC146" s="31"/>
      <c r="AD146" s="31"/>
      <c r="AE146" s="31"/>
      <c r="AF146" s="31"/>
      <c r="AG146" s="31"/>
      <c r="AH146" s="31"/>
      <c r="AI146" s="31"/>
      <c r="AJ146" s="31"/>
      <c r="AK146" s="31"/>
    </row>
    <row r="147" spans="1:37">
      <c r="A147" s="20"/>
      <c r="B147" s="22" t="s">
        <v>351</v>
      </c>
      <c r="C147" s="22"/>
      <c r="D147" s="22">
        <v>8</v>
      </c>
      <c r="E147" s="22">
        <v>4</v>
      </c>
      <c r="F147" s="22">
        <v>4</v>
      </c>
      <c r="G147" s="22"/>
      <c r="H147" s="23">
        <f t="shared" si="0"/>
        <v>0</v>
      </c>
      <c r="I147" s="23"/>
      <c r="J147" s="23"/>
      <c r="K147" s="23"/>
      <c r="L147" s="23"/>
      <c r="M147" s="22">
        <v>3900</v>
      </c>
      <c r="N147" s="22">
        <f t="shared" si="1"/>
        <v>31200</v>
      </c>
      <c r="O147" s="24">
        <f t="shared" si="2"/>
        <v>1268.2926829268292</v>
      </c>
      <c r="P147" s="25" t="s">
        <v>352</v>
      </c>
      <c r="Q147" s="22"/>
      <c r="R147" s="22"/>
      <c r="S147" s="22"/>
      <c r="T147" s="22"/>
    </row>
    <row r="148" spans="1:37">
      <c r="A148" s="20"/>
      <c r="B148" s="22" t="s">
        <v>299</v>
      </c>
      <c r="C148" s="22"/>
      <c r="D148" s="22">
        <v>105</v>
      </c>
      <c r="E148" s="22">
        <v>55</v>
      </c>
      <c r="F148" s="22"/>
      <c r="G148" s="22">
        <v>50</v>
      </c>
      <c r="H148" s="23">
        <f t="shared" si="0"/>
        <v>0</v>
      </c>
      <c r="I148" s="23"/>
      <c r="J148" s="23"/>
      <c r="K148" s="23"/>
      <c r="L148" s="23"/>
      <c r="M148" s="22">
        <v>2800</v>
      </c>
      <c r="N148" s="22">
        <f t="shared" si="1"/>
        <v>294000</v>
      </c>
      <c r="O148" s="24">
        <f t="shared" si="2"/>
        <v>11951.219512195121</v>
      </c>
      <c r="P148" s="25" t="s">
        <v>301</v>
      </c>
      <c r="Q148" s="22"/>
      <c r="R148" s="22"/>
      <c r="S148" s="22"/>
      <c r="T148" s="22"/>
    </row>
    <row r="149" spans="1:37">
      <c r="A149" s="20"/>
      <c r="B149" s="22" t="s">
        <v>264</v>
      </c>
      <c r="C149" s="22"/>
      <c r="D149" s="22">
        <v>207</v>
      </c>
      <c r="E149" s="22">
        <v>106</v>
      </c>
      <c r="F149" s="22">
        <v>86</v>
      </c>
      <c r="G149" s="22">
        <v>15</v>
      </c>
      <c r="H149" s="23">
        <f t="shared" si="0"/>
        <v>0</v>
      </c>
      <c r="I149" s="23"/>
      <c r="J149" s="23"/>
      <c r="K149" s="23"/>
      <c r="L149" s="23">
        <v>1</v>
      </c>
      <c r="M149" s="22">
        <v>2600</v>
      </c>
      <c r="N149" s="22">
        <f t="shared" si="1"/>
        <v>538200</v>
      </c>
      <c r="O149" s="24">
        <f t="shared" si="2"/>
        <v>21878.048780487803</v>
      </c>
      <c r="P149" s="25" t="s">
        <v>265</v>
      </c>
      <c r="Q149" s="22"/>
      <c r="R149" s="22"/>
      <c r="S149" s="22"/>
      <c r="T149" s="22"/>
    </row>
    <row r="150" spans="1:37">
      <c r="A150" s="20"/>
      <c r="B150" s="22" t="s">
        <v>262</v>
      </c>
      <c r="C150" s="22"/>
      <c r="D150" s="22">
        <v>56</v>
      </c>
      <c r="E150" s="22">
        <v>30</v>
      </c>
      <c r="F150" s="22">
        <v>26</v>
      </c>
      <c r="G150" s="22"/>
      <c r="H150" s="23">
        <f t="shared" si="0"/>
        <v>0</v>
      </c>
      <c r="I150" s="23"/>
      <c r="J150" s="23"/>
      <c r="K150" s="23"/>
      <c r="L150" s="23"/>
      <c r="M150" s="22">
        <v>3500</v>
      </c>
      <c r="N150" s="22">
        <f t="shared" si="1"/>
        <v>196000</v>
      </c>
      <c r="O150" s="24">
        <f t="shared" si="2"/>
        <v>7967.4796747967475</v>
      </c>
      <c r="P150" s="25" t="s">
        <v>263</v>
      </c>
      <c r="Q150" s="22"/>
      <c r="R150" s="22"/>
      <c r="S150" s="22"/>
      <c r="T150" s="22"/>
    </row>
    <row r="151" spans="1:37">
      <c r="A151" s="20">
        <v>15</v>
      </c>
      <c r="B151" s="22" t="s">
        <v>262</v>
      </c>
      <c r="C151" s="22"/>
      <c r="D151" s="22">
        <v>224</v>
      </c>
      <c r="E151" s="22">
        <v>110</v>
      </c>
      <c r="F151" s="22">
        <v>114</v>
      </c>
      <c r="G151" s="22"/>
      <c r="H151" s="23">
        <f t="shared" si="0"/>
        <v>0</v>
      </c>
      <c r="I151" s="23"/>
      <c r="J151" s="23"/>
      <c r="K151" s="23"/>
      <c r="L151" s="23"/>
      <c r="M151" s="22">
        <v>3500</v>
      </c>
      <c r="N151" s="22">
        <f t="shared" si="1"/>
        <v>784000</v>
      </c>
      <c r="O151" s="24">
        <f t="shared" si="2"/>
        <v>31869.91869918699</v>
      </c>
      <c r="P151" s="25" t="s">
        <v>263</v>
      </c>
      <c r="Q151" s="22"/>
      <c r="R151" s="22"/>
      <c r="S151" s="22"/>
      <c r="T151" s="22"/>
    </row>
    <row r="152" spans="1:37">
      <c r="A152" s="26"/>
      <c r="B152" s="27" t="s">
        <v>219</v>
      </c>
      <c r="C152" s="27"/>
      <c r="D152" s="27">
        <v>8</v>
      </c>
      <c r="E152" s="27"/>
      <c r="F152" s="27"/>
      <c r="G152" s="27">
        <v>8</v>
      </c>
      <c r="H152" s="23">
        <f t="shared" si="0"/>
        <v>0</v>
      </c>
      <c r="I152" s="28"/>
      <c r="J152" s="28"/>
      <c r="K152" s="28"/>
      <c r="L152" s="28"/>
      <c r="M152" s="27">
        <v>11200</v>
      </c>
      <c r="N152" s="27">
        <f t="shared" si="1"/>
        <v>89600</v>
      </c>
      <c r="O152" s="29">
        <f t="shared" si="2"/>
        <v>3642.2764227642274</v>
      </c>
      <c r="P152" s="30" t="s">
        <v>221</v>
      </c>
      <c r="Q152" s="27"/>
      <c r="R152" s="27"/>
      <c r="S152" s="27"/>
      <c r="T152" s="27"/>
      <c r="U152" s="31"/>
      <c r="V152" s="31"/>
      <c r="W152" s="31"/>
      <c r="X152" s="31"/>
      <c r="Y152" s="31"/>
      <c r="Z152" s="31"/>
      <c r="AA152" s="31"/>
      <c r="AB152" s="31"/>
      <c r="AC152" s="31"/>
      <c r="AD152" s="31"/>
      <c r="AE152" s="31"/>
      <c r="AF152" s="31"/>
      <c r="AG152" s="31"/>
      <c r="AH152" s="31"/>
      <c r="AI152" s="31"/>
      <c r="AJ152" s="31"/>
      <c r="AK152" s="31"/>
    </row>
    <row r="153" spans="1:37">
      <c r="A153" s="26"/>
      <c r="B153" s="27" t="s">
        <v>260</v>
      </c>
      <c r="C153" s="27" t="s">
        <v>353</v>
      </c>
      <c r="D153" s="27">
        <v>225</v>
      </c>
      <c r="E153" s="27">
        <v>73</v>
      </c>
      <c r="F153" s="27"/>
      <c r="G153" s="27">
        <v>145</v>
      </c>
      <c r="H153" s="23">
        <f t="shared" si="0"/>
        <v>7</v>
      </c>
      <c r="I153" s="28"/>
      <c r="J153" s="28"/>
      <c r="K153" s="28"/>
      <c r="L153" s="28">
        <v>29</v>
      </c>
      <c r="M153" s="27">
        <v>2600</v>
      </c>
      <c r="N153" s="27">
        <f t="shared" si="1"/>
        <v>585000</v>
      </c>
      <c r="O153" s="29">
        <f t="shared" si="2"/>
        <v>23780.487804878048</v>
      </c>
      <c r="P153" s="30" t="s">
        <v>261</v>
      </c>
      <c r="Q153" s="27"/>
      <c r="R153" s="27"/>
      <c r="S153" s="27"/>
      <c r="T153" s="27"/>
      <c r="U153" s="31"/>
      <c r="V153" s="31"/>
      <c r="W153" s="31"/>
      <c r="X153" s="31"/>
      <c r="Y153" s="31"/>
      <c r="Z153" s="31"/>
      <c r="AA153" s="31"/>
      <c r="AB153" s="31"/>
      <c r="AC153" s="31"/>
      <c r="AD153" s="31"/>
      <c r="AE153" s="31"/>
      <c r="AF153" s="31"/>
      <c r="AG153" s="31"/>
      <c r="AH153" s="31"/>
      <c r="AI153" s="31"/>
      <c r="AJ153" s="31"/>
      <c r="AK153" s="31"/>
    </row>
    <row r="154" spans="1:37">
      <c r="A154" s="20"/>
      <c r="B154" s="22" t="s">
        <v>258</v>
      </c>
      <c r="C154" s="22"/>
      <c r="D154" s="22">
        <v>84</v>
      </c>
      <c r="E154" s="22">
        <v>42</v>
      </c>
      <c r="F154" s="22"/>
      <c r="G154" s="22">
        <v>42</v>
      </c>
      <c r="H154" s="23">
        <f t="shared" si="0"/>
        <v>0</v>
      </c>
      <c r="I154" s="23"/>
      <c r="J154" s="23"/>
      <c r="K154" s="23"/>
      <c r="L154" s="23"/>
      <c r="M154" s="22">
        <v>4700</v>
      </c>
      <c r="N154" s="22">
        <f t="shared" si="1"/>
        <v>394800</v>
      </c>
      <c r="O154" s="24">
        <f t="shared" si="2"/>
        <v>16048.780487804877</v>
      </c>
      <c r="P154" s="25" t="s">
        <v>259</v>
      </c>
      <c r="Q154" s="22"/>
      <c r="R154" s="22"/>
      <c r="S154" s="22"/>
    </row>
    <row r="155" spans="1:37">
      <c r="A155" s="48"/>
      <c r="B155" s="49" t="s">
        <v>273</v>
      </c>
      <c r="C155" s="50"/>
      <c r="D155" s="50">
        <v>6</v>
      </c>
      <c r="E155" s="50">
        <v>2</v>
      </c>
      <c r="F155" s="50"/>
      <c r="G155" s="50">
        <v>6</v>
      </c>
      <c r="H155" s="23">
        <f t="shared" si="0"/>
        <v>-2</v>
      </c>
      <c r="I155" s="51"/>
      <c r="J155" s="51"/>
      <c r="K155" s="51"/>
      <c r="L155" s="51">
        <v>3</v>
      </c>
      <c r="M155" s="50">
        <v>5200</v>
      </c>
      <c r="N155" s="50">
        <f t="shared" si="1"/>
        <v>31200</v>
      </c>
      <c r="O155" s="52">
        <f t="shared" si="2"/>
        <v>1268.2926829268292</v>
      </c>
      <c r="P155" s="53" t="s">
        <v>274</v>
      </c>
      <c r="Q155" s="50"/>
      <c r="R155" s="50"/>
      <c r="S155" s="50"/>
      <c r="T155" s="54"/>
      <c r="U155" s="54"/>
      <c r="V155" s="54"/>
      <c r="W155" s="54"/>
      <c r="X155" s="54"/>
      <c r="Y155" s="54"/>
      <c r="Z155" s="54"/>
      <c r="AA155" s="54"/>
      <c r="AB155" s="54"/>
      <c r="AC155" s="54"/>
      <c r="AD155" s="54"/>
      <c r="AE155" s="54"/>
      <c r="AF155" s="54"/>
      <c r="AG155" s="54"/>
      <c r="AH155" s="54"/>
      <c r="AI155" s="54"/>
      <c r="AJ155" s="54"/>
      <c r="AK155" s="54"/>
    </row>
    <row r="156" spans="1:37">
      <c r="A156" s="26"/>
      <c r="B156" s="27" t="s">
        <v>354</v>
      </c>
      <c r="C156" s="27"/>
      <c r="D156" s="27">
        <v>1</v>
      </c>
      <c r="E156" s="27">
        <v>1</v>
      </c>
      <c r="F156" s="27"/>
      <c r="G156" s="27"/>
      <c r="H156" s="23">
        <f t="shared" si="0"/>
        <v>0</v>
      </c>
      <c r="I156" s="28"/>
      <c r="J156" s="28"/>
      <c r="K156" s="28"/>
      <c r="L156" s="28"/>
      <c r="M156" s="27">
        <v>19000</v>
      </c>
      <c r="N156" s="27">
        <f t="shared" si="1"/>
        <v>19000</v>
      </c>
      <c r="O156" s="29">
        <f t="shared" si="2"/>
        <v>772.35772357723567</v>
      </c>
      <c r="P156" s="30" t="s">
        <v>355</v>
      </c>
      <c r="Q156" s="27"/>
      <c r="R156" s="27"/>
      <c r="S156" s="27"/>
      <c r="T156" s="31"/>
      <c r="U156" s="31"/>
      <c r="V156" s="31"/>
      <c r="W156" s="31"/>
      <c r="X156" s="31"/>
      <c r="Y156" s="31"/>
      <c r="Z156" s="31"/>
      <c r="AA156" s="31"/>
      <c r="AB156" s="31"/>
      <c r="AC156" s="31"/>
      <c r="AD156" s="31"/>
      <c r="AE156" s="31"/>
      <c r="AF156" s="31"/>
      <c r="AG156" s="31"/>
      <c r="AH156" s="31"/>
      <c r="AI156" s="31"/>
      <c r="AJ156" s="31"/>
      <c r="AK156" s="31"/>
    </row>
    <row r="157" spans="1:37">
      <c r="A157" s="26"/>
      <c r="B157" s="27" t="s">
        <v>356</v>
      </c>
      <c r="C157" s="27"/>
      <c r="D157" s="27">
        <v>1</v>
      </c>
      <c r="E157" s="27">
        <v>1</v>
      </c>
      <c r="F157" s="27"/>
      <c r="G157" s="27"/>
      <c r="H157" s="23">
        <f t="shared" si="0"/>
        <v>0</v>
      </c>
      <c r="I157" s="28"/>
      <c r="J157" s="28"/>
      <c r="K157" s="28"/>
      <c r="L157" s="28"/>
      <c r="M157" s="27">
        <v>11300</v>
      </c>
      <c r="N157" s="27">
        <f t="shared" si="1"/>
        <v>11300</v>
      </c>
      <c r="O157" s="29">
        <f t="shared" si="2"/>
        <v>459.34959349593493</v>
      </c>
      <c r="P157" s="30" t="s">
        <v>357</v>
      </c>
      <c r="Q157" s="27"/>
      <c r="R157" s="27"/>
      <c r="S157" s="27"/>
      <c r="T157" s="31"/>
      <c r="U157" s="31"/>
      <c r="V157" s="31"/>
      <c r="W157" s="31"/>
      <c r="X157" s="31"/>
      <c r="Y157" s="31"/>
      <c r="Z157" s="31"/>
      <c r="AA157" s="31"/>
      <c r="AB157" s="31"/>
      <c r="AC157" s="31"/>
      <c r="AD157" s="31"/>
      <c r="AE157" s="31"/>
      <c r="AF157" s="31"/>
      <c r="AG157" s="31"/>
      <c r="AH157" s="31"/>
      <c r="AI157" s="31"/>
      <c r="AJ157" s="31"/>
      <c r="AK157" s="31"/>
    </row>
    <row r="158" spans="1:37">
      <c r="A158" s="20"/>
      <c r="B158" s="22" t="s">
        <v>358</v>
      </c>
      <c r="C158" s="22"/>
      <c r="D158" s="22">
        <v>2</v>
      </c>
      <c r="E158" s="22">
        <v>1</v>
      </c>
      <c r="F158" s="22">
        <v>1</v>
      </c>
      <c r="G158" s="22"/>
      <c r="H158" s="23">
        <f t="shared" si="0"/>
        <v>0</v>
      </c>
      <c r="I158" s="23"/>
      <c r="J158" s="23"/>
      <c r="K158" s="23"/>
      <c r="L158" s="23"/>
      <c r="M158" s="22">
        <v>5000</v>
      </c>
      <c r="N158" s="22">
        <f t="shared" si="1"/>
        <v>10000</v>
      </c>
      <c r="O158" s="24">
        <f t="shared" si="2"/>
        <v>406.5040650406504</v>
      </c>
      <c r="P158" s="43" t="s">
        <v>359</v>
      </c>
      <c r="Q158" s="22"/>
      <c r="R158" s="22"/>
      <c r="S158" s="22"/>
    </row>
    <row r="159" spans="1:37">
      <c r="A159" s="26"/>
      <c r="B159" s="27" t="s">
        <v>360</v>
      </c>
      <c r="C159" s="27"/>
      <c r="D159" s="27">
        <v>1</v>
      </c>
      <c r="E159" s="27">
        <v>1</v>
      </c>
      <c r="F159" s="27"/>
      <c r="G159" s="27"/>
      <c r="H159" s="23">
        <f t="shared" si="0"/>
        <v>0</v>
      </c>
      <c r="I159" s="28"/>
      <c r="J159" s="28"/>
      <c r="K159" s="28"/>
      <c r="L159" s="28"/>
      <c r="M159" s="27">
        <v>3400</v>
      </c>
      <c r="N159" s="27">
        <f t="shared" si="1"/>
        <v>3400</v>
      </c>
      <c r="O159" s="29">
        <f t="shared" si="2"/>
        <v>138.21138211382112</v>
      </c>
      <c r="P159" s="30" t="s">
        <v>361</v>
      </c>
      <c r="Q159" s="27"/>
      <c r="R159" s="27"/>
      <c r="S159" s="27"/>
      <c r="T159" s="31"/>
      <c r="U159" s="31"/>
      <c r="V159" s="31"/>
      <c r="W159" s="31"/>
      <c r="X159" s="31"/>
      <c r="Y159" s="31"/>
      <c r="Z159" s="31"/>
      <c r="AA159" s="31"/>
      <c r="AB159" s="31"/>
      <c r="AC159" s="31"/>
      <c r="AD159" s="31"/>
      <c r="AE159" s="31"/>
      <c r="AF159" s="31"/>
      <c r="AG159" s="31"/>
      <c r="AH159" s="31"/>
      <c r="AI159" s="31"/>
      <c r="AJ159" s="31"/>
      <c r="AK159" s="31"/>
    </row>
    <row r="160" spans="1:37">
      <c r="A160" s="26"/>
      <c r="B160" s="27" t="s">
        <v>241</v>
      </c>
      <c r="C160" s="27"/>
      <c r="D160" s="27">
        <v>1</v>
      </c>
      <c r="E160" s="27">
        <v>1</v>
      </c>
      <c r="F160" s="27"/>
      <c r="G160" s="27"/>
      <c r="H160" s="23">
        <f t="shared" si="0"/>
        <v>0</v>
      </c>
      <c r="I160" s="28"/>
      <c r="J160" s="28"/>
      <c r="K160" s="28"/>
      <c r="L160" s="28"/>
      <c r="M160" s="27">
        <v>11200</v>
      </c>
      <c r="N160" s="27">
        <f t="shared" si="1"/>
        <v>11200</v>
      </c>
      <c r="O160" s="29">
        <f t="shared" si="2"/>
        <v>455.28455284552842</v>
      </c>
      <c r="P160" s="30" t="s">
        <v>242</v>
      </c>
      <c r="Q160" s="27"/>
      <c r="R160" s="27"/>
      <c r="S160" s="27"/>
      <c r="T160" s="31"/>
      <c r="U160" s="31"/>
      <c r="V160" s="31"/>
      <c r="W160" s="31"/>
      <c r="X160" s="31"/>
      <c r="Y160" s="31"/>
      <c r="Z160" s="31"/>
      <c r="AA160" s="31"/>
      <c r="AB160" s="31"/>
      <c r="AC160" s="31"/>
      <c r="AD160" s="31"/>
      <c r="AE160" s="31"/>
      <c r="AF160" s="31"/>
      <c r="AG160" s="31"/>
      <c r="AH160" s="31"/>
      <c r="AI160" s="31"/>
      <c r="AJ160" s="31"/>
      <c r="AK160" s="31"/>
    </row>
    <row r="161" spans="1:37">
      <c r="A161" s="55"/>
      <c r="B161" s="56" t="s">
        <v>311</v>
      </c>
      <c r="C161" s="50"/>
      <c r="D161" s="50">
        <v>3</v>
      </c>
      <c r="E161" s="50">
        <v>3</v>
      </c>
      <c r="F161" s="50"/>
      <c r="G161" s="50">
        <v>3</v>
      </c>
      <c r="H161" s="23">
        <f t="shared" si="0"/>
        <v>-3</v>
      </c>
      <c r="I161" s="51"/>
      <c r="J161" s="51"/>
      <c r="K161" s="51"/>
      <c r="L161" s="51"/>
      <c r="M161" s="50">
        <v>2800</v>
      </c>
      <c r="N161" s="50">
        <f t="shared" si="1"/>
        <v>8400</v>
      </c>
      <c r="O161" s="52">
        <f t="shared" si="2"/>
        <v>341.46341463414632</v>
      </c>
      <c r="P161" s="53" t="s">
        <v>313</v>
      </c>
      <c r="Q161" s="50"/>
      <c r="R161" s="50"/>
      <c r="S161" s="50"/>
      <c r="T161" s="54"/>
      <c r="U161" s="54"/>
      <c r="V161" s="54"/>
      <c r="W161" s="54"/>
      <c r="X161" s="54"/>
      <c r="Y161" s="54"/>
      <c r="Z161" s="54"/>
      <c r="AA161" s="54"/>
      <c r="AB161" s="54"/>
      <c r="AC161" s="54"/>
      <c r="AD161" s="54"/>
      <c r="AE161" s="54"/>
      <c r="AF161" s="54"/>
      <c r="AG161" s="54"/>
      <c r="AH161" s="54"/>
      <c r="AI161" s="54"/>
      <c r="AJ161" s="54"/>
      <c r="AK161" s="54"/>
    </row>
    <row r="162" spans="1:37">
      <c r="A162" s="26"/>
      <c r="B162" s="27" t="s">
        <v>362</v>
      </c>
      <c r="C162" s="27"/>
      <c r="D162" s="27">
        <v>1</v>
      </c>
      <c r="E162" s="27">
        <v>1</v>
      </c>
      <c r="F162" s="27"/>
      <c r="G162" s="27"/>
      <c r="H162" s="23">
        <f t="shared" si="0"/>
        <v>0</v>
      </c>
      <c r="I162" s="28"/>
      <c r="J162" s="28"/>
      <c r="K162" s="28"/>
      <c r="L162" s="28"/>
      <c r="M162" s="27">
        <v>5600</v>
      </c>
      <c r="N162" s="27">
        <f t="shared" si="1"/>
        <v>5600</v>
      </c>
      <c r="O162" s="29">
        <f t="shared" si="2"/>
        <v>227.64227642276421</v>
      </c>
      <c r="P162" s="30" t="s">
        <v>363</v>
      </c>
      <c r="Q162" s="27"/>
      <c r="R162" s="27"/>
      <c r="S162" s="27"/>
      <c r="T162" s="31"/>
      <c r="U162" s="31"/>
      <c r="V162" s="31"/>
      <c r="W162" s="31"/>
      <c r="X162" s="31"/>
      <c r="Y162" s="31"/>
      <c r="Z162" s="31"/>
      <c r="AA162" s="31"/>
      <c r="AB162" s="31"/>
      <c r="AC162" s="31"/>
      <c r="AD162" s="31"/>
      <c r="AE162" s="31"/>
      <c r="AF162" s="31"/>
      <c r="AG162" s="31"/>
      <c r="AH162" s="31"/>
      <c r="AI162" s="31"/>
      <c r="AJ162" s="31"/>
      <c r="AK162" s="31"/>
    </row>
    <row r="163" spans="1:37">
      <c r="A163" s="20"/>
      <c r="B163" s="22" t="s">
        <v>364</v>
      </c>
      <c r="C163" s="22"/>
      <c r="D163" s="22">
        <v>28</v>
      </c>
      <c r="E163" s="22">
        <v>17</v>
      </c>
      <c r="F163" s="22">
        <v>11</v>
      </c>
      <c r="G163" s="22"/>
      <c r="H163" s="23">
        <f t="shared" si="0"/>
        <v>0</v>
      </c>
      <c r="I163" s="23"/>
      <c r="J163" s="23"/>
      <c r="K163" s="23"/>
      <c r="L163" s="23"/>
      <c r="M163" s="22">
        <v>4800</v>
      </c>
      <c r="N163" s="22">
        <f t="shared" si="1"/>
        <v>134400</v>
      </c>
      <c r="O163" s="24">
        <f t="shared" si="2"/>
        <v>5463.4146341463411</v>
      </c>
      <c r="P163" s="25" t="s">
        <v>316</v>
      </c>
      <c r="Q163" s="22"/>
      <c r="R163" s="22"/>
      <c r="S163" s="22"/>
    </row>
    <row r="164" spans="1:37">
      <c r="A164" s="20">
        <v>16</v>
      </c>
      <c r="B164" s="22" t="s">
        <v>365</v>
      </c>
      <c r="C164" s="22"/>
      <c r="D164" s="22">
        <v>63</v>
      </c>
      <c r="E164" s="22">
        <v>32</v>
      </c>
      <c r="F164" s="22">
        <v>26</v>
      </c>
      <c r="G164" s="22">
        <v>5</v>
      </c>
      <c r="H164" s="23">
        <f t="shared" si="0"/>
        <v>0</v>
      </c>
      <c r="I164" s="23"/>
      <c r="J164" s="23"/>
      <c r="K164" s="23"/>
      <c r="L164" s="23"/>
      <c r="M164" s="22">
        <v>1500</v>
      </c>
      <c r="N164" s="22">
        <f t="shared" si="1"/>
        <v>94500</v>
      </c>
      <c r="O164" s="24">
        <f t="shared" si="2"/>
        <v>3841.4634146341459</v>
      </c>
      <c r="P164" s="25" t="s">
        <v>366</v>
      </c>
      <c r="Q164" s="22"/>
      <c r="R164" s="22"/>
      <c r="S164" s="22"/>
    </row>
    <row r="165" spans="1:37">
      <c r="A165" s="20"/>
      <c r="B165" s="22" t="s">
        <v>367</v>
      </c>
      <c r="C165" s="22"/>
      <c r="D165" s="22">
        <v>122</v>
      </c>
      <c r="E165" s="22">
        <v>53</v>
      </c>
      <c r="F165" s="22">
        <v>69</v>
      </c>
      <c r="G165" s="22"/>
      <c r="H165" s="23">
        <f t="shared" si="0"/>
        <v>0</v>
      </c>
      <c r="I165" s="23"/>
      <c r="J165" s="23"/>
      <c r="K165" s="23"/>
      <c r="L165" s="23"/>
      <c r="M165" s="22">
        <v>1200</v>
      </c>
      <c r="N165" s="22">
        <f t="shared" si="1"/>
        <v>146400</v>
      </c>
      <c r="O165" s="24">
        <f t="shared" si="2"/>
        <v>5951.2195121951218</v>
      </c>
      <c r="P165" s="25" t="s">
        <v>368</v>
      </c>
      <c r="Q165" s="22"/>
      <c r="R165" s="22"/>
      <c r="S165" s="22"/>
    </row>
    <row r="166" spans="1:37">
      <c r="A166" s="20"/>
      <c r="B166" s="22" t="s">
        <v>297</v>
      </c>
      <c r="C166" s="22"/>
      <c r="D166" s="22">
        <v>14</v>
      </c>
      <c r="E166" s="22">
        <v>7</v>
      </c>
      <c r="F166" s="22">
        <v>7</v>
      </c>
      <c r="G166" s="22"/>
      <c r="H166" s="23">
        <f t="shared" si="0"/>
        <v>0</v>
      </c>
      <c r="I166" s="23"/>
      <c r="J166" s="23"/>
      <c r="K166" s="23"/>
      <c r="L166" s="23"/>
      <c r="M166" s="22">
        <v>2200</v>
      </c>
      <c r="N166" s="22">
        <f t="shared" si="1"/>
        <v>30800</v>
      </c>
      <c r="O166" s="24">
        <f t="shared" si="2"/>
        <v>1252.0325203252032</v>
      </c>
      <c r="P166" s="25" t="s">
        <v>298</v>
      </c>
      <c r="Q166" s="22"/>
      <c r="R166" s="22"/>
      <c r="S166" s="22"/>
    </row>
    <row r="167" spans="1:37">
      <c r="A167" s="32"/>
      <c r="B167" s="27" t="s">
        <v>288</v>
      </c>
      <c r="C167" s="33"/>
      <c r="D167" s="33">
        <v>23</v>
      </c>
      <c r="E167" s="33"/>
      <c r="F167" s="33"/>
      <c r="G167" s="33">
        <v>23</v>
      </c>
      <c r="H167" s="23">
        <f t="shared" si="0"/>
        <v>0</v>
      </c>
      <c r="I167" s="34"/>
      <c r="J167" s="34"/>
      <c r="K167" s="34"/>
      <c r="L167" s="34"/>
      <c r="M167" s="33">
        <v>2200</v>
      </c>
      <c r="N167" s="33">
        <f t="shared" si="1"/>
        <v>50600</v>
      </c>
      <c r="O167" s="35">
        <f t="shared" si="2"/>
        <v>2056.9105691056911</v>
      </c>
      <c r="P167" s="36" t="s">
        <v>290</v>
      </c>
      <c r="Q167" s="33"/>
      <c r="R167" s="33"/>
      <c r="S167" s="33"/>
      <c r="T167" s="37"/>
      <c r="U167" s="37"/>
      <c r="V167" s="37"/>
      <c r="W167" s="37"/>
      <c r="X167" s="37"/>
      <c r="Y167" s="37"/>
      <c r="Z167" s="37"/>
      <c r="AA167" s="37"/>
      <c r="AB167" s="37"/>
      <c r="AC167" s="37"/>
      <c r="AD167" s="37"/>
      <c r="AE167" s="37"/>
      <c r="AF167" s="37"/>
      <c r="AG167" s="37"/>
      <c r="AH167" s="37"/>
      <c r="AI167" s="37"/>
      <c r="AJ167" s="37"/>
      <c r="AK167" s="37"/>
    </row>
    <row r="168" spans="1:37">
      <c r="A168" s="20"/>
      <c r="B168" s="22" t="s">
        <v>369</v>
      </c>
      <c r="C168" s="22"/>
      <c r="D168" s="22">
        <v>79</v>
      </c>
      <c r="E168" s="22">
        <v>40</v>
      </c>
      <c r="F168" s="22">
        <v>39</v>
      </c>
      <c r="G168" s="22"/>
      <c r="H168" s="23">
        <f t="shared" si="0"/>
        <v>0</v>
      </c>
      <c r="I168" s="23"/>
      <c r="J168" s="23"/>
      <c r="K168" s="23"/>
      <c r="L168" s="23"/>
      <c r="M168" s="22">
        <v>260</v>
      </c>
      <c r="N168" s="22">
        <f t="shared" si="1"/>
        <v>20540</v>
      </c>
      <c r="O168" s="24">
        <f t="shared" si="2"/>
        <v>834.95934959349586</v>
      </c>
      <c r="P168" s="25" t="s">
        <v>370</v>
      </c>
      <c r="Q168" s="22"/>
      <c r="R168" s="22"/>
      <c r="S168" s="22"/>
    </row>
    <row r="169" spans="1:37">
      <c r="A169" s="20"/>
      <c r="B169" s="22" t="s">
        <v>371</v>
      </c>
      <c r="C169" s="22"/>
      <c r="D169" s="22">
        <v>76</v>
      </c>
      <c r="E169" s="22">
        <v>40</v>
      </c>
      <c r="F169" s="22"/>
      <c r="G169" s="22"/>
      <c r="H169" s="23">
        <f t="shared" si="0"/>
        <v>36</v>
      </c>
      <c r="I169" s="23"/>
      <c r="J169" s="23"/>
      <c r="K169" s="23"/>
      <c r="L169" s="23"/>
      <c r="M169" s="22">
        <v>340</v>
      </c>
      <c r="N169" s="22">
        <f t="shared" si="1"/>
        <v>25840</v>
      </c>
      <c r="O169" s="24">
        <f t="shared" si="2"/>
        <v>1050.4065040650405</v>
      </c>
      <c r="P169" s="25" t="s">
        <v>372</v>
      </c>
      <c r="Q169" s="22"/>
      <c r="R169" s="22"/>
      <c r="S169" s="22"/>
    </row>
    <row r="170" spans="1:37">
      <c r="A170" s="20"/>
      <c r="B170" s="22" t="s">
        <v>373</v>
      </c>
      <c r="C170" s="22"/>
      <c r="D170" s="22">
        <v>16</v>
      </c>
      <c r="E170" s="22">
        <v>8</v>
      </c>
      <c r="F170" s="22"/>
      <c r="G170" s="22"/>
      <c r="H170" s="23">
        <f t="shared" si="0"/>
        <v>8</v>
      </c>
      <c r="I170" s="23"/>
      <c r="J170" s="23"/>
      <c r="K170" s="23"/>
      <c r="L170" s="23"/>
      <c r="M170" s="22">
        <v>300</v>
      </c>
      <c r="N170" s="22">
        <f t="shared" si="1"/>
        <v>4800</v>
      </c>
      <c r="O170" s="24">
        <f t="shared" si="2"/>
        <v>195.1219512195122</v>
      </c>
      <c r="P170" s="25" t="s">
        <v>374</v>
      </c>
      <c r="Q170" s="22"/>
      <c r="R170" s="22"/>
      <c r="S170" s="22"/>
    </row>
    <row r="171" spans="1:37">
      <c r="A171" s="26"/>
      <c r="B171" s="27" t="s">
        <v>375</v>
      </c>
      <c r="C171" s="27"/>
      <c r="D171" s="27">
        <v>6</v>
      </c>
      <c r="E171" s="27"/>
      <c r="F171" s="27"/>
      <c r="G171" s="27"/>
      <c r="H171" s="23">
        <f t="shared" si="0"/>
        <v>6</v>
      </c>
      <c r="I171" s="28"/>
      <c r="J171" s="28"/>
      <c r="K171" s="28"/>
      <c r="L171" s="28"/>
      <c r="M171" s="27">
        <v>340</v>
      </c>
      <c r="N171" s="27">
        <f t="shared" si="1"/>
        <v>2040</v>
      </c>
      <c r="O171" s="29">
        <f t="shared" si="2"/>
        <v>82.926829268292678</v>
      </c>
      <c r="P171" s="27" t="s">
        <v>323</v>
      </c>
      <c r="Q171" s="27"/>
      <c r="R171" s="27"/>
      <c r="S171" s="27"/>
      <c r="T171" s="31"/>
      <c r="U171" s="31"/>
      <c r="V171" s="31"/>
      <c r="W171" s="31"/>
      <c r="X171" s="31"/>
      <c r="Y171" s="31"/>
      <c r="Z171" s="31"/>
      <c r="AA171" s="31"/>
      <c r="AB171" s="31"/>
      <c r="AC171" s="31"/>
      <c r="AD171" s="31"/>
      <c r="AE171" s="31"/>
      <c r="AF171" s="31"/>
      <c r="AG171" s="31"/>
      <c r="AH171" s="31"/>
      <c r="AI171" s="31"/>
      <c r="AJ171" s="31"/>
      <c r="AK171" s="31"/>
    </row>
    <row r="172" spans="1:37">
      <c r="A172" s="26"/>
      <c r="B172" s="27" t="s">
        <v>376</v>
      </c>
      <c r="C172" s="27"/>
      <c r="D172" s="27">
        <v>1</v>
      </c>
      <c r="E172" s="27">
        <v>1</v>
      </c>
      <c r="F172" s="27"/>
      <c r="G172" s="27"/>
      <c r="H172" s="23">
        <f t="shared" si="0"/>
        <v>0</v>
      </c>
      <c r="I172" s="28"/>
      <c r="J172" s="28"/>
      <c r="K172" s="28"/>
      <c r="L172" s="28"/>
      <c r="M172" s="27">
        <v>300</v>
      </c>
      <c r="N172" s="27">
        <f t="shared" si="1"/>
        <v>300</v>
      </c>
      <c r="O172" s="29">
        <f t="shared" si="2"/>
        <v>12.195121951219512</v>
      </c>
      <c r="P172" s="30" t="s">
        <v>377</v>
      </c>
      <c r="Q172" s="27"/>
      <c r="R172" s="27"/>
      <c r="S172" s="27"/>
      <c r="T172" s="31"/>
      <c r="U172" s="31"/>
      <c r="V172" s="31"/>
      <c r="W172" s="31"/>
      <c r="X172" s="31"/>
      <c r="Y172" s="31"/>
      <c r="Z172" s="31"/>
      <c r="AA172" s="31"/>
      <c r="AB172" s="31"/>
      <c r="AC172" s="31"/>
      <c r="AD172" s="31"/>
      <c r="AE172" s="31"/>
      <c r="AF172" s="31"/>
      <c r="AG172" s="31"/>
      <c r="AH172" s="31"/>
      <c r="AI172" s="31"/>
      <c r="AJ172" s="31"/>
      <c r="AK172" s="31"/>
    </row>
    <row r="173" spans="1:37">
      <c r="A173" s="20"/>
      <c r="B173" s="22" t="s">
        <v>378</v>
      </c>
      <c r="C173" s="22"/>
      <c r="D173" s="22">
        <v>2</v>
      </c>
      <c r="E173" s="22">
        <v>1</v>
      </c>
      <c r="F173" s="22">
        <v>1</v>
      </c>
      <c r="G173" s="22"/>
      <c r="H173" s="23">
        <f t="shared" si="0"/>
        <v>0</v>
      </c>
      <c r="I173" s="23"/>
      <c r="J173" s="23"/>
      <c r="K173" s="23"/>
      <c r="L173" s="23"/>
      <c r="M173" s="22">
        <v>2900</v>
      </c>
      <c r="N173" s="22">
        <f t="shared" si="1"/>
        <v>5800</v>
      </c>
      <c r="O173" s="24">
        <f t="shared" si="2"/>
        <v>235.77235772357722</v>
      </c>
      <c r="P173" s="25" t="s">
        <v>379</v>
      </c>
      <c r="Q173" s="22"/>
      <c r="R173" s="22"/>
      <c r="S173" s="22"/>
    </row>
    <row r="174" spans="1:37">
      <c r="A174" s="48"/>
      <c r="B174" s="50" t="s">
        <v>285</v>
      </c>
      <c r="C174" s="50" t="s">
        <v>380</v>
      </c>
      <c r="D174" s="50">
        <v>42</v>
      </c>
      <c r="E174" s="50">
        <v>21</v>
      </c>
      <c r="F174" s="50"/>
      <c r="G174" s="50">
        <v>22</v>
      </c>
      <c r="H174" s="23">
        <f t="shared" si="0"/>
        <v>-1</v>
      </c>
      <c r="I174" s="51"/>
      <c r="J174" s="51"/>
      <c r="K174" s="51"/>
      <c r="L174" s="51">
        <v>3</v>
      </c>
      <c r="M174" s="50">
        <v>1200</v>
      </c>
      <c r="N174" s="50">
        <f t="shared" si="1"/>
        <v>50400</v>
      </c>
      <c r="O174" s="52">
        <f t="shared" si="2"/>
        <v>2048.7804878048778</v>
      </c>
      <c r="P174" s="53" t="s">
        <v>287</v>
      </c>
      <c r="Q174" s="50"/>
      <c r="R174" s="50"/>
      <c r="S174" s="50"/>
      <c r="T174" s="54"/>
      <c r="U174" s="54"/>
      <c r="V174" s="54"/>
      <c r="W174" s="54"/>
      <c r="X174" s="54"/>
      <c r="Y174" s="54"/>
      <c r="Z174" s="54"/>
      <c r="AA174" s="54"/>
      <c r="AB174" s="54"/>
      <c r="AC174" s="54"/>
      <c r="AD174" s="54"/>
      <c r="AE174" s="54"/>
      <c r="AF174" s="54"/>
      <c r="AG174" s="54"/>
      <c r="AH174" s="54"/>
      <c r="AI174" s="54"/>
      <c r="AJ174" s="54"/>
      <c r="AK174" s="54"/>
    </row>
    <row r="175" spans="1:37">
      <c r="A175" s="26"/>
      <c r="B175" s="27" t="s">
        <v>381</v>
      </c>
      <c r="C175" s="27"/>
      <c r="D175" s="27">
        <v>2</v>
      </c>
      <c r="E175" s="27"/>
      <c r="F175" s="27"/>
      <c r="G175" s="27"/>
      <c r="H175" s="23">
        <f t="shared" si="0"/>
        <v>2</v>
      </c>
      <c r="I175" s="28"/>
      <c r="J175" s="28"/>
      <c r="K175" s="28"/>
      <c r="L175" s="28"/>
      <c r="M175" s="27">
        <v>2050</v>
      </c>
      <c r="N175" s="27">
        <f t="shared" si="1"/>
        <v>4100</v>
      </c>
      <c r="O175" s="29">
        <f t="shared" si="2"/>
        <v>166.66666666666666</v>
      </c>
      <c r="P175" s="30" t="s">
        <v>382</v>
      </c>
      <c r="Q175" s="27"/>
      <c r="R175" s="27"/>
      <c r="S175" s="27"/>
      <c r="T175" s="31"/>
      <c r="U175" s="31"/>
      <c r="V175" s="31"/>
      <c r="W175" s="31"/>
      <c r="X175" s="31"/>
      <c r="Y175" s="31"/>
      <c r="Z175" s="31"/>
      <c r="AA175" s="31"/>
      <c r="AB175" s="31"/>
      <c r="AC175" s="31"/>
      <c r="AD175" s="31"/>
      <c r="AE175" s="31"/>
      <c r="AF175" s="31"/>
      <c r="AG175" s="31"/>
      <c r="AH175" s="31"/>
      <c r="AI175" s="31"/>
      <c r="AJ175" s="31"/>
      <c r="AK175" s="31"/>
    </row>
    <row r="176" spans="1:37">
      <c r="A176" s="32"/>
      <c r="B176" s="27" t="s">
        <v>383</v>
      </c>
      <c r="C176" s="33"/>
      <c r="D176" s="33">
        <v>20</v>
      </c>
      <c r="E176" s="33"/>
      <c r="F176" s="33"/>
      <c r="G176" s="33">
        <v>20</v>
      </c>
      <c r="H176" s="23">
        <f t="shared" si="0"/>
        <v>0</v>
      </c>
      <c r="I176" s="34"/>
      <c r="J176" s="34"/>
      <c r="K176" s="34"/>
      <c r="L176" s="34"/>
      <c r="M176" s="33">
        <v>5800</v>
      </c>
      <c r="N176" s="33">
        <f t="shared" si="1"/>
        <v>116000</v>
      </c>
      <c r="O176" s="35">
        <f t="shared" si="2"/>
        <v>4715.4471544715443</v>
      </c>
      <c r="P176" s="36" t="s">
        <v>310</v>
      </c>
      <c r="Q176" s="33"/>
      <c r="R176" s="33"/>
      <c r="S176" s="33"/>
      <c r="T176" s="37"/>
      <c r="U176" s="37"/>
      <c r="V176" s="37"/>
      <c r="W176" s="37"/>
      <c r="X176" s="37"/>
      <c r="Y176" s="37"/>
      <c r="Z176" s="37"/>
      <c r="AA176" s="37"/>
      <c r="AB176" s="37"/>
      <c r="AC176" s="37"/>
      <c r="AD176" s="37"/>
      <c r="AE176" s="37"/>
      <c r="AF176" s="37"/>
      <c r="AG176" s="37"/>
      <c r="AH176" s="37"/>
      <c r="AI176" s="37"/>
      <c r="AJ176" s="37"/>
      <c r="AK176" s="37"/>
    </row>
    <row r="177" spans="1:37">
      <c r="A177" s="26"/>
      <c r="B177" s="27" t="s">
        <v>384</v>
      </c>
      <c r="C177" s="27"/>
      <c r="D177" s="27">
        <v>1</v>
      </c>
      <c r="E177" s="27">
        <v>1</v>
      </c>
      <c r="F177" s="27"/>
      <c r="G177" s="27"/>
      <c r="H177" s="23">
        <f t="shared" si="0"/>
        <v>0</v>
      </c>
      <c r="I177" s="28"/>
      <c r="J177" s="28"/>
      <c r="K177" s="28"/>
      <c r="L177" s="28"/>
      <c r="M177" s="27">
        <v>12000</v>
      </c>
      <c r="N177" s="27">
        <f t="shared" si="1"/>
        <v>12000</v>
      </c>
      <c r="O177" s="29">
        <f t="shared" si="2"/>
        <v>487.80487804878044</v>
      </c>
      <c r="P177" s="30" t="s">
        <v>385</v>
      </c>
      <c r="Q177" s="27"/>
      <c r="R177" s="27"/>
      <c r="S177" s="27"/>
      <c r="T177" s="31"/>
      <c r="U177" s="31"/>
      <c r="V177" s="31"/>
      <c r="W177" s="31"/>
      <c r="X177" s="31"/>
      <c r="Y177" s="31"/>
      <c r="Z177" s="31"/>
      <c r="AA177" s="31"/>
      <c r="AB177" s="31"/>
      <c r="AC177" s="31"/>
      <c r="AD177" s="31"/>
      <c r="AE177" s="31"/>
      <c r="AF177" s="31"/>
      <c r="AG177" s="31"/>
      <c r="AH177" s="31"/>
      <c r="AI177" s="31"/>
      <c r="AJ177" s="31"/>
      <c r="AK177" s="31"/>
    </row>
    <row r="178" spans="1:37">
      <c r="A178" s="20"/>
      <c r="B178" s="22" t="s">
        <v>386</v>
      </c>
      <c r="C178" s="22"/>
      <c r="D178" s="22">
        <v>5</v>
      </c>
      <c r="E178" s="22">
        <v>3</v>
      </c>
      <c r="F178" s="22">
        <v>2</v>
      </c>
      <c r="G178" s="22"/>
      <c r="H178" s="23">
        <f t="shared" si="0"/>
        <v>0</v>
      </c>
      <c r="I178" s="23"/>
      <c r="J178" s="23"/>
      <c r="K178" s="23"/>
      <c r="L178" s="23"/>
      <c r="M178" s="22">
        <v>9800</v>
      </c>
      <c r="N178" s="22">
        <f t="shared" si="1"/>
        <v>49000</v>
      </c>
      <c r="O178" s="24">
        <f t="shared" si="2"/>
        <v>1991.8699186991869</v>
      </c>
      <c r="P178" s="25" t="s">
        <v>387</v>
      </c>
      <c r="Q178" s="22"/>
      <c r="R178" s="22"/>
      <c r="S178" s="22"/>
    </row>
    <row r="179" spans="1:37">
      <c r="A179" s="20"/>
      <c r="B179" s="22" t="s">
        <v>388</v>
      </c>
      <c r="C179" s="22"/>
      <c r="D179" s="22">
        <v>21</v>
      </c>
      <c r="E179" s="22">
        <v>13</v>
      </c>
      <c r="F179" s="22">
        <v>8</v>
      </c>
      <c r="G179" s="22"/>
      <c r="H179" s="23">
        <f t="shared" si="0"/>
        <v>0</v>
      </c>
      <c r="I179" s="23"/>
      <c r="J179" s="23"/>
      <c r="K179" s="23"/>
      <c r="L179" s="23"/>
      <c r="M179" s="22">
        <v>9900</v>
      </c>
      <c r="N179" s="22">
        <f t="shared" si="1"/>
        <v>207900</v>
      </c>
      <c r="O179" s="24">
        <f t="shared" si="2"/>
        <v>8451.2195121951208</v>
      </c>
      <c r="P179" s="25" t="s">
        <v>389</v>
      </c>
      <c r="Q179" s="22"/>
      <c r="R179" s="22"/>
      <c r="S179" s="22"/>
    </row>
    <row r="180" spans="1:37">
      <c r="A180" s="55"/>
      <c r="B180" s="56" t="s">
        <v>390</v>
      </c>
      <c r="C180" s="50"/>
      <c r="D180" s="50">
        <v>39</v>
      </c>
      <c r="E180" s="50">
        <v>20</v>
      </c>
      <c r="F180" s="50"/>
      <c r="G180" s="50">
        <v>39</v>
      </c>
      <c r="H180" s="23">
        <f t="shared" si="0"/>
        <v>-20</v>
      </c>
      <c r="I180" s="51"/>
      <c r="J180" s="51"/>
      <c r="K180" s="51"/>
      <c r="L180" s="51">
        <v>29</v>
      </c>
      <c r="M180" s="50">
        <v>4500</v>
      </c>
      <c r="N180" s="50">
        <f t="shared" si="1"/>
        <v>175500</v>
      </c>
      <c r="O180" s="52">
        <f t="shared" si="2"/>
        <v>7134.1463414634145</v>
      </c>
      <c r="P180" s="53" t="s">
        <v>391</v>
      </c>
      <c r="Q180" s="50"/>
      <c r="R180" s="56"/>
      <c r="S180" s="56"/>
      <c r="T180" s="57"/>
      <c r="U180" s="57"/>
      <c r="V180" s="57"/>
      <c r="W180" s="57"/>
      <c r="X180" s="57"/>
      <c r="Y180" s="57"/>
      <c r="Z180" s="57"/>
      <c r="AA180" s="57"/>
      <c r="AB180" s="57"/>
      <c r="AC180" s="57"/>
      <c r="AD180" s="57"/>
      <c r="AE180" s="57"/>
      <c r="AF180" s="57"/>
      <c r="AG180" s="57"/>
      <c r="AH180" s="57"/>
      <c r="AI180" s="57"/>
      <c r="AJ180" s="57"/>
      <c r="AK180" s="57"/>
    </row>
    <row r="181" spans="1:37">
      <c r="A181" s="26"/>
      <c r="B181" s="27" t="s">
        <v>392</v>
      </c>
      <c r="C181" s="27"/>
      <c r="D181" s="27">
        <v>1</v>
      </c>
      <c r="E181" s="27">
        <v>1</v>
      </c>
      <c r="F181" s="27"/>
      <c r="G181" s="27"/>
      <c r="H181" s="23">
        <f t="shared" si="0"/>
        <v>0</v>
      </c>
      <c r="I181" s="28"/>
      <c r="J181" s="28"/>
      <c r="K181" s="28"/>
      <c r="L181" s="28"/>
      <c r="M181" s="27">
        <v>4900</v>
      </c>
      <c r="N181" s="27">
        <f t="shared" si="1"/>
        <v>4900</v>
      </c>
      <c r="O181" s="29">
        <f t="shared" si="2"/>
        <v>199.1869918699187</v>
      </c>
      <c r="P181" s="30" t="s">
        <v>393</v>
      </c>
      <c r="Q181" s="27"/>
      <c r="R181" s="27"/>
      <c r="S181" s="27"/>
      <c r="T181" s="31"/>
      <c r="U181" s="31"/>
      <c r="V181" s="31"/>
      <c r="W181" s="31"/>
      <c r="X181" s="31"/>
      <c r="Y181" s="31"/>
      <c r="Z181" s="31"/>
      <c r="AA181" s="31"/>
      <c r="AB181" s="31"/>
      <c r="AC181" s="31"/>
      <c r="AD181" s="31"/>
      <c r="AE181" s="31"/>
      <c r="AF181" s="31"/>
      <c r="AG181" s="31"/>
      <c r="AH181" s="31"/>
      <c r="AI181" s="31"/>
      <c r="AJ181" s="31"/>
      <c r="AK181" s="31"/>
    </row>
    <row r="182" spans="1:37">
      <c r="A182" s="26"/>
      <c r="B182" s="27" t="s">
        <v>394</v>
      </c>
      <c r="C182" s="27"/>
      <c r="D182" s="27">
        <v>1</v>
      </c>
      <c r="E182" s="27">
        <v>1</v>
      </c>
      <c r="F182" s="27"/>
      <c r="G182" s="27"/>
      <c r="H182" s="23">
        <f t="shared" si="0"/>
        <v>0</v>
      </c>
      <c r="I182" s="28"/>
      <c r="J182" s="28"/>
      <c r="K182" s="28"/>
      <c r="L182" s="28"/>
      <c r="M182" s="27">
        <v>6900</v>
      </c>
      <c r="N182" s="27">
        <f t="shared" si="1"/>
        <v>6900</v>
      </c>
      <c r="O182" s="29">
        <f t="shared" si="2"/>
        <v>280.48780487804879</v>
      </c>
      <c r="P182" s="30" t="s">
        <v>395</v>
      </c>
      <c r="Q182" s="27"/>
      <c r="R182" s="27"/>
      <c r="S182" s="27"/>
      <c r="T182" s="31"/>
      <c r="U182" s="31"/>
      <c r="V182" s="31"/>
      <c r="W182" s="31"/>
      <c r="X182" s="31"/>
      <c r="Y182" s="31"/>
      <c r="Z182" s="31"/>
      <c r="AA182" s="31"/>
      <c r="AB182" s="31"/>
      <c r="AC182" s="31"/>
      <c r="AD182" s="31"/>
      <c r="AE182" s="31"/>
      <c r="AF182" s="31"/>
      <c r="AG182" s="31"/>
      <c r="AH182" s="31"/>
      <c r="AI182" s="31"/>
      <c r="AJ182" s="31"/>
      <c r="AK182" s="31"/>
    </row>
    <row r="183" spans="1:37">
      <c r="A183" s="20"/>
      <c r="B183" s="22" t="s">
        <v>396</v>
      </c>
      <c r="C183" s="22"/>
      <c r="D183" s="22">
        <v>3</v>
      </c>
      <c r="E183" s="22">
        <v>2</v>
      </c>
      <c r="F183" s="22">
        <v>1</v>
      </c>
      <c r="G183" s="22"/>
      <c r="H183" s="23">
        <f t="shared" si="0"/>
        <v>0</v>
      </c>
      <c r="I183" s="23"/>
      <c r="J183" s="23"/>
      <c r="K183" s="23"/>
      <c r="L183" s="23"/>
      <c r="M183" s="22">
        <v>6100</v>
      </c>
      <c r="N183" s="22">
        <f t="shared" si="1"/>
        <v>18300</v>
      </c>
      <c r="O183" s="24">
        <f t="shared" si="2"/>
        <v>743.90243902439022</v>
      </c>
      <c r="P183" s="25" t="s">
        <v>397</v>
      </c>
      <c r="Q183" s="22"/>
      <c r="R183" s="22"/>
      <c r="S183" s="22"/>
    </row>
    <row r="184" spans="1:37">
      <c r="A184" s="20"/>
      <c r="B184" s="22" t="s">
        <v>398</v>
      </c>
      <c r="C184" s="22"/>
      <c r="D184" s="22">
        <v>28</v>
      </c>
      <c r="E184" s="22">
        <v>16</v>
      </c>
      <c r="F184" s="22">
        <v>12</v>
      </c>
      <c r="G184" s="22"/>
      <c r="H184" s="23">
        <f t="shared" si="0"/>
        <v>0</v>
      </c>
      <c r="I184" s="23"/>
      <c r="J184" s="23"/>
      <c r="K184" s="23"/>
      <c r="L184" s="23"/>
      <c r="M184" s="22">
        <v>3500</v>
      </c>
      <c r="N184" s="22">
        <f t="shared" si="1"/>
        <v>98000</v>
      </c>
      <c r="O184" s="24">
        <f t="shared" si="2"/>
        <v>3983.7398373983738</v>
      </c>
      <c r="P184" s="25" t="s">
        <v>399</v>
      </c>
      <c r="Q184" s="22"/>
      <c r="R184" s="22"/>
      <c r="S184" s="22"/>
    </row>
    <row r="185" spans="1:37">
      <c r="A185" s="20"/>
      <c r="B185" s="22" t="s">
        <v>400</v>
      </c>
      <c r="C185" s="22"/>
      <c r="D185" s="22">
        <v>4</v>
      </c>
      <c r="E185" s="22">
        <v>2</v>
      </c>
      <c r="F185" s="22">
        <v>2</v>
      </c>
      <c r="G185" s="22"/>
      <c r="H185" s="23">
        <f t="shared" si="0"/>
        <v>0</v>
      </c>
      <c r="I185" s="23"/>
      <c r="J185" s="23"/>
      <c r="K185" s="23"/>
      <c r="L185" s="23"/>
      <c r="M185" s="22">
        <v>13300</v>
      </c>
      <c r="N185" s="22">
        <f t="shared" si="1"/>
        <v>53200</v>
      </c>
      <c r="O185" s="24">
        <f t="shared" si="2"/>
        <v>2162.6016260162601</v>
      </c>
      <c r="P185" s="25" t="s">
        <v>401</v>
      </c>
      <c r="Q185" s="22"/>
      <c r="R185" s="22"/>
      <c r="S185" s="22"/>
    </row>
    <row r="186" spans="1:37">
      <c r="A186" s="20"/>
      <c r="B186" s="22" t="s">
        <v>402</v>
      </c>
      <c r="C186" s="22"/>
      <c r="D186" s="22">
        <v>9</v>
      </c>
      <c r="E186" s="22">
        <v>5</v>
      </c>
      <c r="F186" s="22">
        <v>4</v>
      </c>
      <c r="G186" s="22"/>
      <c r="H186" s="23">
        <f t="shared" si="0"/>
        <v>0</v>
      </c>
      <c r="I186" s="23"/>
      <c r="J186" s="23"/>
      <c r="K186" s="23"/>
      <c r="L186" s="23"/>
      <c r="M186" s="22">
        <v>2100</v>
      </c>
      <c r="N186" s="22">
        <f t="shared" si="1"/>
        <v>18900</v>
      </c>
      <c r="O186" s="24">
        <f t="shared" si="2"/>
        <v>768.29268292682923</v>
      </c>
      <c r="P186" s="25" t="s">
        <v>403</v>
      </c>
      <c r="Q186" s="22"/>
      <c r="R186" s="22"/>
      <c r="S186" s="22"/>
    </row>
    <row r="187" spans="1:37">
      <c r="A187" s="20"/>
      <c r="B187" s="22" t="s">
        <v>404</v>
      </c>
      <c r="C187" s="22"/>
      <c r="D187" s="22">
        <v>7</v>
      </c>
      <c r="E187" s="22">
        <v>4</v>
      </c>
      <c r="F187" s="22">
        <v>3</v>
      </c>
      <c r="G187" s="22"/>
      <c r="H187" s="23">
        <f t="shared" si="0"/>
        <v>0</v>
      </c>
      <c r="I187" s="23"/>
      <c r="J187" s="23"/>
      <c r="K187" s="23"/>
      <c r="L187" s="23"/>
      <c r="M187" s="22">
        <v>2800</v>
      </c>
      <c r="N187" s="22">
        <f t="shared" si="1"/>
        <v>19600</v>
      </c>
      <c r="O187" s="24">
        <f t="shared" si="2"/>
        <v>796.7479674796748</v>
      </c>
      <c r="P187" s="25" t="s">
        <v>405</v>
      </c>
      <c r="Q187" s="22"/>
      <c r="R187" s="22"/>
      <c r="S187" s="22"/>
    </row>
    <row r="188" spans="1:37">
      <c r="A188" s="20"/>
      <c r="B188" s="22" t="s">
        <v>406</v>
      </c>
      <c r="C188" s="22"/>
      <c r="D188" s="22">
        <v>2</v>
      </c>
      <c r="E188" s="22">
        <v>1</v>
      </c>
      <c r="F188" s="22">
        <v>1</v>
      </c>
      <c r="G188" s="22"/>
      <c r="H188" s="23">
        <f t="shared" si="0"/>
        <v>0</v>
      </c>
      <c r="I188" s="23"/>
      <c r="J188" s="23"/>
      <c r="K188" s="23"/>
      <c r="L188" s="23"/>
      <c r="M188" s="22">
        <v>2000</v>
      </c>
      <c r="N188" s="22">
        <f t="shared" si="1"/>
        <v>4000</v>
      </c>
      <c r="O188" s="24">
        <f t="shared" si="2"/>
        <v>162.60162601626016</v>
      </c>
      <c r="P188" s="25" t="s">
        <v>407</v>
      </c>
      <c r="Q188" s="22"/>
      <c r="R188" s="22"/>
      <c r="S188" s="22"/>
    </row>
    <row r="189" spans="1:37">
      <c r="A189" s="26"/>
      <c r="B189" s="27" t="s">
        <v>306</v>
      </c>
      <c r="C189" s="27"/>
      <c r="D189" s="27">
        <v>11</v>
      </c>
      <c r="E189" s="27"/>
      <c r="F189" s="27"/>
      <c r="G189" s="27">
        <v>11</v>
      </c>
      <c r="H189" s="23">
        <f t="shared" si="0"/>
        <v>0</v>
      </c>
      <c r="I189" s="28"/>
      <c r="J189" s="28"/>
      <c r="K189" s="28"/>
      <c r="L189" s="28"/>
      <c r="M189" s="27">
        <v>1000</v>
      </c>
      <c r="N189" s="27">
        <f t="shared" si="1"/>
        <v>11000</v>
      </c>
      <c r="O189" s="29">
        <f t="shared" si="2"/>
        <v>447.15447154471542</v>
      </c>
      <c r="P189" s="30" t="s">
        <v>308</v>
      </c>
      <c r="Q189" s="27"/>
      <c r="R189" s="27"/>
      <c r="S189" s="27"/>
      <c r="T189" s="31"/>
      <c r="U189" s="31"/>
      <c r="V189" s="31"/>
      <c r="W189" s="31"/>
      <c r="X189" s="31"/>
      <c r="Y189" s="31"/>
      <c r="Z189" s="31"/>
      <c r="AA189" s="31"/>
      <c r="AB189" s="31"/>
      <c r="AC189" s="31"/>
      <c r="AD189" s="31"/>
      <c r="AE189" s="31"/>
      <c r="AF189" s="31"/>
      <c r="AG189" s="31"/>
      <c r="AH189" s="31"/>
      <c r="AI189" s="31"/>
      <c r="AJ189" s="31"/>
      <c r="AK189" s="31"/>
    </row>
    <row r="190" spans="1:37">
      <c r="A190" s="20"/>
      <c r="B190" s="22" t="s">
        <v>408</v>
      </c>
      <c r="C190" s="22"/>
      <c r="D190" s="22">
        <v>33</v>
      </c>
      <c r="E190" s="22">
        <v>17</v>
      </c>
      <c r="F190" s="22"/>
      <c r="G190" s="22">
        <v>14</v>
      </c>
      <c r="H190" s="23">
        <f t="shared" si="0"/>
        <v>2</v>
      </c>
      <c r="I190" s="23"/>
      <c r="J190" s="23"/>
      <c r="K190" s="23"/>
      <c r="L190" s="23"/>
      <c r="M190" s="22">
        <v>4300</v>
      </c>
      <c r="N190" s="22">
        <f t="shared" si="1"/>
        <v>141900</v>
      </c>
      <c r="O190" s="24">
        <f t="shared" si="2"/>
        <v>5768.292682926829</v>
      </c>
      <c r="P190" s="22" t="s">
        <v>323</v>
      </c>
      <c r="Q190" s="22"/>
      <c r="R190" s="22"/>
      <c r="S190" s="22"/>
    </row>
    <row r="191" spans="1:37">
      <c r="A191" s="26"/>
      <c r="B191" s="27" t="s">
        <v>270</v>
      </c>
      <c r="C191" s="27"/>
      <c r="D191" s="27">
        <v>41</v>
      </c>
      <c r="E191" s="27"/>
      <c r="F191" s="27"/>
      <c r="G191" s="27">
        <v>41</v>
      </c>
      <c r="H191" s="23">
        <f t="shared" si="0"/>
        <v>0</v>
      </c>
      <c r="I191" s="28"/>
      <c r="J191" s="28"/>
      <c r="K191" s="28"/>
      <c r="L191" s="28">
        <v>17</v>
      </c>
      <c r="M191" s="27">
        <v>2500</v>
      </c>
      <c r="N191" s="27">
        <f t="shared" si="1"/>
        <v>102500</v>
      </c>
      <c r="O191" s="29">
        <f t="shared" si="2"/>
        <v>4166.6666666666661</v>
      </c>
      <c r="P191" s="30" t="s">
        <v>409</v>
      </c>
      <c r="Q191" s="27"/>
      <c r="R191" s="27"/>
      <c r="S191" s="27"/>
      <c r="T191" s="31"/>
      <c r="U191" s="31"/>
      <c r="V191" s="31"/>
      <c r="W191" s="31"/>
      <c r="X191" s="31"/>
      <c r="Y191" s="31"/>
      <c r="Z191" s="31"/>
      <c r="AA191" s="31"/>
      <c r="AB191" s="31"/>
      <c r="AC191" s="31"/>
      <c r="AD191" s="31"/>
      <c r="AE191" s="31"/>
      <c r="AF191" s="31"/>
      <c r="AG191" s="31"/>
      <c r="AH191" s="31"/>
      <c r="AI191" s="31"/>
      <c r="AJ191" s="31"/>
      <c r="AK191" s="31"/>
    </row>
    <row r="192" spans="1:37">
      <c r="A192" s="20"/>
      <c r="B192" s="22" t="s">
        <v>410</v>
      </c>
      <c r="C192" s="22"/>
      <c r="D192" s="22">
        <v>166</v>
      </c>
      <c r="E192" s="22">
        <v>83</v>
      </c>
      <c r="F192" s="22"/>
      <c r="G192" s="22"/>
      <c r="H192" s="23">
        <f t="shared" si="0"/>
        <v>83</v>
      </c>
      <c r="I192" s="23"/>
      <c r="J192" s="23"/>
      <c r="K192" s="23"/>
      <c r="L192" s="23"/>
      <c r="M192" s="22">
        <v>250</v>
      </c>
      <c r="N192" s="22">
        <f t="shared" si="1"/>
        <v>41500</v>
      </c>
      <c r="O192" s="24">
        <f t="shared" si="2"/>
        <v>1686.9918699186992</v>
      </c>
      <c r="P192" s="25" t="s">
        <v>411</v>
      </c>
      <c r="Q192" s="22"/>
      <c r="R192" s="22"/>
      <c r="S192" s="22"/>
    </row>
    <row r="193" spans="1:37">
      <c r="A193" s="20"/>
      <c r="B193" s="22" t="s">
        <v>412</v>
      </c>
      <c r="C193" s="22"/>
      <c r="D193" s="22">
        <v>22</v>
      </c>
      <c r="E193" s="22">
        <v>11</v>
      </c>
      <c r="F193" s="22"/>
      <c r="G193" s="22"/>
      <c r="H193" s="23">
        <f t="shared" si="0"/>
        <v>11</v>
      </c>
      <c r="I193" s="23"/>
      <c r="J193" s="23"/>
      <c r="K193" s="23"/>
      <c r="L193" s="23"/>
      <c r="M193" s="22">
        <v>300</v>
      </c>
      <c r="N193" s="22">
        <f t="shared" si="1"/>
        <v>6600</v>
      </c>
      <c r="O193" s="24">
        <f t="shared" si="2"/>
        <v>268.29268292682923</v>
      </c>
      <c r="P193" s="25" t="s">
        <v>413</v>
      </c>
      <c r="Q193" s="22"/>
      <c r="R193" s="22"/>
      <c r="S193" s="22"/>
    </row>
    <row r="194" spans="1:37">
      <c r="A194" s="20"/>
      <c r="B194" s="22" t="s">
        <v>414</v>
      </c>
      <c r="C194" s="22"/>
      <c r="D194" s="22">
        <v>15</v>
      </c>
      <c r="E194" s="22">
        <v>8</v>
      </c>
      <c r="F194" s="22"/>
      <c r="G194" s="22"/>
      <c r="H194" s="23">
        <f t="shared" si="0"/>
        <v>7</v>
      </c>
      <c r="I194" s="23"/>
      <c r="J194" s="23"/>
      <c r="K194" s="23"/>
      <c r="L194" s="23"/>
      <c r="M194" s="22">
        <v>160</v>
      </c>
      <c r="N194" s="22">
        <f t="shared" si="1"/>
        <v>2400</v>
      </c>
      <c r="O194" s="24">
        <f t="shared" si="2"/>
        <v>97.560975609756099</v>
      </c>
      <c r="P194" s="25" t="s">
        <v>415</v>
      </c>
      <c r="Q194" s="22"/>
      <c r="R194" s="22"/>
      <c r="S194" s="22"/>
    </row>
    <row r="195" spans="1:37">
      <c r="A195" s="20"/>
      <c r="B195" s="22" t="s">
        <v>416</v>
      </c>
      <c r="C195" s="22"/>
      <c r="D195" s="22">
        <v>3</v>
      </c>
      <c r="E195" s="22">
        <v>2</v>
      </c>
      <c r="F195" s="22">
        <v>1</v>
      </c>
      <c r="G195" s="22"/>
      <c r="H195" s="23">
        <f t="shared" si="0"/>
        <v>0</v>
      </c>
      <c r="I195" s="23"/>
      <c r="J195" s="23"/>
      <c r="K195" s="23"/>
      <c r="L195" s="23"/>
      <c r="M195" s="22">
        <v>2200</v>
      </c>
      <c r="N195" s="22">
        <f t="shared" si="1"/>
        <v>6600</v>
      </c>
      <c r="O195" s="24">
        <f t="shared" si="2"/>
        <v>268.29268292682923</v>
      </c>
      <c r="P195" s="25" t="s">
        <v>417</v>
      </c>
      <c r="Q195" s="22"/>
      <c r="R195" s="22"/>
      <c r="S195" s="22"/>
    </row>
    <row r="196" spans="1:37">
      <c r="A196" s="20"/>
      <c r="B196" s="22" t="s">
        <v>418</v>
      </c>
      <c r="C196" s="22"/>
      <c r="D196" s="22">
        <v>5</v>
      </c>
      <c r="E196" s="22">
        <v>3</v>
      </c>
      <c r="F196" s="22">
        <v>2</v>
      </c>
      <c r="G196" s="22"/>
      <c r="H196" s="23">
        <f t="shared" si="0"/>
        <v>0</v>
      </c>
      <c r="I196" s="23"/>
      <c r="J196" s="23"/>
      <c r="K196" s="23"/>
      <c r="L196" s="23"/>
      <c r="M196" s="22">
        <v>5700</v>
      </c>
      <c r="N196" s="22">
        <f t="shared" si="1"/>
        <v>28500</v>
      </c>
      <c r="O196" s="24">
        <f t="shared" si="2"/>
        <v>1158.5365853658536</v>
      </c>
      <c r="P196" s="25" t="s">
        <v>419</v>
      </c>
      <c r="Q196" s="22"/>
      <c r="R196" s="22"/>
      <c r="S196" s="22"/>
    </row>
    <row r="197" spans="1:37">
      <c r="A197" s="20"/>
      <c r="B197" s="22" t="s">
        <v>420</v>
      </c>
      <c r="C197" s="22"/>
      <c r="D197" s="22">
        <v>7</v>
      </c>
      <c r="E197" s="22">
        <v>4</v>
      </c>
      <c r="F197" s="22">
        <v>3</v>
      </c>
      <c r="G197" s="22"/>
      <c r="H197" s="23">
        <f t="shared" si="0"/>
        <v>0</v>
      </c>
      <c r="I197" s="23"/>
      <c r="J197" s="23"/>
      <c r="K197" s="23"/>
      <c r="L197" s="23"/>
      <c r="M197" s="22">
        <v>7900</v>
      </c>
      <c r="N197" s="22">
        <f t="shared" si="1"/>
        <v>55300</v>
      </c>
      <c r="O197" s="24">
        <f t="shared" si="2"/>
        <v>2247.9674796747968</v>
      </c>
      <c r="P197" s="25" t="s">
        <v>421</v>
      </c>
      <c r="Q197" s="22"/>
      <c r="R197" s="22"/>
      <c r="S197" s="22"/>
    </row>
    <row r="198" spans="1:37">
      <c r="A198" s="20"/>
      <c r="B198" s="22" t="s">
        <v>422</v>
      </c>
      <c r="C198" s="22"/>
      <c r="D198" s="22">
        <v>2</v>
      </c>
      <c r="E198" s="22">
        <v>1</v>
      </c>
      <c r="F198" s="22">
        <v>1</v>
      </c>
      <c r="G198" s="22"/>
      <c r="H198" s="23">
        <f t="shared" si="0"/>
        <v>0</v>
      </c>
      <c r="I198" s="23"/>
      <c r="J198" s="23"/>
      <c r="K198" s="23"/>
      <c r="L198" s="23"/>
      <c r="M198" s="22">
        <v>500</v>
      </c>
      <c r="N198" s="22">
        <f t="shared" si="1"/>
        <v>1000</v>
      </c>
      <c r="O198" s="24">
        <f t="shared" si="2"/>
        <v>40.650406504065039</v>
      </c>
      <c r="P198" s="25" t="s">
        <v>423</v>
      </c>
      <c r="Q198" s="22"/>
      <c r="R198" s="22"/>
      <c r="S198" s="22"/>
    </row>
    <row r="199" spans="1:37">
      <c r="A199" s="20"/>
      <c r="B199" s="22" t="s">
        <v>424</v>
      </c>
      <c r="C199" s="22"/>
      <c r="D199" s="22">
        <v>3</v>
      </c>
      <c r="E199" s="22">
        <v>2</v>
      </c>
      <c r="F199" s="22">
        <v>1</v>
      </c>
      <c r="G199" s="22"/>
      <c r="H199" s="23">
        <f t="shared" si="0"/>
        <v>0</v>
      </c>
      <c r="I199" s="23"/>
      <c r="J199" s="23"/>
      <c r="K199" s="23"/>
      <c r="L199" s="23"/>
      <c r="M199" s="22">
        <v>700</v>
      </c>
      <c r="N199" s="22">
        <f t="shared" si="1"/>
        <v>2100</v>
      </c>
      <c r="O199" s="24">
        <f t="shared" si="2"/>
        <v>85.365853658536579</v>
      </c>
      <c r="P199" s="25" t="s">
        <v>425</v>
      </c>
      <c r="Q199" s="22"/>
      <c r="R199" s="22"/>
      <c r="S199" s="22"/>
    </row>
    <row r="200" spans="1:37">
      <c r="A200" s="26"/>
      <c r="B200" s="27" t="s">
        <v>426</v>
      </c>
      <c r="C200" s="27"/>
      <c r="D200" s="27">
        <v>1</v>
      </c>
      <c r="E200" s="27">
        <v>1</v>
      </c>
      <c r="F200" s="27"/>
      <c r="G200" s="27"/>
      <c r="H200" s="23">
        <f t="shared" si="0"/>
        <v>0</v>
      </c>
      <c r="I200" s="28"/>
      <c r="J200" s="28"/>
      <c r="K200" s="28"/>
      <c r="L200" s="28"/>
      <c r="M200" s="27">
        <v>3100</v>
      </c>
      <c r="N200" s="27">
        <f t="shared" si="1"/>
        <v>3100</v>
      </c>
      <c r="O200" s="29">
        <f t="shared" si="2"/>
        <v>126.01626016260163</v>
      </c>
      <c r="P200" s="30" t="s">
        <v>427</v>
      </c>
      <c r="Q200" s="27"/>
      <c r="R200" s="27"/>
      <c r="S200" s="27"/>
      <c r="T200" s="31"/>
      <c r="U200" s="31"/>
      <c r="V200" s="31"/>
      <c r="W200" s="31"/>
      <c r="X200" s="31"/>
      <c r="Y200" s="31"/>
      <c r="Z200" s="31"/>
      <c r="AA200" s="31"/>
      <c r="AB200" s="31"/>
      <c r="AC200" s="31"/>
      <c r="AD200" s="31"/>
      <c r="AE200" s="31"/>
      <c r="AF200" s="31"/>
      <c r="AG200" s="31"/>
      <c r="AH200" s="31"/>
      <c r="AI200" s="31"/>
      <c r="AJ200" s="31"/>
      <c r="AK200" s="31"/>
    </row>
    <row r="201" spans="1:37">
      <c r="A201" s="26"/>
      <c r="B201" s="27" t="s">
        <v>428</v>
      </c>
      <c r="C201" s="27"/>
      <c r="D201" s="27">
        <v>1</v>
      </c>
      <c r="E201" s="27">
        <v>1</v>
      </c>
      <c r="F201" s="27"/>
      <c r="G201" s="27"/>
      <c r="H201" s="23">
        <f t="shared" si="0"/>
        <v>0</v>
      </c>
      <c r="I201" s="28"/>
      <c r="J201" s="28"/>
      <c r="K201" s="28"/>
      <c r="L201" s="28"/>
      <c r="M201" s="27">
        <v>1300</v>
      </c>
      <c r="N201" s="27">
        <f t="shared" si="1"/>
        <v>1300</v>
      </c>
      <c r="O201" s="29">
        <f t="shared" si="2"/>
        <v>52.845528455284551</v>
      </c>
      <c r="P201" s="30" t="s">
        <v>429</v>
      </c>
      <c r="Q201" s="27"/>
      <c r="R201" s="27"/>
      <c r="S201" s="27"/>
      <c r="T201" s="31"/>
      <c r="U201" s="31"/>
      <c r="V201" s="31"/>
      <c r="W201" s="31"/>
      <c r="X201" s="31"/>
      <c r="Y201" s="31"/>
      <c r="Z201" s="31"/>
      <c r="AA201" s="31"/>
      <c r="AB201" s="31"/>
      <c r="AC201" s="31"/>
      <c r="AD201" s="31"/>
      <c r="AE201" s="31"/>
      <c r="AF201" s="31"/>
      <c r="AG201" s="31"/>
      <c r="AH201" s="31"/>
      <c r="AI201" s="31"/>
      <c r="AJ201" s="31"/>
      <c r="AK201" s="31"/>
    </row>
    <row r="202" spans="1:37">
      <c r="A202" s="20"/>
      <c r="B202" s="22" t="s">
        <v>430</v>
      </c>
      <c r="C202" s="22"/>
      <c r="D202" s="22">
        <v>3</v>
      </c>
      <c r="E202" s="22">
        <v>2</v>
      </c>
      <c r="F202" s="22">
        <v>1</v>
      </c>
      <c r="G202" s="22"/>
      <c r="H202" s="23">
        <f t="shared" si="0"/>
        <v>0</v>
      </c>
      <c r="I202" s="23"/>
      <c r="J202" s="23"/>
      <c r="K202" s="23"/>
      <c r="L202" s="23"/>
      <c r="M202" s="22">
        <v>500</v>
      </c>
      <c r="N202" s="22">
        <f t="shared" si="1"/>
        <v>1500</v>
      </c>
      <c r="O202" s="24">
        <f t="shared" si="2"/>
        <v>60.975609756097555</v>
      </c>
      <c r="P202" s="25" t="s">
        <v>431</v>
      </c>
      <c r="Q202" s="22"/>
      <c r="R202" s="22"/>
      <c r="S202" s="22"/>
    </row>
    <row r="203" spans="1:37">
      <c r="A203" s="20">
        <v>17</v>
      </c>
      <c r="B203" s="22" t="s">
        <v>432</v>
      </c>
      <c r="C203" s="22"/>
      <c r="D203" s="22"/>
      <c r="E203" s="22"/>
      <c r="F203" s="22"/>
      <c r="G203" s="22"/>
      <c r="H203" s="23">
        <f t="shared" si="0"/>
        <v>0</v>
      </c>
      <c r="I203" s="23"/>
      <c r="J203" s="23"/>
      <c r="K203" s="23"/>
      <c r="L203" s="23"/>
      <c r="M203" s="22"/>
      <c r="N203" s="22">
        <v>0</v>
      </c>
      <c r="O203" s="24">
        <f t="shared" si="2"/>
        <v>0</v>
      </c>
      <c r="P203" s="22"/>
      <c r="Q203" s="22"/>
      <c r="R203" s="22"/>
      <c r="S203" s="22"/>
    </row>
    <row r="204" spans="1:37">
      <c r="A204" s="20">
        <v>18</v>
      </c>
      <c r="B204" s="22" t="s">
        <v>433</v>
      </c>
      <c r="C204" s="22"/>
      <c r="D204" s="22"/>
      <c r="E204" s="22"/>
      <c r="F204" s="22"/>
      <c r="G204" s="22"/>
      <c r="H204" s="23">
        <f t="shared" si="0"/>
        <v>0</v>
      </c>
      <c r="I204" s="23"/>
      <c r="J204" s="23"/>
      <c r="K204" s="23"/>
      <c r="L204" s="23"/>
      <c r="M204" s="22"/>
      <c r="N204" s="22">
        <f t="shared" ref="N204:N205" si="3">D204*M204</f>
        <v>0</v>
      </c>
      <c r="O204" s="24">
        <f t="shared" si="2"/>
        <v>0</v>
      </c>
      <c r="P204" s="22"/>
      <c r="Q204" s="22"/>
      <c r="R204" s="22"/>
      <c r="S204" s="22"/>
    </row>
    <row r="205" spans="1:37">
      <c r="A205" s="20"/>
      <c r="B205" s="22"/>
      <c r="C205" s="22"/>
      <c r="D205" s="22"/>
      <c r="E205" s="22"/>
      <c r="F205" s="22"/>
      <c r="G205" s="22"/>
      <c r="H205" s="23"/>
      <c r="I205" s="23"/>
      <c r="J205" s="23"/>
      <c r="K205" s="23"/>
      <c r="L205" s="23"/>
      <c r="M205" s="22"/>
      <c r="N205" s="22">
        <f t="shared" si="3"/>
        <v>0</v>
      </c>
      <c r="O205" s="24">
        <f t="shared" si="2"/>
        <v>0</v>
      </c>
      <c r="P205" s="22"/>
      <c r="Q205" s="22"/>
      <c r="R205" s="22"/>
      <c r="S205" s="22"/>
    </row>
    <row r="206" spans="1:37">
      <c r="A206" s="23" t="s">
        <v>51</v>
      </c>
      <c r="B206" s="22"/>
      <c r="C206" s="22"/>
      <c r="D206" s="22">
        <f>SUM(D2:D202)</f>
        <v>5266</v>
      </c>
      <c r="E206" s="22"/>
      <c r="F206" s="22"/>
      <c r="G206" s="22">
        <f>SUM(G2:G202)</f>
        <v>1831</v>
      </c>
      <c r="H206" s="23"/>
      <c r="I206" s="23"/>
      <c r="J206" s="23"/>
      <c r="K206" s="23"/>
      <c r="L206" s="23"/>
      <c r="M206" s="22"/>
      <c r="N206" s="22">
        <f>SUM(N2,N205)</f>
        <v>645380</v>
      </c>
      <c r="O206" s="24">
        <f>SUM(O2:O202)</f>
        <v>1088604.5934959354</v>
      </c>
      <c r="P206" s="22"/>
      <c r="Q206" s="22"/>
      <c r="R206" s="22"/>
      <c r="S206" s="22"/>
    </row>
    <row r="207" spans="1:37">
      <c r="A207" s="20"/>
      <c r="B207" s="22"/>
      <c r="C207" s="22"/>
      <c r="D207" s="22"/>
      <c r="E207" s="22"/>
      <c r="F207" s="22"/>
      <c r="G207" s="22"/>
      <c r="H207" s="23"/>
      <c r="I207" s="23"/>
      <c r="J207" s="23"/>
      <c r="K207" s="23"/>
      <c r="L207" s="23"/>
      <c r="M207" s="22"/>
      <c r="N207" s="22"/>
      <c r="O207" s="22"/>
      <c r="P207" s="22"/>
      <c r="Q207" s="22"/>
      <c r="R207" s="22"/>
      <c r="S207" s="22"/>
    </row>
    <row r="208" spans="1:37">
      <c r="A208" s="20"/>
      <c r="B208" s="22"/>
      <c r="C208" s="22"/>
      <c r="D208" s="22"/>
      <c r="E208" s="22"/>
      <c r="F208" s="22"/>
      <c r="G208" s="22"/>
      <c r="H208" s="23"/>
      <c r="I208" s="23"/>
      <c r="J208" s="23"/>
      <c r="K208" s="23"/>
      <c r="L208" s="23"/>
      <c r="M208" s="22"/>
      <c r="N208" s="22"/>
      <c r="O208" s="22"/>
      <c r="P208" s="22"/>
      <c r="Q208" s="22"/>
      <c r="R208" s="22"/>
      <c r="S208" s="22"/>
    </row>
    <row r="209" spans="1:15">
      <c r="A209" s="58"/>
      <c r="H209" s="59"/>
      <c r="I209" s="59"/>
      <c r="J209" s="59"/>
      <c r="K209" s="59"/>
      <c r="L209" s="59"/>
      <c r="N209" s="22"/>
      <c r="O209" s="22"/>
    </row>
    <row r="210" spans="1:15">
      <c r="A210" s="58"/>
      <c r="H210" s="59"/>
      <c r="I210" s="59"/>
      <c r="J210" s="59"/>
      <c r="K210" s="59"/>
      <c r="L210" s="59"/>
      <c r="N210" s="22"/>
      <c r="O210" s="22"/>
    </row>
    <row r="211" spans="1:15">
      <c r="A211" s="58"/>
      <c r="H211" s="59"/>
      <c r="I211" s="59"/>
      <c r="J211" s="59"/>
      <c r="K211" s="59"/>
      <c r="L211" s="59"/>
      <c r="N211" s="22"/>
      <c r="O211" s="22"/>
    </row>
    <row r="212" spans="1:15">
      <c r="A212" s="58"/>
      <c r="H212" s="59"/>
      <c r="I212" s="59"/>
      <c r="J212" s="59"/>
      <c r="K212" s="59"/>
      <c r="L212" s="59"/>
      <c r="N212" s="22"/>
      <c r="O212" s="22"/>
    </row>
    <row r="213" spans="1:15">
      <c r="A213" s="58"/>
      <c r="H213" s="59"/>
      <c r="I213" s="59"/>
      <c r="J213" s="59"/>
      <c r="K213" s="59"/>
      <c r="L213" s="59"/>
    </row>
    <row r="214" spans="1:15">
      <c r="A214" s="58"/>
      <c r="H214" s="59"/>
      <c r="I214" s="59"/>
      <c r="J214" s="59"/>
      <c r="K214" s="59"/>
      <c r="L214" s="59"/>
    </row>
    <row r="215" spans="1:15">
      <c r="A215" s="58"/>
      <c r="H215" s="59"/>
      <c r="I215" s="59"/>
      <c r="J215" s="59"/>
      <c r="K215" s="59"/>
      <c r="L215" s="59"/>
    </row>
    <row r="216" spans="1:15">
      <c r="A216" s="58"/>
      <c r="H216" s="59"/>
      <c r="I216" s="59"/>
      <c r="J216" s="59"/>
      <c r="K216" s="59"/>
      <c r="L216" s="59"/>
    </row>
    <row r="217" spans="1:15">
      <c r="A217" s="58"/>
      <c r="H217" s="59"/>
      <c r="I217" s="59"/>
      <c r="J217" s="59"/>
      <c r="K217" s="59"/>
      <c r="L217" s="59"/>
    </row>
    <row r="218" spans="1:15">
      <c r="A218" s="58"/>
      <c r="H218" s="59"/>
      <c r="I218" s="59"/>
      <c r="J218" s="59"/>
      <c r="K218" s="59"/>
      <c r="L218" s="59"/>
    </row>
    <row r="219" spans="1:15">
      <c r="A219" s="58"/>
      <c r="H219" s="59"/>
      <c r="I219" s="59"/>
      <c r="J219" s="59"/>
      <c r="K219" s="59"/>
      <c r="L219" s="59"/>
    </row>
    <row r="220" spans="1:15">
      <c r="A220" s="58"/>
      <c r="H220" s="59"/>
      <c r="I220" s="59"/>
      <c r="J220" s="59"/>
      <c r="K220" s="59"/>
      <c r="L220" s="59"/>
    </row>
    <row r="221" spans="1:15">
      <c r="A221" s="58"/>
      <c r="H221" s="59"/>
      <c r="I221" s="59"/>
      <c r="J221" s="59"/>
      <c r="K221" s="59"/>
      <c r="L221" s="59"/>
    </row>
    <row r="222" spans="1:15">
      <c r="A222" s="58"/>
      <c r="H222" s="59"/>
      <c r="I222" s="59"/>
      <c r="J222" s="59"/>
      <c r="K222" s="59"/>
      <c r="L222" s="59"/>
    </row>
    <row r="223" spans="1:15">
      <c r="A223" s="58"/>
      <c r="H223" s="59"/>
      <c r="I223" s="59"/>
      <c r="J223" s="59"/>
      <c r="K223" s="59"/>
      <c r="L223" s="59"/>
    </row>
    <row r="224" spans="1:15">
      <c r="A224" s="58"/>
      <c r="H224" s="59"/>
      <c r="I224" s="59"/>
      <c r="J224" s="59"/>
      <c r="K224" s="59"/>
      <c r="L224" s="59"/>
    </row>
    <row r="225" spans="1:12">
      <c r="A225" s="58"/>
      <c r="H225" s="59"/>
      <c r="I225" s="59"/>
      <c r="J225" s="59"/>
      <c r="K225" s="59"/>
      <c r="L225" s="59"/>
    </row>
    <row r="226" spans="1:12">
      <c r="A226" s="58"/>
      <c r="H226" s="59"/>
      <c r="I226" s="59"/>
      <c r="J226" s="59"/>
      <c r="K226" s="59"/>
      <c r="L226" s="59"/>
    </row>
    <row r="227" spans="1:12">
      <c r="A227" s="58"/>
      <c r="H227" s="59"/>
      <c r="I227" s="59"/>
      <c r="J227" s="59"/>
      <c r="K227" s="59"/>
      <c r="L227" s="59"/>
    </row>
    <row r="228" spans="1:12">
      <c r="A228" s="58"/>
      <c r="H228" s="59"/>
      <c r="I228" s="59"/>
      <c r="J228" s="59"/>
      <c r="K228" s="59"/>
      <c r="L228" s="59"/>
    </row>
    <row r="229" spans="1:12">
      <c r="A229" s="58"/>
      <c r="H229" s="59"/>
      <c r="I229" s="59"/>
      <c r="J229" s="59"/>
      <c r="K229" s="59"/>
      <c r="L229" s="59"/>
    </row>
    <row r="230" spans="1:12">
      <c r="A230" s="58"/>
      <c r="H230" s="59"/>
      <c r="I230" s="59"/>
      <c r="J230" s="59"/>
      <c r="K230" s="59"/>
      <c r="L230" s="59"/>
    </row>
    <row r="231" spans="1:12">
      <c r="A231" s="58"/>
      <c r="H231" s="59"/>
      <c r="I231" s="59"/>
      <c r="J231" s="59"/>
      <c r="K231" s="59"/>
      <c r="L231" s="59"/>
    </row>
    <row r="232" spans="1:12">
      <c r="A232" s="58"/>
      <c r="H232" s="59"/>
      <c r="I232" s="59"/>
      <c r="J232" s="59"/>
      <c r="K232" s="59"/>
      <c r="L232" s="59"/>
    </row>
    <row r="233" spans="1:12">
      <c r="A233" s="58"/>
      <c r="H233" s="59"/>
      <c r="I233" s="59"/>
      <c r="J233" s="59"/>
      <c r="K233" s="59"/>
      <c r="L233" s="59"/>
    </row>
    <row r="234" spans="1:12">
      <c r="A234" s="58"/>
      <c r="H234" s="59"/>
      <c r="I234" s="59"/>
      <c r="J234" s="59"/>
      <c r="K234" s="59"/>
      <c r="L234" s="59"/>
    </row>
    <row r="235" spans="1:12">
      <c r="A235" s="58"/>
      <c r="H235" s="59"/>
      <c r="I235" s="59"/>
      <c r="J235" s="59"/>
      <c r="K235" s="59"/>
      <c r="L235" s="59"/>
    </row>
    <row r="236" spans="1:12">
      <c r="A236" s="58"/>
      <c r="H236" s="59"/>
      <c r="I236" s="59"/>
      <c r="J236" s="59"/>
      <c r="K236" s="59"/>
      <c r="L236" s="59"/>
    </row>
    <row r="237" spans="1:12">
      <c r="A237" s="58"/>
      <c r="H237" s="59"/>
      <c r="I237" s="59"/>
      <c r="J237" s="59"/>
      <c r="K237" s="59"/>
      <c r="L237" s="59"/>
    </row>
    <row r="238" spans="1:12">
      <c r="A238" s="58"/>
      <c r="H238" s="59"/>
      <c r="I238" s="59"/>
      <c r="J238" s="59"/>
      <c r="K238" s="59"/>
      <c r="L238" s="59"/>
    </row>
    <row r="239" spans="1:12">
      <c r="A239" s="58"/>
      <c r="H239" s="59"/>
      <c r="I239" s="59"/>
      <c r="J239" s="59"/>
      <c r="K239" s="59"/>
      <c r="L239" s="59"/>
    </row>
    <row r="240" spans="1:12">
      <c r="A240" s="58"/>
      <c r="H240" s="59"/>
      <c r="I240" s="59"/>
      <c r="J240" s="59"/>
      <c r="K240" s="59"/>
      <c r="L240" s="59"/>
    </row>
    <row r="241" spans="1:12">
      <c r="A241" s="58"/>
      <c r="H241" s="59"/>
      <c r="I241" s="59"/>
      <c r="J241" s="59"/>
      <c r="K241" s="59"/>
      <c r="L241" s="59"/>
    </row>
    <row r="242" spans="1:12">
      <c r="A242" s="58"/>
      <c r="H242" s="59"/>
      <c r="I242" s="59"/>
      <c r="J242" s="59"/>
      <c r="K242" s="59"/>
      <c r="L242" s="59"/>
    </row>
    <row r="243" spans="1:12">
      <c r="A243" s="58"/>
      <c r="H243" s="59"/>
      <c r="I243" s="59"/>
      <c r="J243" s="59"/>
      <c r="K243" s="59"/>
      <c r="L243" s="59"/>
    </row>
    <row r="244" spans="1:12">
      <c r="A244" s="58"/>
      <c r="H244" s="59"/>
      <c r="I244" s="59"/>
      <c r="J244" s="59"/>
      <c r="K244" s="59"/>
      <c r="L244" s="59"/>
    </row>
    <row r="245" spans="1:12">
      <c r="A245" s="58"/>
      <c r="H245" s="59"/>
      <c r="I245" s="59"/>
      <c r="J245" s="59"/>
      <c r="K245" s="59"/>
      <c r="L245" s="59"/>
    </row>
    <row r="246" spans="1:12">
      <c r="A246" s="58"/>
      <c r="H246" s="59"/>
      <c r="I246" s="59"/>
      <c r="J246" s="59"/>
      <c r="K246" s="59"/>
      <c r="L246" s="59"/>
    </row>
    <row r="247" spans="1:12">
      <c r="A247" s="58"/>
      <c r="H247" s="59"/>
      <c r="I247" s="59"/>
      <c r="J247" s="59"/>
      <c r="K247" s="59"/>
      <c r="L247" s="59"/>
    </row>
    <row r="248" spans="1:12">
      <c r="A248" s="58"/>
      <c r="H248" s="59"/>
      <c r="I248" s="59"/>
      <c r="J248" s="59"/>
      <c r="K248" s="59"/>
      <c r="L248" s="59"/>
    </row>
    <row r="249" spans="1:12">
      <c r="A249" s="58"/>
      <c r="H249" s="59"/>
      <c r="I249" s="59"/>
      <c r="J249" s="59"/>
      <c r="K249" s="59"/>
      <c r="L249" s="59"/>
    </row>
    <row r="250" spans="1:12">
      <c r="A250" s="58"/>
      <c r="H250" s="59"/>
      <c r="I250" s="59"/>
      <c r="J250" s="59"/>
      <c r="K250" s="59"/>
      <c r="L250" s="59"/>
    </row>
    <row r="251" spans="1:12">
      <c r="A251" s="58"/>
      <c r="H251" s="59"/>
      <c r="I251" s="59"/>
      <c r="J251" s="59"/>
      <c r="K251" s="59"/>
      <c r="L251" s="59"/>
    </row>
    <row r="252" spans="1:12">
      <c r="A252" s="58"/>
      <c r="H252" s="59"/>
      <c r="I252" s="59"/>
      <c r="J252" s="59"/>
      <c r="K252" s="59"/>
      <c r="L252" s="59"/>
    </row>
    <row r="253" spans="1:12">
      <c r="A253" s="58"/>
      <c r="H253" s="59"/>
      <c r="I253" s="59"/>
      <c r="J253" s="59"/>
      <c r="K253" s="59"/>
      <c r="L253" s="59"/>
    </row>
    <row r="254" spans="1:12">
      <c r="A254" s="58"/>
      <c r="H254" s="59"/>
      <c r="I254" s="59"/>
      <c r="J254" s="59"/>
      <c r="K254" s="59"/>
      <c r="L254" s="59"/>
    </row>
    <row r="255" spans="1:12">
      <c r="A255" s="58"/>
      <c r="H255" s="59"/>
      <c r="I255" s="59"/>
      <c r="J255" s="59"/>
      <c r="K255" s="59"/>
      <c r="L255" s="59"/>
    </row>
    <row r="256" spans="1:12">
      <c r="A256" s="58"/>
      <c r="H256" s="59"/>
      <c r="I256" s="59"/>
      <c r="J256" s="59"/>
      <c r="K256" s="59"/>
      <c r="L256" s="59"/>
    </row>
    <row r="257" spans="1:12">
      <c r="A257" s="58"/>
      <c r="H257" s="59"/>
      <c r="I257" s="59"/>
      <c r="J257" s="59"/>
      <c r="K257" s="59"/>
      <c r="L257" s="59"/>
    </row>
    <row r="258" spans="1:12">
      <c r="A258" s="58"/>
      <c r="H258" s="59"/>
      <c r="I258" s="59"/>
      <c r="J258" s="59"/>
      <c r="K258" s="59"/>
      <c r="L258" s="59"/>
    </row>
    <row r="259" spans="1:12">
      <c r="A259" s="58"/>
      <c r="H259" s="59"/>
      <c r="I259" s="59"/>
      <c r="J259" s="59"/>
      <c r="K259" s="59"/>
      <c r="L259" s="59"/>
    </row>
    <row r="260" spans="1:12">
      <c r="A260" s="58"/>
      <c r="H260" s="59"/>
      <c r="I260" s="59"/>
      <c r="J260" s="59"/>
      <c r="K260" s="59"/>
      <c r="L260" s="59"/>
    </row>
    <row r="261" spans="1:12">
      <c r="A261" s="58"/>
      <c r="H261" s="59"/>
      <c r="I261" s="59"/>
      <c r="J261" s="59"/>
      <c r="K261" s="59"/>
      <c r="L261" s="59"/>
    </row>
    <row r="262" spans="1:12">
      <c r="A262" s="58"/>
      <c r="H262" s="59"/>
      <c r="I262" s="59"/>
      <c r="J262" s="59"/>
      <c r="K262" s="59"/>
      <c r="L262" s="59"/>
    </row>
    <row r="263" spans="1:12">
      <c r="A263" s="58"/>
      <c r="H263" s="59"/>
      <c r="I263" s="59"/>
      <c r="J263" s="59"/>
      <c r="K263" s="59"/>
      <c r="L263" s="59"/>
    </row>
    <row r="264" spans="1:12">
      <c r="A264" s="58"/>
      <c r="H264" s="59"/>
      <c r="I264" s="59"/>
      <c r="J264" s="59"/>
      <c r="K264" s="59"/>
      <c r="L264" s="59"/>
    </row>
    <row r="265" spans="1:12">
      <c r="A265" s="58"/>
      <c r="H265" s="59"/>
      <c r="I265" s="59"/>
      <c r="J265" s="59"/>
      <c r="K265" s="59"/>
      <c r="L265" s="59"/>
    </row>
    <row r="266" spans="1:12">
      <c r="A266" s="58"/>
      <c r="H266" s="59"/>
      <c r="I266" s="59"/>
      <c r="J266" s="59"/>
      <c r="K266" s="59"/>
      <c r="L266" s="59"/>
    </row>
    <row r="267" spans="1:12">
      <c r="A267" s="58"/>
      <c r="H267" s="59"/>
      <c r="I267" s="59"/>
      <c r="J267" s="59"/>
      <c r="K267" s="59"/>
      <c r="L267" s="59"/>
    </row>
    <row r="268" spans="1:12">
      <c r="A268" s="58"/>
      <c r="H268" s="59"/>
      <c r="I268" s="59"/>
      <c r="J268" s="59"/>
      <c r="K268" s="59"/>
      <c r="L268" s="59"/>
    </row>
    <row r="269" spans="1:12">
      <c r="A269" s="58"/>
      <c r="H269" s="59"/>
      <c r="I269" s="59"/>
      <c r="J269" s="59"/>
      <c r="K269" s="59"/>
      <c r="L269" s="59"/>
    </row>
    <row r="270" spans="1:12">
      <c r="A270" s="58"/>
      <c r="H270" s="59"/>
      <c r="I270" s="59"/>
      <c r="J270" s="59"/>
      <c r="K270" s="59"/>
      <c r="L270" s="59"/>
    </row>
    <row r="271" spans="1:12">
      <c r="A271" s="58"/>
      <c r="H271" s="59"/>
      <c r="I271" s="59"/>
      <c r="J271" s="59"/>
      <c r="K271" s="59"/>
      <c r="L271" s="59"/>
    </row>
    <row r="272" spans="1:12">
      <c r="A272" s="58"/>
      <c r="H272" s="59"/>
      <c r="I272" s="59"/>
      <c r="J272" s="59"/>
      <c r="K272" s="59"/>
      <c r="L272" s="59"/>
    </row>
    <row r="273" spans="1:12">
      <c r="A273" s="58"/>
      <c r="H273" s="59"/>
      <c r="I273" s="59"/>
      <c r="J273" s="59"/>
      <c r="K273" s="59"/>
      <c r="L273" s="59"/>
    </row>
    <row r="274" spans="1:12">
      <c r="A274" s="58"/>
      <c r="H274" s="59"/>
      <c r="I274" s="59"/>
      <c r="J274" s="59"/>
      <c r="K274" s="59"/>
      <c r="L274" s="59"/>
    </row>
    <row r="275" spans="1:12">
      <c r="A275" s="58"/>
      <c r="H275" s="59"/>
      <c r="I275" s="59"/>
      <c r="J275" s="59"/>
      <c r="K275" s="59"/>
      <c r="L275" s="59"/>
    </row>
    <row r="276" spans="1:12">
      <c r="A276" s="58"/>
      <c r="H276" s="59"/>
      <c r="I276" s="59"/>
      <c r="J276" s="59"/>
      <c r="K276" s="59"/>
      <c r="L276" s="59"/>
    </row>
    <row r="277" spans="1:12">
      <c r="A277" s="58"/>
      <c r="H277" s="59"/>
      <c r="I277" s="59"/>
      <c r="J277" s="59"/>
      <c r="K277" s="59"/>
      <c r="L277" s="59"/>
    </row>
    <row r="278" spans="1:12">
      <c r="A278" s="58"/>
      <c r="H278" s="59"/>
      <c r="I278" s="59"/>
      <c r="J278" s="59"/>
      <c r="K278" s="59"/>
      <c r="L278" s="59"/>
    </row>
    <row r="279" spans="1:12">
      <c r="A279" s="58"/>
      <c r="H279" s="59"/>
      <c r="I279" s="59"/>
      <c r="J279" s="59"/>
      <c r="K279" s="59"/>
      <c r="L279" s="59"/>
    </row>
    <row r="280" spans="1:12">
      <c r="A280" s="58"/>
      <c r="H280" s="59"/>
      <c r="I280" s="59"/>
      <c r="J280" s="59"/>
      <c r="K280" s="59"/>
      <c r="L280" s="59"/>
    </row>
    <row r="281" spans="1:12">
      <c r="A281" s="58"/>
      <c r="H281" s="59"/>
      <c r="I281" s="59"/>
      <c r="J281" s="59"/>
      <c r="K281" s="59"/>
      <c r="L281" s="59"/>
    </row>
    <row r="282" spans="1:12">
      <c r="A282" s="58"/>
      <c r="H282" s="59"/>
      <c r="I282" s="59"/>
      <c r="J282" s="59"/>
      <c r="K282" s="59"/>
      <c r="L282" s="59"/>
    </row>
    <row r="283" spans="1:12">
      <c r="A283" s="58"/>
      <c r="H283" s="59"/>
      <c r="I283" s="59"/>
      <c r="J283" s="59"/>
      <c r="K283" s="59"/>
      <c r="L283" s="59"/>
    </row>
    <row r="284" spans="1:12">
      <c r="A284" s="58"/>
      <c r="H284" s="59"/>
      <c r="I284" s="59"/>
      <c r="J284" s="59"/>
      <c r="K284" s="59"/>
      <c r="L284" s="59"/>
    </row>
    <row r="285" spans="1:12">
      <c r="A285" s="58"/>
      <c r="H285" s="59"/>
      <c r="I285" s="59"/>
      <c r="J285" s="59"/>
      <c r="K285" s="59"/>
      <c r="L285" s="59"/>
    </row>
    <row r="286" spans="1:12">
      <c r="A286" s="58"/>
      <c r="H286" s="59"/>
      <c r="I286" s="59"/>
      <c r="J286" s="59"/>
      <c r="K286" s="59"/>
      <c r="L286" s="59"/>
    </row>
    <row r="287" spans="1:12">
      <c r="A287" s="58"/>
      <c r="H287" s="59"/>
      <c r="I287" s="59"/>
      <c r="J287" s="59"/>
      <c r="K287" s="59"/>
      <c r="L287" s="59"/>
    </row>
    <row r="288" spans="1:12">
      <c r="A288" s="58"/>
      <c r="H288" s="59"/>
      <c r="I288" s="59"/>
      <c r="J288" s="59"/>
      <c r="K288" s="59"/>
      <c r="L288" s="59"/>
    </row>
    <row r="289" spans="1:12">
      <c r="A289" s="58"/>
      <c r="H289" s="59"/>
      <c r="I289" s="59"/>
      <c r="J289" s="59"/>
      <c r="K289" s="59"/>
      <c r="L289" s="59"/>
    </row>
    <row r="290" spans="1:12">
      <c r="A290" s="58"/>
      <c r="H290" s="59"/>
      <c r="I290" s="59"/>
      <c r="J290" s="59"/>
      <c r="K290" s="59"/>
      <c r="L290" s="59"/>
    </row>
    <row r="291" spans="1:12">
      <c r="A291" s="58"/>
      <c r="H291" s="59"/>
      <c r="I291" s="59"/>
      <c r="J291" s="59"/>
      <c r="K291" s="59"/>
      <c r="L291" s="59"/>
    </row>
    <row r="292" spans="1:12">
      <c r="A292" s="58"/>
      <c r="H292" s="59"/>
      <c r="I292" s="59"/>
      <c r="J292" s="59"/>
      <c r="K292" s="59"/>
      <c r="L292" s="59"/>
    </row>
    <row r="293" spans="1:12">
      <c r="A293" s="58"/>
      <c r="H293" s="59"/>
      <c r="I293" s="59"/>
      <c r="J293" s="59"/>
      <c r="K293" s="59"/>
      <c r="L293" s="59"/>
    </row>
    <row r="294" spans="1:12">
      <c r="A294" s="58"/>
      <c r="H294" s="59"/>
      <c r="I294" s="59"/>
      <c r="J294" s="59"/>
      <c r="K294" s="59"/>
      <c r="L294" s="59"/>
    </row>
    <row r="295" spans="1:12">
      <c r="A295" s="58"/>
      <c r="H295" s="59"/>
      <c r="I295" s="59"/>
      <c r="J295" s="59"/>
      <c r="K295" s="59"/>
      <c r="L295" s="59"/>
    </row>
    <row r="296" spans="1:12">
      <c r="A296" s="58"/>
      <c r="H296" s="59"/>
      <c r="I296" s="59"/>
      <c r="J296" s="59"/>
      <c r="K296" s="59"/>
      <c r="L296" s="59"/>
    </row>
    <row r="297" spans="1:12">
      <c r="A297" s="58"/>
      <c r="H297" s="59"/>
      <c r="I297" s="59"/>
      <c r="J297" s="59"/>
      <c r="K297" s="59"/>
      <c r="L297" s="59"/>
    </row>
    <row r="298" spans="1:12">
      <c r="A298" s="58"/>
      <c r="H298" s="59"/>
      <c r="I298" s="59"/>
      <c r="J298" s="59"/>
      <c r="K298" s="59"/>
      <c r="L298" s="59"/>
    </row>
    <row r="299" spans="1:12">
      <c r="A299" s="58"/>
      <c r="H299" s="59"/>
      <c r="I299" s="59"/>
      <c r="J299" s="59"/>
      <c r="K299" s="59"/>
      <c r="L299" s="59"/>
    </row>
    <row r="300" spans="1:12">
      <c r="A300" s="58"/>
      <c r="H300" s="59"/>
      <c r="I300" s="59"/>
      <c r="J300" s="59"/>
      <c r="K300" s="59"/>
      <c r="L300" s="59"/>
    </row>
    <row r="301" spans="1:12">
      <c r="A301" s="58"/>
      <c r="H301" s="59"/>
      <c r="I301" s="59"/>
      <c r="J301" s="59"/>
      <c r="K301" s="59"/>
      <c r="L301" s="59"/>
    </row>
    <row r="302" spans="1:12">
      <c r="A302" s="58"/>
      <c r="H302" s="59"/>
      <c r="I302" s="59"/>
      <c r="J302" s="59"/>
      <c r="K302" s="59"/>
      <c r="L302" s="59"/>
    </row>
    <row r="303" spans="1:12">
      <c r="A303" s="58"/>
      <c r="H303" s="59"/>
      <c r="I303" s="59"/>
      <c r="J303" s="59"/>
      <c r="K303" s="59"/>
      <c r="L303" s="59"/>
    </row>
    <row r="304" spans="1:12">
      <c r="A304" s="58"/>
      <c r="H304" s="59"/>
      <c r="I304" s="59"/>
      <c r="J304" s="59"/>
      <c r="K304" s="59"/>
      <c r="L304" s="59"/>
    </row>
    <row r="305" spans="1:12">
      <c r="A305" s="58"/>
      <c r="H305" s="59"/>
      <c r="I305" s="59"/>
      <c r="J305" s="59"/>
      <c r="K305" s="59"/>
      <c r="L305" s="59"/>
    </row>
    <row r="306" spans="1:12">
      <c r="A306" s="58"/>
      <c r="H306" s="59"/>
      <c r="I306" s="59"/>
      <c r="J306" s="59"/>
      <c r="K306" s="59"/>
      <c r="L306" s="59"/>
    </row>
    <row r="307" spans="1:12">
      <c r="A307" s="58"/>
      <c r="H307" s="59"/>
      <c r="I307" s="59"/>
      <c r="J307" s="59"/>
      <c r="K307" s="59"/>
      <c r="L307" s="59"/>
    </row>
    <row r="308" spans="1:12">
      <c r="A308" s="58"/>
      <c r="H308" s="59"/>
      <c r="I308" s="59"/>
      <c r="J308" s="59"/>
      <c r="K308" s="59"/>
      <c r="L308" s="59"/>
    </row>
    <row r="309" spans="1:12">
      <c r="A309" s="58"/>
      <c r="H309" s="59"/>
      <c r="I309" s="59"/>
      <c r="J309" s="59"/>
      <c r="K309" s="59"/>
      <c r="L309" s="59"/>
    </row>
    <row r="310" spans="1:12">
      <c r="A310" s="58"/>
      <c r="H310" s="59"/>
      <c r="I310" s="59"/>
      <c r="J310" s="59"/>
      <c r="K310" s="59"/>
      <c r="L310" s="59"/>
    </row>
    <row r="311" spans="1:12">
      <c r="A311" s="58"/>
      <c r="H311" s="59"/>
      <c r="I311" s="59"/>
      <c r="J311" s="59"/>
      <c r="K311" s="59"/>
      <c r="L311" s="59"/>
    </row>
    <row r="312" spans="1:12">
      <c r="A312" s="58"/>
      <c r="H312" s="59"/>
      <c r="I312" s="59"/>
      <c r="J312" s="59"/>
      <c r="K312" s="59"/>
      <c r="L312" s="59"/>
    </row>
    <row r="313" spans="1:12">
      <c r="A313" s="58"/>
      <c r="H313" s="59"/>
      <c r="I313" s="59"/>
      <c r="J313" s="59"/>
      <c r="K313" s="59"/>
      <c r="L313" s="59"/>
    </row>
    <row r="314" spans="1:12">
      <c r="A314" s="58"/>
      <c r="H314" s="59"/>
      <c r="I314" s="59"/>
      <c r="J314" s="59"/>
      <c r="K314" s="59"/>
      <c r="L314" s="59"/>
    </row>
    <row r="315" spans="1:12">
      <c r="A315" s="58"/>
      <c r="H315" s="59"/>
      <c r="I315" s="59"/>
      <c r="J315" s="59"/>
      <c r="K315" s="59"/>
      <c r="L315" s="59"/>
    </row>
    <row r="316" spans="1:12">
      <c r="A316" s="58"/>
      <c r="H316" s="59"/>
      <c r="I316" s="59"/>
      <c r="J316" s="59"/>
      <c r="K316" s="59"/>
      <c r="L316" s="59"/>
    </row>
    <row r="317" spans="1:12">
      <c r="A317" s="58"/>
      <c r="H317" s="59"/>
      <c r="I317" s="59"/>
      <c r="J317" s="59"/>
      <c r="K317" s="59"/>
      <c r="L317" s="59"/>
    </row>
    <row r="318" spans="1:12">
      <c r="A318" s="58"/>
      <c r="H318" s="59"/>
      <c r="I318" s="59"/>
      <c r="J318" s="59"/>
      <c r="K318" s="59"/>
      <c r="L318" s="59"/>
    </row>
    <row r="319" spans="1:12">
      <c r="A319" s="58"/>
      <c r="H319" s="59"/>
      <c r="I319" s="59"/>
      <c r="J319" s="59"/>
      <c r="K319" s="59"/>
      <c r="L319" s="59"/>
    </row>
    <row r="320" spans="1:12">
      <c r="A320" s="58"/>
      <c r="H320" s="59"/>
      <c r="I320" s="59"/>
      <c r="J320" s="59"/>
      <c r="K320" s="59"/>
      <c r="L320" s="59"/>
    </row>
    <row r="321" spans="1:12">
      <c r="A321" s="58"/>
      <c r="H321" s="59"/>
      <c r="I321" s="59"/>
      <c r="J321" s="59"/>
      <c r="K321" s="59"/>
      <c r="L321" s="59"/>
    </row>
    <row r="322" spans="1:12">
      <c r="A322" s="58"/>
      <c r="H322" s="59"/>
      <c r="I322" s="59"/>
      <c r="J322" s="59"/>
      <c r="K322" s="59"/>
      <c r="L322" s="59"/>
    </row>
    <row r="323" spans="1:12">
      <c r="A323" s="58"/>
      <c r="H323" s="59"/>
      <c r="I323" s="59"/>
      <c r="J323" s="59"/>
      <c r="K323" s="59"/>
      <c r="L323" s="59"/>
    </row>
    <row r="324" spans="1:12">
      <c r="A324" s="58"/>
      <c r="H324" s="59"/>
      <c r="I324" s="59"/>
      <c r="J324" s="59"/>
      <c r="K324" s="59"/>
      <c r="L324" s="59"/>
    </row>
    <row r="325" spans="1:12">
      <c r="A325" s="58"/>
      <c r="H325" s="59"/>
      <c r="I325" s="59"/>
      <c r="J325" s="59"/>
      <c r="K325" s="59"/>
      <c r="L325" s="59"/>
    </row>
    <row r="326" spans="1:12">
      <c r="A326" s="58"/>
      <c r="H326" s="59"/>
      <c r="I326" s="59"/>
      <c r="J326" s="59"/>
      <c r="K326" s="59"/>
      <c r="L326" s="59"/>
    </row>
    <row r="327" spans="1:12">
      <c r="A327" s="58"/>
      <c r="H327" s="59"/>
      <c r="I327" s="59"/>
      <c r="J327" s="59"/>
      <c r="K327" s="59"/>
      <c r="L327" s="59"/>
    </row>
    <row r="328" spans="1:12">
      <c r="A328" s="58"/>
      <c r="H328" s="59"/>
      <c r="I328" s="59"/>
      <c r="J328" s="59"/>
      <c r="K328" s="59"/>
      <c r="L328" s="59"/>
    </row>
    <row r="329" spans="1:12">
      <c r="A329" s="58"/>
      <c r="H329" s="59"/>
      <c r="I329" s="59"/>
      <c r="J329" s="59"/>
      <c r="K329" s="59"/>
      <c r="L329" s="59"/>
    </row>
    <row r="330" spans="1:12">
      <c r="A330" s="58"/>
      <c r="H330" s="59"/>
      <c r="I330" s="59"/>
      <c r="J330" s="59"/>
      <c r="K330" s="59"/>
      <c r="L330" s="59"/>
    </row>
    <row r="331" spans="1:12">
      <c r="A331" s="58"/>
      <c r="H331" s="59"/>
      <c r="I331" s="59"/>
      <c r="J331" s="59"/>
      <c r="K331" s="59"/>
      <c r="L331" s="59"/>
    </row>
    <row r="332" spans="1:12">
      <c r="A332" s="58"/>
      <c r="H332" s="59"/>
      <c r="I332" s="59"/>
      <c r="J332" s="59"/>
      <c r="K332" s="59"/>
      <c r="L332" s="59"/>
    </row>
    <row r="333" spans="1:12">
      <c r="A333" s="58"/>
      <c r="H333" s="59"/>
      <c r="I333" s="59"/>
      <c r="J333" s="59"/>
      <c r="K333" s="59"/>
      <c r="L333" s="59"/>
    </row>
    <row r="334" spans="1:12">
      <c r="A334" s="58"/>
      <c r="H334" s="59"/>
      <c r="I334" s="59"/>
      <c r="J334" s="59"/>
      <c r="K334" s="59"/>
      <c r="L334" s="59"/>
    </row>
    <row r="335" spans="1:12">
      <c r="A335" s="58"/>
      <c r="H335" s="59"/>
      <c r="I335" s="59"/>
      <c r="J335" s="59"/>
      <c r="K335" s="59"/>
      <c r="L335" s="59"/>
    </row>
    <row r="336" spans="1:12">
      <c r="A336" s="58"/>
      <c r="H336" s="59"/>
      <c r="I336" s="59"/>
      <c r="J336" s="59"/>
      <c r="K336" s="59"/>
      <c r="L336" s="59"/>
    </row>
    <row r="337" spans="1:12">
      <c r="A337" s="58"/>
      <c r="H337" s="59"/>
      <c r="I337" s="59"/>
      <c r="J337" s="59"/>
      <c r="K337" s="59"/>
      <c r="L337" s="59"/>
    </row>
    <row r="338" spans="1:12">
      <c r="A338" s="58"/>
      <c r="H338" s="59"/>
      <c r="I338" s="59"/>
      <c r="J338" s="59"/>
      <c r="K338" s="59"/>
      <c r="L338" s="59"/>
    </row>
    <row r="339" spans="1:12">
      <c r="A339" s="58"/>
      <c r="H339" s="59"/>
      <c r="I339" s="59"/>
      <c r="J339" s="59"/>
      <c r="K339" s="59"/>
      <c r="L339" s="59"/>
    </row>
    <row r="340" spans="1:12">
      <c r="A340" s="58"/>
      <c r="H340" s="59"/>
      <c r="I340" s="59"/>
      <c r="J340" s="59"/>
      <c r="K340" s="59"/>
      <c r="L340" s="59"/>
    </row>
    <row r="341" spans="1:12">
      <c r="A341" s="58"/>
      <c r="H341" s="59"/>
      <c r="I341" s="59"/>
      <c r="J341" s="59"/>
      <c r="K341" s="59"/>
      <c r="L341" s="59"/>
    </row>
    <row r="342" spans="1:12">
      <c r="A342" s="58"/>
      <c r="H342" s="59"/>
      <c r="I342" s="59"/>
      <c r="J342" s="59"/>
      <c r="K342" s="59"/>
      <c r="L342" s="59"/>
    </row>
    <row r="343" spans="1:12">
      <c r="A343" s="58"/>
      <c r="H343" s="59"/>
      <c r="I343" s="59"/>
      <c r="J343" s="59"/>
      <c r="K343" s="59"/>
      <c r="L343" s="59"/>
    </row>
    <row r="344" spans="1:12">
      <c r="A344" s="58"/>
      <c r="H344" s="59"/>
      <c r="I344" s="59"/>
      <c r="J344" s="59"/>
      <c r="K344" s="59"/>
      <c r="L344" s="59"/>
    </row>
    <row r="345" spans="1:12">
      <c r="A345" s="58"/>
      <c r="H345" s="59"/>
      <c r="I345" s="59"/>
      <c r="J345" s="59"/>
      <c r="K345" s="59"/>
      <c r="L345" s="59"/>
    </row>
    <row r="346" spans="1:12">
      <c r="A346" s="58"/>
      <c r="H346" s="59"/>
      <c r="I346" s="59"/>
      <c r="J346" s="59"/>
      <c r="K346" s="59"/>
      <c r="L346" s="59"/>
    </row>
    <row r="347" spans="1:12">
      <c r="A347" s="58"/>
      <c r="H347" s="59"/>
      <c r="I347" s="59"/>
      <c r="J347" s="59"/>
      <c r="K347" s="59"/>
      <c r="L347" s="59"/>
    </row>
    <row r="348" spans="1:12">
      <c r="A348" s="58"/>
      <c r="H348" s="59"/>
      <c r="I348" s="59"/>
      <c r="J348" s="59"/>
      <c r="K348" s="59"/>
      <c r="L348" s="59"/>
    </row>
    <row r="349" spans="1:12">
      <c r="A349" s="58"/>
      <c r="H349" s="59"/>
      <c r="I349" s="59"/>
      <c r="J349" s="59"/>
      <c r="K349" s="59"/>
      <c r="L349" s="59"/>
    </row>
    <row r="350" spans="1:12">
      <c r="A350" s="58"/>
      <c r="H350" s="59"/>
      <c r="I350" s="59"/>
      <c r="J350" s="59"/>
      <c r="K350" s="59"/>
      <c r="L350" s="59"/>
    </row>
    <row r="351" spans="1:12">
      <c r="A351" s="58"/>
      <c r="H351" s="59"/>
      <c r="I351" s="59"/>
      <c r="J351" s="59"/>
      <c r="K351" s="59"/>
      <c r="L351" s="59"/>
    </row>
    <row r="352" spans="1:12">
      <c r="A352" s="58"/>
      <c r="H352" s="59"/>
      <c r="I352" s="59"/>
      <c r="J352" s="59"/>
      <c r="K352" s="59"/>
      <c r="L352" s="59"/>
    </row>
    <row r="353" spans="1:12">
      <c r="A353" s="58"/>
      <c r="H353" s="59"/>
      <c r="I353" s="59"/>
      <c r="J353" s="59"/>
      <c r="K353" s="59"/>
      <c r="L353" s="59"/>
    </row>
    <row r="354" spans="1:12">
      <c r="A354" s="58"/>
      <c r="H354" s="59"/>
      <c r="I354" s="59"/>
      <c r="J354" s="59"/>
      <c r="K354" s="59"/>
      <c r="L354" s="59"/>
    </row>
    <row r="355" spans="1:12">
      <c r="A355" s="58"/>
      <c r="H355" s="59"/>
      <c r="I355" s="59"/>
      <c r="J355" s="59"/>
      <c r="K355" s="59"/>
      <c r="L355" s="59"/>
    </row>
    <row r="356" spans="1:12">
      <c r="A356" s="58"/>
      <c r="H356" s="59"/>
      <c r="I356" s="59"/>
      <c r="J356" s="59"/>
      <c r="K356" s="59"/>
      <c r="L356" s="59"/>
    </row>
    <row r="357" spans="1:12">
      <c r="A357" s="58"/>
      <c r="H357" s="59"/>
      <c r="I357" s="59"/>
      <c r="J357" s="59"/>
      <c r="K357" s="59"/>
      <c r="L357" s="59"/>
    </row>
    <row r="358" spans="1:12">
      <c r="A358" s="58"/>
      <c r="H358" s="59"/>
      <c r="I358" s="59"/>
      <c r="J358" s="59"/>
      <c r="K358" s="59"/>
      <c r="L358" s="59"/>
    </row>
    <row r="359" spans="1:12">
      <c r="A359" s="58"/>
      <c r="H359" s="59"/>
      <c r="I359" s="59"/>
      <c r="J359" s="59"/>
      <c r="K359" s="59"/>
      <c r="L359" s="59"/>
    </row>
    <row r="360" spans="1:12">
      <c r="A360" s="58"/>
      <c r="H360" s="59"/>
      <c r="I360" s="59"/>
      <c r="J360" s="59"/>
      <c r="K360" s="59"/>
      <c r="L360" s="59"/>
    </row>
    <row r="361" spans="1:12">
      <c r="A361" s="58"/>
      <c r="H361" s="59"/>
      <c r="I361" s="59"/>
      <c r="J361" s="59"/>
      <c r="K361" s="59"/>
      <c r="L361" s="59"/>
    </row>
    <row r="362" spans="1:12">
      <c r="A362" s="58"/>
      <c r="H362" s="59"/>
      <c r="I362" s="59"/>
      <c r="J362" s="59"/>
      <c r="K362" s="59"/>
      <c r="L362" s="59"/>
    </row>
    <row r="363" spans="1:12">
      <c r="A363" s="58"/>
      <c r="H363" s="59"/>
      <c r="I363" s="59"/>
      <c r="J363" s="59"/>
      <c r="K363" s="59"/>
      <c r="L363" s="59"/>
    </row>
    <row r="364" spans="1:12">
      <c r="A364" s="58"/>
      <c r="H364" s="59"/>
      <c r="I364" s="59"/>
      <c r="J364" s="59"/>
      <c r="K364" s="59"/>
      <c r="L364" s="59"/>
    </row>
    <row r="365" spans="1:12">
      <c r="A365" s="58"/>
      <c r="H365" s="59"/>
      <c r="I365" s="59"/>
      <c r="J365" s="59"/>
      <c r="K365" s="59"/>
      <c r="L365" s="59"/>
    </row>
    <row r="366" spans="1:12">
      <c r="A366" s="58"/>
      <c r="H366" s="59"/>
      <c r="I366" s="59"/>
      <c r="J366" s="59"/>
      <c r="K366" s="59"/>
      <c r="L366" s="59"/>
    </row>
    <row r="367" spans="1:12">
      <c r="A367" s="58"/>
      <c r="H367" s="59"/>
      <c r="I367" s="59"/>
      <c r="J367" s="59"/>
      <c r="K367" s="59"/>
      <c r="L367" s="59"/>
    </row>
    <row r="368" spans="1:12">
      <c r="A368" s="58"/>
      <c r="H368" s="59"/>
      <c r="I368" s="59"/>
      <c r="J368" s="59"/>
      <c r="K368" s="59"/>
      <c r="L368" s="59"/>
    </row>
    <row r="369" spans="1:12">
      <c r="A369" s="58"/>
      <c r="H369" s="59"/>
      <c r="I369" s="59"/>
      <c r="J369" s="59"/>
      <c r="K369" s="59"/>
      <c r="L369" s="59"/>
    </row>
    <row r="370" spans="1:12">
      <c r="A370" s="58"/>
      <c r="H370" s="59"/>
      <c r="I370" s="59"/>
      <c r="J370" s="59"/>
      <c r="K370" s="59"/>
      <c r="L370" s="59"/>
    </row>
    <row r="371" spans="1:12">
      <c r="A371" s="58"/>
      <c r="H371" s="59"/>
      <c r="I371" s="59"/>
      <c r="J371" s="59"/>
      <c r="K371" s="59"/>
      <c r="L371" s="59"/>
    </row>
    <row r="372" spans="1:12">
      <c r="A372" s="58"/>
      <c r="H372" s="59"/>
      <c r="I372" s="59"/>
      <c r="J372" s="59"/>
      <c r="K372" s="59"/>
      <c r="L372" s="59"/>
    </row>
    <row r="373" spans="1:12">
      <c r="A373" s="58"/>
      <c r="H373" s="59"/>
      <c r="I373" s="59"/>
      <c r="J373" s="59"/>
      <c r="K373" s="59"/>
      <c r="L373" s="59"/>
    </row>
    <row r="374" spans="1:12">
      <c r="A374" s="58"/>
      <c r="H374" s="59"/>
      <c r="I374" s="59"/>
      <c r="J374" s="59"/>
      <c r="K374" s="59"/>
      <c r="L374" s="59"/>
    </row>
    <row r="375" spans="1:12">
      <c r="A375" s="58"/>
      <c r="H375" s="59"/>
      <c r="I375" s="59"/>
      <c r="J375" s="59"/>
      <c r="K375" s="59"/>
      <c r="L375" s="59"/>
    </row>
    <row r="376" spans="1:12">
      <c r="A376" s="58"/>
      <c r="H376" s="59"/>
      <c r="I376" s="59"/>
      <c r="J376" s="59"/>
      <c r="K376" s="59"/>
      <c r="L376" s="59"/>
    </row>
    <row r="377" spans="1:12">
      <c r="A377" s="58"/>
      <c r="H377" s="59"/>
      <c r="I377" s="59"/>
      <c r="J377" s="59"/>
      <c r="K377" s="59"/>
      <c r="L377" s="59"/>
    </row>
    <row r="378" spans="1:12">
      <c r="A378" s="58"/>
      <c r="H378" s="59"/>
      <c r="I378" s="59"/>
      <c r="J378" s="59"/>
      <c r="K378" s="59"/>
      <c r="L378" s="59"/>
    </row>
    <row r="379" spans="1:12">
      <c r="A379" s="58"/>
      <c r="H379" s="59"/>
      <c r="I379" s="59"/>
      <c r="J379" s="59"/>
      <c r="K379" s="59"/>
      <c r="L379" s="59"/>
    </row>
    <row r="380" spans="1:12">
      <c r="A380" s="58"/>
      <c r="H380" s="59"/>
      <c r="I380" s="59"/>
      <c r="J380" s="59"/>
      <c r="K380" s="59"/>
      <c r="L380" s="59"/>
    </row>
    <row r="381" spans="1:12">
      <c r="A381" s="58"/>
      <c r="H381" s="59"/>
      <c r="I381" s="59"/>
      <c r="J381" s="59"/>
      <c r="K381" s="59"/>
      <c r="L381" s="59"/>
    </row>
    <row r="382" spans="1:12">
      <c r="A382" s="58"/>
      <c r="H382" s="59"/>
      <c r="I382" s="59"/>
      <c r="J382" s="59"/>
      <c r="K382" s="59"/>
      <c r="L382" s="59"/>
    </row>
    <row r="383" spans="1:12">
      <c r="A383" s="58"/>
      <c r="H383" s="59"/>
      <c r="I383" s="59"/>
      <c r="J383" s="59"/>
      <c r="K383" s="59"/>
      <c r="L383" s="59"/>
    </row>
    <row r="384" spans="1:12">
      <c r="A384" s="58"/>
      <c r="H384" s="59"/>
      <c r="I384" s="59"/>
      <c r="J384" s="59"/>
      <c r="K384" s="59"/>
      <c r="L384" s="59"/>
    </row>
    <row r="385" spans="1:12">
      <c r="A385" s="58"/>
      <c r="H385" s="59"/>
      <c r="I385" s="59"/>
      <c r="J385" s="59"/>
      <c r="K385" s="59"/>
      <c r="L385" s="59"/>
    </row>
    <row r="386" spans="1:12">
      <c r="A386" s="58"/>
      <c r="H386" s="59"/>
      <c r="I386" s="59"/>
      <c r="J386" s="59"/>
      <c r="K386" s="59"/>
      <c r="L386" s="59"/>
    </row>
    <row r="387" spans="1:12">
      <c r="A387" s="58"/>
      <c r="H387" s="59"/>
      <c r="I387" s="59"/>
      <c r="J387" s="59"/>
      <c r="K387" s="59"/>
      <c r="L387" s="59"/>
    </row>
    <row r="388" spans="1:12">
      <c r="A388" s="58"/>
      <c r="H388" s="59"/>
      <c r="I388" s="59"/>
      <c r="J388" s="59"/>
      <c r="K388" s="59"/>
      <c r="L388" s="59"/>
    </row>
    <row r="389" spans="1:12">
      <c r="A389" s="58"/>
      <c r="H389" s="59"/>
      <c r="I389" s="59"/>
      <c r="J389" s="59"/>
      <c r="K389" s="59"/>
      <c r="L389" s="59"/>
    </row>
    <row r="390" spans="1:12">
      <c r="A390" s="58"/>
      <c r="H390" s="59"/>
      <c r="I390" s="59"/>
      <c r="J390" s="59"/>
      <c r="K390" s="59"/>
      <c r="L390" s="59"/>
    </row>
    <row r="391" spans="1:12">
      <c r="A391" s="58"/>
      <c r="H391" s="59"/>
      <c r="I391" s="59"/>
      <c r="J391" s="59"/>
      <c r="K391" s="59"/>
      <c r="L391" s="59"/>
    </row>
    <row r="392" spans="1:12">
      <c r="A392" s="58"/>
      <c r="H392" s="59"/>
      <c r="I392" s="59"/>
      <c r="J392" s="59"/>
      <c r="K392" s="59"/>
      <c r="L392" s="59"/>
    </row>
    <row r="393" spans="1:12">
      <c r="A393" s="58"/>
      <c r="H393" s="59"/>
      <c r="I393" s="59"/>
      <c r="J393" s="59"/>
      <c r="K393" s="59"/>
      <c r="L393" s="59"/>
    </row>
    <row r="394" spans="1:12">
      <c r="A394" s="58"/>
      <c r="H394" s="59"/>
      <c r="I394" s="59"/>
      <c r="J394" s="59"/>
      <c r="K394" s="59"/>
      <c r="L394" s="59"/>
    </row>
    <row r="395" spans="1:12">
      <c r="A395" s="58"/>
      <c r="H395" s="59"/>
      <c r="I395" s="59"/>
      <c r="J395" s="59"/>
      <c r="K395" s="59"/>
      <c r="L395" s="59"/>
    </row>
    <row r="396" spans="1:12">
      <c r="A396" s="58"/>
      <c r="H396" s="59"/>
      <c r="I396" s="59"/>
      <c r="J396" s="59"/>
      <c r="K396" s="59"/>
      <c r="L396" s="59"/>
    </row>
    <row r="397" spans="1:12">
      <c r="A397" s="58"/>
      <c r="H397" s="59"/>
      <c r="I397" s="59"/>
      <c r="J397" s="59"/>
      <c r="K397" s="59"/>
      <c r="L397" s="59"/>
    </row>
    <row r="398" spans="1:12">
      <c r="A398" s="58"/>
      <c r="H398" s="59"/>
      <c r="I398" s="59"/>
      <c r="J398" s="59"/>
      <c r="K398" s="59"/>
      <c r="L398" s="59"/>
    </row>
    <row r="399" spans="1:12">
      <c r="A399" s="58"/>
      <c r="H399" s="59"/>
      <c r="I399" s="59"/>
      <c r="J399" s="59"/>
      <c r="K399" s="59"/>
      <c r="L399" s="59"/>
    </row>
    <row r="400" spans="1:12">
      <c r="A400" s="58"/>
      <c r="H400" s="59"/>
      <c r="I400" s="59"/>
      <c r="J400" s="59"/>
      <c r="K400" s="59"/>
      <c r="L400" s="59"/>
    </row>
    <row r="401" spans="1:12">
      <c r="A401" s="58"/>
      <c r="H401" s="59"/>
      <c r="I401" s="59"/>
      <c r="J401" s="59"/>
      <c r="K401" s="59"/>
      <c r="L401" s="59"/>
    </row>
    <row r="402" spans="1:12">
      <c r="A402" s="58"/>
      <c r="H402" s="59"/>
      <c r="I402" s="59"/>
      <c r="J402" s="59"/>
      <c r="K402" s="59"/>
      <c r="L402" s="59"/>
    </row>
    <row r="403" spans="1:12">
      <c r="A403" s="58"/>
      <c r="H403" s="59"/>
      <c r="I403" s="59"/>
      <c r="J403" s="59"/>
      <c r="K403" s="59"/>
      <c r="L403" s="59"/>
    </row>
    <row r="404" spans="1:12">
      <c r="A404" s="58"/>
      <c r="H404" s="59"/>
      <c r="I404" s="59"/>
      <c r="J404" s="59"/>
      <c r="K404" s="59"/>
      <c r="L404" s="59"/>
    </row>
    <row r="405" spans="1:12">
      <c r="A405" s="58"/>
      <c r="H405" s="59"/>
      <c r="I405" s="59"/>
      <c r="J405" s="59"/>
      <c r="K405" s="59"/>
      <c r="L405" s="59"/>
    </row>
    <row r="406" spans="1:12">
      <c r="A406" s="58"/>
      <c r="H406" s="59"/>
      <c r="I406" s="59"/>
      <c r="J406" s="59"/>
      <c r="K406" s="59"/>
      <c r="L406" s="59"/>
    </row>
    <row r="407" spans="1:12">
      <c r="A407" s="58"/>
      <c r="H407" s="59"/>
      <c r="I407" s="59"/>
      <c r="J407" s="59"/>
      <c r="K407" s="59"/>
      <c r="L407" s="59"/>
    </row>
    <row r="408" spans="1:12">
      <c r="A408" s="58"/>
      <c r="H408" s="59"/>
      <c r="I408" s="59"/>
      <c r="J408" s="59"/>
      <c r="K408" s="59"/>
      <c r="L408" s="59"/>
    </row>
    <row r="409" spans="1:12">
      <c r="A409" s="58"/>
      <c r="H409" s="59"/>
      <c r="I409" s="59"/>
      <c r="J409" s="59"/>
      <c r="K409" s="59"/>
      <c r="L409" s="59"/>
    </row>
    <row r="410" spans="1:12">
      <c r="A410" s="58"/>
      <c r="H410" s="59"/>
      <c r="I410" s="59"/>
      <c r="J410" s="59"/>
      <c r="K410" s="59"/>
      <c r="L410" s="59"/>
    </row>
    <row r="411" spans="1:12">
      <c r="A411" s="58"/>
      <c r="H411" s="59"/>
      <c r="I411" s="59"/>
      <c r="J411" s="59"/>
      <c r="K411" s="59"/>
      <c r="L411" s="59"/>
    </row>
    <row r="412" spans="1:12">
      <c r="A412" s="58"/>
      <c r="H412" s="59"/>
      <c r="I412" s="59"/>
      <c r="J412" s="59"/>
      <c r="K412" s="59"/>
      <c r="L412" s="59"/>
    </row>
    <row r="413" spans="1:12">
      <c r="A413" s="58"/>
      <c r="H413" s="59"/>
      <c r="I413" s="59"/>
      <c r="J413" s="59"/>
      <c r="K413" s="59"/>
      <c r="L413" s="59"/>
    </row>
    <row r="414" spans="1:12">
      <c r="A414" s="58"/>
      <c r="H414" s="59"/>
      <c r="I414" s="59"/>
      <c r="J414" s="59"/>
      <c r="K414" s="59"/>
      <c r="L414" s="59"/>
    </row>
    <row r="415" spans="1:12">
      <c r="A415" s="58"/>
      <c r="H415" s="59"/>
      <c r="I415" s="59"/>
      <c r="J415" s="59"/>
      <c r="K415" s="59"/>
      <c r="L415" s="59"/>
    </row>
    <row r="416" spans="1:12">
      <c r="A416" s="58"/>
      <c r="H416" s="59"/>
      <c r="I416" s="59"/>
      <c r="J416" s="59"/>
      <c r="K416" s="59"/>
      <c r="L416" s="59"/>
    </row>
    <row r="417" spans="1:12">
      <c r="A417" s="58"/>
      <c r="H417" s="59"/>
      <c r="I417" s="59"/>
      <c r="J417" s="59"/>
      <c r="K417" s="59"/>
      <c r="L417" s="59"/>
    </row>
    <row r="418" spans="1:12">
      <c r="A418" s="58"/>
      <c r="H418" s="59"/>
      <c r="I418" s="59"/>
      <c r="J418" s="59"/>
      <c r="K418" s="59"/>
      <c r="L418" s="59"/>
    </row>
    <row r="419" spans="1:12">
      <c r="A419" s="58"/>
      <c r="H419" s="59"/>
      <c r="I419" s="59"/>
      <c r="J419" s="59"/>
      <c r="K419" s="59"/>
      <c r="L419" s="59"/>
    </row>
    <row r="420" spans="1:12">
      <c r="A420" s="58"/>
      <c r="H420" s="59"/>
      <c r="I420" s="59"/>
      <c r="J420" s="59"/>
      <c r="K420" s="59"/>
      <c r="L420" s="59"/>
    </row>
    <row r="421" spans="1:12">
      <c r="A421" s="58"/>
      <c r="H421" s="59"/>
      <c r="I421" s="59"/>
      <c r="J421" s="59"/>
      <c r="K421" s="59"/>
      <c r="L421" s="59"/>
    </row>
    <row r="422" spans="1:12">
      <c r="A422" s="58"/>
      <c r="H422" s="59"/>
      <c r="I422" s="59"/>
      <c r="J422" s="59"/>
      <c r="K422" s="59"/>
      <c r="L422" s="59"/>
    </row>
    <row r="423" spans="1:12">
      <c r="A423" s="58"/>
      <c r="H423" s="59"/>
      <c r="I423" s="59"/>
      <c r="J423" s="59"/>
      <c r="K423" s="59"/>
      <c r="L423" s="59"/>
    </row>
    <row r="424" spans="1:12">
      <c r="A424" s="58"/>
      <c r="H424" s="59"/>
      <c r="I424" s="59"/>
      <c r="J424" s="59"/>
      <c r="K424" s="59"/>
      <c r="L424" s="59"/>
    </row>
    <row r="425" spans="1:12">
      <c r="A425" s="58"/>
      <c r="H425" s="59"/>
      <c r="I425" s="59"/>
      <c r="J425" s="59"/>
      <c r="K425" s="59"/>
      <c r="L425" s="59"/>
    </row>
    <row r="426" spans="1:12">
      <c r="A426" s="58"/>
      <c r="H426" s="59"/>
      <c r="I426" s="59"/>
      <c r="J426" s="59"/>
      <c r="K426" s="59"/>
      <c r="L426" s="59"/>
    </row>
    <row r="427" spans="1:12">
      <c r="A427" s="58"/>
      <c r="H427" s="59"/>
      <c r="I427" s="59"/>
      <c r="J427" s="59"/>
      <c r="K427" s="59"/>
      <c r="L427" s="59"/>
    </row>
    <row r="428" spans="1:12">
      <c r="A428" s="58"/>
      <c r="H428" s="59"/>
      <c r="I428" s="59"/>
      <c r="J428" s="59"/>
      <c r="K428" s="59"/>
      <c r="L428" s="59"/>
    </row>
    <row r="429" spans="1:12">
      <c r="A429" s="58"/>
      <c r="H429" s="59"/>
      <c r="I429" s="59"/>
      <c r="J429" s="59"/>
      <c r="K429" s="59"/>
      <c r="L429" s="59"/>
    </row>
    <row r="430" spans="1:12">
      <c r="A430" s="58"/>
      <c r="H430" s="59"/>
      <c r="I430" s="59"/>
      <c r="J430" s="59"/>
      <c r="K430" s="59"/>
      <c r="L430" s="59"/>
    </row>
    <row r="431" spans="1:12">
      <c r="A431" s="58"/>
      <c r="H431" s="59"/>
      <c r="I431" s="59"/>
      <c r="J431" s="59"/>
      <c r="K431" s="59"/>
      <c r="L431" s="59"/>
    </row>
    <row r="432" spans="1:12">
      <c r="A432" s="58"/>
      <c r="H432" s="59"/>
      <c r="I432" s="59"/>
      <c r="J432" s="59"/>
      <c r="K432" s="59"/>
      <c r="L432" s="59"/>
    </row>
    <row r="433" spans="1:12">
      <c r="A433" s="58"/>
      <c r="H433" s="59"/>
      <c r="I433" s="59"/>
      <c r="J433" s="59"/>
      <c r="K433" s="59"/>
      <c r="L433" s="59"/>
    </row>
    <row r="434" spans="1:12">
      <c r="A434" s="58"/>
      <c r="H434" s="59"/>
      <c r="I434" s="59"/>
      <c r="J434" s="59"/>
      <c r="K434" s="59"/>
      <c r="L434" s="59"/>
    </row>
    <row r="435" spans="1:12">
      <c r="A435" s="58"/>
      <c r="H435" s="59"/>
      <c r="I435" s="59"/>
      <c r="J435" s="59"/>
      <c r="K435" s="59"/>
      <c r="L435" s="59"/>
    </row>
    <row r="436" spans="1:12">
      <c r="A436" s="58"/>
      <c r="H436" s="59"/>
      <c r="I436" s="59"/>
      <c r="J436" s="59"/>
      <c r="K436" s="59"/>
      <c r="L436" s="59"/>
    </row>
    <row r="437" spans="1:12">
      <c r="A437" s="58"/>
      <c r="H437" s="59"/>
      <c r="I437" s="59"/>
      <c r="J437" s="59"/>
      <c r="K437" s="59"/>
      <c r="L437" s="59"/>
    </row>
    <row r="438" spans="1:12">
      <c r="A438" s="58"/>
      <c r="H438" s="59"/>
      <c r="I438" s="59"/>
      <c r="J438" s="59"/>
      <c r="K438" s="59"/>
      <c r="L438" s="59"/>
    </row>
    <row r="439" spans="1:12">
      <c r="A439" s="58"/>
      <c r="H439" s="59"/>
      <c r="I439" s="59"/>
      <c r="J439" s="59"/>
      <c r="K439" s="59"/>
      <c r="L439" s="59"/>
    </row>
    <row r="440" spans="1:12">
      <c r="A440" s="58"/>
      <c r="H440" s="59"/>
      <c r="I440" s="59"/>
      <c r="J440" s="59"/>
      <c r="K440" s="59"/>
      <c r="L440" s="59"/>
    </row>
    <row r="441" spans="1:12">
      <c r="A441" s="58"/>
      <c r="H441" s="59"/>
      <c r="I441" s="59"/>
      <c r="J441" s="59"/>
      <c r="K441" s="59"/>
      <c r="L441" s="59"/>
    </row>
    <row r="442" spans="1:12">
      <c r="A442" s="58"/>
      <c r="H442" s="59"/>
      <c r="I442" s="59"/>
      <c r="J442" s="59"/>
      <c r="K442" s="59"/>
      <c r="L442" s="59"/>
    </row>
    <row r="443" spans="1:12">
      <c r="A443" s="58"/>
      <c r="H443" s="59"/>
      <c r="I443" s="59"/>
      <c r="J443" s="59"/>
      <c r="K443" s="59"/>
      <c r="L443" s="59"/>
    </row>
    <row r="444" spans="1:12">
      <c r="A444" s="58"/>
      <c r="H444" s="59"/>
      <c r="I444" s="59"/>
      <c r="J444" s="59"/>
      <c r="K444" s="59"/>
      <c r="L444" s="59"/>
    </row>
    <row r="445" spans="1:12">
      <c r="A445" s="58"/>
      <c r="H445" s="59"/>
      <c r="I445" s="59"/>
      <c r="J445" s="59"/>
      <c r="K445" s="59"/>
      <c r="L445" s="59"/>
    </row>
    <row r="446" spans="1:12">
      <c r="A446" s="58"/>
      <c r="H446" s="59"/>
      <c r="I446" s="59"/>
      <c r="J446" s="59"/>
      <c r="K446" s="59"/>
      <c r="L446" s="59"/>
    </row>
    <row r="447" spans="1:12">
      <c r="A447" s="58"/>
      <c r="H447" s="59"/>
      <c r="I447" s="59"/>
      <c r="J447" s="59"/>
      <c r="K447" s="59"/>
      <c r="L447" s="59"/>
    </row>
    <row r="448" spans="1:12">
      <c r="A448" s="58"/>
      <c r="H448" s="59"/>
      <c r="I448" s="59"/>
      <c r="J448" s="59"/>
      <c r="K448" s="59"/>
      <c r="L448" s="59"/>
    </row>
    <row r="449" spans="1:12">
      <c r="A449" s="58"/>
      <c r="H449" s="59"/>
      <c r="I449" s="59"/>
      <c r="J449" s="59"/>
      <c r="K449" s="59"/>
      <c r="L449" s="59"/>
    </row>
    <row r="450" spans="1:12">
      <c r="A450" s="58"/>
      <c r="H450" s="59"/>
      <c r="I450" s="59"/>
      <c r="J450" s="59"/>
      <c r="K450" s="59"/>
      <c r="L450" s="59"/>
    </row>
    <row r="451" spans="1:12">
      <c r="A451" s="58"/>
      <c r="H451" s="59"/>
      <c r="I451" s="59"/>
      <c r="J451" s="59"/>
      <c r="K451" s="59"/>
      <c r="L451" s="59"/>
    </row>
    <row r="452" spans="1:12">
      <c r="A452" s="58"/>
      <c r="H452" s="59"/>
      <c r="I452" s="59"/>
      <c r="J452" s="59"/>
      <c r="K452" s="59"/>
      <c r="L452" s="59"/>
    </row>
    <row r="453" spans="1:12">
      <c r="A453" s="58"/>
      <c r="H453" s="59"/>
      <c r="I453" s="59"/>
      <c r="J453" s="59"/>
      <c r="K453" s="59"/>
      <c r="L453" s="59"/>
    </row>
    <row r="454" spans="1:12">
      <c r="A454" s="58"/>
      <c r="H454" s="59"/>
      <c r="I454" s="59"/>
      <c r="J454" s="59"/>
      <c r="K454" s="59"/>
      <c r="L454" s="59"/>
    </row>
    <row r="455" spans="1:12">
      <c r="A455" s="58"/>
      <c r="H455" s="59"/>
      <c r="I455" s="59"/>
      <c r="J455" s="59"/>
      <c r="K455" s="59"/>
      <c r="L455" s="59"/>
    </row>
    <row r="456" spans="1:12">
      <c r="A456" s="58"/>
      <c r="H456" s="59"/>
      <c r="I456" s="59"/>
      <c r="J456" s="59"/>
      <c r="K456" s="59"/>
      <c r="L456" s="59"/>
    </row>
    <row r="457" spans="1:12">
      <c r="A457" s="58"/>
      <c r="H457" s="59"/>
      <c r="I457" s="59"/>
      <c r="J457" s="59"/>
      <c r="K457" s="59"/>
      <c r="L457" s="59"/>
    </row>
    <row r="458" spans="1:12">
      <c r="A458" s="58"/>
      <c r="H458" s="59"/>
      <c r="I458" s="59"/>
      <c r="J458" s="59"/>
      <c r="K458" s="59"/>
      <c r="L458" s="59"/>
    </row>
    <row r="459" spans="1:12">
      <c r="A459" s="58"/>
      <c r="H459" s="59"/>
      <c r="I459" s="59"/>
      <c r="J459" s="59"/>
      <c r="K459" s="59"/>
      <c r="L459" s="59"/>
    </row>
    <row r="460" spans="1:12">
      <c r="A460" s="58"/>
      <c r="H460" s="59"/>
      <c r="I460" s="59"/>
      <c r="J460" s="59"/>
      <c r="K460" s="59"/>
      <c r="L460" s="59"/>
    </row>
    <row r="461" spans="1:12">
      <c r="A461" s="58"/>
      <c r="H461" s="59"/>
      <c r="I461" s="59"/>
      <c r="J461" s="59"/>
      <c r="K461" s="59"/>
      <c r="L461" s="59"/>
    </row>
    <row r="462" spans="1:12">
      <c r="A462" s="58"/>
      <c r="H462" s="59"/>
      <c r="I462" s="59"/>
      <c r="J462" s="59"/>
      <c r="K462" s="59"/>
      <c r="L462" s="59"/>
    </row>
    <row r="463" spans="1:12">
      <c r="A463" s="58"/>
      <c r="H463" s="59"/>
      <c r="I463" s="59"/>
      <c r="J463" s="59"/>
      <c r="K463" s="59"/>
      <c r="L463" s="59"/>
    </row>
    <row r="464" spans="1:12">
      <c r="A464" s="58"/>
      <c r="H464" s="59"/>
      <c r="I464" s="59"/>
      <c r="J464" s="59"/>
      <c r="K464" s="59"/>
      <c r="L464" s="59"/>
    </row>
    <row r="465" spans="1:12">
      <c r="A465" s="58"/>
      <c r="H465" s="59"/>
      <c r="I465" s="59"/>
      <c r="J465" s="59"/>
      <c r="K465" s="59"/>
      <c r="L465" s="59"/>
    </row>
    <row r="466" spans="1:12">
      <c r="A466" s="58"/>
      <c r="H466" s="59"/>
      <c r="I466" s="59"/>
      <c r="J466" s="59"/>
      <c r="K466" s="59"/>
      <c r="L466" s="59"/>
    </row>
    <row r="467" spans="1:12">
      <c r="A467" s="58"/>
      <c r="H467" s="59"/>
      <c r="I467" s="59"/>
      <c r="J467" s="59"/>
      <c r="K467" s="59"/>
      <c r="L467" s="59"/>
    </row>
    <row r="468" spans="1:12">
      <c r="A468" s="58"/>
      <c r="H468" s="59"/>
      <c r="I468" s="59"/>
      <c r="J468" s="59"/>
      <c r="K468" s="59"/>
      <c r="L468" s="59"/>
    </row>
    <row r="469" spans="1:12">
      <c r="A469" s="58"/>
      <c r="H469" s="59"/>
      <c r="I469" s="59"/>
      <c r="J469" s="59"/>
      <c r="K469" s="59"/>
      <c r="L469" s="59"/>
    </row>
    <row r="470" spans="1:12">
      <c r="A470" s="58"/>
      <c r="H470" s="59"/>
      <c r="I470" s="59"/>
      <c r="J470" s="59"/>
      <c r="K470" s="59"/>
      <c r="L470" s="59"/>
    </row>
    <row r="471" spans="1:12">
      <c r="A471" s="58"/>
      <c r="H471" s="59"/>
      <c r="I471" s="59"/>
      <c r="J471" s="59"/>
      <c r="K471" s="59"/>
      <c r="L471" s="59"/>
    </row>
    <row r="472" spans="1:12">
      <c r="A472" s="58"/>
      <c r="H472" s="59"/>
      <c r="I472" s="59"/>
      <c r="J472" s="59"/>
      <c r="K472" s="59"/>
      <c r="L472" s="59"/>
    </row>
    <row r="473" spans="1:12">
      <c r="A473" s="58"/>
      <c r="H473" s="59"/>
      <c r="I473" s="59"/>
      <c r="J473" s="59"/>
      <c r="K473" s="59"/>
      <c r="L473" s="59"/>
    </row>
    <row r="474" spans="1:12">
      <c r="A474" s="58"/>
      <c r="H474" s="59"/>
      <c r="I474" s="59"/>
      <c r="J474" s="59"/>
      <c r="K474" s="59"/>
      <c r="L474" s="59"/>
    </row>
    <row r="475" spans="1:12">
      <c r="A475" s="58"/>
      <c r="H475" s="59"/>
      <c r="I475" s="59"/>
      <c r="J475" s="59"/>
      <c r="K475" s="59"/>
      <c r="L475" s="59"/>
    </row>
    <row r="476" spans="1:12">
      <c r="A476" s="58"/>
      <c r="H476" s="59"/>
      <c r="I476" s="59"/>
      <c r="J476" s="59"/>
      <c r="K476" s="59"/>
      <c r="L476" s="59"/>
    </row>
    <row r="477" spans="1:12">
      <c r="A477" s="58"/>
      <c r="H477" s="59"/>
      <c r="I477" s="59"/>
      <c r="J477" s="59"/>
      <c r="K477" s="59"/>
      <c r="L477" s="59"/>
    </row>
    <row r="478" spans="1:12">
      <c r="A478" s="58"/>
      <c r="H478" s="59"/>
      <c r="I478" s="59"/>
      <c r="J478" s="59"/>
      <c r="K478" s="59"/>
      <c r="L478" s="59"/>
    </row>
    <row r="479" spans="1:12">
      <c r="A479" s="58"/>
      <c r="H479" s="59"/>
      <c r="I479" s="59"/>
      <c r="J479" s="59"/>
      <c r="K479" s="59"/>
      <c r="L479" s="59"/>
    </row>
    <row r="480" spans="1:12">
      <c r="A480" s="58"/>
      <c r="H480" s="59"/>
      <c r="I480" s="59"/>
      <c r="J480" s="59"/>
      <c r="K480" s="59"/>
      <c r="L480" s="59"/>
    </row>
    <row r="481" spans="1:12">
      <c r="A481" s="58"/>
      <c r="H481" s="59"/>
      <c r="I481" s="59"/>
      <c r="J481" s="59"/>
      <c r="K481" s="59"/>
      <c r="L481" s="59"/>
    </row>
    <row r="482" spans="1:12">
      <c r="A482" s="58"/>
      <c r="H482" s="59"/>
      <c r="I482" s="59"/>
      <c r="J482" s="59"/>
      <c r="K482" s="59"/>
      <c r="L482" s="59"/>
    </row>
    <row r="483" spans="1:12">
      <c r="A483" s="58"/>
      <c r="H483" s="59"/>
      <c r="I483" s="59"/>
      <c r="J483" s="59"/>
      <c r="K483" s="59"/>
      <c r="L483" s="59"/>
    </row>
    <row r="484" spans="1:12">
      <c r="A484" s="58"/>
      <c r="H484" s="59"/>
      <c r="I484" s="59"/>
      <c r="J484" s="59"/>
      <c r="K484" s="59"/>
      <c r="L484" s="59"/>
    </row>
    <row r="485" spans="1:12">
      <c r="A485" s="58"/>
      <c r="H485" s="59"/>
      <c r="I485" s="59"/>
      <c r="J485" s="59"/>
      <c r="K485" s="59"/>
      <c r="L485" s="59"/>
    </row>
    <row r="486" spans="1:12">
      <c r="A486" s="58"/>
      <c r="H486" s="59"/>
      <c r="I486" s="59"/>
      <c r="J486" s="59"/>
      <c r="K486" s="59"/>
      <c r="L486" s="59"/>
    </row>
    <row r="487" spans="1:12">
      <c r="A487" s="58"/>
      <c r="H487" s="59"/>
      <c r="I487" s="59"/>
      <c r="J487" s="59"/>
      <c r="K487" s="59"/>
      <c r="L487" s="59"/>
    </row>
    <row r="488" spans="1:12">
      <c r="A488" s="58"/>
      <c r="H488" s="59"/>
      <c r="I488" s="59"/>
      <c r="J488" s="59"/>
      <c r="K488" s="59"/>
      <c r="L488" s="59"/>
    </row>
    <row r="489" spans="1:12">
      <c r="A489" s="58"/>
      <c r="H489" s="59"/>
      <c r="I489" s="59"/>
      <c r="J489" s="59"/>
      <c r="K489" s="59"/>
      <c r="L489" s="59"/>
    </row>
    <row r="490" spans="1:12">
      <c r="A490" s="58"/>
      <c r="H490" s="59"/>
      <c r="I490" s="59"/>
      <c r="J490" s="59"/>
      <c r="K490" s="59"/>
      <c r="L490" s="59"/>
    </row>
    <row r="491" spans="1:12">
      <c r="A491" s="58"/>
      <c r="H491" s="59"/>
      <c r="I491" s="59"/>
      <c r="J491" s="59"/>
      <c r="K491" s="59"/>
      <c r="L491" s="59"/>
    </row>
    <row r="492" spans="1:12">
      <c r="A492" s="58"/>
      <c r="H492" s="59"/>
      <c r="I492" s="59"/>
      <c r="J492" s="59"/>
      <c r="K492" s="59"/>
      <c r="L492" s="59"/>
    </row>
    <row r="493" spans="1:12">
      <c r="A493" s="58"/>
      <c r="H493" s="59"/>
      <c r="I493" s="59"/>
      <c r="J493" s="59"/>
      <c r="K493" s="59"/>
      <c r="L493" s="59"/>
    </row>
    <row r="494" spans="1:12">
      <c r="A494" s="58"/>
      <c r="H494" s="59"/>
      <c r="I494" s="59"/>
      <c r="J494" s="59"/>
      <c r="K494" s="59"/>
      <c r="L494" s="59"/>
    </row>
    <row r="495" spans="1:12">
      <c r="A495" s="58"/>
      <c r="H495" s="59"/>
      <c r="I495" s="59"/>
      <c r="J495" s="59"/>
      <c r="K495" s="59"/>
      <c r="L495" s="59"/>
    </row>
    <row r="496" spans="1:12">
      <c r="A496" s="58"/>
      <c r="H496" s="59"/>
      <c r="I496" s="59"/>
      <c r="J496" s="59"/>
      <c r="K496" s="59"/>
      <c r="L496" s="59"/>
    </row>
    <row r="497" spans="1:12">
      <c r="A497" s="58"/>
      <c r="H497" s="59"/>
      <c r="I497" s="59"/>
      <c r="J497" s="59"/>
      <c r="K497" s="59"/>
      <c r="L497" s="59"/>
    </row>
    <row r="498" spans="1:12">
      <c r="A498" s="58"/>
      <c r="H498" s="59"/>
      <c r="I498" s="59"/>
      <c r="J498" s="59"/>
      <c r="K498" s="59"/>
      <c r="L498" s="59"/>
    </row>
    <row r="499" spans="1:12">
      <c r="A499" s="58"/>
      <c r="H499" s="59"/>
      <c r="I499" s="59"/>
      <c r="J499" s="59"/>
      <c r="K499" s="59"/>
      <c r="L499" s="59"/>
    </row>
    <row r="500" spans="1:12">
      <c r="A500" s="58"/>
      <c r="H500" s="59"/>
      <c r="I500" s="59"/>
      <c r="J500" s="59"/>
      <c r="K500" s="59"/>
      <c r="L500" s="59"/>
    </row>
    <row r="501" spans="1:12">
      <c r="A501" s="58"/>
      <c r="H501" s="59"/>
      <c r="I501" s="59"/>
      <c r="J501" s="59"/>
      <c r="K501" s="59"/>
      <c r="L501" s="59"/>
    </row>
    <row r="502" spans="1:12">
      <c r="A502" s="58"/>
      <c r="H502" s="59"/>
      <c r="I502" s="59"/>
      <c r="J502" s="59"/>
      <c r="K502" s="59"/>
      <c r="L502" s="59"/>
    </row>
    <row r="503" spans="1:12">
      <c r="A503" s="58"/>
      <c r="H503" s="59"/>
      <c r="I503" s="59"/>
      <c r="J503" s="59"/>
      <c r="K503" s="59"/>
      <c r="L503" s="59"/>
    </row>
    <row r="504" spans="1:12">
      <c r="A504" s="58"/>
      <c r="H504" s="59"/>
      <c r="I504" s="59"/>
      <c r="J504" s="59"/>
      <c r="K504" s="59"/>
      <c r="L504" s="59"/>
    </row>
    <row r="505" spans="1:12">
      <c r="A505" s="58"/>
      <c r="H505" s="59"/>
      <c r="I505" s="59"/>
      <c r="J505" s="59"/>
      <c r="K505" s="59"/>
      <c r="L505" s="59"/>
    </row>
    <row r="506" spans="1:12">
      <c r="A506" s="58"/>
      <c r="H506" s="59"/>
      <c r="I506" s="59"/>
      <c r="J506" s="59"/>
      <c r="K506" s="59"/>
      <c r="L506" s="59"/>
    </row>
    <row r="507" spans="1:12">
      <c r="A507" s="58"/>
      <c r="H507" s="59"/>
      <c r="I507" s="59"/>
      <c r="J507" s="59"/>
      <c r="K507" s="59"/>
      <c r="L507" s="59"/>
    </row>
    <row r="508" spans="1:12">
      <c r="A508" s="58"/>
      <c r="H508" s="59"/>
      <c r="I508" s="59"/>
      <c r="J508" s="59"/>
      <c r="K508" s="59"/>
      <c r="L508" s="59"/>
    </row>
    <row r="509" spans="1:12">
      <c r="A509" s="58"/>
      <c r="H509" s="59"/>
      <c r="I509" s="59"/>
      <c r="J509" s="59"/>
      <c r="K509" s="59"/>
      <c r="L509" s="59"/>
    </row>
    <row r="510" spans="1:12">
      <c r="A510" s="58"/>
      <c r="H510" s="59"/>
      <c r="I510" s="59"/>
      <c r="J510" s="59"/>
      <c r="K510" s="59"/>
      <c r="L510" s="59"/>
    </row>
    <row r="511" spans="1:12">
      <c r="A511" s="58"/>
      <c r="H511" s="59"/>
      <c r="I511" s="59"/>
      <c r="J511" s="59"/>
      <c r="K511" s="59"/>
      <c r="L511" s="59"/>
    </row>
    <row r="512" spans="1:12">
      <c r="A512" s="58"/>
      <c r="H512" s="59"/>
      <c r="I512" s="59"/>
      <c r="J512" s="59"/>
      <c r="K512" s="59"/>
      <c r="L512" s="59"/>
    </row>
    <row r="513" spans="1:12">
      <c r="A513" s="58"/>
      <c r="H513" s="59"/>
      <c r="I513" s="59"/>
      <c r="J513" s="59"/>
      <c r="K513" s="59"/>
      <c r="L513" s="59"/>
    </row>
    <row r="514" spans="1:12">
      <c r="A514" s="58"/>
      <c r="H514" s="59"/>
      <c r="I514" s="59"/>
      <c r="J514" s="59"/>
      <c r="K514" s="59"/>
      <c r="L514" s="59"/>
    </row>
    <row r="515" spans="1:12">
      <c r="A515" s="58"/>
      <c r="H515" s="59"/>
      <c r="I515" s="59"/>
      <c r="J515" s="59"/>
      <c r="K515" s="59"/>
      <c r="L515" s="59"/>
    </row>
    <row r="516" spans="1:12">
      <c r="A516" s="58"/>
      <c r="H516" s="59"/>
      <c r="I516" s="59"/>
      <c r="J516" s="59"/>
      <c r="K516" s="59"/>
      <c r="L516" s="59"/>
    </row>
    <row r="517" spans="1:12">
      <c r="A517" s="58"/>
      <c r="H517" s="59"/>
      <c r="I517" s="59"/>
      <c r="J517" s="59"/>
      <c r="K517" s="59"/>
      <c r="L517" s="59"/>
    </row>
    <row r="518" spans="1:12">
      <c r="A518" s="58"/>
      <c r="H518" s="59"/>
      <c r="I518" s="59"/>
      <c r="J518" s="59"/>
      <c r="K518" s="59"/>
      <c r="L518" s="59"/>
    </row>
    <row r="519" spans="1:12">
      <c r="A519" s="58"/>
      <c r="H519" s="59"/>
      <c r="I519" s="59"/>
      <c r="J519" s="59"/>
      <c r="K519" s="59"/>
      <c r="L519" s="59"/>
    </row>
    <row r="520" spans="1:12">
      <c r="A520" s="58"/>
      <c r="H520" s="59"/>
      <c r="I520" s="59"/>
      <c r="J520" s="59"/>
      <c r="K520" s="59"/>
      <c r="L520" s="59"/>
    </row>
    <row r="521" spans="1:12">
      <c r="A521" s="58"/>
      <c r="H521" s="59"/>
      <c r="I521" s="59"/>
      <c r="J521" s="59"/>
      <c r="K521" s="59"/>
      <c r="L521" s="59"/>
    </row>
    <row r="522" spans="1:12">
      <c r="A522" s="58"/>
      <c r="H522" s="59"/>
      <c r="I522" s="59"/>
      <c r="J522" s="59"/>
      <c r="K522" s="59"/>
      <c r="L522" s="59"/>
    </row>
    <row r="523" spans="1:12">
      <c r="A523" s="58"/>
      <c r="H523" s="59"/>
      <c r="I523" s="59"/>
      <c r="J523" s="59"/>
      <c r="K523" s="59"/>
      <c r="L523" s="59"/>
    </row>
    <row r="524" spans="1:12">
      <c r="A524" s="58"/>
      <c r="H524" s="59"/>
      <c r="I524" s="59"/>
      <c r="J524" s="59"/>
      <c r="K524" s="59"/>
      <c r="L524" s="59"/>
    </row>
    <row r="525" spans="1:12">
      <c r="A525" s="58"/>
      <c r="H525" s="59"/>
      <c r="I525" s="59"/>
      <c r="J525" s="59"/>
      <c r="K525" s="59"/>
      <c r="L525" s="59"/>
    </row>
    <row r="526" spans="1:12">
      <c r="A526" s="58"/>
      <c r="H526" s="59"/>
      <c r="I526" s="59"/>
      <c r="J526" s="59"/>
      <c r="K526" s="59"/>
      <c r="L526" s="59"/>
    </row>
    <row r="527" spans="1:12">
      <c r="A527" s="58"/>
      <c r="H527" s="59"/>
      <c r="I527" s="59"/>
      <c r="J527" s="59"/>
      <c r="K527" s="59"/>
      <c r="L527" s="59"/>
    </row>
    <row r="528" spans="1:12">
      <c r="A528" s="58"/>
      <c r="H528" s="59"/>
      <c r="I528" s="59"/>
      <c r="J528" s="59"/>
      <c r="K528" s="59"/>
      <c r="L528" s="59"/>
    </row>
    <row r="529" spans="1:12">
      <c r="A529" s="58"/>
      <c r="H529" s="59"/>
      <c r="I529" s="59"/>
      <c r="J529" s="59"/>
      <c r="K529" s="59"/>
      <c r="L529" s="59"/>
    </row>
    <row r="530" spans="1:12">
      <c r="A530" s="58"/>
      <c r="H530" s="59"/>
      <c r="I530" s="59"/>
      <c r="J530" s="59"/>
      <c r="K530" s="59"/>
      <c r="L530" s="59"/>
    </row>
    <row r="531" spans="1:12">
      <c r="A531" s="58"/>
      <c r="H531" s="59"/>
      <c r="I531" s="59"/>
      <c r="J531" s="59"/>
      <c r="K531" s="59"/>
      <c r="L531" s="59"/>
    </row>
    <row r="532" spans="1:12">
      <c r="A532" s="58"/>
      <c r="H532" s="59"/>
      <c r="I532" s="59"/>
      <c r="J532" s="59"/>
      <c r="K532" s="59"/>
      <c r="L532" s="59"/>
    </row>
    <row r="533" spans="1:12">
      <c r="A533" s="58"/>
      <c r="H533" s="59"/>
      <c r="I533" s="59"/>
      <c r="J533" s="59"/>
      <c r="K533" s="59"/>
      <c r="L533" s="59"/>
    </row>
    <row r="534" spans="1:12">
      <c r="A534" s="58"/>
      <c r="H534" s="59"/>
      <c r="I534" s="59"/>
      <c r="J534" s="59"/>
      <c r="K534" s="59"/>
      <c r="L534" s="59"/>
    </row>
    <row r="535" spans="1:12">
      <c r="A535" s="58"/>
      <c r="H535" s="59"/>
      <c r="I535" s="59"/>
      <c r="J535" s="59"/>
      <c r="K535" s="59"/>
      <c r="L535" s="59"/>
    </row>
    <row r="536" spans="1:12">
      <c r="A536" s="58"/>
      <c r="H536" s="59"/>
      <c r="I536" s="59"/>
      <c r="J536" s="59"/>
      <c r="K536" s="59"/>
      <c r="L536" s="59"/>
    </row>
    <row r="537" spans="1:12">
      <c r="A537" s="58"/>
      <c r="H537" s="59"/>
      <c r="I537" s="59"/>
      <c r="J537" s="59"/>
      <c r="K537" s="59"/>
      <c r="L537" s="59"/>
    </row>
    <row r="538" spans="1:12">
      <c r="A538" s="58"/>
      <c r="H538" s="59"/>
      <c r="I538" s="59"/>
      <c r="J538" s="59"/>
      <c r="K538" s="59"/>
      <c r="L538" s="59"/>
    </row>
    <row r="539" spans="1:12">
      <c r="A539" s="58"/>
      <c r="H539" s="59"/>
      <c r="I539" s="59"/>
      <c r="J539" s="59"/>
      <c r="K539" s="59"/>
      <c r="L539" s="59"/>
    </row>
    <row r="540" spans="1:12">
      <c r="A540" s="58"/>
      <c r="H540" s="59"/>
      <c r="I540" s="59"/>
      <c r="J540" s="59"/>
      <c r="K540" s="59"/>
      <c r="L540" s="59"/>
    </row>
    <row r="541" spans="1:12">
      <c r="A541" s="58"/>
      <c r="H541" s="59"/>
      <c r="I541" s="59"/>
      <c r="J541" s="59"/>
      <c r="K541" s="59"/>
      <c r="L541" s="59"/>
    </row>
    <row r="542" spans="1:12">
      <c r="A542" s="58"/>
      <c r="H542" s="59"/>
      <c r="I542" s="59"/>
      <c r="J542" s="59"/>
      <c r="K542" s="59"/>
      <c r="L542" s="59"/>
    </row>
    <row r="543" spans="1:12">
      <c r="A543" s="58"/>
      <c r="H543" s="59"/>
      <c r="I543" s="59"/>
      <c r="J543" s="59"/>
      <c r="K543" s="59"/>
      <c r="L543" s="59"/>
    </row>
    <row r="544" spans="1:12">
      <c r="A544" s="58"/>
      <c r="H544" s="59"/>
      <c r="I544" s="59"/>
      <c r="J544" s="59"/>
      <c r="K544" s="59"/>
      <c r="L544" s="59"/>
    </row>
    <row r="545" spans="1:12">
      <c r="A545" s="58"/>
      <c r="H545" s="59"/>
      <c r="I545" s="59"/>
      <c r="J545" s="59"/>
      <c r="K545" s="59"/>
      <c r="L545" s="59"/>
    </row>
    <row r="546" spans="1:12">
      <c r="A546" s="58"/>
      <c r="H546" s="59"/>
      <c r="I546" s="59"/>
      <c r="J546" s="59"/>
      <c r="K546" s="59"/>
      <c r="L546" s="59"/>
    </row>
    <row r="547" spans="1:12">
      <c r="A547" s="58"/>
      <c r="H547" s="59"/>
      <c r="I547" s="59"/>
      <c r="J547" s="59"/>
      <c r="K547" s="59"/>
      <c r="L547" s="59"/>
    </row>
    <row r="548" spans="1:12">
      <c r="A548" s="58"/>
      <c r="H548" s="59"/>
      <c r="I548" s="59"/>
      <c r="J548" s="59"/>
      <c r="K548" s="59"/>
      <c r="L548" s="59"/>
    </row>
    <row r="549" spans="1:12">
      <c r="A549" s="58"/>
      <c r="H549" s="59"/>
      <c r="I549" s="59"/>
      <c r="J549" s="59"/>
      <c r="K549" s="59"/>
      <c r="L549" s="59"/>
    </row>
    <row r="550" spans="1:12">
      <c r="A550" s="58"/>
      <c r="H550" s="59"/>
      <c r="I550" s="59"/>
      <c r="J550" s="59"/>
      <c r="K550" s="59"/>
      <c r="L550" s="59"/>
    </row>
    <row r="551" spans="1:12">
      <c r="A551" s="58"/>
      <c r="H551" s="59"/>
      <c r="I551" s="59"/>
      <c r="J551" s="59"/>
      <c r="K551" s="59"/>
      <c r="L551" s="59"/>
    </row>
    <row r="552" spans="1:12">
      <c r="A552" s="58"/>
      <c r="H552" s="59"/>
      <c r="I552" s="59"/>
      <c r="J552" s="59"/>
      <c r="K552" s="59"/>
      <c r="L552" s="59"/>
    </row>
    <row r="553" spans="1:12">
      <c r="A553" s="58"/>
      <c r="H553" s="59"/>
      <c r="I553" s="59"/>
      <c r="J553" s="59"/>
      <c r="K553" s="59"/>
      <c r="L553" s="59"/>
    </row>
    <row r="554" spans="1:12">
      <c r="A554" s="58"/>
      <c r="H554" s="59"/>
      <c r="I554" s="59"/>
      <c r="J554" s="59"/>
      <c r="K554" s="59"/>
      <c r="L554" s="59"/>
    </row>
    <row r="555" spans="1:12">
      <c r="A555" s="58"/>
      <c r="H555" s="59"/>
      <c r="I555" s="59"/>
      <c r="J555" s="59"/>
      <c r="K555" s="59"/>
      <c r="L555" s="59"/>
    </row>
    <row r="556" spans="1:12">
      <c r="A556" s="58"/>
      <c r="H556" s="59"/>
      <c r="I556" s="59"/>
      <c r="J556" s="59"/>
      <c r="K556" s="59"/>
      <c r="L556" s="59"/>
    </row>
    <row r="557" spans="1:12">
      <c r="A557" s="58"/>
      <c r="H557" s="59"/>
      <c r="I557" s="59"/>
      <c r="J557" s="59"/>
      <c r="K557" s="59"/>
      <c r="L557" s="59"/>
    </row>
    <row r="558" spans="1:12">
      <c r="A558" s="58"/>
      <c r="H558" s="59"/>
      <c r="I558" s="59"/>
      <c r="J558" s="59"/>
      <c r="K558" s="59"/>
      <c r="L558" s="59"/>
    </row>
    <row r="559" spans="1:12">
      <c r="A559" s="58"/>
      <c r="H559" s="59"/>
      <c r="I559" s="59"/>
      <c r="J559" s="59"/>
      <c r="K559" s="59"/>
      <c r="L559" s="59"/>
    </row>
    <row r="560" spans="1:12">
      <c r="A560" s="58"/>
      <c r="H560" s="59"/>
      <c r="I560" s="59"/>
      <c r="J560" s="59"/>
      <c r="K560" s="59"/>
      <c r="L560" s="59"/>
    </row>
    <row r="561" spans="1:12">
      <c r="A561" s="58"/>
      <c r="H561" s="59"/>
      <c r="I561" s="59"/>
      <c r="J561" s="59"/>
      <c r="K561" s="59"/>
      <c r="L561" s="59"/>
    </row>
    <row r="562" spans="1:12">
      <c r="A562" s="58"/>
      <c r="H562" s="59"/>
      <c r="I562" s="59"/>
      <c r="J562" s="59"/>
      <c r="K562" s="59"/>
      <c r="L562" s="59"/>
    </row>
    <row r="563" spans="1:12">
      <c r="A563" s="58"/>
      <c r="H563" s="59"/>
      <c r="I563" s="59"/>
      <c r="J563" s="59"/>
      <c r="K563" s="59"/>
      <c r="L563" s="59"/>
    </row>
    <row r="564" spans="1:12">
      <c r="A564" s="58"/>
      <c r="H564" s="59"/>
      <c r="I564" s="59"/>
      <c r="J564" s="59"/>
      <c r="K564" s="59"/>
      <c r="L564" s="59"/>
    </row>
    <row r="565" spans="1:12">
      <c r="A565" s="58"/>
      <c r="H565" s="59"/>
      <c r="I565" s="59"/>
      <c r="J565" s="59"/>
      <c r="K565" s="59"/>
      <c r="L565" s="59"/>
    </row>
    <row r="566" spans="1:12">
      <c r="A566" s="58"/>
      <c r="H566" s="59"/>
      <c r="I566" s="59"/>
      <c r="J566" s="59"/>
      <c r="K566" s="59"/>
      <c r="L566" s="59"/>
    </row>
    <row r="567" spans="1:12">
      <c r="A567" s="58"/>
      <c r="H567" s="59"/>
      <c r="I567" s="59"/>
      <c r="J567" s="59"/>
      <c r="K567" s="59"/>
      <c r="L567" s="59"/>
    </row>
    <row r="568" spans="1:12">
      <c r="A568" s="58"/>
      <c r="H568" s="59"/>
      <c r="I568" s="59"/>
      <c r="J568" s="59"/>
      <c r="K568" s="59"/>
      <c r="L568" s="59"/>
    </row>
    <row r="569" spans="1:12">
      <c r="A569" s="58"/>
      <c r="H569" s="59"/>
      <c r="I569" s="59"/>
      <c r="J569" s="59"/>
      <c r="K569" s="59"/>
      <c r="L569" s="59"/>
    </row>
    <row r="570" spans="1:12">
      <c r="A570" s="58"/>
      <c r="H570" s="59"/>
      <c r="I570" s="59"/>
      <c r="J570" s="59"/>
      <c r="K570" s="59"/>
      <c r="L570" s="59"/>
    </row>
    <row r="571" spans="1:12">
      <c r="A571" s="58"/>
      <c r="H571" s="59"/>
      <c r="I571" s="59"/>
      <c r="J571" s="59"/>
      <c r="K571" s="59"/>
      <c r="L571" s="59"/>
    </row>
    <row r="572" spans="1:12">
      <c r="A572" s="58"/>
      <c r="H572" s="59"/>
      <c r="I572" s="59"/>
      <c r="J572" s="59"/>
      <c r="K572" s="59"/>
      <c r="L572" s="59"/>
    </row>
    <row r="573" spans="1:12">
      <c r="A573" s="58"/>
      <c r="H573" s="59"/>
      <c r="I573" s="59"/>
      <c r="J573" s="59"/>
      <c r="K573" s="59"/>
      <c r="L573" s="59"/>
    </row>
    <row r="574" spans="1:12">
      <c r="A574" s="58"/>
      <c r="H574" s="59"/>
      <c r="I574" s="59"/>
      <c r="J574" s="59"/>
      <c r="K574" s="59"/>
      <c r="L574" s="59"/>
    </row>
    <row r="575" spans="1:12">
      <c r="A575" s="58"/>
      <c r="H575" s="59"/>
      <c r="I575" s="59"/>
      <c r="J575" s="59"/>
      <c r="K575" s="59"/>
      <c r="L575" s="59"/>
    </row>
    <row r="576" spans="1:12">
      <c r="A576" s="58"/>
      <c r="H576" s="59"/>
      <c r="I576" s="59"/>
      <c r="J576" s="59"/>
      <c r="K576" s="59"/>
      <c r="L576" s="59"/>
    </row>
    <row r="577" spans="1:12">
      <c r="A577" s="58"/>
      <c r="H577" s="59"/>
      <c r="I577" s="59"/>
      <c r="J577" s="59"/>
      <c r="K577" s="59"/>
      <c r="L577" s="59"/>
    </row>
    <row r="578" spans="1:12">
      <c r="A578" s="58"/>
      <c r="H578" s="59"/>
      <c r="I578" s="59"/>
      <c r="J578" s="59"/>
      <c r="K578" s="59"/>
      <c r="L578" s="59"/>
    </row>
    <row r="579" spans="1:12">
      <c r="A579" s="58"/>
      <c r="H579" s="59"/>
      <c r="I579" s="59"/>
      <c r="J579" s="59"/>
      <c r="K579" s="59"/>
      <c r="L579" s="59"/>
    </row>
    <row r="580" spans="1:12">
      <c r="A580" s="58"/>
      <c r="H580" s="59"/>
      <c r="I580" s="59"/>
      <c r="J580" s="59"/>
      <c r="K580" s="59"/>
      <c r="L580" s="59"/>
    </row>
    <row r="581" spans="1:12">
      <c r="A581" s="58"/>
      <c r="H581" s="59"/>
      <c r="I581" s="59"/>
      <c r="J581" s="59"/>
      <c r="K581" s="59"/>
      <c r="L581" s="59"/>
    </row>
    <row r="582" spans="1:12">
      <c r="A582" s="58"/>
      <c r="H582" s="59"/>
      <c r="I582" s="59"/>
      <c r="J582" s="59"/>
      <c r="K582" s="59"/>
      <c r="L582" s="59"/>
    </row>
    <row r="583" spans="1:12">
      <c r="A583" s="58"/>
      <c r="H583" s="59"/>
      <c r="I583" s="59"/>
      <c r="J583" s="59"/>
      <c r="K583" s="59"/>
      <c r="L583" s="59"/>
    </row>
    <row r="584" spans="1:12">
      <c r="A584" s="58"/>
      <c r="H584" s="59"/>
      <c r="I584" s="59"/>
      <c r="J584" s="59"/>
      <c r="K584" s="59"/>
      <c r="L584" s="59"/>
    </row>
    <row r="585" spans="1:12">
      <c r="A585" s="58"/>
      <c r="H585" s="59"/>
      <c r="I585" s="59"/>
      <c r="J585" s="59"/>
      <c r="K585" s="59"/>
      <c r="L585" s="59"/>
    </row>
    <row r="586" spans="1:12">
      <c r="A586" s="58"/>
      <c r="H586" s="59"/>
      <c r="I586" s="59"/>
      <c r="J586" s="59"/>
      <c r="K586" s="59"/>
      <c r="L586" s="59"/>
    </row>
    <row r="587" spans="1:12">
      <c r="A587" s="58"/>
      <c r="H587" s="59"/>
      <c r="I587" s="59"/>
      <c r="J587" s="59"/>
      <c r="K587" s="59"/>
      <c r="L587" s="59"/>
    </row>
    <row r="588" spans="1:12">
      <c r="A588" s="58"/>
      <c r="H588" s="59"/>
      <c r="I588" s="59"/>
      <c r="J588" s="59"/>
      <c r="K588" s="59"/>
      <c r="L588" s="59"/>
    </row>
    <row r="589" spans="1:12">
      <c r="A589" s="58"/>
      <c r="H589" s="59"/>
      <c r="I589" s="59"/>
      <c r="J589" s="59"/>
      <c r="K589" s="59"/>
      <c r="L589" s="59"/>
    </row>
    <row r="590" spans="1:12">
      <c r="A590" s="58"/>
      <c r="H590" s="59"/>
      <c r="I590" s="59"/>
      <c r="J590" s="59"/>
      <c r="K590" s="59"/>
      <c r="L590" s="59"/>
    </row>
    <row r="591" spans="1:12">
      <c r="A591" s="58"/>
      <c r="H591" s="59"/>
      <c r="I591" s="59"/>
      <c r="J591" s="59"/>
      <c r="K591" s="59"/>
      <c r="L591" s="59"/>
    </row>
    <row r="592" spans="1:12">
      <c r="A592" s="58"/>
      <c r="H592" s="59"/>
      <c r="I592" s="59"/>
      <c r="J592" s="59"/>
      <c r="K592" s="59"/>
      <c r="L592" s="59"/>
    </row>
    <row r="593" spans="1:12">
      <c r="A593" s="58"/>
      <c r="H593" s="59"/>
      <c r="I593" s="59"/>
      <c r="J593" s="59"/>
      <c r="K593" s="59"/>
      <c r="L593" s="59"/>
    </row>
    <row r="594" spans="1:12">
      <c r="A594" s="58"/>
      <c r="H594" s="59"/>
      <c r="I594" s="59"/>
      <c r="J594" s="59"/>
      <c r="K594" s="59"/>
      <c r="L594" s="59"/>
    </row>
    <row r="595" spans="1:12">
      <c r="A595" s="58"/>
      <c r="H595" s="59"/>
      <c r="I595" s="59"/>
      <c r="J595" s="59"/>
      <c r="K595" s="59"/>
      <c r="L595" s="59"/>
    </row>
    <row r="596" spans="1:12">
      <c r="A596" s="58"/>
      <c r="H596" s="59"/>
      <c r="I596" s="59"/>
      <c r="J596" s="59"/>
      <c r="K596" s="59"/>
      <c r="L596" s="59"/>
    </row>
    <row r="597" spans="1:12">
      <c r="A597" s="58"/>
      <c r="H597" s="59"/>
      <c r="I597" s="59"/>
      <c r="J597" s="59"/>
      <c r="K597" s="59"/>
      <c r="L597" s="59"/>
    </row>
    <row r="598" spans="1:12">
      <c r="A598" s="58"/>
      <c r="H598" s="59"/>
      <c r="I598" s="59"/>
      <c r="J598" s="59"/>
      <c r="K598" s="59"/>
      <c r="L598" s="59"/>
    </row>
    <row r="599" spans="1:12">
      <c r="A599" s="58"/>
      <c r="H599" s="59"/>
      <c r="I599" s="59"/>
      <c r="J599" s="59"/>
      <c r="K599" s="59"/>
      <c r="L599" s="59"/>
    </row>
    <row r="600" spans="1:12">
      <c r="A600" s="58"/>
      <c r="H600" s="59"/>
      <c r="I600" s="59"/>
      <c r="J600" s="59"/>
      <c r="K600" s="59"/>
      <c r="L600" s="59"/>
    </row>
    <row r="601" spans="1:12">
      <c r="A601" s="58"/>
      <c r="H601" s="59"/>
      <c r="I601" s="59"/>
      <c r="J601" s="59"/>
      <c r="K601" s="59"/>
      <c r="L601" s="59"/>
    </row>
    <row r="602" spans="1:12">
      <c r="A602" s="58"/>
      <c r="H602" s="59"/>
      <c r="I602" s="59"/>
      <c r="J602" s="59"/>
      <c r="K602" s="59"/>
      <c r="L602" s="59"/>
    </row>
    <row r="603" spans="1:12">
      <c r="A603" s="58"/>
      <c r="H603" s="59"/>
      <c r="I603" s="59"/>
      <c r="J603" s="59"/>
      <c r="K603" s="59"/>
      <c r="L603" s="59"/>
    </row>
    <row r="604" spans="1:12">
      <c r="A604" s="58"/>
      <c r="H604" s="59"/>
      <c r="I604" s="59"/>
      <c r="J604" s="59"/>
      <c r="K604" s="59"/>
      <c r="L604" s="59"/>
    </row>
    <row r="605" spans="1:12">
      <c r="A605" s="58"/>
      <c r="H605" s="59"/>
      <c r="I605" s="59"/>
      <c r="J605" s="59"/>
      <c r="K605" s="59"/>
      <c r="L605" s="59"/>
    </row>
    <row r="606" spans="1:12">
      <c r="A606" s="58"/>
      <c r="H606" s="59"/>
      <c r="I606" s="59"/>
      <c r="J606" s="59"/>
      <c r="K606" s="59"/>
      <c r="L606" s="59"/>
    </row>
    <row r="607" spans="1:12">
      <c r="A607" s="58"/>
      <c r="H607" s="59"/>
      <c r="I607" s="59"/>
      <c r="J607" s="59"/>
      <c r="K607" s="59"/>
      <c r="L607" s="59"/>
    </row>
    <row r="608" spans="1:12">
      <c r="A608" s="58"/>
      <c r="H608" s="59"/>
      <c r="I608" s="59"/>
      <c r="J608" s="59"/>
      <c r="K608" s="59"/>
      <c r="L608" s="59"/>
    </row>
    <row r="609" spans="1:12">
      <c r="A609" s="58"/>
      <c r="H609" s="59"/>
      <c r="I609" s="59"/>
      <c r="J609" s="59"/>
      <c r="K609" s="59"/>
      <c r="L609" s="59"/>
    </row>
    <row r="610" spans="1:12">
      <c r="A610" s="58"/>
      <c r="H610" s="59"/>
      <c r="I610" s="59"/>
      <c r="J610" s="59"/>
      <c r="K610" s="59"/>
      <c r="L610" s="59"/>
    </row>
    <row r="611" spans="1:12">
      <c r="A611" s="58"/>
      <c r="H611" s="59"/>
      <c r="I611" s="59"/>
      <c r="J611" s="59"/>
      <c r="K611" s="59"/>
      <c r="L611" s="59"/>
    </row>
    <row r="612" spans="1:12">
      <c r="A612" s="58"/>
      <c r="H612" s="59"/>
      <c r="I612" s="59"/>
      <c r="J612" s="59"/>
      <c r="K612" s="59"/>
      <c r="L612" s="59"/>
    </row>
    <row r="613" spans="1:12">
      <c r="A613" s="58"/>
      <c r="H613" s="59"/>
      <c r="I613" s="59"/>
      <c r="J613" s="59"/>
      <c r="K613" s="59"/>
      <c r="L613" s="59"/>
    </row>
    <row r="614" spans="1:12">
      <c r="A614" s="58"/>
      <c r="H614" s="59"/>
      <c r="I614" s="59"/>
      <c r="J614" s="59"/>
      <c r="K614" s="59"/>
      <c r="L614" s="59"/>
    </row>
    <row r="615" spans="1:12">
      <c r="A615" s="58"/>
      <c r="H615" s="59"/>
      <c r="I615" s="59"/>
      <c r="J615" s="59"/>
      <c r="K615" s="59"/>
      <c r="L615" s="59"/>
    </row>
    <row r="616" spans="1:12">
      <c r="A616" s="58"/>
      <c r="H616" s="59"/>
      <c r="I616" s="59"/>
      <c r="J616" s="59"/>
      <c r="K616" s="59"/>
      <c r="L616" s="59"/>
    </row>
    <row r="617" spans="1:12">
      <c r="A617" s="58"/>
      <c r="H617" s="59"/>
      <c r="I617" s="59"/>
      <c r="J617" s="59"/>
      <c r="K617" s="59"/>
      <c r="L617" s="59"/>
    </row>
    <row r="618" spans="1:12">
      <c r="A618" s="58"/>
      <c r="H618" s="59"/>
      <c r="I618" s="59"/>
      <c r="J618" s="59"/>
      <c r="K618" s="59"/>
      <c r="L618" s="59"/>
    </row>
    <row r="619" spans="1:12">
      <c r="A619" s="58"/>
      <c r="H619" s="59"/>
      <c r="I619" s="59"/>
      <c r="J619" s="59"/>
      <c r="K619" s="59"/>
      <c r="L619" s="59"/>
    </row>
    <row r="620" spans="1:12">
      <c r="A620" s="58"/>
      <c r="H620" s="59"/>
      <c r="I620" s="59"/>
      <c r="J620" s="59"/>
      <c r="K620" s="59"/>
      <c r="L620" s="59"/>
    </row>
    <row r="621" spans="1:12">
      <c r="A621" s="58"/>
      <c r="H621" s="59"/>
      <c r="I621" s="59"/>
      <c r="J621" s="59"/>
      <c r="K621" s="59"/>
      <c r="L621" s="59"/>
    </row>
    <row r="622" spans="1:12">
      <c r="A622" s="58"/>
      <c r="H622" s="59"/>
      <c r="I622" s="59"/>
      <c r="J622" s="59"/>
      <c r="K622" s="59"/>
      <c r="L622" s="59"/>
    </row>
    <row r="623" spans="1:12">
      <c r="A623" s="58"/>
      <c r="H623" s="59"/>
      <c r="I623" s="59"/>
      <c r="J623" s="59"/>
      <c r="K623" s="59"/>
      <c r="L623" s="59"/>
    </row>
    <row r="624" spans="1:12">
      <c r="A624" s="58"/>
      <c r="H624" s="59"/>
      <c r="I624" s="59"/>
      <c r="J624" s="59"/>
      <c r="K624" s="59"/>
      <c r="L624" s="59"/>
    </row>
    <row r="625" spans="1:12">
      <c r="A625" s="58"/>
      <c r="H625" s="59"/>
      <c r="I625" s="59"/>
      <c r="J625" s="59"/>
      <c r="K625" s="59"/>
      <c r="L625" s="59"/>
    </row>
    <row r="626" spans="1:12">
      <c r="A626" s="58"/>
      <c r="H626" s="59"/>
      <c r="I626" s="59"/>
      <c r="J626" s="59"/>
      <c r="K626" s="59"/>
      <c r="L626" s="59"/>
    </row>
    <row r="627" spans="1:12">
      <c r="A627" s="58"/>
      <c r="H627" s="59"/>
      <c r="I627" s="59"/>
      <c r="J627" s="59"/>
      <c r="K627" s="59"/>
      <c r="L627" s="59"/>
    </row>
    <row r="628" spans="1:12">
      <c r="A628" s="58"/>
      <c r="H628" s="59"/>
      <c r="I628" s="59"/>
      <c r="J628" s="59"/>
      <c r="K628" s="59"/>
      <c r="L628" s="59"/>
    </row>
    <row r="629" spans="1:12">
      <c r="A629" s="58"/>
      <c r="H629" s="59"/>
      <c r="I629" s="59"/>
      <c r="J629" s="59"/>
      <c r="K629" s="59"/>
      <c r="L629" s="59"/>
    </row>
    <row r="630" spans="1:12">
      <c r="A630" s="58"/>
      <c r="H630" s="59"/>
      <c r="I630" s="59"/>
      <c r="J630" s="59"/>
      <c r="K630" s="59"/>
      <c r="L630" s="59"/>
    </row>
    <row r="631" spans="1:12">
      <c r="A631" s="58"/>
      <c r="H631" s="59"/>
      <c r="I631" s="59"/>
      <c r="J631" s="59"/>
      <c r="K631" s="59"/>
      <c r="L631" s="59"/>
    </row>
    <row r="632" spans="1:12">
      <c r="A632" s="58"/>
      <c r="H632" s="59"/>
      <c r="I632" s="59"/>
      <c r="J632" s="59"/>
      <c r="K632" s="59"/>
      <c r="L632" s="59"/>
    </row>
    <row r="633" spans="1:12">
      <c r="A633" s="58"/>
      <c r="H633" s="59"/>
      <c r="I633" s="59"/>
      <c r="J633" s="59"/>
      <c r="K633" s="59"/>
      <c r="L633" s="59"/>
    </row>
    <row r="634" spans="1:12">
      <c r="A634" s="58"/>
      <c r="H634" s="59"/>
      <c r="I634" s="59"/>
      <c r="J634" s="59"/>
      <c r="K634" s="59"/>
      <c r="L634" s="59"/>
    </row>
    <row r="635" spans="1:12">
      <c r="A635" s="58"/>
      <c r="H635" s="59"/>
      <c r="I635" s="59"/>
      <c r="J635" s="59"/>
      <c r="K635" s="59"/>
      <c r="L635" s="59"/>
    </row>
    <row r="636" spans="1:12">
      <c r="A636" s="58"/>
      <c r="H636" s="59"/>
      <c r="I636" s="59"/>
      <c r="J636" s="59"/>
      <c r="K636" s="59"/>
      <c r="L636" s="59"/>
    </row>
    <row r="637" spans="1:12">
      <c r="A637" s="58"/>
      <c r="H637" s="59"/>
      <c r="I637" s="59"/>
      <c r="J637" s="59"/>
      <c r="K637" s="59"/>
      <c r="L637" s="59"/>
    </row>
    <row r="638" spans="1:12">
      <c r="A638" s="58"/>
      <c r="H638" s="59"/>
      <c r="I638" s="59"/>
      <c r="J638" s="59"/>
      <c r="K638" s="59"/>
      <c r="L638" s="59"/>
    </row>
    <row r="639" spans="1:12">
      <c r="A639" s="58"/>
      <c r="H639" s="59"/>
      <c r="I639" s="59"/>
      <c r="J639" s="59"/>
      <c r="K639" s="59"/>
      <c r="L639" s="59"/>
    </row>
    <row r="640" spans="1:12">
      <c r="A640" s="58"/>
      <c r="H640" s="59"/>
      <c r="I640" s="59"/>
      <c r="J640" s="59"/>
      <c r="K640" s="59"/>
      <c r="L640" s="59"/>
    </row>
    <row r="641" spans="1:12">
      <c r="A641" s="58"/>
      <c r="H641" s="59"/>
      <c r="I641" s="59"/>
      <c r="J641" s="59"/>
      <c r="K641" s="59"/>
      <c r="L641" s="59"/>
    </row>
    <row r="642" spans="1:12">
      <c r="A642" s="58"/>
      <c r="H642" s="59"/>
      <c r="I642" s="59"/>
      <c r="J642" s="59"/>
      <c r="K642" s="59"/>
      <c r="L642" s="59"/>
    </row>
    <row r="643" spans="1:12">
      <c r="A643" s="58"/>
      <c r="H643" s="59"/>
      <c r="I643" s="59"/>
      <c r="J643" s="59"/>
      <c r="K643" s="59"/>
      <c r="L643" s="59"/>
    </row>
    <row r="644" spans="1:12">
      <c r="A644" s="58"/>
      <c r="H644" s="59"/>
      <c r="I644" s="59"/>
      <c r="J644" s="59"/>
      <c r="K644" s="59"/>
      <c r="L644" s="59"/>
    </row>
    <row r="645" spans="1:12">
      <c r="A645" s="58"/>
      <c r="H645" s="59"/>
      <c r="I645" s="59"/>
      <c r="J645" s="59"/>
      <c r="K645" s="59"/>
      <c r="L645" s="59"/>
    </row>
    <row r="646" spans="1:12">
      <c r="A646" s="58"/>
      <c r="H646" s="59"/>
      <c r="I646" s="59"/>
      <c r="J646" s="59"/>
      <c r="K646" s="59"/>
      <c r="L646" s="59"/>
    </row>
    <row r="647" spans="1:12">
      <c r="A647" s="58"/>
      <c r="H647" s="59"/>
      <c r="I647" s="59"/>
      <c r="J647" s="59"/>
      <c r="K647" s="59"/>
      <c r="L647" s="59"/>
    </row>
    <row r="648" spans="1:12">
      <c r="A648" s="58"/>
      <c r="H648" s="59"/>
      <c r="I648" s="59"/>
      <c r="J648" s="59"/>
      <c r="K648" s="59"/>
      <c r="L648" s="59"/>
    </row>
    <row r="649" spans="1:12">
      <c r="A649" s="58"/>
      <c r="H649" s="59"/>
      <c r="I649" s="59"/>
      <c r="J649" s="59"/>
      <c r="K649" s="59"/>
      <c r="L649" s="59"/>
    </row>
    <row r="650" spans="1:12">
      <c r="A650" s="58"/>
      <c r="H650" s="59"/>
      <c r="I650" s="59"/>
      <c r="J650" s="59"/>
      <c r="K650" s="59"/>
      <c r="L650" s="59"/>
    </row>
    <row r="651" spans="1:12">
      <c r="A651" s="58"/>
      <c r="H651" s="59"/>
      <c r="I651" s="59"/>
      <c r="J651" s="59"/>
      <c r="K651" s="59"/>
      <c r="L651" s="59"/>
    </row>
    <row r="652" spans="1:12">
      <c r="A652" s="58"/>
      <c r="H652" s="59"/>
      <c r="I652" s="59"/>
      <c r="J652" s="59"/>
      <c r="K652" s="59"/>
      <c r="L652" s="59"/>
    </row>
    <row r="653" spans="1:12">
      <c r="A653" s="58"/>
      <c r="H653" s="59"/>
      <c r="I653" s="59"/>
      <c r="J653" s="59"/>
      <c r="K653" s="59"/>
      <c r="L653" s="59"/>
    </row>
    <row r="654" spans="1:12">
      <c r="A654" s="58"/>
      <c r="H654" s="59"/>
      <c r="I654" s="59"/>
      <c r="J654" s="59"/>
      <c r="K654" s="59"/>
      <c r="L654" s="59"/>
    </row>
    <row r="655" spans="1:12">
      <c r="A655" s="58"/>
      <c r="H655" s="59"/>
      <c r="I655" s="59"/>
      <c r="J655" s="59"/>
      <c r="K655" s="59"/>
      <c r="L655" s="59"/>
    </row>
    <row r="656" spans="1:12">
      <c r="A656" s="58"/>
      <c r="H656" s="59"/>
      <c r="I656" s="59"/>
      <c r="J656" s="59"/>
      <c r="K656" s="59"/>
      <c r="L656" s="59"/>
    </row>
    <row r="657" spans="1:12">
      <c r="A657" s="58"/>
      <c r="H657" s="59"/>
      <c r="I657" s="59"/>
      <c r="J657" s="59"/>
      <c r="K657" s="59"/>
      <c r="L657" s="59"/>
    </row>
    <row r="658" spans="1:12">
      <c r="A658" s="58"/>
      <c r="H658" s="59"/>
      <c r="I658" s="59"/>
      <c r="J658" s="59"/>
      <c r="K658" s="59"/>
      <c r="L658" s="59"/>
    </row>
    <row r="659" spans="1:12">
      <c r="A659" s="58"/>
      <c r="H659" s="59"/>
      <c r="I659" s="59"/>
      <c r="J659" s="59"/>
      <c r="K659" s="59"/>
      <c r="L659" s="59"/>
    </row>
    <row r="660" spans="1:12">
      <c r="A660" s="58"/>
      <c r="H660" s="59"/>
      <c r="I660" s="59"/>
      <c r="J660" s="59"/>
      <c r="K660" s="59"/>
      <c r="L660" s="59"/>
    </row>
    <row r="661" spans="1:12">
      <c r="A661" s="58"/>
      <c r="H661" s="59"/>
      <c r="I661" s="59"/>
      <c r="J661" s="59"/>
      <c r="K661" s="59"/>
      <c r="L661" s="59"/>
    </row>
    <row r="662" spans="1:12">
      <c r="A662" s="58"/>
      <c r="H662" s="59"/>
      <c r="I662" s="59"/>
      <c r="J662" s="59"/>
      <c r="K662" s="59"/>
      <c r="L662" s="59"/>
    </row>
    <row r="663" spans="1:12">
      <c r="A663" s="58"/>
      <c r="H663" s="59"/>
      <c r="I663" s="59"/>
      <c r="J663" s="59"/>
      <c r="K663" s="59"/>
      <c r="L663" s="59"/>
    </row>
    <row r="664" spans="1:12">
      <c r="A664" s="58"/>
      <c r="H664" s="59"/>
      <c r="I664" s="59"/>
      <c r="J664" s="59"/>
      <c r="K664" s="59"/>
      <c r="L664" s="59"/>
    </row>
    <row r="665" spans="1:12">
      <c r="A665" s="58"/>
      <c r="H665" s="59"/>
      <c r="I665" s="59"/>
      <c r="J665" s="59"/>
      <c r="K665" s="59"/>
      <c r="L665" s="59"/>
    </row>
    <row r="666" spans="1:12">
      <c r="A666" s="58"/>
      <c r="H666" s="59"/>
      <c r="I666" s="59"/>
      <c r="J666" s="59"/>
      <c r="K666" s="59"/>
      <c r="L666" s="59"/>
    </row>
    <row r="667" spans="1:12">
      <c r="A667" s="58"/>
      <c r="H667" s="59"/>
      <c r="I667" s="59"/>
      <c r="J667" s="59"/>
      <c r="K667" s="59"/>
      <c r="L667" s="59"/>
    </row>
    <row r="668" spans="1:12">
      <c r="A668" s="58"/>
      <c r="H668" s="59"/>
      <c r="I668" s="59"/>
      <c r="J668" s="59"/>
      <c r="K668" s="59"/>
      <c r="L668" s="59"/>
    </row>
    <row r="669" spans="1:12">
      <c r="A669" s="58"/>
      <c r="H669" s="59"/>
      <c r="I669" s="59"/>
      <c r="J669" s="59"/>
      <c r="K669" s="59"/>
      <c r="L669" s="59"/>
    </row>
    <row r="670" spans="1:12">
      <c r="A670" s="58"/>
      <c r="H670" s="59"/>
      <c r="I670" s="59"/>
      <c r="J670" s="59"/>
      <c r="K670" s="59"/>
      <c r="L670" s="59"/>
    </row>
    <row r="671" spans="1:12">
      <c r="A671" s="58"/>
      <c r="H671" s="59"/>
      <c r="I671" s="59"/>
      <c r="J671" s="59"/>
      <c r="K671" s="59"/>
      <c r="L671" s="59"/>
    </row>
    <row r="672" spans="1:12">
      <c r="A672" s="58"/>
      <c r="H672" s="59"/>
      <c r="I672" s="59"/>
      <c r="J672" s="59"/>
      <c r="K672" s="59"/>
      <c r="L672" s="59"/>
    </row>
    <row r="673" spans="1:12">
      <c r="A673" s="58"/>
      <c r="H673" s="59"/>
      <c r="I673" s="59"/>
      <c r="J673" s="59"/>
      <c r="K673" s="59"/>
      <c r="L673" s="59"/>
    </row>
    <row r="674" spans="1:12">
      <c r="A674" s="58"/>
      <c r="H674" s="59"/>
      <c r="I674" s="59"/>
      <c r="J674" s="59"/>
      <c r="K674" s="59"/>
      <c r="L674" s="59"/>
    </row>
    <row r="675" spans="1:12">
      <c r="A675" s="58"/>
      <c r="H675" s="59"/>
      <c r="I675" s="59"/>
      <c r="J675" s="59"/>
      <c r="K675" s="59"/>
      <c r="L675" s="59"/>
    </row>
    <row r="676" spans="1:12">
      <c r="A676" s="58"/>
      <c r="H676" s="59"/>
      <c r="I676" s="59"/>
      <c r="J676" s="59"/>
      <c r="K676" s="59"/>
      <c r="L676" s="59"/>
    </row>
    <row r="677" spans="1:12">
      <c r="A677" s="58"/>
      <c r="H677" s="59"/>
      <c r="I677" s="59"/>
      <c r="J677" s="59"/>
      <c r="K677" s="59"/>
      <c r="L677" s="59"/>
    </row>
    <row r="678" spans="1:12">
      <c r="A678" s="58"/>
      <c r="H678" s="59"/>
      <c r="I678" s="59"/>
      <c r="J678" s="59"/>
      <c r="K678" s="59"/>
      <c r="L678" s="59"/>
    </row>
    <row r="679" spans="1:12">
      <c r="A679" s="58"/>
      <c r="H679" s="59"/>
      <c r="I679" s="59"/>
      <c r="J679" s="59"/>
      <c r="K679" s="59"/>
      <c r="L679" s="59"/>
    </row>
    <row r="680" spans="1:12">
      <c r="A680" s="58"/>
      <c r="H680" s="59"/>
      <c r="I680" s="59"/>
      <c r="J680" s="59"/>
      <c r="K680" s="59"/>
      <c r="L680" s="59"/>
    </row>
    <row r="681" spans="1:12">
      <c r="A681" s="58"/>
      <c r="H681" s="59"/>
      <c r="I681" s="59"/>
      <c r="J681" s="59"/>
      <c r="K681" s="59"/>
      <c r="L681" s="59"/>
    </row>
    <row r="682" spans="1:12">
      <c r="A682" s="58"/>
      <c r="H682" s="59"/>
      <c r="I682" s="59"/>
      <c r="J682" s="59"/>
      <c r="K682" s="59"/>
      <c r="L682" s="59"/>
    </row>
    <row r="683" spans="1:12">
      <c r="A683" s="58"/>
      <c r="H683" s="59"/>
      <c r="I683" s="59"/>
      <c r="J683" s="59"/>
      <c r="K683" s="59"/>
      <c r="L683" s="59"/>
    </row>
    <row r="684" spans="1:12">
      <c r="A684" s="58"/>
      <c r="H684" s="59"/>
      <c r="I684" s="59"/>
      <c r="J684" s="59"/>
      <c r="K684" s="59"/>
      <c r="L684" s="59"/>
    </row>
    <row r="685" spans="1:12">
      <c r="A685" s="58"/>
      <c r="H685" s="59"/>
      <c r="I685" s="59"/>
      <c r="J685" s="59"/>
      <c r="K685" s="59"/>
      <c r="L685" s="59"/>
    </row>
    <row r="686" spans="1:12">
      <c r="A686" s="58"/>
      <c r="H686" s="59"/>
      <c r="I686" s="59"/>
      <c r="J686" s="59"/>
      <c r="K686" s="59"/>
      <c r="L686" s="59"/>
    </row>
    <row r="687" spans="1:12">
      <c r="A687" s="58"/>
      <c r="H687" s="59"/>
      <c r="I687" s="59"/>
      <c r="J687" s="59"/>
      <c r="K687" s="59"/>
      <c r="L687" s="59"/>
    </row>
    <row r="688" spans="1:12">
      <c r="A688" s="58"/>
      <c r="H688" s="59"/>
      <c r="I688" s="59"/>
      <c r="J688" s="59"/>
      <c r="K688" s="59"/>
      <c r="L688" s="59"/>
    </row>
    <row r="689" spans="1:12">
      <c r="A689" s="58"/>
      <c r="H689" s="59"/>
      <c r="I689" s="59"/>
      <c r="J689" s="59"/>
      <c r="K689" s="59"/>
      <c r="L689" s="59"/>
    </row>
    <row r="690" spans="1:12">
      <c r="A690" s="58"/>
      <c r="H690" s="59"/>
      <c r="I690" s="59"/>
      <c r="J690" s="59"/>
      <c r="K690" s="59"/>
      <c r="L690" s="59"/>
    </row>
    <row r="691" spans="1:12">
      <c r="A691" s="58"/>
      <c r="H691" s="59"/>
      <c r="I691" s="59"/>
      <c r="J691" s="59"/>
      <c r="K691" s="59"/>
      <c r="L691" s="59"/>
    </row>
    <row r="692" spans="1:12">
      <c r="A692" s="58"/>
      <c r="H692" s="59"/>
      <c r="I692" s="59"/>
      <c r="J692" s="59"/>
      <c r="K692" s="59"/>
      <c r="L692" s="59"/>
    </row>
    <row r="693" spans="1:12">
      <c r="A693" s="58"/>
      <c r="H693" s="59"/>
      <c r="I693" s="59"/>
      <c r="J693" s="59"/>
      <c r="K693" s="59"/>
      <c r="L693" s="59"/>
    </row>
    <row r="694" spans="1:12">
      <c r="A694" s="58"/>
      <c r="H694" s="59"/>
      <c r="I694" s="59"/>
      <c r="J694" s="59"/>
      <c r="K694" s="59"/>
      <c r="L694" s="59"/>
    </row>
    <row r="695" spans="1:12">
      <c r="A695" s="58"/>
      <c r="H695" s="59"/>
      <c r="I695" s="59"/>
      <c r="J695" s="59"/>
      <c r="K695" s="59"/>
      <c r="L695" s="59"/>
    </row>
    <row r="696" spans="1:12">
      <c r="A696" s="58"/>
      <c r="H696" s="59"/>
      <c r="I696" s="59"/>
      <c r="J696" s="59"/>
      <c r="K696" s="59"/>
      <c r="L696" s="59"/>
    </row>
    <row r="697" spans="1:12">
      <c r="A697" s="58"/>
      <c r="H697" s="59"/>
      <c r="I697" s="59"/>
      <c r="J697" s="59"/>
      <c r="K697" s="59"/>
      <c r="L697" s="59"/>
    </row>
    <row r="698" spans="1:12">
      <c r="A698" s="58"/>
      <c r="H698" s="59"/>
      <c r="I698" s="59"/>
      <c r="J698" s="59"/>
      <c r="K698" s="59"/>
      <c r="L698" s="59"/>
    </row>
    <row r="699" spans="1:12">
      <c r="A699" s="58"/>
      <c r="H699" s="59"/>
      <c r="I699" s="59"/>
      <c r="J699" s="59"/>
      <c r="K699" s="59"/>
      <c r="L699" s="59"/>
    </row>
    <row r="700" spans="1:12">
      <c r="A700" s="58"/>
      <c r="H700" s="59"/>
      <c r="I700" s="59"/>
      <c r="J700" s="59"/>
      <c r="K700" s="59"/>
      <c r="L700" s="59"/>
    </row>
    <row r="701" spans="1:12">
      <c r="A701" s="58"/>
      <c r="H701" s="59"/>
      <c r="I701" s="59"/>
      <c r="J701" s="59"/>
      <c r="K701" s="59"/>
      <c r="L701" s="59"/>
    </row>
    <row r="702" spans="1:12">
      <c r="A702" s="58"/>
      <c r="H702" s="59"/>
      <c r="I702" s="59"/>
      <c r="J702" s="59"/>
      <c r="K702" s="59"/>
      <c r="L702" s="59"/>
    </row>
    <row r="703" spans="1:12">
      <c r="A703" s="58"/>
      <c r="H703" s="59"/>
      <c r="I703" s="59"/>
      <c r="J703" s="59"/>
      <c r="K703" s="59"/>
      <c r="L703" s="59"/>
    </row>
    <row r="704" spans="1:12">
      <c r="A704" s="58"/>
      <c r="H704" s="59"/>
      <c r="I704" s="59"/>
      <c r="J704" s="59"/>
      <c r="K704" s="59"/>
      <c r="L704" s="59"/>
    </row>
    <row r="705" spans="1:12">
      <c r="A705" s="58"/>
      <c r="H705" s="59"/>
      <c r="I705" s="59"/>
      <c r="J705" s="59"/>
      <c r="K705" s="59"/>
      <c r="L705" s="59"/>
    </row>
    <row r="706" spans="1:12">
      <c r="A706" s="58"/>
      <c r="H706" s="59"/>
      <c r="I706" s="59"/>
      <c r="J706" s="59"/>
      <c r="K706" s="59"/>
      <c r="L706" s="59"/>
    </row>
    <row r="707" spans="1:12">
      <c r="A707" s="58"/>
      <c r="H707" s="59"/>
      <c r="I707" s="59"/>
      <c r="J707" s="59"/>
      <c r="K707" s="59"/>
      <c r="L707" s="59"/>
    </row>
    <row r="708" spans="1:12">
      <c r="A708" s="58"/>
      <c r="H708" s="59"/>
      <c r="I708" s="59"/>
      <c r="J708" s="59"/>
      <c r="K708" s="59"/>
      <c r="L708" s="59"/>
    </row>
    <row r="709" spans="1:12">
      <c r="A709" s="58"/>
      <c r="H709" s="59"/>
      <c r="I709" s="59"/>
      <c r="J709" s="59"/>
      <c r="K709" s="59"/>
      <c r="L709" s="59"/>
    </row>
    <row r="710" spans="1:12">
      <c r="A710" s="58"/>
      <c r="H710" s="59"/>
      <c r="I710" s="59"/>
      <c r="J710" s="59"/>
      <c r="K710" s="59"/>
      <c r="L710" s="59"/>
    </row>
    <row r="711" spans="1:12">
      <c r="A711" s="58"/>
      <c r="H711" s="59"/>
      <c r="I711" s="59"/>
      <c r="J711" s="59"/>
      <c r="K711" s="59"/>
      <c r="L711" s="59"/>
    </row>
    <row r="712" spans="1:12">
      <c r="A712" s="58"/>
      <c r="H712" s="59"/>
      <c r="I712" s="59"/>
      <c r="J712" s="59"/>
      <c r="K712" s="59"/>
      <c r="L712" s="59"/>
    </row>
    <row r="713" spans="1:12">
      <c r="A713" s="58"/>
      <c r="H713" s="59"/>
      <c r="I713" s="59"/>
      <c r="J713" s="59"/>
      <c r="K713" s="59"/>
      <c r="L713" s="59"/>
    </row>
    <row r="714" spans="1:12">
      <c r="A714" s="58"/>
      <c r="H714" s="59"/>
      <c r="I714" s="59"/>
      <c r="J714" s="59"/>
      <c r="K714" s="59"/>
      <c r="L714" s="59"/>
    </row>
    <row r="715" spans="1:12">
      <c r="A715" s="58"/>
      <c r="H715" s="59"/>
      <c r="I715" s="59"/>
      <c r="J715" s="59"/>
      <c r="K715" s="59"/>
      <c r="L715" s="59"/>
    </row>
    <row r="716" spans="1:12">
      <c r="A716" s="58"/>
      <c r="H716" s="59"/>
      <c r="I716" s="59"/>
      <c r="J716" s="59"/>
      <c r="K716" s="59"/>
      <c r="L716" s="59"/>
    </row>
    <row r="717" spans="1:12">
      <c r="A717" s="58"/>
      <c r="H717" s="59"/>
      <c r="I717" s="59"/>
      <c r="J717" s="59"/>
      <c r="K717" s="59"/>
      <c r="L717" s="59"/>
    </row>
    <row r="718" spans="1:12">
      <c r="A718" s="58"/>
      <c r="H718" s="59"/>
      <c r="I718" s="59"/>
      <c r="J718" s="59"/>
      <c r="K718" s="59"/>
      <c r="L718" s="59"/>
    </row>
    <row r="719" spans="1:12">
      <c r="A719" s="58"/>
      <c r="H719" s="59"/>
      <c r="I719" s="59"/>
      <c r="J719" s="59"/>
      <c r="K719" s="59"/>
      <c r="L719" s="59"/>
    </row>
    <row r="720" spans="1:12">
      <c r="A720" s="58"/>
      <c r="H720" s="59"/>
      <c r="I720" s="59"/>
      <c r="J720" s="59"/>
      <c r="K720" s="59"/>
      <c r="L720" s="59"/>
    </row>
    <row r="721" spans="1:12">
      <c r="A721" s="58"/>
      <c r="H721" s="59"/>
      <c r="I721" s="59"/>
      <c r="J721" s="59"/>
      <c r="K721" s="59"/>
      <c r="L721" s="59"/>
    </row>
    <row r="722" spans="1:12">
      <c r="A722" s="58"/>
      <c r="H722" s="59"/>
      <c r="I722" s="59"/>
      <c r="J722" s="59"/>
      <c r="K722" s="59"/>
      <c r="L722" s="59"/>
    </row>
    <row r="723" spans="1:12">
      <c r="A723" s="58"/>
      <c r="H723" s="59"/>
      <c r="I723" s="59"/>
      <c r="J723" s="59"/>
      <c r="K723" s="59"/>
      <c r="L723" s="59"/>
    </row>
    <row r="724" spans="1:12">
      <c r="A724" s="58"/>
      <c r="H724" s="59"/>
      <c r="I724" s="59"/>
      <c r="J724" s="59"/>
      <c r="K724" s="59"/>
      <c r="L724" s="59"/>
    </row>
    <row r="725" spans="1:12">
      <c r="A725" s="58"/>
      <c r="H725" s="59"/>
      <c r="I725" s="59"/>
      <c r="J725" s="59"/>
      <c r="K725" s="59"/>
      <c r="L725" s="59"/>
    </row>
    <row r="726" spans="1:12">
      <c r="A726" s="58"/>
      <c r="H726" s="59"/>
      <c r="I726" s="59"/>
      <c r="J726" s="59"/>
      <c r="K726" s="59"/>
      <c r="L726" s="59"/>
    </row>
    <row r="727" spans="1:12">
      <c r="A727" s="58"/>
      <c r="H727" s="59"/>
      <c r="I727" s="59"/>
      <c r="J727" s="59"/>
      <c r="K727" s="59"/>
      <c r="L727" s="59"/>
    </row>
    <row r="728" spans="1:12">
      <c r="A728" s="58"/>
      <c r="H728" s="59"/>
      <c r="I728" s="59"/>
      <c r="J728" s="59"/>
      <c r="K728" s="59"/>
      <c r="L728" s="59"/>
    </row>
    <row r="729" spans="1:12">
      <c r="A729" s="58"/>
      <c r="H729" s="59"/>
      <c r="I729" s="59"/>
      <c r="J729" s="59"/>
      <c r="K729" s="59"/>
      <c r="L729" s="59"/>
    </row>
    <row r="730" spans="1:12">
      <c r="A730" s="58"/>
      <c r="H730" s="59"/>
      <c r="I730" s="59"/>
      <c r="J730" s="59"/>
      <c r="K730" s="59"/>
      <c r="L730" s="59"/>
    </row>
    <row r="731" spans="1:12">
      <c r="A731" s="58"/>
      <c r="H731" s="59"/>
      <c r="I731" s="59"/>
      <c r="J731" s="59"/>
      <c r="K731" s="59"/>
      <c r="L731" s="59"/>
    </row>
    <row r="732" spans="1:12">
      <c r="A732" s="58"/>
      <c r="H732" s="59"/>
      <c r="I732" s="59"/>
      <c r="J732" s="59"/>
      <c r="K732" s="59"/>
      <c r="L732" s="59"/>
    </row>
    <row r="733" spans="1:12">
      <c r="A733" s="58"/>
      <c r="H733" s="59"/>
      <c r="I733" s="59"/>
      <c r="J733" s="59"/>
      <c r="K733" s="59"/>
      <c r="L733" s="59"/>
    </row>
    <row r="734" spans="1:12">
      <c r="A734" s="58"/>
      <c r="H734" s="59"/>
      <c r="I734" s="59"/>
      <c r="J734" s="59"/>
      <c r="K734" s="59"/>
      <c r="L734" s="59"/>
    </row>
    <row r="735" spans="1:12">
      <c r="A735" s="58"/>
      <c r="H735" s="59"/>
      <c r="I735" s="59"/>
      <c r="J735" s="59"/>
      <c r="K735" s="59"/>
      <c r="L735" s="59"/>
    </row>
    <row r="736" spans="1:12">
      <c r="A736" s="58"/>
      <c r="H736" s="59"/>
      <c r="I736" s="59"/>
      <c r="J736" s="59"/>
      <c r="K736" s="59"/>
      <c r="L736" s="59"/>
    </row>
    <row r="737" spans="1:12">
      <c r="A737" s="58"/>
      <c r="H737" s="59"/>
      <c r="I737" s="59"/>
      <c r="J737" s="59"/>
      <c r="K737" s="59"/>
      <c r="L737" s="59"/>
    </row>
    <row r="738" spans="1:12">
      <c r="A738" s="58"/>
      <c r="H738" s="59"/>
      <c r="I738" s="59"/>
      <c r="J738" s="59"/>
      <c r="K738" s="59"/>
      <c r="L738" s="59"/>
    </row>
    <row r="739" spans="1:12">
      <c r="A739" s="58"/>
      <c r="H739" s="59"/>
      <c r="I739" s="59"/>
      <c r="J739" s="59"/>
      <c r="K739" s="59"/>
      <c r="L739" s="59"/>
    </row>
    <row r="740" spans="1:12">
      <c r="A740" s="58"/>
      <c r="H740" s="59"/>
      <c r="I740" s="59"/>
      <c r="J740" s="59"/>
      <c r="K740" s="59"/>
      <c r="L740" s="59"/>
    </row>
    <row r="741" spans="1:12">
      <c r="A741" s="58"/>
      <c r="H741" s="59"/>
      <c r="I741" s="59"/>
      <c r="J741" s="59"/>
      <c r="K741" s="59"/>
      <c r="L741" s="59"/>
    </row>
    <row r="742" spans="1:12">
      <c r="A742" s="58"/>
      <c r="H742" s="59"/>
      <c r="I742" s="59"/>
      <c r="J742" s="59"/>
      <c r="K742" s="59"/>
      <c r="L742" s="59"/>
    </row>
    <row r="743" spans="1:12">
      <c r="A743" s="58"/>
      <c r="H743" s="59"/>
      <c r="I743" s="59"/>
      <c r="J743" s="59"/>
      <c r="K743" s="59"/>
      <c r="L743" s="59"/>
    </row>
    <row r="744" spans="1:12">
      <c r="A744" s="58"/>
      <c r="H744" s="59"/>
      <c r="I744" s="59"/>
      <c r="J744" s="59"/>
      <c r="K744" s="59"/>
      <c r="L744" s="59"/>
    </row>
    <row r="745" spans="1:12">
      <c r="A745" s="58"/>
      <c r="H745" s="59"/>
      <c r="I745" s="59"/>
      <c r="J745" s="59"/>
      <c r="K745" s="59"/>
      <c r="L745" s="59"/>
    </row>
    <row r="746" spans="1:12">
      <c r="A746" s="58"/>
      <c r="H746" s="59"/>
      <c r="I746" s="59"/>
      <c r="J746" s="59"/>
      <c r="K746" s="59"/>
      <c r="L746" s="59"/>
    </row>
    <row r="747" spans="1:12">
      <c r="A747" s="58"/>
      <c r="H747" s="59"/>
      <c r="I747" s="59"/>
      <c r="J747" s="59"/>
      <c r="K747" s="59"/>
      <c r="L747" s="59"/>
    </row>
    <row r="748" spans="1:12">
      <c r="A748" s="58"/>
      <c r="H748" s="59"/>
      <c r="I748" s="59"/>
      <c r="J748" s="59"/>
      <c r="K748" s="59"/>
      <c r="L748" s="59"/>
    </row>
    <row r="749" spans="1:12">
      <c r="A749" s="58"/>
      <c r="H749" s="59"/>
      <c r="I749" s="59"/>
      <c r="J749" s="59"/>
      <c r="K749" s="59"/>
      <c r="L749" s="59"/>
    </row>
    <row r="750" spans="1:12">
      <c r="A750" s="58"/>
      <c r="H750" s="59"/>
      <c r="I750" s="59"/>
      <c r="J750" s="59"/>
      <c r="K750" s="59"/>
      <c r="L750" s="59"/>
    </row>
    <row r="751" spans="1:12">
      <c r="A751" s="58"/>
      <c r="H751" s="59"/>
      <c r="I751" s="59"/>
      <c r="J751" s="59"/>
      <c r="K751" s="59"/>
      <c r="L751" s="59"/>
    </row>
    <row r="752" spans="1:12">
      <c r="A752" s="58"/>
      <c r="H752" s="59"/>
      <c r="I752" s="59"/>
      <c r="J752" s="59"/>
      <c r="K752" s="59"/>
      <c r="L752" s="59"/>
    </row>
    <row r="753" spans="1:12">
      <c r="A753" s="58"/>
      <c r="H753" s="59"/>
      <c r="I753" s="59"/>
      <c r="J753" s="59"/>
      <c r="K753" s="59"/>
      <c r="L753" s="59"/>
    </row>
    <row r="754" spans="1:12">
      <c r="A754" s="58"/>
      <c r="H754" s="59"/>
      <c r="I754" s="59"/>
      <c r="J754" s="59"/>
      <c r="K754" s="59"/>
      <c r="L754" s="59"/>
    </row>
    <row r="755" spans="1:12">
      <c r="A755" s="58"/>
      <c r="H755" s="59"/>
      <c r="I755" s="59"/>
      <c r="J755" s="59"/>
      <c r="K755" s="59"/>
      <c r="L755" s="59"/>
    </row>
    <row r="756" spans="1:12">
      <c r="A756" s="58"/>
      <c r="H756" s="59"/>
      <c r="I756" s="59"/>
      <c r="J756" s="59"/>
      <c r="K756" s="59"/>
      <c r="L756" s="59"/>
    </row>
    <row r="757" spans="1:12">
      <c r="A757" s="58"/>
      <c r="H757" s="59"/>
      <c r="I757" s="59"/>
      <c r="J757" s="59"/>
      <c r="K757" s="59"/>
      <c r="L757" s="59"/>
    </row>
    <row r="758" spans="1:12">
      <c r="A758" s="58"/>
      <c r="H758" s="59"/>
      <c r="I758" s="59"/>
      <c r="J758" s="59"/>
      <c r="K758" s="59"/>
      <c r="L758" s="59"/>
    </row>
    <row r="759" spans="1:12">
      <c r="A759" s="58"/>
      <c r="H759" s="59"/>
      <c r="I759" s="59"/>
      <c r="J759" s="59"/>
      <c r="K759" s="59"/>
      <c r="L759" s="59"/>
    </row>
    <row r="760" spans="1:12">
      <c r="A760" s="58"/>
      <c r="H760" s="59"/>
      <c r="I760" s="59"/>
      <c r="J760" s="59"/>
      <c r="K760" s="59"/>
      <c r="L760" s="59"/>
    </row>
    <row r="761" spans="1:12">
      <c r="A761" s="58"/>
      <c r="H761" s="59"/>
      <c r="I761" s="59"/>
      <c r="J761" s="59"/>
      <c r="K761" s="59"/>
      <c r="L761" s="59"/>
    </row>
    <row r="762" spans="1:12">
      <c r="A762" s="58"/>
      <c r="H762" s="59"/>
      <c r="I762" s="59"/>
      <c r="J762" s="59"/>
      <c r="K762" s="59"/>
      <c r="L762" s="59"/>
    </row>
    <row r="763" spans="1:12">
      <c r="A763" s="58"/>
      <c r="H763" s="59"/>
      <c r="I763" s="59"/>
      <c r="J763" s="59"/>
      <c r="K763" s="59"/>
      <c r="L763" s="59"/>
    </row>
    <row r="764" spans="1:12">
      <c r="A764" s="58"/>
      <c r="H764" s="59"/>
      <c r="I764" s="59"/>
      <c r="J764" s="59"/>
      <c r="K764" s="59"/>
      <c r="L764" s="59"/>
    </row>
    <row r="765" spans="1:12">
      <c r="A765" s="58"/>
      <c r="H765" s="59"/>
      <c r="I765" s="59"/>
      <c r="J765" s="59"/>
      <c r="K765" s="59"/>
      <c r="L765" s="59"/>
    </row>
    <row r="766" spans="1:12">
      <c r="A766" s="58"/>
      <c r="H766" s="59"/>
      <c r="I766" s="59"/>
      <c r="J766" s="59"/>
      <c r="K766" s="59"/>
      <c r="L766" s="59"/>
    </row>
    <row r="767" spans="1:12">
      <c r="A767" s="58"/>
      <c r="H767" s="59"/>
      <c r="I767" s="59"/>
      <c r="J767" s="59"/>
      <c r="K767" s="59"/>
      <c r="L767" s="59"/>
    </row>
    <row r="768" spans="1:12">
      <c r="A768" s="58"/>
      <c r="H768" s="59"/>
      <c r="I768" s="59"/>
      <c r="J768" s="59"/>
      <c r="K768" s="59"/>
      <c r="L768" s="59"/>
    </row>
    <row r="769" spans="1:12">
      <c r="A769" s="58"/>
      <c r="H769" s="59"/>
      <c r="I769" s="59"/>
      <c r="J769" s="59"/>
      <c r="K769" s="59"/>
      <c r="L769" s="59"/>
    </row>
    <row r="770" spans="1:12">
      <c r="A770" s="58"/>
      <c r="H770" s="59"/>
      <c r="I770" s="59"/>
      <c r="J770" s="59"/>
      <c r="K770" s="59"/>
      <c r="L770" s="59"/>
    </row>
    <row r="771" spans="1:12">
      <c r="A771" s="58"/>
      <c r="H771" s="59"/>
      <c r="I771" s="59"/>
      <c r="J771" s="59"/>
      <c r="K771" s="59"/>
      <c r="L771" s="59"/>
    </row>
    <row r="772" spans="1:12">
      <c r="A772" s="58"/>
      <c r="H772" s="59"/>
      <c r="I772" s="59"/>
      <c r="J772" s="59"/>
      <c r="K772" s="59"/>
      <c r="L772" s="59"/>
    </row>
    <row r="773" spans="1:12">
      <c r="A773" s="58"/>
      <c r="H773" s="59"/>
      <c r="I773" s="59"/>
      <c r="J773" s="59"/>
      <c r="K773" s="59"/>
      <c r="L773" s="59"/>
    </row>
    <row r="774" spans="1:12">
      <c r="A774" s="58"/>
      <c r="H774" s="59"/>
      <c r="I774" s="59"/>
      <c r="J774" s="59"/>
      <c r="K774" s="59"/>
      <c r="L774" s="59"/>
    </row>
    <row r="775" spans="1:12">
      <c r="A775" s="58"/>
      <c r="H775" s="59"/>
      <c r="I775" s="59"/>
      <c r="J775" s="59"/>
      <c r="K775" s="59"/>
      <c r="L775" s="59"/>
    </row>
    <row r="776" spans="1:12">
      <c r="A776" s="58"/>
      <c r="H776" s="59"/>
      <c r="I776" s="59"/>
      <c r="J776" s="59"/>
      <c r="K776" s="59"/>
      <c r="L776" s="59"/>
    </row>
    <row r="777" spans="1:12">
      <c r="A777" s="58"/>
      <c r="H777" s="59"/>
      <c r="I777" s="59"/>
      <c r="J777" s="59"/>
      <c r="K777" s="59"/>
      <c r="L777" s="59"/>
    </row>
    <row r="778" spans="1:12">
      <c r="A778" s="58"/>
      <c r="H778" s="59"/>
      <c r="I778" s="59"/>
      <c r="J778" s="59"/>
      <c r="K778" s="59"/>
      <c r="L778" s="59"/>
    </row>
    <row r="779" spans="1:12">
      <c r="A779" s="58"/>
      <c r="H779" s="59"/>
      <c r="I779" s="59"/>
      <c r="J779" s="59"/>
      <c r="K779" s="59"/>
      <c r="L779" s="59"/>
    </row>
    <row r="780" spans="1:12">
      <c r="A780" s="58"/>
      <c r="H780" s="59"/>
      <c r="I780" s="59"/>
      <c r="J780" s="59"/>
      <c r="K780" s="59"/>
      <c r="L780" s="59"/>
    </row>
    <row r="781" spans="1:12">
      <c r="A781" s="58"/>
      <c r="H781" s="59"/>
      <c r="I781" s="59"/>
      <c r="J781" s="59"/>
      <c r="K781" s="59"/>
      <c r="L781" s="59"/>
    </row>
    <row r="782" spans="1:12">
      <c r="A782" s="58"/>
      <c r="H782" s="59"/>
      <c r="I782" s="59"/>
      <c r="J782" s="59"/>
      <c r="K782" s="59"/>
      <c r="L782" s="59"/>
    </row>
    <row r="783" spans="1:12">
      <c r="A783" s="58"/>
      <c r="H783" s="59"/>
      <c r="I783" s="59"/>
      <c r="J783" s="59"/>
      <c r="K783" s="59"/>
      <c r="L783" s="59"/>
    </row>
    <row r="784" spans="1:12">
      <c r="A784" s="58"/>
      <c r="H784" s="59"/>
      <c r="I784" s="59"/>
      <c r="J784" s="59"/>
      <c r="K784" s="59"/>
      <c r="L784" s="59"/>
    </row>
    <row r="785" spans="1:12">
      <c r="A785" s="58"/>
      <c r="H785" s="59"/>
      <c r="I785" s="59"/>
      <c r="J785" s="59"/>
      <c r="K785" s="59"/>
      <c r="L785" s="59"/>
    </row>
    <row r="786" spans="1:12">
      <c r="A786" s="58"/>
      <c r="H786" s="59"/>
      <c r="I786" s="59"/>
      <c r="J786" s="59"/>
      <c r="K786" s="59"/>
      <c r="L786" s="59"/>
    </row>
    <row r="787" spans="1:12">
      <c r="A787" s="58"/>
      <c r="H787" s="59"/>
      <c r="I787" s="59"/>
      <c r="J787" s="59"/>
      <c r="K787" s="59"/>
      <c r="L787" s="59"/>
    </row>
    <row r="788" spans="1:12">
      <c r="A788" s="58"/>
      <c r="H788" s="59"/>
      <c r="I788" s="59"/>
      <c r="J788" s="59"/>
      <c r="K788" s="59"/>
      <c r="L788" s="59"/>
    </row>
    <row r="789" spans="1:12">
      <c r="A789" s="58"/>
      <c r="H789" s="59"/>
      <c r="I789" s="59"/>
      <c r="J789" s="59"/>
      <c r="K789" s="59"/>
      <c r="L789" s="59"/>
    </row>
    <row r="790" spans="1:12">
      <c r="A790" s="58"/>
      <c r="H790" s="59"/>
      <c r="I790" s="59"/>
      <c r="J790" s="59"/>
      <c r="K790" s="59"/>
      <c r="L790" s="59"/>
    </row>
    <row r="791" spans="1:12">
      <c r="A791" s="58"/>
      <c r="H791" s="59"/>
      <c r="I791" s="59"/>
      <c r="J791" s="59"/>
      <c r="K791" s="59"/>
      <c r="L791" s="59"/>
    </row>
    <row r="792" spans="1:12">
      <c r="A792" s="58"/>
      <c r="H792" s="59"/>
      <c r="I792" s="59"/>
      <c r="J792" s="59"/>
      <c r="K792" s="59"/>
      <c r="L792" s="59"/>
    </row>
    <row r="793" spans="1:12">
      <c r="A793" s="58"/>
      <c r="H793" s="59"/>
      <c r="I793" s="59"/>
      <c r="J793" s="59"/>
      <c r="K793" s="59"/>
      <c r="L793" s="59"/>
    </row>
    <row r="794" spans="1:12">
      <c r="A794" s="58"/>
      <c r="H794" s="59"/>
      <c r="I794" s="59"/>
      <c r="J794" s="59"/>
      <c r="K794" s="59"/>
      <c r="L794" s="59"/>
    </row>
    <row r="795" spans="1:12">
      <c r="A795" s="58"/>
      <c r="H795" s="59"/>
      <c r="I795" s="59"/>
      <c r="J795" s="59"/>
      <c r="K795" s="59"/>
      <c r="L795" s="59"/>
    </row>
    <row r="796" spans="1:12">
      <c r="A796" s="58"/>
      <c r="H796" s="59"/>
      <c r="I796" s="59"/>
      <c r="J796" s="59"/>
      <c r="K796" s="59"/>
      <c r="L796" s="59"/>
    </row>
    <row r="797" spans="1:12">
      <c r="A797" s="58"/>
      <c r="H797" s="59"/>
      <c r="I797" s="59"/>
      <c r="J797" s="59"/>
      <c r="K797" s="59"/>
      <c r="L797" s="59"/>
    </row>
    <row r="798" spans="1:12">
      <c r="A798" s="58"/>
      <c r="H798" s="59"/>
      <c r="I798" s="59"/>
      <c r="J798" s="59"/>
      <c r="K798" s="59"/>
      <c r="L798" s="59"/>
    </row>
    <row r="799" spans="1:12">
      <c r="A799" s="58"/>
      <c r="H799" s="59"/>
      <c r="I799" s="59"/>
      <c r="J799" s="59"/>
      <c r="K799" s="59"/>
      <c r="L799" s="59"/>
    </row>
    <row r="800" spans="1:12">
      <c r="A800" s="58"/>
      <c r="H800" s="59"/>
      <c r="I800" s="59"/>
      <c r="J800" s="59"/>
      <c r="K800" s="59"/>
      <c r="L800" s="59"/>
    </row>
    <row r="801" spans="1:12">
      <c r="A801" s="58"/>
      <c r="H801" s="59"/>
      <c r="I801" s="59"/>
      <c r="J801" s="59"/>
      <c r="K801" s="59"/>
      <c r="L801" s="59"/>
    </row>
    <row r="802" spans="1:12">
      <c r="A802" s="58"/>
      <c r="H802" s="59"/>
      <c r="I802" s="59"/>
      <c r="J802" s="59"/>
      <c r="K802" s="59"/>
      <c r="L802" s="59"/>
    </row>
    <row r="803" spans="1:12">
      <c r="A803" s="58"/>
      <c r="H803" s="59"/>
      <c r="I803" s="59"/>
      <c r="J803" s="59"/>
      <c r="K803" s="59"/>
      <c r="L803" s="59"/>
    </row>
    <row r="804" spans="1:12">
      <c r="A804" s="58"/>
      <c r="H804" s="59"/>
      <c r="I804" s="59"/>
      <c r="J804" s="59"/>
      <c r="K804" s="59"/>
      <c r="L804" s="59"/>
    </row>
    <row r="805" spans="1:12">
      <c r="A805" s="58"/>
      <c r="H805" s="59"/>
      <c r="I805" s="59"/>
      <c r="J805" s="59"/>
      <c r="K805" s="59"/>
      <c r="L805" s="59"/>
    </row>
    <row r="806" spans="1:12">
      <c r="A806" s="58"/>
      <c r="H806" s="59"/>
      <c r="I806" s="59"/>
      <c r="J806" s="59"/>
      <c r="K806" s="59"/>
      <c r="L806" s="59"/>
    </row>
    <row r="807" spans="1:12">
      <c r="A807" s="58"/>
      <c r="H807" s="59"/>
      <c r="I807" s="59"/>
      <c r="J807" s="59"/>
      <c r="K807" s="59"/>
      <c r="L807" s="59"/>
    </row>
    <row r="808" spans="1:12">
      <c r="A808" s="58"/>
      <c r="H808" s="59"/>
      <c r="I808" s="59"/>
      <c r="J808" s="59"/>
      <c r="K808" s="59"/>
      <c r="L808" s="59"/>
    </row>
    <row r="809" spans="1:12">
      <c r="A809" s="58"/>
      <c r="H809" s="59"/>
      <c r="I809" s="59"/>
      <c r="J809" s="59"/>
      <c r="K809" s="59"/>
      <c r="L809" s="59"/>
    </row>
    <row r="810" spans="1:12">
      <c r="A810" s="58"/>
      <c r="H810" s="59"/>
      <c r="I810" s="59"/>
      <c r="J810" s="59"/>
      <c r="K810" s="59"/>
      <c r="L810" s="59"/>
    </row>
    <row r="811" spans="1:12">
      <c r="A811" s="58"/>
      <c r="H811" s="59"/>
      <c r="I811" s="59"/>
      <c r="J811" s="59"/>
      <c r="K811" s="59"/>
      <c r="L811" s="59"/>
    </row>
    <row r="812" spans="1:12">
      <c r="A812" s="58"/>
      <c r="H812" s="59"/>
      <c r="I812" s="59"/>
      <c r="J812" s="59"/>
      <c r="K812" s="59"/>
      <c r="L812" s="59"/>
    </row>
    <row r="813" spans="1:12">
      <c r="A813" s="58"/>
      <c r="H813" s="59"/>
      <c r="I813" s="59"/>
      <c r="J813" s="59"/>
      <c r="K813" s="59"/>
      <c r="L813" s="59"/>
    </row>
    <row r="814" spans="1:12">
      <c r="A814" s="58"/>
      <c r="H814" s="59"/>
      <c r="I814" s="59"/>
      <c r="J814" s="59"/>
      <c r="K814" s="59"/>
      <c r="L814" s="59"/>
    </row>
    <row r="815" spans="1:12">
      <c r="A815" s="58"/>
      <c r="H815" s="59"/>
      <c r="I815" s="59"/>
      <c r="J815" s="59"/>
      <c r="K815" s="59"/>
      <c r="L815" s="59"/>
    </row>
    <row r="816" spans="1:12">
      <c r="A816" s="58"/>
      <c r="H816" s="59"/>
      <c r="I816" s="59"/>
      <c r="J816" s="59"/>
      <c r="K816" s="59"/>
      <c r="L816" s="59"/>
    </row>
    <row r="817" spans="1:12">
      <c r="A817" s="58"/>
      <c r="H817" s="59"/>
      <c r="I817" s="59"/>
      <c r="J817" s="59"/>
      <c r="K817" s="59"/>
      <c r="L817" s="59"/>
    </row>
    <row r="818" spans="1:12">
      <c r="A818" s="58"/>
      <c r="H818" s="59"/>
      <c r="I818" s="59"/>
      <c r="J818" s="59"/>
      <c r="K818" s="59"/>
      <c r="L818" s="59"/>
    </row>
    <row r="819" spans="1:12">
      <c r="A819" s="58"/>
      <c r="H819" s="59"/>
      <c r="I819" s="59"/>
      <c r="J819" s="59"/>
      <c r="K819" s="59"/>
      <c r="L819" s="59"/>
    </row>
    <row r="820" spans="1:12">
      <c r="A820" s="58"/>
      <c r="H820" s="59"/>
      <c r="I820" s="59"/>
      <c r="J820" s="59"/>
      <c r="K820" s="59"/>
      <c r="L820" s="59"/>
    </row>
    <row r="821" spans="1:12">
      <c r="A821" s="58"/>
      <c r="H821" s="59"/>
      <c r="I821" s="59"/>
      <c r="J821" s="59"/>
      <c r="K821" s="59"/>
      <c r="L821" s="59"/>
    </row>
    <row r="822" spans="1:12">
      <c r="A822" s="58"/>
      <c r="H822" s="59"/>
      <c r="I822" s="59"/>
      <c r="J822" s="59"/>
      <c r="K822" s="59"/>
      <c r="L822" s="59"/>
    </row>
    <row r="823" spans="1:12">
      <c r="A823" s="58"/>
      <c r="H823" s="59"/>
      <c r="I823" s="59"/>
      <c r="J823" s="59"/>
      <c r="K823" s="59"/>
      <c r="L823" s="59"/>
    </row>
    <row r="824" spans="1:12">
      <c r="A824" s="58"/>
      <c r="H824" s="59"/>
      <c r="I824" s="59"/>
      <c r="J824" s="59"/>
      <c r="K824" s="59"/>
      <c r="L824" s="59"/>
    </row>
    <row r="825" spans="1:12">
      <c r="A825" s="58"/>
      <c r="H825" s="59"/>
      <c r="I825" s="59"/>
      <c r="J825" s="59"/>
      <c r="K825" s="59"/>
      <c r="L825" s="59"/>
    </row>
    <row r="826" spans="1:12">
      <c r="A826" s="58"/>
      <c r="H826" s="59"/>
      <c r="I826" s="59"/>
      <c r="J826" s="59"/>
      <c r="K826" s="59"/>
      <c r="L826" s="59"/>
    </row>
    <row r="827" spans="1:12">
      <c r="A827" s="58"/>
      <c r="H827" s="59"/>
      <c r="I827" s="59"/>
      <c r="J827" s="59"/>
      <c r="K827" s="59"/>
      <c r="L827" s="59"/>
    </row>
    <row r="828" spans="1:12">
      <c r="A828" s="58"/>
      <c r="H828" s="59"/>
      <c r="I828" s="59"/>
      <c r="J828" s="59"/>
      <c r="K828" s="59"/>
      <c r="L828" s="59"/>
    </row>
    <row r="829" spans="1:12">
      <c r="A829" s="58"/>
      <c r="H829" s="59"/>
      <c r="I829" s="59"/>
      <c r="J829" s="59"/>
      <c r="K829" s="59"/>
      <c r="L829" s="59"/>
    </row>
    <row r="830" spans="1:12">
      <c r="A830" s="58"/>
      <c r="H830" s="59"/>
      <c r="I830" s="59"/>
      <c r="J830" s="59"/>
      <c r="K830" s="59"/>
      <c r="L830" s="59"/>
    </row>
    <row r="831" spans="1:12">
      <c r="A831" s="58"/>
      <c r="H831" s="59"/>
      <c r="I831" s="59"/>
      <c r="J831" s="59"/>
      <c r="K831" s="59"/>
      <c r="L831" s="59"/>
    </row>
    <row r="832" spans="1:12">
      <c r="A832" s="58"/>
      <c r="H832" s="59"/>
      <c r="I832" s="59"/>
      <c r="J832" s="59"/>
      <c r="K832" s="59"/>
      <c r="L832" s="59"/>
    </row>
    <row r="833" spans="1:12">
      <c r="A833" s="58"/>
      <c r="H833" s="59"/>
      <c r="I833" s="59"/>
      <c r="J833" s="59"/>
      <c r="K833" s="59"/>
      <c r="L833" s="59"/>
    </row>
    <row r="834" spans="1:12">
      <c r="A834" s="58"/>
      <c r="H834" s="59"/>
      <c r="I834" s="59"/>
      <c r="J834" s="59"/>
      <c r="K834" s="59"/>
      <c r="L834" s="59"/>
    </row>
    <row r="835" spans="1:12">
      <c r="A835" s="58"/>
      <c r="H835" s="59"/>
      <c r="I835" s="59"/>
      <c r="J835" s="59"/>
      <c r="K835" s="59"/>
      <c r="L835" s="59"/>
    </row>
    <row r="836" spans="1:12">
      <c r="A836" s="58"/>
      <c r="H836" s="59"/>
      <c r="I836" s="59"/>
      <c r="J836" s="59"/>
      <c r="K836" s="59"/>
      <c r="L836" s="59"/>
    </row>
    <row r="837" spans="1:12">
      <c r="A837" s="58"/>
      <c r="H837" s="59"/>
      <c r="I837" s="59"/>
      <c r="J837" s="59"/>
      <c r="K837" s="59"/>
      <c r="L837" s="59"/>
    </row>
    <row r="838" spans="1:12">
      <c r="A838" s="58"/>
      <c r="H838" s="59"/>
      <c r="I838" s="59"/>
      <c r="J838" s="59"/>
      <c r="K838" s="59"/>
      <c r="L838" s="59"/>
    </row>
    <row r="839" spans="1:12">
      <c r="A839" s="58"/>
      <c r="H839" s="59"/>
      <c r="I839" s="59"/>
      <c r="J839" s="59"/>
      <c r="K839" s="59"/>
      <c r="L839" s="59"/>
    </row>
    <row r="840" spans="1:12">
      <c r="A840" s="58"/>
      <c r="H840" s="59"/>
      <c r="I840" s="59"/>
      <c r="J840" s="59"/>
      <c r="K840" s="59"/>
      <c r="L840" s="59"/>
    </row>
    <row r="841" spans="1:12">
      <c r="A841" s="58"/>
      <c r="H841" s="59"/>
      <c r="I841" s="59"/>
      <c r="J841" s="59"/>
      <c r="K841" s="59"/>
      <c r="L841" s="59"/>
    </row>
    <row r="842" spans="1:12">
      <c r="A842" s="58"/>
      <c r="H842" s="59"/>
      <c r="I842" s="59"/>
      <c r="J842" s="59"/>
      <c r="K842" s="59"/>
      <c r="L842" s="59"/>
    </row>
    <row r="843" spans="1:12">
      <c r="A843" s="58"/>
      <c r="H843" s="59"/>
      <c r="I843" s="59"/>
      <c r="J843" s="59"/>
      <c r="K843" s="59"/>
      <c r="L843" s="59"/>
    </row>
    <row r="844" spans="1:12">
      <c r="A844" s="58"/>
      <c r="H844" s="59"/>
      <c r="I844" s="59"/>
      <c r="J844" s="59"/>
      <c r="K844" s="59"/>
      <c r="L844" s="59"/>
    </row>
    <row r="845" spans="1:12">
      <c r="A845" s="58"/>
      <c r="H845" s="59"/>
      <c r="I845" s="59"/>
      <c r="J845" s="59"/>
      <c r="K845" s="59"/>
      <c r="L845" s="59"/>
    </row>
    <row r="846" spans="1:12">
      <c r="A846" s="58"/>
      <c r="H846" s="59"/>
      <c r="I846" s="59"/>
      <c r="J846" s="59"/>
      <c r="K846" s="59"/>
      <c r="L846" s="59"/>
    </row>
    <row r="847" spans="1:12">
      <c r="A847" s="58"/>
      <c r="H847" s="59"/>
      <c r="I847" s="59"/>
      <c r="J847" s="59"/>
      <c r="K847" s="59"/>
      <c r="L847" s="59"/>
    </row>
    <row r="848" spans="1:12">
      <c r="A848" s="58"/>
      <c r="H848" s="59"/>
      <c r="I848" s="59"/>
      <c r="J848" s="59"/>
      <c r="K848" s="59"/>
      <c r="L848" s="59"/>
    </row>
    <row r="849" spans="1:12">
      <c r="A849" s="58"/>
      <c r="H849" s="59"/>
      <c r="I849" s="59"/>
      <c r="J849" s="59"/>
      <c r="K849" s="59"/>
      <c r="L849" s="59"/>
    </row>
    <row r="850" spans="1:12">
      <c r="A850" s="58"/>
      <c r="H850" s="59"/>
      <c r="I850" s="59"/>
      <c r="J850" s="59"/>
      <c r="K850" s="59"/>
      <c r="L850" s="59"/>
    </row>
    <row r="851" spans="1:12">
      <c r="A851" s="58"/>
      <c r="H851" s="59"/>
      <c r="I851" s="59"/>
      <c r="J851" s="59"/>
      <c r="K851" s="59"/>
      <c r="L851" s="59"/>
    </row>
    <row r="852" spans="1:12">
      <c r="A852" s="58"/>
      <c r="H852" s="59"/>
      <c r="I852" s="59"/>
      <c r="J852" s="59"/>
      <c r="K852" s="59"/>
      <c r="L852" s="59"/>
    </row>
    <row r="853" spans="1:12">
      <c r="A853" s="58"/>
      <c r="H853" s="59"/>
      <c r="I853" s="59"/>
      <c r="J853" s="59"/>
      <c r="K853" s="59"/>
      <c r="L853" s="59"/>
    </row>
    <row r="854" spans="1:12">
      <c r="A854" s="58"/>
      <c r="H854" s="59"/>
      <c r="I854" s="59"/>
      <c r="J854" s="59"/>
      <c r="K854" s="59"/>
      <c r="L854" s="59"/>
    </row>
    <row r="855" spans="1:12">
      <c r="A855" s="58"/>
      <c r="H855" s="59"/>
      <c r="I855" s="59"/>
      <c r="J855" s="59"/>
      <c r="K855" s="59"/>
      <c r="L855" s="59"/>
    </row>
    <row r="856" spans="1:12">
      <c r="A856" s="58"/>
      <c r="H856" s="59"/>
      <c r="I856" s="59"/>
      <c r="J856" s="59"/>
      <c r="K856" s="59"/>
      <c r="L856" s="59"/>
    </row>
    <row r="857" spans="1:12">
      <c r="A857" s="58"/>
      <c r="H857" s="59"/>
      <c r="I857" s="59"/>
      <c r="J857" s="59"/>
      <c r="K857" s="59"/>
      <c r="L857" s="59"/>
    </row>
    <row r="858" spans="1:12">
      <c r="A858" s="58"/>
      <c r="H858" s="59"/>
      <c r="I858" s="59"/>
      <c r="J858" s="59"/>
      <c r="K858" s="59"/>
      <c r="L858" s="59"/>
    </row>
    <row r="859" spans="1:12">
      <c r="A859" s="58"/>
      <c r="H859" s="59"/>
      <c r="I859" s="59"/>
      <c r="J859" s="59"/>
      <c r="K859" s="59"/>
      <c r="L859" s="59"/>
    </row>
    <row r="860" spans="1:12">
      <c r="A860" s="58"/>
      <c r="H860" s="59"/>
      <c r="I860" s="59"/>
      <c r="J860" s="59"/>
      <c r="K860" s="59"/>
      <c r="L860" s="59"/>
    </row>
    <row r="861" spans="1:12">
      <c r="A861" s="58"/>
      <c r="H861" s="59"/>
      <c r="I861" s="59"/>
      <c r="J861" s="59"/>
      <c r="K861" s="59"/>
      <c r="L861" s="59"/>
    </row>
    <row r="862" spans="1:12">
      <c r="A862" s="58"/>
      <c r="H862" s="59"/>
      <c r="I862" s="59"/>
      <c r="J862" s="59"/>
      <c r="K862" s="59"/>
      <c r="L862" s="59"/>
    </row>
    <row r="863" spans="1:12">
      <c r="A863" s="58"/>
      <c r="H863" s="59"/>
      <c r="I863" s="59"/>
      <c r="J863" s="59"/>
      <c r="K863" s="59"/>
      <c r="L863" s="59"/>
    </row>
    <row r="864" spans="1:12">
      <c r="A864" s="58"/>
      <c r="H864" s="59"/>
      <c r="I864" s="59"/>
      <c r="J864" s="59"/>
      <c r="K864" s="59"/>
      <c r="L864" s="59"/>
    </row>
    <row r="865" spans="1:12">
      <c r="A865" s="58"/>
      <c r="H865" s="59"/>
      <c r="I865" s="59"/>
      <c r="J865" s="59"/>
      <c r="K865" s="59"/>
      <c r="L865" s="59"/>
    </row>
    <row r="866" spans="1:12">
      <c r="A866" s="58"/>
      <c r="H866" s="59"/>
      <c r="I866" s="59"/>
      <c r="J866" s="59"/>
      <c r="K866" s="59"/>
      <c r="L866" s="59"/>
    </row>
    <row r="867" spans="1:12">
      <c r="A867" s="58"/>
      <c r="H867" s="59"/>
      <c r="I867" s="59"/>
      <c r="J867" s="59"/>
      <c r="K867" s="59"/>
      <c r="L867" s="59"/>
    </row>
    <row r="868" spans="1:12">
      <c r="A868" s="58"/>
      <c r="H868" s="59"/>
      <c r="I868" s="59"/>
      <c r="J868" s="59"/>
      <c r="K868" s="59"/>
      <c r="L868" s="59"/>
    </row>
    <row r="869" spans="1:12">
      <c r="A869" s="58"/>
      <c r="H869" s="59"/>
      <c r="I869" s="59"/>
      <c r="J869" s="59"/>
      <c r="K869" s="59"/>
      <c r="L869" s="59"/>
    </row>
    <row r="870" spans="1:12">
      <c r="A870" s="58"/>
      <c r="H870" s="59"/>
      <c r="I870" s="59"/>
      <c r="J870" s="59"/>
      <c r="K870" s="59"/>
      <c r="L870" s="59"/>
    </row>
    <row r="871" spans="1:12">
      <c r="A871" s="58"/>
      <c r="H871" s="59"/>
      <c r="I871" s="59"/>
      <c r="J871" s="59"/>
      <c r="K871" s="59"/>
      <c r="L871" s="59"/>
    </row>
    <row r="872" spans="1:12">
      <c r="A872" s="58"/>
      <c r="H872" s="59"/>
      <c r="I872" s="59"/>
      <c r="J872" s="59"/>
      <c r="K872" s="59"/>
      <c r="L872" s="59"/>
    </row>
    <row r="873" spans="1:12">
      <c r="A873" s="58"/>
      <c r="H873" s="59"/>
      <c r="I873" s="59"/>
      <c r="J873" s="59"/>
      <c r="K873" s="59"/>
      <c r="L873" s="59"/>
    </row>
    <row r="874" spans="1:12">
      <c r="A874" s="58"/>
      <c r="H874" s="59"/>
      <c r="I874" s="59"/>
      <c r="J874" s="59"/>
      <c r="K874" s="59"/>
      <c r="L874" s="59"/>
    </row>
    <row r="875" spans="1:12">
      <c r="A875" s="58"/>
      <c r="H875" s="59"/>
      <c r="I875" s="59"/>
      <c r="J875" s="59"/>
      <c r="K875" s="59"/>
      <c r="L875" s="59"/>
    </row>
    <row r="876" spans="1:12">
      <c r="A876" s="58"/>
      <c r="H876" s="59"/>
      <c r="I876" s="59"/>
      <c r="J876" s="59"/>
      <c r="K876" s="59"/>
      <c r="L876" s="59"/>
    </row>
    <row r="877" spans="1:12">
      <c r="A877" s="58"/>
      <c r="H877" s="59"/>
      <c r="I877" s="59"/>
      <c r="J877" s="59"/>
      <c r="K877" s="59"/>
      <c r="L877" s="59"/>
    </row>
    <row r="878" spans="1:12">
      <c r="A878" s="58"/>
      <c r="H878" s="59"/>
      <c r="I878" s="59"/>
      <c r="J878" s="59"/>
      <c r="K878" s="59"/>
      <c r="L878" s="59"/>
    </row>
    <row r="879" spans="1:12">
      <c r="A879" s="58"/>
      <c r="H879" s="59"/>
      <c r="I879" s="59"/>
      <c r="J879" s="59"/>
      <c r="K879" s="59"/>
      <c r="L879" s="59"/>
    </row>
    <row r="880" spans="1:12">
      <c r="A880" s="58"/>
      <c r="H880" s="59"/>
      <c r="I880" s="59"/>
      <c r="J880" s="59"/>
      <c r="K880" s="59"/>
      <c r="L880" s="59"/>
    </row>
    <row r="881" spans="1:12">
      <c r="A881" s="58"/>
      <c r="H881" s="59"/>
      <c r="I881" s="59"/>
      <c r="J881" s="59"/>
      <c r="K881" s="59"/>
      <c r="L881" s="59"/>
    </row>
    <row r="882" spans="1:12">
      <c r="A882" s="58"/>
      <c r="H882" s="59"/>
      <c r="I882" s="59"/>
      <c r="J882" s="59"/>
      <c r="K882" s="59"/>
      <c r="L882" s="59"/>
    </row>
    <row r="883" spans="1:12">
      <c r="A883" s="58"/>
      <c r="H883" s="59"/>
      <c r="I883" s="59"/>
      <c r="J883" s="59"/>
      <c r="K883" s="59"/>
      <c r="L883" s="59"/>
    </row>
    <row r="884" spans="1:12">
      <c r="A884" s="58"/>
      <c r="H884" s="59"/>
      <c r="I884" s="59"/>
      <c r="J884" s="59"/>
      <c r="K884" s="59"/>
      <c r="L884" s="59"/>
    </row>
    <row r="885" spans="1:12">
      <c r="A885" s="58"/>
      <c r="H885" s="59"/>
      <c r="I885" s="59"/>
      <c r="J885" s="59"/>
      <c r="K885" s="59"/>
      <c r="L885" s="59"/>
    </row>
    <row r="886" spans="1:12">
      <c r="A886" s="58"/>
      <c r="H886" s="59"/>
      <c r="I886" s="59"/>
      <c r="J886" s="59"/>
      <c r="K886" s="59"/>
      <c r="L886" s="59"/>
    </row>
    <row r="887" spans="1:12">
      <c r="A887" s="58"/>
      <c r="H887" s="59"/>
      <c r="I887" s="59"/>
      <c r="J887" s="59"/>
      <c r="K887" s="59"/>
      <c r="L887" s="59"/>
    </row>
    <row r="888" spans="1:12">
      <c r="A888" s="58"/>
      <c r="H888" s="59"/>
      <c r="I888" s="59"/>
      <c r="J888" s="59"/>
      <c r="K888" s="59"/>
      <c r="L888" s="59"/>
    </row>
    <row r="889" spans="1:12">
      <c r="A889" s="58"/>
      <c r="H889" s="59"/>
      <c r="I889" s="59"/>
      <c r="J889" s="59"/>
      <c r="K889" s="59"/>
      <c r="L889" s="59"/>
    </row>
    <row r="890" spans="1:12">
      <c r="A890" s="58"/>
      <c r="H890" s="59"/>
      <c r="I890" s="59"/>
      <c r="J890" s="59"/>
      <c r="K890" s="59"/>
      <c r="L890" s="59"/>
    </row>
    <row r="891" spans="1:12">
      <c r="A891" s="58"/>
      <c r="H891" s="59"/>
      <c r="I891" s="59"/>
      <c r="J891" s="59"/>
      <c r="K891" s="59"/>
      <c r="L891" s="59"/>
    </row>
    <row r="892" spans="1:12">
      <c r="A892" s="58"/>
      <c r="H892" s="59"/>
      <c r="I892" s="59"/>
      <c r="J892" s="59"/>
      <c r="K892" s="59"/>
      <c r="L892" s="59"/>
    </row>
    <row r="893" spans="1:12">
      <c r="A893" s="58"/>
      <c r="H893" s="59"/>
      <c r="I893" s="59"/>
      <c r="J893" s="59"/>
      <c r="K893" s="59"/>
      <c r="L893" s="59"/>
    </row>
    <row r="894" spans="1:12">
      <c r="A894" s="58"/>
      <c r="H894" s="59"/>
      <c r="I894" s="59"/>
      <c r="J894" s="59"/>
      <c r="K894" s="59"/>
      <c r="L894" s="59"/>
    </row>
    <row r="895" spans="1:12">
      <c r="A895" s="58"/>
      <c r="H895" s="59"/>
      <c r="I895" s="59"/>
      <c r="J895" s="59"/>
      <c r="K895" s="59"/>
      <c r="L895" s="59"/>
    </row>
    <row r="896" spans="1:12">
      <c r="A896" s="58"/>
      <c r="H896" s="59"/>
      <c r="I896" s="59"/>
      <c r="J896" s="59"/>
      <c r="K896" s="59"/>
      <c r="L896" s="59"/>
    </row>
    <row r="897" spans="1:12">
      <c r="A897" s="58"/>
      <c r="H897" s="59"/>
      <c r="I897" s="59"/>
      <c r="J897" s="59"/>
      <c r="K897" s="59"/>
      <c r="L897" s="59"/>
    </row>
    <row r="898" spans="1:12">
      <c r="A898" s="58"/>
      <c r="H898" s="59"/>
      <c r="I898" s="59"/>
      <c r="J898" s="59"/>
      <c r="K898" s="59"/>
      <c r="L898" s="59"/>
    </row>
    <row r="899" spans="1:12">
      <c r="A899" s="58"/>
      <c r="H899" s="59"/>
      <c r="I899" s="59"/>
      <c r="J899" s="59"/>
      <c r="K899" s="59"/>
      <c r="L899" s="59"/>
    </row>
    <row r="900" spans="1:12">
      <c r="A900" s="58"/>
      <c r="H900" s="59"/>
      <c r="I900" s="59"/>
      <c r="J900" s="59"/>
      <c r="K900" s="59"/>
      <c r="L900" s="59"/>
    </row>
    <row r="901" spans="1:12">
      <c r="A901" s="58"/>
      <c r="H901" s="59"/>
      <c r="I901" s="59"/>
      <c r="J901" s="59"/>
      <c r="K901" s="59"/>
      <c r="L901" s="59"/>
    </row>
    <row r="902" spans="1:12">
      <c r="A902" s="58"/>
      <c r="H902" s="59"/>
      <c r="I902" s="59"/>
      <c r="J902" s="59"/>
      <c r="K902" s="59"/>
      <c r="L902" s="59"/>
    </row>
    <row r="903" spans="1:12">
      <c r="A903" s="58"/>
      <c r="H903" s="59"/>
      <c r="I903" s="59"/>
      <c r="J903" s="59"/>
      <c r="K903" s="59"/>
      <c r="L903" s="59"/>
    </row>
    <row r="904" spans="1:12">
      <c r="A904" s="58"/>
      <c r="H904" s="59"/>
      <c r="I904" s="59"/>
      <c r="J904" s="59"/>
      <c r="K904" s="59"/>
      <c r="L904" s="59"/>
    </row>
    <row r="905" spans="1:12">
      <c r="A905" s="58"/>
      <c r="H905" s="59"/>
      <c r="I905" s="59"/>
      <c r="J905" s="59"/>
      <c r="K905" s="59"/>
      <c r="L905" s="59"/>
    </row>
    <row r="906" spans="1:12">
      <c r="A906" s="58"/>
      <c r="H906" s="59"/>
      <c r="I906" s="59"/>
      <c r="J906" s="59"/>
      <c r="K906" s="59"/>
      <c r="L906" s="59"/>
    </row>
    <row r="907" spans="1:12">
      <c r="A907" s="58"/>
      <c r="H907" s="59"/>
      <c r="I907" s="59"/>
      <c r="J907" s="59"/>
      <c r="K907" s="59"/>
      <c r="L907" s="59"/>
    </row>
    <row r="908" spans="1:12">
      <c r="A908" s="58"/>
      <c r="H908" s="59"/>
      <c r="I908" s="59"/>
      <c r="J908" s="59"/>
      <c r="K908" s="59"/>
      <c r="L908" s="59"/>
    </row>
    <row r="909" spans="1:12">
      <c r="A909" s="58"/>
      <c r="H909" s="59"/>
      <c r="I909" s="59"/>
      <c r="J909" s="59"/>
      <c r="K909" s="59"/>
      <c r="L909" s="59"/>
    </row>
    <row r="910" spans="1:12">
      <c r="A910" s="58"/>
      <c r="H910" s="59"/>
      <c r="I910" s="59"/>
      <c r="J910" s="59"/>
      <c r="K910" s="59"/>
      <c r="L910" s="59"/>
    </row>
    <row r="911" spans="1:12">
      <c r="A911" s="58"/>
      <c r="H911" s="59"/>
      <c r="I911" s="59"/>
      <c r="J911" s="59"/>
      <c r="K911" s="59"/>
      <c r="L911" s="59"/>
    </row>
    <row r="912" spans="1:12">
      <c r="A912" s="58"/>
      <c r="H912" s="59"/>
      <c r="I912" s="59"/>
      <c r="J912" s="59"/>
      <c r="K912" s="59"/>
      <c r="L912" s="59"/>
    </row>
    <row r="913" spans="1:12">
      <c r="A913" s="58"/>
      <c r="H913" s="59"/>
      <c r="I913" s="59"/>
      <c r="J913" s="59"/>
      <c r="K913" s="59"/>
      <c r="L913" s="59"/>
    </row>
    <row r="914" spans="1:12">
      <c r="A914" s="58"/>
      <c r="H914" s="59"/>
      <c r="I914" s="59"/>
      <c r="J914" s="59"/>
      <c r="K914" s="59"/>
      <c r="L914" s="59"/>
    </row>
    <row r="915" spans="1:12">
      <c r="A915" s="58"/>
      <c r="H915" s="59"/>
      <c r="I915" s="59"/>
      <c r="J915" s="59"/>
      <c r="K915" s="59"/>
      <c r="L915" s="59"/>
    </row>
    <row r="916" spans="1:12">
      <c r="A916" s="58"/>
      <c r="H916" s="59"/>
      <c r="I916" s="59"/>
      <c r="J916" s="59"/>
      <c r="K916" s="59"/>
      <c r="L916" s="59"/>
    </row>
    <row r="917" spans="1:12">
      <c r="A917" s="58"/>
      <c r="H917" s="59"/>
      <c r="I917" s="59"/>
      <c r="J917" s="59"/>
      <c r="K917" s="59"/>
      <c r="L917" s="59"/>
    </row>
    <row r="918" spans="1:12">
      <c r="A918" s="58"/>
      <c r="H918" s="59"/>
      <c r="I918" s="59"/>
      <c r="J918" s="59"/>
      <c r="K918" s="59"/>
      <c r="L918" s="59"/>
    </row>
    <row r="919" spans="1:12">
      <c r="A919" s="58"/>
      <c r="H919" s="59"/>
      <c r="I919" s="59"/>
      <c r="J919" s="59"/>
      <c r="K919" s="59"/>
      <c r="L919" s="59"/>
    </row>
    <row r="920" spans="1:12">
      <c r="A920" s="58"/>
      <c r="H920" s="59"/>
      <c r="I920" s="59"/>
      <c r="J920" s="59"/>
      <c r="K920" s="59"/>
      <c r="L920" s="59"/>
    </row>
    <row r="921" spans="1:12">
      <c r="A921" s="58"/>
      <c r="H921" s="59"/>
      <c r="I921" s="59"/>
      <c r="J921" s="59"/>
      <c r="K921" s="59"/>
      <c r="L921" s="59"/>
    </row>
    <row r="922" spans="1:12">
      <c r="A922" s="58"/>
      <c r="H922" s="59"/>
      <c r="I922" s="59"/>
      <c r="J922" s="59"/>
      <c r="K922" s="59"/>
      <c r="L922" s="59"/>
    </row>
    <row r="923" spans="1:12">
      <c r="A923" s="58"/>
      <c r="H923" s="59"/>
      <c r="I923" s="59"/>
      <c r="J923" s="59"/>
      <c r="K923" s="59"/>
      <c r="L923" s="59"/>
    </row>
    <row r="924" spans="1:12">
      <c r="A924" s="58"/>
      <c r="H924" s="59"/>
      <c r="I924" s="59"/>
      <c r="J924" s="59"/>
      <c r="K924" s="59"/>
      <c r="L924" s="59"/>
    </row>
    <row r="925" spans="1:12">
      <c r="A925" s="58"/>
      <c r="H925" s="59"/>
      <c r="I925" s="59"/>
      <c r="J925" s="59"/>
      <c r="K925" s="59"/>
      <c r="L925" s="59"/>
    </row>
    <row r="926" spans="1:12">
      <c r="A926" s="58"/>
      <c r="H926" s="59"/>
      <c r="I926" s="59"/>
      <c r="J926" s="59"/>
      <c r="K926" s="59"/>
      <c r="L926" s="59"/>
    </row>
    <row r="927" spans="1:12">
      <c r="A927" s="58"/>
      <c r="H927" s="59"/>
      <c r="I927" s="59"/>
      <c r="J927" s="59"/>
      <c r="K927" s="59"/>
      <c r="L927" s="59"/>
    </row>
    <row r="928" spans="1:12">
      <c r="A928" s="58"/>
      <c r="H928" s="59"/>
      <c r="I928" s="59"/>
      <c r="J928" s="59"/>
      <c r="K928" s="59"/>
      <c r="L928" s="59"/>
    </row>
    <row r="929" spans="1:12">
      <c r="A929" s="58"/>
      <c r="H929" s="59"/>
      <c r="I929" s="59"/>
      <c r="J929" s="59"/>
      <c r="K929" s="59"/>
      <c r="L929" s="59"/>
    </row>
    <row r="930" spans="1:12">
      <c r="A930" s="58"/>
      <c r="H930" s="59"/>
      <c r="I930" s="59"/>
      <c r="J930" s="59"/>
      <c r="K930" s="59"/>
      <c r="L930" s="59"/>
    </row>
    <row r="931" spans="1:12">
      <c r="A931" s="58"/>
      <c r="H931" s="59"/>
      <c r="I931" s="59"/>
      <c r="J931" s="59"/>
      <c r="K931" s="59"/>
      <c r="L931" s="59"/>
    </row>
    <row r="932" spans="1:12">
      <c r="A932" s="58"/>
      <c r="H932" s="59"/>
      <c r="I932" s="59"/>
      <c r="J932" s="59"/>
      <c r="K932" s="59"/>
      <c r="L932" s="59"/>
    </row>
    <row r="933" spans="1:12">
      <c r="A933" s="58"/>
      <c r="H933" s="59"/>
      <c r="I933" s="59"/>
      <c r="J933" s="59"/>
      <c r="K933" s="59"/>
      <c r="L933" s="59"/>
    </row>
    <row r="934" spans="1:12">
      <c r="A934" s="58"/>
      <c r="H934" s="59"/>
      <c r="I934" s="59"/>
      <c r="J934" s="59"/>
      <c r="K934" s="59"/>
      <c r="L934" s="59"/>
    </row>
    <row r="935" spans="1:12">
      <c r="A935" s="58"/>
      <c r="H935" s="59"/>
      <c r="I935" s="59"/>
      <c r="J935" s="59"/>
      <c r="K935" s="59"/>
      <c r="L935" s="59"/>
    </row>
    <row r="936" spans="1:12">
      <c r="A936" s="58"/>
      <c r="H936" s="59"/>
      <c r="I936" s="59"/>
      <c r="J936" s="59"/>
      <c r="K936" s="59"/>
      <c r="L936" s="59"/>
    </row>
    <row r="937" spans="1:12">
      <c r="A937" s="58"/>
      <c r="H937" s="59"/>
      <c r="I937" s="59"/>
      <c r="J937" s="59"/>
      <c r="K937" s="59"/>
      <c r="L937" s="59"/>
    </row>
    <row r="938" spans="1:12">
      <c r="A938" s="58"/>
      <c r="H938" s="59"/>
      <c r="I938" s="59"/>
      <c r="J938" s="59"/>
      <c r="K938" s="59"/>
      <c r="L938" s="59"/>
    </row>
    <row r="939" spans="1:12">
      <c r="A939" s="58"/>
      <c r="H939" s="59"/>
      <c r="I939" s="59"/>
      <c r="J939" s="59"/>
      <c r="K939" s="59"/>
      <c r="L939" s="59"/>
    </row>
    <row r="940" spans="1:12">
      <c r="A940" s="58"/>
      <c r="H940" s="59"/>
      <c r="I940" s="59"/>
      <c r="J940" s="59"/>
      <c r="K940" s="59"/>
      <c r="L940" s="59"/>
    </row>
    <row r="941" spans="1:12">
      <c r="A941" s="58"/>
      <c r="H941" s="59"/>
      <c r="I941" s="59"/>
      <c r="J941" s="59"/>
      <c r="K941" s="59"/>
      <c r="L941" s="59"/>
    </row>
    <row r="942" spans="1:12">
      <c r="A942" s="58"/>
      <c r="H942" s="59"/>
      <c r="I942" s="59"/>
      <c r="J942" s="59"/>
      <c r="K942" s="59"/>
      <c r="L942" s="59"/>
    </row>
    <row r="943" spans="1:12">
      <c r="A943" s="58"/>
      <c r="H943" s="59"/>
      <c r="I943" s="59"/>
      <c r="J943" s="59"/>
      <c r="K943" s="59"/>
      <c r="L943" s="59"/>
    </row>
    <row r="944" spans="1:12">
      <c r="A944" s="58"/>
      <c r="H944" s="59"/>
      <c r="I944" s="59"/>
      <c r="J944" s="59"/>
      <c r="K944" s="59"/>
      <c r="L944" s="59"/>
    </row>
    <row r="945" spans="1:12">
      <c r="A945" s="58"/>
      <c r="H945" s="59"/>
      <c r="I945" s="59"/>
      <c r="J945" s="59"/>
      <c r="K945" s="59"/>
      <c r="L945" s="59"/>
    </row>
    <row r="946" spans="1:12">
      <c r="A946" s="58"/>
      <c r="H946" s="59"/>
      <c r="I946" s="59"/>
      <c r="J946" s="59"/>
      <c r="K946" s="59"/>
      <c r="L946" s="59"/>
    </row>
    <row r="947" spans="1:12">
      <c r="A947" s="58"/>
      <c r="H947" s="59"/>
      <c r="I947" s="59"/>
      <c r="J947" s="59"/>
      <c r="K947" s="59"/>
      <c r="L947" s="59"/>
    </row>
    <row r="948" spans="1:12">
      <c r="A948" s="58"/>
      <c r="H948" s="59"/>
      <c r="I948" s="59"/>
      <c r="J948" s="59"/>
      <c r="K948" s="59"/>
      <c r="L948" s="59"/>
    </row>
    <row r="949" spans="1:12">
      <c r="A949" s="58"/>
      <c r="H949" s="59"/>
      <c r="I949" s="59"/>
      <c r="J949" s="59"/>
      <c r="K949" s="59"/>
      <c r="L949" s="59"/>
    </row>
    <row r="950" spans="1:12">
      <c r="A950" s="58"/>
      <c r="H950" s="59"/>
      <c r="I950" s="59"/>
      <c r="J950" s="59"/>
      <c r="K950" s="59"/>
      <c r="L950" s="59"/>
    </row>
    <row r="951" spans="1:12">
      <c r="A951" s="58"/>
      <c r="H951" s="59"/>
      <c r="I951" s="59"/>
      <c r="J951" s="59"/>
      <c r="K951" s="59"/>
      <c r="L951" s="59"/>
    </row>
    <row r="952" spans="1:12">
      <c r="A952" s="58"/>
      <c r="H952" s="59"/>
      <c r="I952" s="59"/>
      <c r="J952" s="59"/>
      <c r="K952" s="59"/>
      <c r="L952" s="59"/>
    </row>
    <row r="953" spans="1:12">
      <c r="A953" s="58"/>
      <c r="H953" s="59"/>
      <c r="I953" s="59"/>
      <c r="J953" s="59"/>
      <c r="K953" s="59"/>
      <c r="L953" s="59"/>
    </row>
    <row r="954" spans="1:12">
      <c r="A954" s="58"/>
      <c r="H954" s="59"/>
      <c r="I954" s="59"/>
      <c r="J954" s="59"/>
      <c r="K954" s="59"/>
      <c r="L954" s="59"/>
    </row>
    <row r="955" spans="1:12">
      <c r="A955" s="58"/>
      <c r="H955" s="59"/>
      <c r="I955" s="59"/>
      <c r="J955" s="59"/>
      <c r="K955" s="59"/>
      <c r="L955" s="59"/>
    </row>
    <row r="956" spans="1:12">
      <c r="A956" s="58"/>
      <c r="H956" s="59"/>
      <c r="I956" s="59"/>
      <c r="J956" s="59"/>
      <c r="K956" s="59"/>
      <c r="L956" s="59"/>
    </row>
    <row r="957" spans="1:12">
      <c r="A957" s="58"/>
      <c r="H957" s="59"/>
      <c r="I957" s="59"/>
      <c r="J957" s="59"/>
      <c r="K957" s="59"/>
      <c r="L957" s="59"/>
    </row>
    <row r="958" spans="1:12">
      <c r="A958" s="58"/>
      <c r="H958" s="59"/>
      <c r="I958" s="59"/>
      <c r="J958" s="59"/>
      <c r="K958" s="59"/>
      <c r="L958" s="59"/>
    </row>
    <row r="959" spans="1:12">
      <c r="A959" s="58"/>
      <c r="H959" s="59"/>
      <c r="I959" s="59"/>
      <c r="J959" s="59"/>
      <c r="K959" s="59"/>
      <c r="L959" s="59"/>
    </row>
    <row r="960" spans="1:12">
      <c r="A960" s="58"/>
      <c r="H960" s="59"/>
      <c r="I960" s="59"/>
      <c r="J960" s="59"/>
      <c r="K960" s="59"/>
      <c r="L960" s="59"/>
    </row>
    <row r="961" spans="1:12">
      <c r="A961" s="58"/>
      <c r="H961" s="59"/>
      <c r="I961" s="59"/>
      <c r="J961" s="59"/>
      <c r="K961" s="59"/>
      <c r="L961" s="59"/>
    </row>
    <row r="962" spans="1:12">
      <c r="A962" s="58"/>
      <c r="H962" s="59"/>
      <c r="I962" s="59"/>
      <c r="J962" s="59"/>
      <c r="K962" s="59"/>
      <c r="L962" s="59"/>
    </row>
    <row r="963" spans="1:12">
      <c r="A963" s="58"/>
      <c r="H963" s="59"/>
      <c r="I963" s="59"/>
      <c r="J963" s="59"/>
      <c r="K963" s="59"/>
      <c r="L963" s="59"/>
    </row>
    <row r="964" spans="1:12">
      <c r="A964" s="58"/>
      <c r="H964" s="59"/>
      <c r="I964" s="59"/>
      <c r="J964" s="59"/>
      <c r="K964" s="59"/>
      <c r="L964" s="59"/>
    </row>
    <row r="965" spans="1:12">
      <c r="A965" s="58"/>
      <c r="H965" s="59"/>
      <c r="I965" s="59"/>
      <c r="J965" s="59"/>
      <c r="K965" s="59"/>
      <c r="L965" s="59"/>
    </row>
    <row r="966" spans="1:12">
      <c r="A966" s="58"/>
      <c r="H966" s="59"/>
      <c r="I966" s="59"/>
      <c r="J966" s="59"/>
      <c r="K966" s="59"/>
      <c r="L966" s="59"/>
    </row>
    <row r="967" spans="1:12">
      <c r="A967" s="58"/>
      <c r="H967" s="59"/>
      <c r="I967" s="59"/>
      <c r="J967" s="59"/>
      <c r="K967" s="59"/>
      <c r="L967" s="59"/>
    </row>
    <row r="968" spans="1:12">
      <c r="A968" s="58"/>
      <c r="H968" s="59"/>
      <c r="I968" s="59"/>
      <c r="J968" s="59"/>
      <c r="K968" s="59"/>
      <c r="L968" s="59"/>
    </row>
    <row r="969" spans="1:12">
      <c r="A969" s="58"/>
      <c r="H969" s="59"/>
      <c r="I969" s="59"/>
      <c r="J969" s="59"/>
      <c r="K969" s="59"/>
      <c r="L969" s="59"/>
    </row>
    <row r="970" spans="1:12">
      <c r="A970" s="58"/>
      <c r="H970" s="59"/>
      <c r="I970" s="59"/>
      <c r="J970" s="59"/>
      <c r="K970" s="59"/>
      <c r="L970" s="59"/>
    </row>
    <row r="971" spans="1:12">
      <c r="A971" s="58"/>
      <c r="H971" s="59"/>
      <c r="I971" s="59"/>
      <c r="J971" s="59"/>
      <c r="K971" s="59"/>
      <c r="L971" s="59"/>
    </row>
    <row r="972" spans="1:12">
      <c r="A972" s="58"/>
      <c r="H972" s="59"/>
      <c r="I972" s="59"/>
      <c r="J972" s="59"/>
      <c r="K972" s="59"/>
      <c r="L972" s="59"/>
    </row>
    <row r="973" spans="1:12">
      <c r="A973" s="58"/>
      <c r="H973" s="59"/>
      <c r="I973" s="59"/>
      <c r="J973" s="59"/>
      <c r="K973" s="59"/>
      <c r="L973" s="59"/>
    </row>
    <row r="974" spans="1:12">
      <c r="A974" s="58"/>
      <c r="H974" s="59"/>
      <c r="I974" s="59"/>
      <c r="J974" s="59"/>
      <c r="K974" s="59"/>
      <c r="L974" s="59"/>
    </row>
    <row r="975" spans="1:12">
      <c r="A975" s="58"/>
      <c r="H975" s="59"/>
      <c r="I975" s="59"/>
      <c r="J975" s="59"/>
      <c r="K975" s="59"/>
      <c r="L975" s="59"/>
    </row>
    <row r="976" spans="1:12">
      <c r="A976" s="58"/>
      <c r="H976" s="59"/>
      <c r="I976" s="59"/>
      <c r="J976" s="59"/>
      <c r="K976" s="59"/>
      <c r="L976" s="59"/>
    </row>
    <row r="977" spans="1:12">
      <c r="A977" s="58"/>
      <c r="H977" s="59"/>
      <c r="I977" s="59"/>
      <c r="J977" s="59"/>
      <c r="K977" s="59"/>
      <c r="L977" s="59"/>
    </row>
    <row r="978" spans="1:12">
      <c r="A978" s="58"/>
      <c r="H978" s="59"/>
      <c r="I978" s="59"/>
      <c r="J978" s="59"/>
      <c r="K978" s="59"/>
      <c r="L978" s="59"/>
    </row>
    <row r="979" spans="1:12">
      <c r="A979" s="58"/>
      <c r="H979" s="59"/>
      <c r="I979" s="59"/>
      <c r="J979" s="59"/>
      <c r="K979" s="59"/>
      <c r="L979" s="59"/>
    </row>
    <row r="980" spans="1:12">
      <c r="A980" s="58"/>
      <c r="H980" s="59"/>
      <c r="I980" s="59"/>
      <c r="J980" s="59"/>
      <c r="K980" s="59"/>
      <c r="L980" s="59"/>
    </row>
    <row r="981" spans="1:12">
      <c r="A981" s="58"/>
      <c r="H981" s="59"/>
      <c r="I981" s="59"/>
      <c r="J981" s="59"/>
      <c r="K981" s="59"/>
      <c r="L981" s="59"/>
    </row>
    <row r="982" spans="1:12">
      <c r="A982" s="58"/>
      <c r="H982" s="59"/>
      <c r="I982" s="59"/>
      <c r="J982" s="59"/>
      <c r="K982" s="59"/>
      <c r="L982" s="59"/>
    </row>
    <row r="983" spans="1:12">
      <c r="A983" s="58"/>
      <c r="H983" s="59"/>
      <c r="I983" s="59"/>
      <c r="J983" s="59"/>
      <c r="K983" s="59"/>
      <c r="L983" s="59"/>
    </row>
    <row r="984" spans="1:12">
      <c r="A984" s="58"/>
      <c r="H984" s="59"/>
      <c r="I984" s="59"/>
      <c r="J984" s="59"/>
      <c r="K984" s="59"/>
      <c r="L984" s="59"/>
    </row>
    <row r="985" spans="1:12">
      <c r="A985" s="58"/>
      <c r="H985" s="59"/>
      <c r="I985" s="59"/>
      <c r="J985" s="59"/>
      <c r="K985" s="59"/>
      <c r="L985" s="59"/>
    </row>
    <row r="986" spans="1:12">
      <c r="A986" s="58"/>
      <c r="H986" s="59"/>
      <c r="I986" s="59"/>
      <c r="J986" s="59"/>
      <c r="K986" s="59"/>
      <c r="L986" s="59"/>
    </row>
    <row r="987" spans="1:12">
      <c r="A987" s="58"/>
      <c r="H987" s="59"/>
      <c r="I987" s="59"/>
      <c r="J987" s="59"/>
      <c r="K987" s="59"/>
      <c r="L987" s="59"/>
    </row>
    <row r="988" spans="1:12">
      <c r="A988" s="58"/>
      <c r="H988" s="59"/>
      <c r="I988" s="59"/>
      <c r="J988" s="59"/>
      <c r="K988" s="59"/>
      <c r="L988" s="59"/>
    </row>
    <row r="989" spans="1:12">
      <c r="A989" s="58"/>
      <c r="H989" s="59"/>
      <c r="I989" s="59"/>
      <c r="J989" s="59"/>
      <c r="K989" s="59"/>
      <c r="L989" s="59"/>
    </row>
    <row r="990" spans="1:12">
      <c r="A990" s="58"/>
      <c r="H990" s="59"/>
      <c r="I990" s="59"/>
      <c r="J990" s="59"/>
      <c r="K990" s="59"/>
      <c r="L990" s="59"/>
    </row>
    <row r="991" spans="1:12">
      <c r="A991" s="58"/>
      <c r="H991" s="59"/>
      <c r="I991" s="59"/>
      <c r="J991" s="59"/>
      <c r="K991" s="59"/>
      <c r="L991" s="59"/>
    </row>
    <row r="992" spans="1:12">
      <c r="A992" s="58"/>
      <c r="H992" s="59"/>
      <c r="I992" s="59"/>
      <c r="J992" s="59"/>
      <c r="K992" s="59"/>
      <c r="L992" s="59"/>
    </row>
    <row r="993" spans="1:12">
      <c r="A993" s="58"/>
      <c r="H993" s="59"/>
      <c r="I993" s="59"/>
      <c r="J993" s="59"/>
      <c r="K993" s="59"/>
      <c r="L993" s="59"/>
    </row>
    <row r="994" spans="1:12">
      <c r="A994" s="58"/>
      <c r="H994" s="59"/>
      <c r="I994" s="59"/>
      <c r="J994" s="59"/>
      <c r="K994" s="59"/>
      <c r="L994" s="59"/>
    </row>
    <row r="995" spans="1:12">
      <c r="A995" s="58"/>
      <c r="H995" s="59"/>
      <c r="I995" s="59"/>
      <c r="J995" s="59"/>
      <c r="K995" s="59"/>
      <c r="L995" s="59"/>
    </row>
    <row r="996" spans="1:12">
      <c r="A996" s="58"/>
      <c r="H996" s="59"/>
      <c r="I996" s="59"/>
      <c r="J996" s="59"/>
      <c r="K996" s="59"/>
      <c r="L996" s="59"/>
    </row>
    <row r="997" spans="1:12">
      <c r="A997" s="58"/>
      <c r="H997" s="59"/>
      <c r="I997" s="59"/>
      <c r="J997" s="59"/>
      <c r="K997" s="59"/>
      <c r="L997" s="59"/>
    </row>
    <row r="998" spans="1:12">
      <c r="A998" s="58"/>
      <c r="H998" s="59"/>
      <c r="I998" s="59"/>
      <c r="J998" s="59"/>
      <c r="K998" s="59"/>
      <c r="L998" s="59"/>
    </row>
    <row r="999" spans="1:12">
      <c r="A999" s="58"/>
      <c r="H999" s="59"/>
      <c r="I999" s="59"/>
      <c r="J999" s="59"/>
      <c r="K999" s="59"/>
      <c r="L999" s="59"/>
    </row>
    <row r="1000" spans="1:12">
      <c r="A1000" s="58"/>
      <c r="H1000" s="59"/>
      <c r="I1000" s="59"/>
      <c r="J1000" s="59"/>
      <c r="K1000" s="59"/>
      <c r="L1000" s="59"/>
    </row>
    <row r="1001" spans="1:12">
      <c r="A1001" s="58"/>
      <c r="H1001" s="59"/>
      <c r="I1001" s="59"/>
      <c r="J1001" s="59"/>
      <c r="K1001" s="59"/>
      <c r="L1001" s="59"/>
    </row>
    <row r="1002" spans="1:12">
      <c r="A1002" s="58"/>
      <c r="H1002" s="59"/>
      <c r="I1002" s="59"/>
      <c r="J1002" s="59"/>
      <c r="K1002" s="59"/>
      <c r="L1002" s="59"/>
    </row>
    <row r="1003" spans="1:12">
      <c r="A1003" s="58"/>
      <c r="H1003" s="59"/>
      <c r="I1003" s="59"/>
      <c r="J1003" s="59"/>
      <c r="K1003" s="59"/>
      <c r="L1003" s="59"/>
    </row>
    <row r="1004" spans="1:12">
      <c r="A1004" s="58"/>
      <c r="H1004" s="59"/>
      <c r="I1004" s="59"/>
      <c r="J1004" s="59"/>
      <c r="K1004" s="59"/>
      <c r="L1004" s="59"/>
    </row>
    <row r="1005" spans="1:12">
      <c r="A1005" s="58"/>
      <c r="H1005" s="59"/>
      <c r="I1005" s="59"/>
      <c r="J1005" s="59"/>
      <c r="K1005" s="59"/>
      <c r="L1005" s="59"/>
    </row>
    <row r="1006" spans="1:12">
      <c r="A1006" s="58"/>
      <c r="H1006" s="59"/>
      <c r="I1006" s="59"/>
      <c r="J1006" s="59"/>
      <c r="K1006" s="59"/>
      <c r="L1006" s="59"/>
    </row>
    <row r="1007" spans="1:12">
      <c r="A1007" s="58"/>
      <c r="H1007" s="59"/>
      <c r="I1007" s="59"/>
      <c r="J1007" s="59"/>
      <c r="K1007" s="59"/>
      <c r="L1007" s="59"/>
    </row>
    <row r="1008" spans="1:12">
      <c r="A1008" s="58"/>
      <c r="H1008" s="59"/>
      <c r="I1008" s="59"/>
      <c r="J1008" s="59"/>
      <c r="K1008" s="59"/>
      <c r="L1008" s="59"/>
    </row>
    <row r="1009" spans="1:12">
      <c r="A1009" s="58"/>
      <c r="H1009" s="59"/>
      <c r="I1009" s="59"/>
      <c r="J1009" s="59"/>
      <c r="K1009" s="59"/>
      <c r="L1009" s="59"/>
    </row>
    <row r="1010" spans="1:12">
      <c r="A1010" s="58"/>
      <c r="H1010" s="59"/>
      <c r="I1010" s="59"/>
      <c r="J1010" s="59"/>
      <c r="K1010" s="59"/>
      <c r="L1010" s="59"/>
    </row>
    <row r="1011" spans="1:12">
      <c r="A1011" s="58"/>
      <c r="H1011" s="59"/>
      <c r="I1011" s="59"/>
      <c r="J1011" s="59"/>
      <c r="K1011" s="59"/>
      <c r="L1011" s="59"/>
    </row>
    <row r="1012" spans="1:12">
      <c r="A1012" s="58"/>
      <c r="H1012" s="59"/>
      <c r="I1012" s="59"/>
      <c r="J1012" s="59"/>
      <c r="K1012" s="59"/>
      <c r="L1012" s="59"/>
    </row>
    <row r="1013" spans="1:12">
      <c r="A1013" s="58"/>
      <c r="H1013" s="59"/>
      <c r="I1013" s="59"/>
      <c r="J1013" s="59"/>
      <c r="K1013" s="59"/>
      <c r="L1013" s="59"/>
    </row>
    <row r="1014" spans="1:12">
      <c r="A1014" s="58"/>
      <c r="H1014" s="59"/>
      <c r="I1014" s="59"/>
      <c r="J1014" s="59"/>
      <c r="K1014" s="59"/>
      <c r="L1014" s="59"/>
    </row>
    <row r="1015" spans="1:12">
      <c r="A1015" s="58"/>
      <c r="H1015" s="59"/>
      <c r="I1015" s="59"/>
      <c r="J1015" s="59"/>
      <c r="K1015" s="59"/>
      <c r="L1015" s="59"/>
    </row>
    <row r="1016" spans="1:12">
      <c r="A1016" s="58"/>
      <c r="H1016" s="59"/>
      <c r="I1016" s="59"/>
      <c r="J1016" s="59"/>
      <c r="K1016" s="59"/>
      <c r="L1016" s="59"/>
    </row>
    <row r="1017" spans="1:12">
      <c r="A1017" s="58"/>
      <c r="H1017" s="59"/>
      <c r="I1017" s="59"/>
      <c r="J1017" s="59"/>
      <c r="K1017" s="59"/>
      <c r="L1017" s="59"/>
    </row>
    <row r="1018" spans="1:12">
      <c r="A1018" s="58"/>
      <c r="H1018" s="59"/>
      <c r="I1018" s="59"/>
      <c r="J1018" s="59"/>
      <c r="K1018" s="59"/>
      <c r="L1018" s="59"/>
    </row>
    <row r="1019" spans="1:12">
      <c r="A1019" s="58"/>
      <c r="H1019" s="59"/>
      <c r="I1019" s="59"/>
      <c r="J1019" s="59"/>
      <c r="K1019" s="59"/>
      <c r="L1019" s="59"/>
    </row>
    <row r="1020" spans="1:12">
      <c r="A1020" s="58"/>
      <c r="H1020" s="59"/>
      <c r="I1020" s="59"/>
      <c r="J1020" s="59"/>
      <c r="K1020" s="59"/>
      <c r="L1020" s="59"/>
    </row>
    <row r="1021" spans="1:12">
      <c r="A1021" s="58"/>
      <c r="H1021" s="59"/>
      <c r="I1021" s="59"/>
      <c r="J1021" s="59"/>
      <c r="K1021" s="59"/>
      <c r="L1021" s="59"/>
    </row>
    <row r="1022" spans="1:12">
      <c r="A1022" s="58"/>
      <c r="H1022" s="59"/>
      <c r="I1022" s="59"/>
      <c r="J1022" s="59"/>
      <c r="K1022" s="59"/>
      <c r="L1022" s="59"/>
    </row>
    <row r="1023" spans="1:12">
      <c r="A1023" s="58"/>
      <c r="H1023" s="59"/>
      <c r="I1023" s="59"/>
      <c r="J1023" s="59"/>
      <c r="K1023" s="59"/>
      <c r="L1023" s="59"/>
    </row>
    <row r="1024" spans="1:12">
      <c r="A1024" s="58"/>
      <c r="H1024" s="59"/>
      <c r="I1024" s="59"/>
      <c r="J1024" s="59"/>
      <c r="K1024" s="59"/>
      <c r="L1024" s="59"/>
    </row>
    <row r="1025" spans="1:12">
      <c r="A1025" s="58"/>
      <c r="H1025" s="59"/>
      <c r="I1025" s="59"/>
      <c r="J1025" s="59"/>
      <c r="K1025" s="59"/>
      <c r="L1025" s="59"/>
    </row>
    <row r="1026" spans="1:12">
      <c r="A1026" s="58"/>
      <c r="H1026" s="59"/>
      <c r="I1026" s="59"/>
      <c r="J1026" s="59"/>
      <c r="K1026" s="59"/>
      <c r="L1026" s="59"/>
    </row>
    <row r="1027" spans="1:12">
      <c r="A1027" s="58"/>
      <c r="H1027" s="59"/>
      <c r="I1027" s="59"/>
      <c r="J1027" s="59"/>
      <c r="K1027" s="59"/>
      <c r="L1027" s="59"/>
    </row>
    <row r="1028" spans="1:12">
      <c r="A1028" s="58"/>
      <c r="H1028" s="59"/>
      <c r="I1028" s="59"/>
      <c r="J1028" s="59"/>
      <c r="K1028" s="59"/>
      <c r="L1028" s="59"/>
    </row>
    <row r="1029" spans="1:12">
      <c r="A1029" s="58"/>
      <c r="H1029" s="59"/>
      <c r="I1029" s="59"/>
      <c r="J1029" s="59"/>
      <c r="K1029" s="59"/>
      <c r="L1029" s="59"/>
    </row>
    <row r="1030" spans="1:12">
      <c r="A1030" s="58"/>
      <c r="H1030" s="59"/>
      <c r="I1030" s="59"/>
      <c r="J1030" s="59"/>
      <c r="K1030" s="59"/>
      <c r="L1030" s="59"/>
    </row>
    <row r="1031" spans="1:12">
      <c r="A1031" s="58"/>
      <c r="H1031" s="59"/>
      <c r="I1031" s="59"/>
      <c r="J1031" s="59"/>
      <c r="K1031" s="59"/>
      <c r="L1031" s="59"/>
    </row>
    <row r="1032" spans="1:12">
      <c r="A1032" s="58"/>
      <c r="H1032" s="59"/>
      <c r="I1032" s="59"/>
      <c r="J1032" s="59"/>
      <c r="K1032" s="59"/>
      <c r="L1032" s="59"/>
    </row>
    <row r="1033" spans="1:12">
      <c r="A1033" s="58"/>
      <c r="H1033" s="59"/>
      <c r="I1033" s="59"/>
      <c r="J1033" s="59"/>
      <c r="K1033" s="59"/>
      <c r="L1033" s="59"/>
    </row>
    <row r="1034" spans="1:12">
      <c r="A1034" s="58"/>
      <c r="H1034" s="59"/>
      <c r="I1034" s="59"/>
      <c r="J1034" s="59"/>
      <c r="K1034" s="59"/>
      <c r="L1034" s="59"/>
    </row>
    <row r="1035" spans="1:12">
      <c r="A1035" s="58"/>
      <c r="H1035" s="59"/>
      <c r="I1035" s="59"/>
      <c r="J1035" s="59"/>
      <c r="K1035" s="59"/>
      <c r="L1035" s="59"/>
    </row>
    <row r="1036" spans="1:12">
      <c r="A1036" s="58"/>
      <c r="H1036" s="59"/>
      <c r="I1036" s="59"/>
      <c r="J1036" s="59"/>
      <c r="K1036" s="59"/>
      <c r="L1036" s="59"/>
    </row>
    <row r="1037" spans="1:12">
      <c r="A1037" s="58"/>
      <c r="H1037" s="59"/>
      <c r="I1037" s="59"/>
      <c r="J1037" s="59"/>
      <c r="K1037" s="59"/>
      <c r="L1037" s="59"/>
    </row>
    <row r="1038" spans="1:12">
      <c r="A1038" s="58"/>
      <c r="H1038" s="59"/>
      <c r="I1038" s="59"/>
      <c r="J1038" s="59"/>
      <c r="K1038" s="59"/>
      <c r="L1038" s="59"/>
    </row>
    <row r="1039" spans="1:12">
      <c r="A1039" s="58"/>
      <c r="H1039" s="59"/>
      <c r="I1039" s="59"/>
      <c r="J1039" s="59"/>
      <c r="K1039" s="59"/>
      <c r="L1039" s="59"/>
    </row>
    <row r="1040" spans="1:12">
      <c r="A1040" s="58"/>
      <c r="H1040" s="59"/>
      <c r="I1040" s="59"/>
      <c r="J1040" s="59"/>
      <c r="K1040" s="59"/>
      <c r="L1040" s="59"/>
    </row>
    <row r="1041" spans="1:12">
      <c r="A1041" s="58"/>
      <c r="H1041" s="59"/>
      <c r="I1041" s="59"/>
      <c r="J1041" s="59"/>
      <c r="K1041" s="59"/>
      <c r="L1041" s="59"/>
    </row>
    <row r="1042" spans="1:12">
      <c r="A1042" s="58"/>
      <c r="H1042" s="59"/>
      <c r="I1042" s="59"/>
      <c r="J1042" s="59"/>
      <c r="K1042" s="59"/>
      <c r="L1042" s="59"/>
    </row>
    <row r="1043" spans="1:12">
      <c r="A1043" s="58"/>
      <c r="H1043" s="59"/>
      <c r="I1043" s="59"/>
      <c r="J1043" s="59"/>
      <c r="K1043" s="59"/>
      <c r="L1043" s="59"/>
    </row>
    <row r="1044" spans="1:12">
      <c r="A1044" s="58"/>
      <c r="H1044" s="59"/>
      <c r="I1044" s="59"/>
      <c r="J1044" s="59"/>
      <c r="K1044" s="59"/>
      <c r="L1044" s="59"/>
    </row>
    <row r="1045" spans="1:12">
      <c r="A1045" s="58"/>
      <c r="H1045" s="59"/>
      <c r="I1045" s="59"/>
      <c r="J1045" s="59"/>
      <c r="K1045" s="59"/>
      <c r="L1045" s="59"/>
    </row>
    <row r="1046" spans="1:12">
      <c r="A1046" s="58"/>
      <c r="H1046" s="59"/>
      <c r="I1046" s="59"/>
      <c r="J1046" s="59"/>
      <c r="K1046" s="59"/>
      <c r="L1046" s="59"/>
    </row>
    <row r="1047" spans="1:12">
      <c r="A1047" s="58"/>
      <c r="H1047" s="59"/>
      <c r="I1047" s="59"/>
      <c r="J1047" s="59"/>
      <c r="K1047" s="59"/>
      <c r="L1047" s="59"/>
    </row>
    <row r="1048" spans="1:12">
      <c r="A1048" s="58"/>
      <c r="H1048" s="59"/>
      <c r="I1048" s="59"/>
      <c r="J1048" s="59"/>
      <c r="K1048" s="59"/>
      <c r="L1048" s="59"/>
    </row>
    <row r="1049" spans="1:12">
      <c r="A1049" s="58"/>
      <c r="H1049" s="59"/>
      <c r="I1049" s="59"/>
      <c r="J1049" s="59"/>
      <c r="K1049" s="59"/>
      <c r="L1049" s="59"/>
    </row>
    <row r="1050" spans="1:12">
      <c r="A1050" s="58"/>
      <c r="H1050" s="59"/>
      <c r="I1050" s="59"/>
      <c r="J1050" s="59"/>
      <c r="K1050" s="59"/>
      <c r="L1050" s="59"/>
    </row>
    <row r="1051" spans="1:12">
      <c r="A1051" s="58"/>
      <c r="H1051" s="59"/>
      <c r="I1051" s="59"/>
      <c r="J1051" s="59"/>
      <c r="K1051" s="59"/>
      <c r="L1051" s="59"/>
    </row>
    <row r="1052" spans="1:12">
      <c r="A1052" s="58"/>
      <c r="H1052" s="59"/>
      <c r="I1052" s="59"/>
      <c r="J1052" s="59"/>
      <c r="K1052" s="59"/>
      <c r="L1052" s="59"/>
    </row>
    <row r="1053" spans="1:12">
      <c r="A1053" s="58"/>
      <c r="H1053" s="59"/>
      <c r="I1053" s="59"/>
      <c r="J1053" s="59"/>
      <c r="K1053" s="59"/>
      <c r="L1053" s="59"/>
    </row>
    <row r="1054" spans="1:12">
      <c r="A1054" s="58"/>
      <c r="H1054" s="59"/>
      <c r="I1054" s="59"/>
      <c r="J1054" s="59"/>
      <c r="K1054" s="59"/>
      <c r="L1054" s="59"/>
    </row>
    <row r="1055" spans="1:12">
      <c r="A1055" s="58"/>
      <c r="H1055" s="59"/>
      <c r="I1055" s="59"/>
      <c r="J1055" s="59"/>
      <c r="K1055" s="59"/>
      <c r="L1055" s="59"/>
    </row>
    <row r="1056" spans="1:12">
      <c r="A1056" s="58"/>
      <c r="H1056" s="59"/>
      <c r="I1056" s="59"/>
      <c r="J1056" s="59"/>
      <c r="K1056" s="59"/>
      <c r="L1056" s="59"/>
    </row>
    <row r="1057" spans="1:12">
      <c r="A1057" s="58"/>
      <c r="H1057" s="59"/>
      <c r="I1057" s="59"/>
      <c r="J1057" s="59"/>
      <c r="K1057" s="59"/>
      <c r="L1057" s="59"/>
    </row>
    <row r="1058" spans="1:12">
      <c r="A1058" s="58"/>
      <c r="H1058" s="59"/>
      <c r="I1058" s="59"/>
      <c r="J1058" s="59"/>
      <c r="K1058" s="59"/>
      <c r="L1058" s="59"/>
    </row>
    <row r="1059" spans="1:12">
      <c r="A1059" s="58"/>
      <c r="H1059" s="59"/>
      <c r="I1059" s="59"/>
      <c r="J1059" s="59"/>
      <c r="K1059" s="59"/>
      <c r="L1059" s="59"/>
    </row>
    <row r="1060" spans="1:12">
      <c r="A1060" s="58"/>
      <c r="H1060" s="59"/>
      <c r="I1060" s="59"/>
      <c r="J1060" s="59"/>
      <c r="K1060" s="59"/>
      <c r="L1060" s="59"/>
    </row>
    <row r="1061" spans="1:12">
      <c r="A1061" s="58"/>
      <c r="H1061" s="59"/>
      <c r="I1061" s="59"/>
      <c r="J1061" s="59"/>
      <c r="K1061" s="59"/>
      <c r="L1061" s="59"/>
    </row>
    <row r="1062" spans="1:12">
      <c r="A1062" s="58"/>
      <c r="H1062" s="59"/>
      <c r="I1062" s="59"/>
      <c r="J1062" s="59"/>
      <c r="K1062" s="59"/>
      <c r="L1062" s="59"/>
    </row>
    <row r="1063" spans="1:12">
      <c r="A1063" s="58"/>
      <c r="H1063" s="59"/>
      <c r="I1063" s="59"/>
      <c r="J1063" s="59"/>
      <c r="K1063" s="59"/>
      <c r="L1063" s="59"/>
    </row>
    <row r="1064" spans="1:12">
      <c r="A1064" s="58"/>
      <c r="H1064" s="59"/>
      <c r="I1064" s="59"/>
      <c r="J1064" s="59"/>
      <c r="K1064" s="59"/>
      <c r="L1064" s="59"/>
    </row>
    <row r="1065" spans="1:12">
      <c r="A1065" s="58"/>
      <c r="H1065" s="59"/>
      <c r="I1065" s="59"/>
      <c r="J1065" s="59"/>
      <c r="K1065" s="59"/>
      <c r="L1065" s="59"/>
    </row>
    <row r="1066" spans="1:12">
      <c r="A1066" s="58"/>
      <c r="H1066" s="59"/>
      <c r="I1066" s="59"/>
      <c r="J1066" s="59"/>
      <c r="K1066" s="59"/>
      <c r="L1066" s="59"/>
    </row>
    <row r="1067" spans="1:12">
      <c r="A1067" s="58"/>
      <c r="H1067" s="59"/>
      <c r="I1067" s="59"/>
      <c r="J1067" s="59"/>
      <c r="K1067" s="59"/>
      <c r="L1067" s="59"/>
    </row>
    <row r="1068" spans="1:12">
      <c r="A1068" s="58"/>
      <c r="H1068" s="59"/>
      <c r="I1068" s="59"/>
      <c r="J1068" s="59"/>
      <c r="K1068" s="59"/>
      <c r="L1068" s="59"/>
    </row>
    <row r="1069" spans="1:12">
      <c r="A1069" s="58"/>
      <c r="H1069" s="59"/>
      <c r="I1069" s="59"/>
      <c r="J1069" s="59"/>
      <c r="K1069" s="59"/>
      <c r="L1069" s="59"/>
    </row>
    <row r="1070" spans="1:12">
      <c r="A1070" s="58"/>
      <c r="H1070" s="59"/>
      <c r="I1070" s="59"/>
      <c r="J1070" s="59"/>
      <c r="K1070" s="59"/>
      <c r="L1070" s="59"/>
    </row>
    <row r="1071" spans="1:12">
      <c r="A1071" s="58"/>
      <c r="H1071" s="59"/>
      <c r="I1071" s="59"/>
      <c r="J1071" s="59"/>
      <c r="K1071" s="59"/>
      <c r="L1071" s="59"/>
    </row>
    <row r="1072" spans="1:12">
      <c r="A1072" s="58"/>
      <c r="H1072" s="59"/>
      <c r="I1072" s="59"/>
      <c r="J1072" s="59"/>
      <c r="K1072" s="59"/>
      <c r="L1072" s="59"/>
    </row>
    <row r="1073" spans="1:12">
      <c r="A1073" s="58"/>
      <c r="H1073" s="59"/>
      <c r="I1073" s="59"/>
      <c r="J1073" s="59"/>
      <c r="K1073" s="59"/>
      <c r="L1073" s="59"/>
    </row>
    <row r="1074" spans="1:12">
      <c r="A1074" s="58"/>
      <c r="H1074" s="59"/>
      <c r="I1074" s="59"/>
      <c r="J1074" s="59"/>
      <c r="K1074" s="59"/>
      <c r="L1074" s="59"/>
    </row>
    <row r="1075" spans="1:12">
      <c r="A1075" s="58"/>
      <c r="H1075" s="59"/>
      <c r="I1075" s="59"/>
      <c r="J1075" s="59"/>
      <c r="K1075" s="59"/>
      <c r="L1075" s="59"/>
    </row>
    <row r="1076" spans="1:12">
      <c r="A1076" s="58"/>
      <c r="H1076" s="59"/>
      <c r="I1076" s="59"/>
      <c r="J1076" s="59"/>
      <c r="K1076" s="59"/>
      <c r="L1076" s="59"/>
    </row>
    <row r="1077" spans="1:12">
      <c r="A1077" s="58"/>
      <c r="H1077" s="59"/>
      <c r="I1077" s="59"/>
      <c r="J1077" s="59"/>
      <c r="K1077" s="59"/>
      <c r="L1077" s="59"/>
    </row>
    <row r="1078" spans="1:12">
      <c r="A1078" s="58"/>
      <c r="H1078" s="59"/>
      <c r="I1078" s="59"/>
      <c r="J1078" s="59"/>
      <c r="K1078" s="59"/>
      <c r="L1078" s="59"/>
    </row>
    <row r="1079" spans="1:12">
      <c r="A1079" s="58"/>
      <c r="H1079" s="59"/>
      <c r="I1079" s="59"/>
      <c r="J1079" s="59"/>
      <c r="K1079" s="59"/>
      <c r="L1079" s="59"/>
    </row>
    <row r="1080" spans="1:12">
      <c r="A1080" s="58"/>
      <c r="H1080" s="59"/>
      <c r="I1080" s="59"/>
      <c r="J1080" s="59"/>
      <c r="K1080" s="59"/>
      <c r="L1080" s="59"/>
    </row>
    <row r="1081" spans="1:12">
      <c r="A1081" s="58"/>
      <c r="H1081" s="59"/>
      <c r="I1081" s="59"/>
      <c r="J1081" s="59"/>
      <c r="K1081" s="59"/>
      <c r="L1081" s="59"/>
    </row>
    <row r="1082" spans="1:12">
      <c r="A1082" s="58"/>
      <c r="H1082" s="59"/>
      <c r="I1082" s="59"/>
      <c r="J1082" s="59"/>
      <c r="K1082" s="59"/>
      <c r="L1082" s="59"/>
    </row>
    <row r="1083" spans="1:12">
      <c r="A1083" s="58"/>
      <c r="H1083" s="59"/>
      <c r="I1083" s="59"/>
      <c r="J1083" s="59"/>
      <c r="K1083" s="59"/>
      <c r="L1083" s="59"/>
    </row>
    <row r="1084" spans="1:12">
      <c r="A1084" s="58"/>
      <c r="H1084" s="59"/>
      <c r="I1084" s="59"/>
      <c r="J1084" s="59"/>
      <c r="K1084" s="59"/>
      <c r="L1084" s="59"/>
    </row>
    <row r="1085" spans="1:12">
      <c r="A1085" s="58"/>
      <c r="H1085" s="59"/>
      <c r="I1085" s="59"/>
      <c r="J1085" s="59"/>
      <c r="K1085" s="59"/>
      <c r="L1085" s="59"/>
    </row>
    <row r="1086" spans="1:12">
      <c r="A1086" s="58"/>
      <c r="H1086" s="59"/>
      <c r="I1086" s="59"/>
      <c r="J1086" s="59"/>
      <c r="K1086" s="59"/>
      <c r="L1086" s="59"/>
    </row>
    <row r="1087" spans="1:12">
      <c r="A1087" s="58"/>
      <c r="H1087" s="59"/>
      <c r="I1087" s="59"/>
      <c r="J1087" s="59"/>
      <c r="K1087" s="59"/>
      <c r="L1087" s="59"/>
    </row>
    <row r="1088" spans="1:12">
      <c r="A1088" s="58"/>
      <c r="H1088" s="59"/>
      <c r="I1088" s="59"/>
      <c r="J1088" s="59"/>
      <c r="K1088" s="59"/>
      <c r="L1088" s="59"/>
    </row>
    <row r="1089" spans="1:12">
      <c r="A1089" s="58"/>
      <c r="H1089" s="59"/>
      <c r="I1089" s="59"/>
      <c r="J1089" s="59"/>
      <c r="K1089" s="59"/>
      <c r="L1089" s="59"/>
    </row>
    <row r="1090" spans="1:12">
      <c r="A1090" s="58"/>
      <c r="H1090" s="59"/>
      <c r="I1090" s="59"/>
      <c r="J1090" s="59"/>
      <c r="K1090" s="59"/>
      <c r="L1090" s="59"/>
    </row>
    <row r="1091" spans="1:12">
      <c r="A1091" s="58"/>
      <c r="H1091" s="59"/>
      <c r="I1091" s="59"/>
      <c r="J1091" s="59"/>
      <c r="K1091" s="59"/>
      <c r="L1091" s="59"/>
    </row>
    <row r="1092" spans="1:12">
      <c r="A1092" s="58"/>
      <c r="H1092" s="59"/>
      <c r="I1092" s="59"/>
      <c r="J1092" s="59"/>
      <c r="K1092" s="59"/>
      <c r="L1092" s="59"/>
    </row>
    <row r="1093" spans="1:12">
      <c r="A1093" s="58"/>
      <c r="H1093" s="59"/>
      <c r="I1093" s="59"/>
      <c r="J1093" s="59"/>
      <c r="K1093" s="59"/>
      <c r="L1093" s="59"/>
    </row>
    <row r="1094" spans="1:12">
      <c r="A1094" s="58"/>
      <c r="H1094" s="59"/>
      <c r="I1094" s="59"/>
      <c r="J1094" s="59"/>
      <c r="K1094" s="59"/>
      <c r="L1094" s="59"/>
    </row>
    <row r="1095" spans="1:12">
      <c r="A1095" s="58"/>
      <c r="H1095" s="59"/>
      <c r="I1095" s="59"/>
      <c r="J1095" s="59"/>
      <c r="K1095" s="59"/>
      <c r="L1095" s="59"/>
    </row>
    <row r="1096" spans="1:12">
      <c r="A1096" s="58"/>
      <c r="H1096" s="59"/>
      <c r="I1096" s="59"/>
      <c r="J1096" s="59"/>
      <c r="K1096" s="59"/>
      <c r="L1096" s="59"/>
    </row>
    <row r="1097" spans="1:12">
      <c r="A1097" s="58"/>
      <c r="H1097" s="59"/>
      <c r="I1097" s="59"/>
      <c r="J1097" s="59"/>
      <c r="K1097" s="59"/>
      <c r="L1097" s="59"/>
    </row>
    <row r="1098" spans="1:12">
      <c r="A1098" s="58"/>
      <c r="H1098" s="59"/>
      <c r="I1098" s="59"/>
      <c r="J1098" s="59"/>
      <c r="K1098" s="59"/>
      <c r="L1098" s="59"/>
    </row>
    <row r="1099" spans="1:12">
      <c r="A1099" s="58"/>
      <c r="H1099" s="59"/>
      <c r="I1099" s="59"/>
      <c r="J1099" s="59"/>
      <c r="K1099" s="59"/>
      <c r="L1099" s="59"/>
    </row>
    <row r="1100" spans="1:12">
      <c r="A1100" s="58"/>
      <c r="H1100" s="59"/>
      <c r="I1100" s="59"/>
      <c r="J1100" s="59"/>
      <c r="K1100" s="59"/>
      <c r="L1100" s="59"/>
    </row>
    <row r="1101" spans="1:12">
      <c r="A1101" s="58"/>
      <c r="H1101" s="59"/>
      <c r="I1101" s="59"/>
      <c r="J1101" s="59"/>
      <c r="K1101" s="59"/>
      <c r="L1101" s="59"/>
    </row>
    <row r="1102" spans="1:12">
      <c r="A1102" s="58"/>
      <c r="H1102" s="59"/>
      <c r="I1102" s="59"/>
      <c r="J1102" s="59"/>
      <c r="K1102" s="59"/>
      <c r="L1102" s="59"/>
    </row>
    <row r="1103" spans="1:12">
      <c r="A1103" s="58"/>
      <c r="H1103" s="59"/>
      <c r="I1103" s="59"/>
      <c r="J1103" s="59"/>
      <c r="K1103" s="59"/>
      <c r="L1103" s="59"/>
    </row>
    <row r="1104" spans="1:12">
      <c r="A1104" s="58"/>
      <c r="H1104" s="59"/>
      <c r="I1104" s="59"/>
      <c r="J1104" s="59"/>
      <c r="K1104" s="59"/>
      <c r="L1104" s="59"/>
    </row>
    <row r="1105" spans="1:12">
      <c r="A1105" s="58"/>
      <c r="H1105" s="59"/>
      <c r="I1105" s="59"/>
      <c r="J1105" s="59"/>
      <c r="K1105" s="59"/>
      <c r="L1105" s="59"/>
    </row>
    <row r="1106" spans="1:12">
      <c r="A1106" s="58"/>
      <c r="H1106" s="59"/>
      <c r="I1106" s="59"/>
      <c r="J1106" s="59"/>
      <c r="K1106" s="59"/>
      <c r="L1106" s="59"/>
    </row>
    <row r="1107" spans="1:12">
      <c r="A1107" s="58"/>
      <c r="H1107" s="59"/>
      <c r="I1107" s="59"/>
      <c r="J1107" s="59"/>
      <c r="K1107" s="59"/>
      <c r="L1107" s="59"/>
    </row>
    <row r="1108" spans="1:12">
      <c r="A1108" s="58"/>
      <c r="H1108" s="59"/>
      <c r="I1108" s="59"/>
      <c r="J1108" s="59"/>
      <c r="K1108" s="59"/>
      <c r="L1108" s="59"/>
    </row>
    <row r="1109" spans="1:12">
      <c r="A1109" s="58"/>
      <c r="H1109" s="59"/>
      <c r="I1109" s="59"/>
      <c r="J1109" s="59"/>
      <c r="K1109" s="59"/>
      <c r="L1109" s="59"/>
    </row>
    <row r="1110" spans="1:12">
      <c r="A1110" s="58"/>
      <c r="H1110" s="59"/>
      <c r="I1110" s="59"/>
      <c r="J1110" s="59"/>
      <c r="K1110" s="59"/>
      <c r="L1110" s="59"/>
    </row>
    <row r="1111" spans="1:12">
      <c r="A1111" s="58"/>
      <c r="H1111" s="59"/>
      <c r="I1111" s="59"/>
      <c r="J1111" s="59"/>
      <c r="K1111" s="59"/>
      <c r="L1111" s="59"/>
    </row>
    <row r="1112" spans="1:12">
      <c r="A1112" s="58"/>
      <c r="H1112" s="59"/>
      <c r="I1112" s="59"/>
      <c r="J1112" s="59"/>
      <c r="K1112" s="59"/>
      <c r="L1112" s="59"/>
    </row>
    <row r="1113" spans="1:12">
      <c r="A1113" s="58"/>
      <c r="H1113" s="59"/>
      <c r="I1113" s="59"/>
      <c r="J1113" s="59"/>
      <c r="K1113" s="59"/>
      <c r="L1113" s="59"/>
    </row>
    <row r="1114" spans="1:12">
      <c r="A1114" s="58"/>
      <c r="H1114" s="59"/>
      <c r="I1114" s="59"/>
      <c r="J1114" s="59"/>
      <c r="K1114" s="59"/>
      <c r="L1114" s="59"/>
    </row>
    <row r="1115" spans="1:12">
      <c r="A1115" s="58"/>
      <c r="H1115" s="59"/>
      <c r="I1115" s="59"/>
      <c r="J1115" s="59"/>
      <c r="K1115" s="59"/>
      <c r="L1115" s="59"/>
    </row>
    <row r="1116" spans="1:12">
      <c r="A1116" s="58"/>
      <c r="H1116" s="59"/>
      <c r="I1116" s="59"/>
      <c r="J1116" s="59"/>
      <c r="K1116" s="59"/>
      <c r="L1116" s="59"/>
    </row>
    <row r="1117" spans="1:12">
      <c r="A1117" s="58"/>
      <c r="H1117" s="59"/>
      <c r="I1117" s="59"/>
      <c r="J1117" s="59"/>
      <c r="K1117" s="59"/>
      <c r="L1117" s="59"/>
    </row>
    <row r="1118" spans="1:12">
      <c r="A1118" s="58"/>
      <c r="H1118" s="59"/>
      <c r="I1118" s="59"/>
      <c r="J1118" s="59"/>
      <c r="K1118" s="59"/>
      <c r="L1118" s="59"/>
    </row>
    <row r="1119" spans="1:12">
      <c r="A1119" s="58"/>
      <c r="H1119" s="59"/>
      <c r="I1119" s="59"/>
      <c r="J1119" s="59"/>
      <c r="K1119" s="59"/>
      <c r="L1119" s="59"/>
    </row>
    <row r="1120" spans="1:12">
      <c r="A1120" s="58"/>
      <c r="H1120" s="59"/>
      <c r="I1120" s="59"/>
      <c r="J1120" s="59"/>
      <c r="K1120" s="59"/>
      <c r="L1120" s="59"/>
    </row>
    <row r="1121" spans="1:12">
      <c r="A1121" s="58"/>
      <c r="H1121" s="59"/>
      <c r="I1121" s="59"/>
      <c r="J1121" s="59"/>
      <c r="K1121" s="59"/>
      <c r="L1121" s="59"/>
    </row>
    <row r="1122" spans="1:12">
      <c r="A1122" s="58"/>
      <c r="H1122" s="59"/>
      <c r="I1122" s="59"/>
      <c r="J1122" s="59"/>
      <c r="K1122" s="59"/>
      <c r="L1122" s="59"/>
    </row>
    <row r="1123" spans="1:12">
      <c r="A1123" s="58"/>
      <c r="H1123" s="59"/>
      <c r="I1123" s="59"/>
      <c r="J1123" s="59"/>
      <c r="K1123" s="59"/>
      <c r="L1123" s="59"/>
    </row>
    <row r="1124" spans="1:12">
      <c r="A1124" s="58"/>
      <c r="H1124" s="59"/>
      <c r="I1124" s="59"/>
      <c r="J1124" s="59"/>
      <c r="K1124" s="59"/>
      <c r="L1124" s="59"/>
    </row>
    <row r="1125" spans="1:12">
      <c r="A1125" s="58"/>
      <c r="H1125" s="59"/>
      <c r="I1125" s="59"/>
      <c r="J1125" s="59"/>
      <c r="K1125" s="59"/>
      <c r="L1125" s="59"/>
    </row>
    <row r="1126" spans="1:12">
      <c r="A1126" s="58"/>
      <c r="H1126" s="59"/>
      <c r="I1126" s="59"/>
      <c r="J1126" s="59"/>
      <c r="K1126" s="59"/>
      <c r="L1126" s="59"/>
    </row>
    <row r="1127" spans="1:12">
      <c r="A1127" s="58"/>
      <c r="H1127" s="59"/>
      <c r="I1127" s="59"/>
      <c r="J1127" s="59"/>
      <c r="K1127" s="59"/>
      <c r="L1127" s="59"/>
    </row>
    <row r="1128" spans="1:12">
      <c r="A1128" s="58"/>
      <c r="H1128" s="59"/>
      <c r="I1128" s="59"/>
      <c r="J1128" s="59"/>
      <c r="K1128" s="59"/>
      <c r="L1128" s="59"/>
    </row>
    <row r="1129" spans="1:12">
      <c r="A1129" s="58"/>
      <c r="H1129" s="59"/>
      <c r="I1129" s="59"/>
      <c r="J1129" s="59"/>
      <c r="K1129" s="59"/>
      <c r="L1129" s="59"/>
    </row>
    <row r="1130" spans="1:12">
      <c r="A1130" s="58"/>
      <c r="H1130" s="59"/>
      <c r="I1130" s="59"/>
      <c r="J1130" s="59"/>
      <c r="K1130" s="59"/>
      <c r="L1130" s="59"/>
    </row>
    <row r="1131" spans="1:12">
      <c r="A1131" s="58"/>
      <c r="H1131" s="59"/>
      <c r="I1131" s="59"/>
      <c r="J1131" s="59"/>
      <c r="K1131" s="59"/>
      <c r="L1131" s="59"/>
    </row>
    <row r="1132" spans="1:12">
      <c r="A1132" s="58"/>
      <c r="H1132" s="59"/>
      <c r="I1132" s="59"/>
      <c r="J1132" s="59"/>
      <c r="K1132" s="59"/>
      <c r="L1132" s="59"/>
    </row>
    <row r="1133" spans="1:12">
      <c r="A1133" s="58"/>
      <c r="H1133" s="59"/>
      <c r="I1133" s="59"/>
      <c r="J1133" s="59"/>
      <c r="K1133" s="59"/>
      <c r="L1133" s="59"/>
    </row>
    <row r="1134" spans="1:12">
      <c r="A1134" s="58"/>
      <c r="H1134" s="59"/>
      <c r="I1134" s="59"/>
      <c r="J1134" s="59"/>
      <c r="K1134" s="59"/>
      <c r="L1134" s="59"/>
    </row>
    <row r="1135" spans="1:12">
      <c r="A1135" s="58"/>
      <c r="H1135" s="59"/>
      <c r="I1135" s="59"/>
      <c r="J1135" s="59"/>
      <c r="K1135" s="59"/>
      <c r="L1135" s="59"/>
    </row>
    <row r="1136" spans="1:12">
      <c r="A1136" s="58"/>
      <c r="H1136" s="59"/>
      <c r="I1136" s="59"/>
      <c r="J1136" s="59"/>
      <c r="K1136" s="59"/>
      <c r="L1136" s="59"/>
    </row>
    <row r="1137" spans="1:12">
      <c r="A1137" s="58"/>
      <c r="H1137" s="59"/>
      <c r="I1137" s="59"/>
      <c r="J1137" s="59"/>
      <c r="K1137" s="59"/>
      <c r="L1137" s="59"/>
    </row>
    <row r="1138" spans="1:12">
      <c r="A1138" s="58"/>
      <c r="H1138" s="59"/>
      <c r="I1138" s="59"/>
      <c r="J1138" s="59"/>
      <c r="K1138" s="59"/>
      <c r="L1138" s="59"/>
    </row>
    <row r="1139" spans="1:12">
      <c r="A1139" s="58"/>
      <c r="H1139" s="59"/>
      <c r="I1139" s="59"/>
      <c r="J1139" s="59"/>
      <c r="K1139" s="59"/>
      <c r="L1139" s="59"/>
    </row>
    <row r="1140" spans="1:12">
      <c r="A1140" s="58"/>
      <c r="H1140" s="59"/>
      <c r="I1140" s="59"/>
      <c r="J1140" s="59"/>
      <c r="K1140" s="59"/>
      <c r="L1140" s="59"/>
    </row>
    <row r="1141" spans="1:12">
      <c r="A1141" s="58"/>
      <c r="H1141" s="59"/>
      <c r="I1141" s="59"/>
      <c r="J1141" s="59"/>
      <c r="K1141" s="59"/>
      <c r="L1141" s="59"/>
    </row>
    <row r="1142" spans="1:12">
      <c r="A1142" s="58"/>
      <c r="H1142" s="59"/>
      <c r="I1142" s="59"/>
      <c r="J1142" s="59"/>
      <c r="K1142" s="59"/>
      <c r="L1142" s="59"/>
    </row>
    <row r="1143" spans="1:12">
      <c r="A1143" s="58"/>
      <c r="H1143" s="59"/>
      <c r="I1143" s="59"/>
      <c r="J1143" s="59"/>
      <c r="K1143" s="59"/>
      <c r="L1143" s="59"/>
    </row>
    <row r="1144" spans="1:12">
      <c r="A1144" s="58"/>
      <c r="H1144" s="59"/>
      <c r="I1144" s="59"/>
      <c r="J1144" s="59"/>
      <c r="K1144" s="59"/>
      <c r="L1144" s="59"/>
    </row>
    <row r="1145" spans="1:12">
      <c r="A1145" s="58"/>
      <c r="H1145" s="59"/>
      <c r="I1145" s="59"/>
      <c r="J1145" s="59"/>
      <c r="K1145" s="59"/>
      <c r="L1145" s="59"/>
    </row>
    <row r="1146" spans="1:12">
      <c r="A1146" s="58"/>
      <c r="H1146" s="59"/>
      <c r="I1146" s="59"/>
      <c r="J1146" s="59"/>
      <c r="K1146" s="59"/>
      <c r="L1146" s="59"/>
    </row>
    <row r="1147" spans="1:12">
      <c r="A1147" s="58"/>
      <c r="H1147" s="59"/>
      <c r="I1147" s="59"/>
      <c r="J1147" s="59"/>
      <c r="K1147" s="59"/>
      <c r="L1147" s="59"/>
    </row>
    <row r="1148" spans="1:12">
      <c r="A1148" s="58"/>
      <c r="H1148" s="59"/>
      <c r="I1148" s="59"/>
      <c r="J1148" s="59"/>
      <c r="K1148" s="59"/>
      <c r="L1148" s="59"/>
    </row>
    <row r="1149" spans="1:12">
      <c r="A1149" s="58"/>
      <c r="H1149" s="59"/>
      <c r="I1149" s="59"/>
      <c r="J1149" s="59"/>
      <c r="K1149" s="59"/>
      <c r="L1149" s="59"/>
    </row>
    <row r="1150" spans="1:12">
      <c r="A1150" s="58"/>
      <c r="H1150" s="59"/>
      <c r="I1150" s="59"/>
      <c r="J1150" s="59"/>
      <c r="K1150" s="59"/>
      <c r="L1150" s="59"/>
    </row>
    <row r="1151" spans="1:12">
      <c r="A1151" s="58"/>
      <c r="H1151" s="59"/>
      <c r="I1151" s="59"/>
      <c r="J1151" s="59"/>
      <c r="K1151" s="59"/>
      <c r="L1151" s="59"/>
    </row>
    <row r="1152" spans="1:12">
      <c r="A1152" s="58"/>
      <c r="H1152" s="59"/>
      <c r="I1152" s="59"/>
      <c r="J1152" s="59"/>
      <c r="K1152" s="59"/>
      <c r="L1152" s="59"/>
    </row>
    <row r="1153" spans="1:12">
      <c r="A1153" s="58"/>
      <c r="H1153" s="59"/>
      <c r="I1153" s="59"/>
      <c r="J1153" s="59"/>
      <c r="K1153" s="59"/>
      <c r="L1153" s="59"/>
    </row>
    <row r="1154" spans="1:12">
      <c r="A1154" s="58"/>
      <c r="H1154" s="59"/>
      <c r="I1154" s="59"/>
      <c r="J1154" s="59"/>
      <c r="K1154" s="59"/>
      <c r="L1154" s="59"/>
    </row>
    <row r="1155" spans="1:12">
      <c r="A1155" s="58"/>
      <c r="H1155" s="59"/>
      <c r="I1155" s="59"/>
      <c r="J1155" s="59"/>
      <c r="K1155" s="59"/>
      <c r="L1155" s="59"/>
    </row>
    <row r="1156" spans="1:12">
      <c r="A1156" s="58"/>
      <c r="H1156" s="59"/>
      <c r="I1156" s="59"/>
      <c r="J1156" s="59"/>
      <c r="K1156" s="59"/>
      <c r="L1156" s="59"/>
    </row>
    <row r="1157" spans="1:12">
      <c r="A1157" s="58"/>
      <c r="H1157" s="59"/>
      <c r="I1157" s="59"/>
      <c r="J1157" s="59"/>
      <c r="K1157" s="59"/>
      <c r="L1157" s="59"/>
    </row>
  </sheetData>
  <conditionalFormatting sqref="O2:O202">
    <cfRule type="notContainsBlanks" dxfId="36" priority="1">
      <formula>LEN(TRIM(O2))&gt;0</formula>
    </cfRule>
  </conditionalFormatting>
  <hyperlinks>
    <hyperlink ref="P2" r:id="rId1" xr:uid="{00000000-0004-0000-0200-000000000000}"/>
    <hyperlink ref="P3" r:id="rId2" xr:uid="{00000000-0004-0000-0200-000001000000}"/>
    <hyperlink ref="P4" r:id="rId3" xr:uid="{00000000-0004-0000-0200-000002000000}"/>
    <hyperlink ref="P5" r:id="rId4" xr:uid="{00000000-0004-0000-0200-000003000000}"/>
    <hyperlink ref="P6" r:id="rId5" xr:uid="{00000000-0004-0000-0200-000004000000}"/>
    <hyperlink ref="P7" r:id="rId6" xr:uid="{00000000-0004-0000-0200-000005000000}"/>
    <hyperlink ref="P8" r:id="rId7" xr:uid="{00000000-0004-0000-0200-000006000000}"/>
    <hyperlink ref="P9" r:id="rId8" xr:uid="{00000000-0004-0000-0200-000007000000}"/>
    <hyperlink ref="P10" r:id="rId9" xr:uid="{00000000-0004-0000-0200-000008000000}"/>
    <hyperlink ref="P11" r:id="rId10" xr:uid="{00000000-0004-0000-0200-000009000000}"/>
    <hyperlink ref="P12" r:id="rId11" location="prehled/" xr:uid="{00000000-0004-0000-0200-00000A000000}"/>
    <hyperlink ref="P13" r:id="rId12" xr:uid="{00000000-0004-0000-0200-00000B000000}"/>
    <hyperlink ref="P14" r:id="rId13" location="prehled/" xr:uid="{00000000-0004-0000-0200-00000C000000}"/>
    <hyperlink ref="P15" r:id="rId14" location="prehled/" xr:uid="{00000000-0004-0000-0200-00000D000000}"/>
    <hyperlink ref="P16" r:id="rId15" xr:uid="{00000000-0004-0000-0200-00000E000000}"/>
    <hyperlink ref="P17" r:id="rId16" xr:uid="{00000000-0004-0000-0200-00000F000000}"/>
    <hyperlink ref="P18" r:id="rId17" xr:uid="{00000000-0004-0000-0200-000010000000}"/>
    <hyperlink ref="P19" r:id="rId18" xr:uid="{00000000-0004-0000-0200-000011000000}"/>
    <hyperlink ref="P20" r:id="rId19" xr:uid="{00000000-0004-0000-0200-000012000000}"/>
    <hyperlink ref="P21" r:id="rId20" xr:uid="{00000000-0004-0000-0200-000013000000}"/>
    <hyperlink ref="P22" r:id="rId21" xr:uid="{00000000-0004-0000-0200-000014000000}"/>
    <hyperlink ref="P23" r:id="rId22" xr:uid="{00000000-0004-0000-0200-000015000000}"/>
    <hyperlink ref="P24" r:id="rId23" xr:uid="{00000000-0004-0000-0200-000016000000}"/>
    <hyperlink ref="P25" r:id="rId24" xr:uid="{00000000-0004-0000-0200-000017000000}"/>
    <hyperlink ref="P26" r:id="rId25" xr:uid="{00000000-0004-0000-0200-000018000000}"/>
    <hyperlink ref="P27" r:id="rId26" xr:uid="{00000000-0004-0000-0200-000019000000}"/>
    <hyperlink ref="P28" r:id="rId27" xr:uid="{00000000-0004-0000-0200-00001A000000}"/>
    <hyperlink ref="P29" r:id="rId28" xr:uid="{00000000-0004-0000-0200-00001B000000}"/>
    <hyperlink ref="P30" r:id="rId29" location="prehled/" xr:uid="{00000000-0004-0000-0200-00001C000000}"/>
    <hyperlink ref="P31" r:id="rId30" xr:uid="{00000000-0004-0000-0200-00001D000000}"/>
    <hyperlink ref="P32" r:id="rId31" xr:uid="{00000000-0004-0000-0200-00001E000000}"/>
    <hyperlink ref="P33" r:id="rId32" xr:uid="{00000000-0004-0000-0200-00001F000000}"/>
    <hyperlink ref="P34" r:id="rId33" xr:uid="{00000000-0004-0000-0200-000020000000}"/>
    <hyperlink ref="P35" r:id="rId34" location="prehled/" xr:uid="{00000000-0004-0000-0200-000021000000}"/>
    <hyperlink ref="P36" r:id="rId35" xr:uid="{00000000-0004-0000-0200-000022000000}"/>
    <hyperlink ref="P37" r:id="rId36" location="utm_source=adwords&amp;utm_medium=cpc&amp;utm_content=ROI-Feed-Ubiquiti-Networks-Edgeswitch-Es-24-250w&amp;utm_campaign=Feed-Switche-Ubiquiti-Networks-Edgeswitch-Es-24-250w" xr:uid="{00000000-0004-0000-0200-000023000000}"/>
    <hyperlink ref="P38" r:id="rId37" xr:uid="{00000000-0004-0000-0200-000024000000}"/>
    <hyperlink ref="P39" r:id="rId38" xr:uid="{00000000-0004-0000-0200-000025000000}"/>
    <hyperlink ref="P40" r:id="rId39" xr:uid="{00000000-0004-0000-0200-000026000000}"/>
    <hyperlink ref="P41" r:id="rId40" xr:uid="{00000000-0004-0000-0200-000027000000}"/>
    <hyperlink ref="P42" r:id="rId41" xr:uid="{00000000-0004-0000-0200-000028000000}"/>
    <hyperlink ref="P43" r:id="rId42" xr:uid="{00000000-0004-0000-0200-000029000000}"/>
    <hyperlink ref="P44" r:id="rId43" location="prehled/" xr:uid="{00000000-0004-0000-0200-00002A000000}"/>
    <hyperlink ref="P45" r:id="rId44" xr:uid="{00000000-0004-0000-0200-00002B000000}"/>
    <hyperlink ref="P46" r:id="rId45" xr:uid="{00000000-0004-0000-0200-00002C000000}"/>
    <hyperlink ref="P47" r:id="rId46" xr:uid="{00000000-0004-0000-0200-00002D000000}"/>
    <hyperlink ref="P48" r:id="rId47" xr:uid="{00000000-0004-0000-0200-00002E000000}"/>
    <hyperlink ref="P49" r:id="rId48" xr:uid="{00000000-0004-0000-0200-00002F000000}"/>
    <hyperlink ref="P50" r:id="rId49" location="prehled/" xr:uid="{00000000-0004-0000-0200-000030000000}"/>
    <hyperlink ref="P51" r:id="rId50" xr:uid="{00000000-0004-0000-0200-000031000000}"/>
    <hyperlink ref="P52" r:id="rId51" xr:uid="{00000000-0004-0000-0200-000032000000}"/>
    <hyperlink ref="P53" r:id="rId52" xr:uid="{00000000-0004-0000-0200-000033000000}"/>
    <hyperlink ref="P54" r:id="rId53" xr:uid="{00000000-0004-0000-0200-000034000000}"/>
    <hyperlink ref="P55" r:id="rId54" xr:uid="{00000000-0004-0000-0200-000035000000}"/>
    <hyperlink ref="P56" r:id="rId55" location="prehled/" xr:uid="{00000000-0004-0000-0200-000036000000}"/>
    <hyperlink ref="P57" r:id="rId56" location="prehled/" xr:uid="{00000000-0004-0000-0200-000037000000}"/>
    <hyperlink ref="P58" r:id="rId57" location="prehled/" xr:uid="{00000000-0004-0000-0200-000038000000}"/>
    <hyperlink ref="P59" r:id="rId58" xr:uid="{00000000-0004-0000-0200-000039000000}"/>
    <hyperlink ref="P60" r:id="rId59" xr:uid="{00000000-0004-0000-0200-00003A000000}"/>
    <hyperlink ref="P61" r:id="rId60" xr:uid="{00000000-0004-0000-0200-00003B000000}"/>
    <hyperlink ref="P62" r:id="rId61" xr:uid="{00000000-0004-0000-0200-00003C000000}"/>
    <hyperlink ref="P63" r:id="rId62" xr:uid="{00000000-0004-0000-0200-00003D000000}"/>
    <hyperlink ref="P64" r:id="rId63" xr:uid="{00000000-0004-0000-0200-00003E000000}"/>
    <hyperlink ref="P65" r:id="rId64" xr:uid="{00000000-0004-0000-0200-00003F000000}"/>
    <hyperlink ref="P66" r:id="rId65" location="prehled/" xr:uid="{00000000-0004-0000-0200-000040000000}"/>
    <hyperlink ref="P67" r:id="rId66" location="prehled/" xr:uid="{00000000-0004-0000-0200-000041000000}"/>
    <hyperlink ref="P68" r:id="rId67" xr:uid="{00000000-0004-0000-0200-000042000000}"/>
    <hyperlink ref="P69" r:id="rId68" xr:uid="{00000000-0004-0000-0200-000043000000}"/>
    <hyperlink ref="P70" r:id="rId69" xr:uid="{00000000-0004-0000-0200-000044000000}"/>
    <hyperlink ref="P71" r:id="rId70" xr:uid="{00000000-0004-0000-0200-000045000000}"/>
    <hyperlink ref="P72" r:id="rId71" xr:uid="{00000000-0004-0000-0200-000046000000}"/>
    <hyperlink ref="P73" r:id="rId72" xr:uid="{00000000-0004-0000-0200-000047000000}"/>
    <hyperlink ref="P74" r:id="rId73" xr:uid="{00000000-0004-0000-0200-000048000000}"/>
    <hyperlink ref="P75" r:id="rId74" xr:uid="{00000000-0004-0000-0200-000049000000}"/>
    <hyperlink ref="P76" r:id="rId75" xr:uid="{00000000-0004-0000-0200-00004A000000}"/>
    <hyperlink ref="P77" r:id="rId76" xr:uid="{00000000-0004-0000-0200-00004B000000}"/>
    <hyperlink ref="P78" r:id="rId77" xr:uid="{00000000-0004-0000-0200-00004C000000}"/>
    <hyperlink ref="P79" r:id="rId78" xr:uid="{00000000-0004-0000-0200-00004D000000}"/>
    <hyperlink ref="P80" r:id="rId79" xr:uid="{00000000-0004-0000-0200-00004E000000}"/>
    <hyperlink ref="P81" r:id="rId80" xr:uid="{00000000-0004-0000-0200-00004F000000}"/>
    <hyperlink ref="P82" r:id="rId81" xr:uid="{00000000-0004-0000-0200-000050000000}"/>
    <hyperlink ref="P83" r:id="rId82" xr:uid="{00000000-0004-0000-0200-000051000000}"/>
    <hyperlink ref="P84" r:id="rId83" xr:uid="{00000000-0004-0000-0200-000052000000}"/>
    <hyperlink ref="P85" r:id="rId84" xr:uid="{00000000-0004-0000-0200-000053000000}"/>
    <hyperlink ref="P86" r:id="rId85" xr:uid="{00000000-0004-0000-0200-000054000000}"/>
    <hyperlink ref="P87" r:id="rId86" xr:uid="{00000000-0004-0000-0200-000055000000}"/>
    <hyperlink ref="P88" r:id="rId87" xr:uid="{00000000-0004-0000-0200-000056000000}"/>
    <hyperlink ref="P89" r:id="rId88" xr:uid="{00000000-0004-0000-0200-000057000000}"/>
    <hyperlink ref="P90" r:id="rId89" xr:uid="{00000000-0004-0000-0200-000058000000}"/>
    <hyperlink ref="P91" r:id="rId90" xr:uid="{00000000-0004-0000-0200-000059000000}"/>
    <hyperlink ref="P92" r:id="rId91" location="prehled/" xr:uid="{00000000-0004-0000-0200-00005A000000}"/>
    <hyperlink ref="P93" r:id="rId92" xr:uid="{00000000-0004-0000-0200-00005B000000}"/>
    <hyperlink ref="P94" r:id="rId93" location="prehled/" xr:uid="{00000000-0004-0000-0200-00005C000000}"/>
    <hyperlink ref="P95" r:id="rId94" xr:uid="{00000000-0004-0000-0200-00005D000000}"/>
    <hyperlink ref="P96" r:id="rId95" xr:uid="{00000000-0004-0000-0200-00005E000000}"/>
    <hyperlink ref="P97" r:id="rId96" xr:uid="{00000000-0004-0000-0200-00005F000000}"/>
    <hyperlink ref="P98" r:id="rId97" location="prehled/" xr:uid="{00000000-0004-0000-0200-000060000000}"/>
    <hyperlink ref="P99" r:id="rId98" xr:uid="{00000000-0004-0000-0200-000061000000}"/>
    <hyperlink ref="P100" r:id="rId99" location="prehled/" xr:uid="{00000000-0004-0000-0200-000062000000}"/>
    <hyperlink ref="P101" r:id="rId100" xr:uid="{00000000-0004-0000-0200-000063000000}"/>
    <hyperlink ref="P102" r:id="rId101" location="prehled/" xr:uid="{00000000-0004-0000-0200-000064000000}"/>
    <hyperlink ref="P103" r:id="rId102" xr:uid="{00000000-0004-0000-0200-000065000000}"/>
    <hyperlink ref="P104" r:id="rId103" xr:uid="{00000000-0004-0000-0200-000066000000}"/>
    <hyperlink ref="P105" r:id="rId104" xr:uid="{00000000-0004-0000-0200-000067000000}"/>
    <hyperlink ref="P106" r:id="rId105" xr:uid="{00000000-0004-0000-0200-000068000000}"/>
    <hyperlink ref="P107" r:id="rId106" location="prehled/" xr:uid="{00000000-0004-0000-0200-000069000000}"/>
    <hyperlink ref="P108" r:id="rId107" location="prehled/" xr:uid="{00000000-0004-0000-0200-00006A000000}"/>
    <hyperlink ref="P109" r:id="rId108" xr:uid="{00000000-0004-0000-0200-00006B000000}"/>
    <hyperlink ref="P110" r:id="rId109" xr:uid="{00000000-0004-0000-0200-00006C000000}"/>
    <hyperlink ref="P111" r:id="rId110" xr:uid="{00000000-0004-0000-0200-00006D000000}"/>
    <hyperlink ref="P112" r:id="rId111" xr:uid="{00000000-0004-0000-0200-00006E000000}"/>
    <hyperlink ref="P113" r:id="rId112" location="prehled/" xr:uid="{00000000-0004-0000-0200-00006F000000}"/>
    <hyperlink ref="P114" r:id="rId113" xr:uid="{00000000-0004-0000-0200-000070000000}"/>
    <hyperlink ref="P115" r:id="rId114" xr:uid="{00000000-0004-0000-0200-000071000000}"/>
    <hyperlink ref="P116" r:id="rId115" location="prehled/" xr:uid="{00000000-0004-0000-0200-000072000000}"/>
    <hyperlink ref="P117" r:id="rId116" xr:uid="{00000000-0004-0000-0200-000073000000}"/>
    <hyperlink ref="P118" r:id="rId117" xr:uid="{00000000-0004-0000-0200-000074000000}"/>
    <hyperlink ref="P119" r:id="rId118" xr:uid="{00000000-0004-0000-0200-000075000000}"/>
    <hyperlink ref="P120" r:id="rId119" location="prehled/" xr:uid="{00000000-0004-0000-0200-000076000000}"/>
    <hyperlink ref="P121" r:id="rId120" xr:uid="{00000000-0004-0000-0200-000077000000}"/>
    <hyperlink ref="P122" r:id="rId121" xr:uid="{00000000-0004-0000-0200-000078000000}"/>
    <hyperlink ref="P123" r:id="rId122" xr:uid="{00000000-0004-0000-0200-000079000000}"/>
    <hyperlink ref="P124" r:id="rId123" xr:uid="{00000000-0004-0000-0200-00007A000000}"/>
    <hyperlink ref="P125" r:id="rId124" xr:uid="{00000000-0004-0000-0200-00007B000000}"/>
    <hyperlink ref="P126" r:id="rId125" xr:uid="{00000000-0004-0000-0200-00007C000000}"/>
    <hyperlink ref="P128" r:id="rId126" xr:uid="{00000000-0004-0000-0200-00007D000000}"/>
    <hyperlink ref="P129" r:id="rId127" xr:uid="{00000000-0004-0000-0200-00007E000000}"/>
    <hyperlink ref="P130" r:id="rId128" location="prehled/" xr:uid="{00000000-0004-0000-0200-00007F000000}"/>
    <hyperlink ref="P131" r:id="rId129" location="prehled/" xr:uid="{00000000-0004-0000-0200-000080000000}"/>
    <hyperlink ref="P132" r:id="rId130" location="prehled/" xr:uid="{00000000-0004-0000-0200-000081000000}"/>
    <hyperlink ref="P133" r:id="rId131" location="prehled/" xr:uid="{00000000-0004-0000-0200-000082000000}"/>
    <hyperlink ref="P134" r:id="rId132" xr:uid="{00000000-0004-0000-0200-000083000000}"/>
    <hyperlink ref="P135" r:id="rId133" xr:uid="{00000000-0004-0000-0200-000084000000}"/>
    <hyperlink ref="P136" r:id="rId134" xr:uid="{00000000-0004-0000-0200-000085000000}"/>
    <hyperlink ref="P137" r:id="rId135" xr:uid="{00000000-0004-0000-0200-000086000000}"/>
    <hyperlink ref="P138" r:id="rId136" xr:uid="{00000000-0004-0000-0200-000087000000}"/>
    <hyperlink ref="P139" r:id="rId137" location="52998515S" xr:uid="{00000000-0004-0000-0200-000088000000}"/>
    <hyperlink ref="P140" r:id="rId138" xr:uid="{00000000-0004-0000-0200-000089000000}"/>
    <hyperlink ref="P141" r:id="rId139" xr:uid="{00000000-0004-0000-0200-00008A000000}"/>
    <hyperlink ref="P142" r:id="rId140" location="prehled/" xr:uid="{00000000-0004-0000-0200-00008B000000}"/>
    <hyperlink ref="P143" r:id="rId141" xr:uid="{00000000-0004-0000-0200-00008C000000}"/>
    <hyperlink ref="P144" r:id="rId142" xr:uid="{00000000-0004-0000-0200-00008D000000}"/>
    <hyperlink ref="P145" r:id="rId143" location="prehled/" xr:uid="{00000000-0004-0000-0200-00008E000000}"/>
    <hyperlink ref="P146" r:id="rId144" xr:uid="{00000000-0004-0000-0200-00008F000000}"/>
    <hyperlink ref="P147" r:id="rId145" xr:uid="{00000000-0004-0000-0200-000090000000}"/>
    <hyperlink ref="P148" r:id="rId146" xr:uid="{00000000-0004-0000-0200-000091000000}"/>
    <hyperlink ref="P149" r:id="rId147" location="prehled/" xr:uid="{00000000-0004-0000-0200-000092000000}"/>
    <hyperlink ref="P150" r:id="rId148" xr:uid="{00000000-0004-0000-0200-000093000000}"/>
    <hyperlink ref="P151" r:id="rId149" xr:uid="{00000000-0004-0000-0200-000094000000}"/>
    <hyperlink ref="P152" r:id="rId150" xr:uid="{00000000-0004-0000-0200-000095000000}"/>
    <hyperlink ref="P153" r:id="rId151" location="prehled/" xr:uid="{00000000-0004-0000-0200-000096000000}"/>
    <hyperlink ref="P154" r:id="rId152" xr:uid="{00000000-0004-0000-0200-000097000000}"/>
    <hyperlink ref="P155" r:id="rId153" xr:uid="{00000000-0004-0000-0200-000098000000}"/>
    <hyperlink ref="P156" r:id="rId154" xr:uid="{00000000-0004-0000-0200-000099000000}"/>
    <hyperlink ref="P157" r:id="rId155" xr:uid="{00000000-0004-0000-0200-00009A000000}"/>
    <hyperlink ref="P158" r:id="rId156" xr:uid="{00000000-0004-0000-0200-00009B000000}"/>
    <hyperlink ref="P159" r:id="rId157" location="prehled/" xr:uid="{00000000-0004-0000-0200-00009C000000}"/>
    <hyperlink ref="P160" r:id="rId158" location="prehled/" xr:uid="{00000000-0004-0000-0200-00009D000000}"/>
    <hyperlink ref="P161" r:id="rId159" xr:uid="{00000000-0004-0000-0200-00009E000000}"/>
    <hyperlink ref="P162" r:id="rId160" xr:uid="{00000000-0004-0000-0200-00009F000000}"/>
    <hyperlink ref="P163" r:id="rId161" xr:uid="{00000000-0004-0000-0200-0000A0000000}"/>
    <hyperlink ref="P164" r:id="rId162" xr:uid="{00000000-0004-0000-0200-0000A1000000}"/>
    <hyperlink ref="P165" r:id="rId163" xr:uid="{00000000-0004-0000-0200-0000A2000000}"/>
    <hyperlink ref="P166" r:id="rId164" xr:uid="{00000000-0004-0000-0200-0000A3000000}"/>
    <hyperlink ref="P167" r:id="rId165" location="prehled/" xr:uid="{00000000-0004-0000-0200-0000A4000000}"/>
    <hyperlink ref="P168" r:id="rId166" xr:uid="{00000000-0004-0000-0200-0000A5000000}"/>
    <hyperlink ref="P169" r:id="rId167" xr:uid="{00000000-0004-0000-0200-0000A6000000}"/>
    <hyperlink ref="P170" r:id="rId168" xr:uid="{00000000-0004-0000-0200-0000A7000000}"/>
    <hyperlink ref="P172" r:id="rId169" xr:uid="{00000000-0004-0000-0200-0000A8000000}"/>
    <hyperlink ref="P173" r:id="rId170" location="prehled/" xr:uid="{00000000-0004-0000-0200-0000A9000000}"/>
    <hyperlink ref="P174" r:id="rId171" xr:uid="{00000000-0004-0000-0200-0000AA000000}"/>
    <hyperlink ref="P175" r:id="rId172" xr:uid="{00000000-0004-0000-0200-0000AB000000}"/>
    <hyperlink ref="P176" r:id="rId173" xr:uid="{00000000-0004-0000-0200-0000AC000000}"/>
    <hyperlink ref="P177" r:id="rId174" xr:uid="{00000000-0004-0000-0200-0000AD000000}"/>
    <hyperlink ref="P178" r:id="rId175" xr:uid="{00000000-0004-0000-0200-0000AE000000}"/>
    <hyperlink ref="P179" r:id="rId176" xr:uid="{00000000-0004-0000-0200-0000AF000000}"/>
    <hyperlink ref="P180" r:id="rId177" xr:uid="{00000000-0004-0000-0200-0000B0000000}"/>
    <hyperlink ref="P181" r:id="rId178" xr:uid="{00000000-0004-0000-0200-0000B1000000}"/>
    <hyperlink ref="P182" r:id="rId179" location="ok" xr:uid="{00000000-0004-0000-0200-0000B2000000}"/>
    <hyperlink ref="P183" r:id="rId180" xr:uid="{00000000-0004-0000-0200-0000B3000000}"/>
    <hyperlink ref="P184" r:id="rId181" xr:uid="{00000000-0004-0000-0200-0000B4000000}"/>
    <hyperlink ref="P185" r:id="rId182" xr:uid="{00000000-0004-0000-0200-0000B5000000}"/>
    <hyperlink ref="P186" r:id="rId183" xr:uid="{00000000-0004-0000-0200-0000B6000000}"/>
    <hyperlink ref="P187" r:id="rId184" xr:uid="{00000000-0004-0000-0200-0000B7000000}"/>
    <hyperlink ref="P188" r:id="rId185" xr:uid="{00000000-0004-0000-0200-0000B8000000}"/>
    <hyperlink ref="P189" r:id="rId186" xr:uid="{00000000-0004-0000-0200-0000B9000000}"/>
    <hyperlink ref="P191" r:id="rId187" location="prehled/" xr:uid="{00000000-0004-0000-0200-0000BA000000}"/>
    <hyperlink ref="P192" r:id="rId188" xr:uid="{00000000-0004-0000-0200-0000BB000000}"/>
    <hyperlink ref="P193" r:id="rId189" xr:uid="{00000000-0004-0000-0200-0000BC000000}"/>
    <hyperlink ref="P194" r:id="rId190" xr:uid="{00000000-0004-0000-0200-0000BD000000}"/>
    <hyperlink ref="P195" r:id="rId191" xr:uid="{00000000-0004-0000-0200-0000BE000000}"/>
    <hyperlink ref="P196" r:id="rId192" xr:uid="{00000000-0004-0000-0200-0000BF000000}"/>
    <hyperlink ref="P197" r:id="rId193" xr:uid="{00000000-0004-0000-0200-0000C0000000}"/>
    <hyperlink ref="P198" r:id="rId194" xr:uid="{00000000-0004-0000-0200-0000C1000000}"/>
    <hyperlink ref="P199" r:id="rId195" xr:uid="{00000000-0004-0000-0200-0000C2000000}"/>
    <hyperlink ref="P200" r:id="rId196" xr:uid="{00000000-0004-0000-0200-0000C3000000}"/>
    <hyperlink ref="P201" r:id="rId197" xr:uid="{00000000-0004-0000-0200-0000C4000000}"/>
    <hyperlink ref="P202" r:id="rId198" xr:uid="{00000000-0004-0000-0200-0000C5000000}"/>
  </hyperlinks>
  <pageMargins left="0.7" right="0.7" top="0.78740157499999996" bottom="0.78740157499999996" header="0.3" footer="0.3"/>
  <legacyDrawing r:id="rId19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AA921"/>
  <sheetViews>
    <sheetView tabSelected="1" workbookViewId="0">
      <pane ySplit="1" topLeftCell="A8" activePane="bottomLeft" state="frozen"/>
      <selection pane="bottomLeft" activeCell="D17" sqref="D17"/>
    </sheetView>
  </sheetViews>
  <sheetFormatPr baseColWidth="10" defaultColWidth="14.3984375" defaultRowHeight="15.75" customHeight="1"/>
  <cols>
    <col min="1" max="1" width="6" customWidth="1"/>
    <col min="2" max="2" width="46.3984375" customWidth="1"/>
    <col min="3" max="3" width="10" customWidth="1"/>
    <col min="4" max="4" width="16.19921875" customWidth="1"/>
    <col min="6" max="6" width="13.19921875" customWidth="1"/>
    <col min="7" max="7" width="14.3984375" style="449"/>
  </cols>
  <sheetData>
    <row r="1" spans="1:27" ht="37.5" customHeight="1">
      <c r="A1" s="210" t="s">
        <v>1689</v>
      </c>
      <c r="B1" s="211" t="s">
        <v>1690</v>
      </c>
      <c r="C1" s="211" t="s">
        <v>1691</v>
      </c>
      <c r="D1" s="212" t="s">
        <v>1692</v>
      </c>
      <c r="E1" s="213" t="s">
        <v>1693</v>
      </c>
      <c r="F1" s="211" t="s">
        <v>1694</v>
      </c>
      <c r="G1" s="446" t="s">
        <v>1695</v>
      </c>
      <c r="H1" s="214">
        <v>0.2</v>
      </c>
      <c r="I1" s="215">
        <f>I913</f>
        <v>0</v>
      </c>
      <c r="J1" s="211" t="s">
        <v>1696</v>
      </c>
      <c r="K1" s="211" t="s">
        <v>53</v>
      </c>
      <c r="L1" s="216"/>
      <c r="M1" s="216"/>
      <c r="N1" s="216"/>
      <c r="O1" s="216"/>
      <c r="P1" s="216"/>
      <c r="Q1" s="216"/>
      <c r="R1" s="216"/>
      <c r="S1" s="216"/>
      <c r="T1" s="216"/>
      <c r="U1" s="216"/>
      <c r="V1" s="216"/>
      <c r="W1" s="216"/>
      <c r="X1" s="216"/>
      <c r="Y1" s="216"/>
      <c r="Z1" s="216"/>
      <c r="AA1" s="216"/>
    </row>
    <row r="2" spans="1:27" ht="15">
      <c r="A2" s="138">
        <v>155</v>
      </c>
      <c r="B2" s="80" t="s">
        <v>1698</v>
      </c>
      <c r="C2" s="80" t="s">
        <v>1699</v>
      </c>
      <c r="D2" s="78"/>
      <c r="E2" s="217">
        <v>2</v>
      </c>
      <c r="F2" s="80"/>
      <c r="G2" s="447">
        <v>0</v>
      </c>
      <c r="H2" s="218">
        <f t="shared" ref="H2:H256" si="0">J2*H$1</f>
        <v>10.200000000000001</v>
      </c>
      <c r="I2" s="218">
        <f t="shared" ref="I2:I256" si="1">H2*G2</f>
        <v>0</v>
      </c>
      <c r="J2" s="218">
        <v>51</v>
      </c>
      <c r="K2" s="219" t="s">
        <v>1700</v>
      </c>
      <c r="L2" s="22"/>
      <c r="M2" s="22"/>
      <c r="N2" s="22"/>
      <c r="O2" s="22"/>
      <c r="P2" s="22"/>
      <c r="Q2" s="22"/>
      <c r="R2" s="22"/>
      <c r="S2" s="22"/>
      <c r="T2" s="22"/>
      <c r="U2" s="22"/>
      <c r="V2" s="22"/>
      <c r="W2" s="22"/>
      <c r="X2" s="22"/>
      <c r="Y2" s="22"/>
      <c r="Z2" s="22"/>
      <c r="AA2" s="22"/>
    </row>
    <row r="3" spans="1:27" ht="15">
      <c r="A3" s="138">
        <v>78</v>
      </c>
      <c r="B3" s="80" t="s">
        <v>1701</v>
      </c>
      <c r="C3" s="80" t="s">
        <v>1699</v>
      </c>
      <c r="D3" s="78"/>
      <c r="E3" s="217">
        <v>170</v>
      </c>
      <c r="F3" s="80"/>
      <c r="G3" s="447"/>
      <c r="H3" s="218">
        <f t="shared" si="0"/>
        <v>1</v>
      </c>
      <c r="I3" s="218">
        <f t="shared" si="1"/>
        <v>0</v>
      </c>
      <c r="J3" s="218">
        <v>5</v>
      </c>
      <c r="K3" s="219" t="s">
        <v>1702</v>
      </c>
      <c r="L3" s="22"/>
      <c r="M3" s="22"/>
      <c r="N3" s="22"/>
      <c r="O3" s="22"/>
      <c r="P3" s="22"/>
      <c r="Q3" s="22"/>
      <c r="R3" s="22"/>
      <c r="S3" s="22"/>
      <c r="T3" s="22"/>
      <c r="U3" s="22"/>
      <c r="V3" s="22"/>
      <c r="W3" s="22"/>
      <c r="X3" s="22"/>
      <c r="Y3" s="22"/>
      <c r="Z3" s="22"/>
      <c r="AA3" s="22"/>
    </row>
    <row r="4" spans="1:27" ht="15">
      <c r="A4" s="138">
        <v>384</v>
      </c>
      <c r="B4" s="80" t="s">
        <v>1703</v>
      </c>
      <c r="C4" s="80" t="s">
        <v>1704</v>
      </c>
      <c r="D4" s="78">
        <v>28</v>
      </c>
      <c r="E4" s="217">
        <v>201</v>
      </c>
      <c r="F4" s="80"/>
      <c r="G4" s="447"/>
      <c r="H4" s="218">
        <f t="shared" si="0"/>
        <v>4.4000000000000004</v>
      </c>
      <c r="I4" s="218">
        <f t="shared" si="1"/>
        <v>0</v>
      </c>
      <c r="J4" s="218">
        <v>22</v>
      </c>
      <c r="K4" s="219" t="s">
        <v>1705</v>
      </c>
      <c r="L4" s="22"/>
      <c r="M4" s="22"/>
      <c r="N4" s="22"/>
      <c r="O4" s="22"/>
      <c r="P4" s="22"/>
      <c r="Q4" s="22"/>
      <c r="R4" s="22"/>
      <c r="S4" s="22"/>
      <c r="T4" s="22"/>
      <c r="U4" s="22"/>
      <c r="V4" s="22"/>
      <c r="W4" s="22"/>
      <c r="X4" s="22"/>
      <c r="Y4" s="22"/>
      <c r="Z4" s="22"/>
      <c r="AA4" s="22"/>
    </row>
    <row r="5" spans="1:27" ht="15">
      <c r="A5" s="138">
        <v>624</v>
      </c>
      <c r="B5" s="80" t="s">
        <v>1703</v>
      </c>
      <c r="C5" s="80" t="s">
        <v>1706</v>
      </c>
      <c r="D5" s="78">
        <v>40</v>
      </c>
      <c r="E5" s="217">
        <v>405</v>
      </c>
      <c r="F5" s="80"/>
      <c r="G5" s="447"/>
      <c r="H5" s="218">
        <f t="shared" si="0"/>
        <v>4.4000000000000004</v>
      </c>
      <c r="I5" s="218">
        <f t="shared" si="1"/>
        <v>0</v>
      </c>
      <c r="J5" s="218">
        <v>22</v>
      </c>
      <c r="K5" s="219" t="s">
        <v>1705</v>
      </c>
      <c r="L5" s="22"/>
      <c r="M5" s="22"/>
      <c r="N5" s="22"/>
      <c r="O5" s="22"/>
      <c r="P5" s="22"/>
      <c r="Q5" s="22"/>
      <c r="R5" s="22"/>
      <c r="S5" s="22"/>
      <c r="T5" s="22"/>
      <c r="U5" s="22"/>
      <c r="V5" s="22"/>
      <c r="W5" s="22"/>
      <c r="X5" s="22"/>
      <c r="Y5" s="22"/>
      <c r="Z5" s="22"/>
      <c r="AA5" s="22"/>
    </row>
    <row r="6" spans="1:27" ht="15">
      <c r="A6" s="138">
        <v>711</v>
      </c>
      <c r="B6" s="80" t="s">
        <v>1707</v>
      </c>
      <c r="C6" s="80" t="s">
        <v>1706</v>
      </c>
      <c r="D6" s="78">
        <v>50</v>
      </c>
      <c r="E6" s="217">
        <v>7</v>
      </c>
      <c r="F6" s="80"/>
      <c r="G6" s="447"/>
      <c r="H6" s="218">
        <f t="shared" si="0"/>
        <v>1.8</v>
      </c>
      <c r="I6" s="218">
        <f t="shared" si="1"/>
        <v>0</v>
      </c>
      <c r="J6" s="218">
        <v>9</v>
      </c>
      <c r="K6" s="219" t="s">
        <v>1708</v>
      </c>
      <c r="L6" s="22"/>
      <c r="M6" s="22"/>
      <c r="N6" s="22"/>
      <c r="O6" s="22"/>
      <c r="P6" s="22"/>
      <c r="Q6" s="22"/>
      <c r="R6" s="22"/>
      <c r="S6" s="22"/>
      <c r="T6" s="22"/>
      <c r="U6" s="22"/>
      <c r="V6" s="22"/>
      <c r="W6" s="22"/>
      <c r="X6" s="22"/>
      <c r="Y6" s="22"/>
      <c r="Z6" s="22"/>
      <c r="AA6" s="22"/>
    </row>
    <row r="7" spans="1:27" ht="15">
      <c r="A7" s="138">
        <v>134</v>
      </c>
      <c r="B7" s="80" t="s">
        <v>1709</v>
      </c>
      <c r="C7" s="80" t="s">
        <v>1699</v>
      </c>
      <c r="D7" s="78"/>
      <c r="E7" s="217">
        <v>7</v>
      </c>
      <c r="F7" s="80"/>
      <c r="G7" s="447"/>
      <c r="H7" s="218">
        <f t="shared" si="0"/>
        <v>7.4</v>
      </c>
      <c r="I7" s="218">
        <f t="shared" si="1"/>
        <v>0</v>
      </c>
      <c r="J7" s="218">
        <v>37</v>
      </c>
      <c r="K7" s="219" t="s">
        <v>1710</v>
      </c>
      <c r="L7" s="22"/>
      <c r="M7" s="22"/>
      <c r="N7" s="22"/>
      <c r="O7" s="22"/>
      <c r="P7" s="22"/>
      <c r="Q7" s="22"/>
      <c r="R7" s="22"/>
      <c r="S7" s="22"/>
      <c r="T7" s="22"/>
      <c r="U7" s="22"/>
      <c r="V7" s="22"/>
      <c r="W7" s="22"/>
      <c r="X7" s="22"/>
      <c r="Y7" s="22"/>
      <c r="Z7" s="22"/>
      <c r="AA7" s="22"/>
    </row>
    <row r="8" spans="1:27" ht="15">
      <c r="A8" s="138">
        <v>684</v>
      </c>
      <c r="B8" s="80" t="s">
        <v>1711</v>
      </c>
      <c r="C8" s="80" t="s">
        <v>1706</v>
      </c>
      <c r="D8" s="78">
        <v>50</v>
      </c>
      <c r="E8" s="217">
        <v>23</v>
      </c>
      <c r="F8" s="80"/>
      <c r="G8" s="447"/>
      <c r="H8" s="218">
        <f t="shared" si="0"/>
        <v>5.6000000000000005</v>
      </c>
      <c r="I8" s="218">
        <f t="shared" si="1"/>
        <v>0</v>
      </c>
      <c r="J8" s="218">
        <v>28</v>
      </c>
      <c r="K8" s="219" t="s">
        <v>1712</v>
      </c>
      <c r="L8" s="22"/>
      <c r="M8" s="22"/>
      <c r="N8" s="22"/>
      <c r="O8" s="22"/>
      <c r="P8" s="22"/>
      <c r="Q8" s="22"/>
      <c r="R8" s="22"/>
      <c r="S8" s="22"/>
      <c r="T8" s="22"/>
      <c r="U8" s="22"/>
      <c r="V8" s="22"/>
      <c r="W8" s="22"/>
      <c r="X8" s="22"/>
      <c r="Y8" s="22"/>
      <c r="Z8" s="22"/>
      <c r="AA8" s="22"/>
    </row>
    <row r="9" spans="1:27" ht="15">
      <c r="A9" s="138">
        <v>859</v>
      </c>
      <c r="B9" s="80" t="s">
        <v>1713</v>
      </c>
      <c r="C9" s="80" t="s">
        <v>1706</v>
      </c>
      <c r="D9" s="78">
        <v>51</v>
      </c>
      <c r="E9" s="217">
        <v>3</v>
      </c>
      <c r="F9" s="80"/>
      <c r="G9" s="447"/>
      <c r="H9" s="218">
        <f t="shared" si="0"/>
        <v>3.6</v>
      </c>
      <c r="I9" s="218">
        <f t="shared" si="1"/>
        <v>0</v>
      </c>
      <c r="J9" s="218">
        <v>18</v>
      </c>
      <c r="K9" s="219" t="s">
        <v>1714</v>
      </c>
      <c r="L9" s="22"/>
      <c r="M9" s="22"/>
      <c r="N9" s="22"/>
      <c r="O9" s="22"/>
      <c r="P9" s="22"/>
      <c r="Q9" s="22"/>
      <c r="R9" s="22"/>
      <c r="S9" s="22"/>
      <c r="T9" s="22"/>
      <c r="U9" s="22"/>
      <c r="V9" s="22"/>
      <c r="W9" s="22"/>
      <c r="X9" s="22"/>
      <c r="Y9" s="22"/>
      <c r="Z9" s="22"/>
      <c r="AA9" s="22"/>
    </row>
    <row r="10" spans="1:27" ht="15">
      <c r="A10" s="138">
        <v>326</v>
      </c>
      <c r="B10" s="80" t="s">
        <v>1715</v>
      </c>
      <c r="C10" s="80" t="s">
        <v>1704</v>
      </c>
      <c r="D10" s="78">
        <v>21</v>
      </c>
      <c r="E10" s="217">
        <v>35</v>
      </c>
      <c r="F10" s="80"/>
      <c r="G10" s="447"/>
      <c r="H10" s="218">
        <f t="shared" si="0"/>
        <v>4.6000000000000005</v>
      </c>
      <c r="I10" s="218">
        <f t="shared" si="1"/>
        <v>0</v>
      </c>
      <c r="J10" s="218">
        <v>23</v>
      </c>
      <c r="K10" s="219" t="s">
        <v>1716</v>
      </c>
      <c r="L10" s="22"/>
      <c r="M10" s="22"/>
      <c r="N10" s="22"/>
      <c r="O10" s="22"/>
      <c r="P10" s="22"/>
      <c r="Q10" s="22"/>
      <c r="R10" s="22"/>
      <c r="S10" s="22"/>
      <c r="T10" s="22"/>
      <c r="U10" s="22"/>
      <c r="V10" s="22"/>
      <c r="W10" s="22"/>
      <c r="X10" s="22"/>
      <c r="Y10" s="22"/>
      <c r="Z10" s="22"/>
      <c r="AA10" s="22"/>
    </row>
    <row r="11" spans="1:27" ht="15">
      <c r="A11" s="138">
        <v>688</v>
      </c>
      <c r="B11" s="80" t="s">
        <v>1715</v>
      </c>
      <c r="C11" s="80" t="s">
        <v>1706</v>
      </c>
      <c r="D11" s="78">
        <v>50</v>
      </c>
      <c r="E11" s="217">
        <v>8</v>
      </c>
      <c r="F11" s="80"/>
      <c r="G11" s="447"/>
      <c r="H11" s="218">
        <f t="shared" si="0"/>
        <v>4.6000000000000005</v>
      </c>
      <c r="I11" s="218">
        <f t="shared" si="1"/>
        <v>0</v>
      </c>
      <c r="J11" s="218">
        <v>23</v>
      </c>
      <c r="K11" s="219" t="s">
        <v>1716</v>
      </c>
      <c r="L11" s="22"/>
      <c r="M11" s="22"/>
      <c r="N11" s="22"/>
      <c r="O11" s="22"/>
      <c r="P11" s="22"/>
      <c r="Q11" s="22"/>
      <c r="R11" s="22"/>
      <c r="S11" s="22"/>
      <c r="T11" s="22"/>
      <c r="U11" s="22"/>
      <c r="V11" s="22"/>
      <c r="W11" s="22"/>
      <c r="X11" s="22"/>
      <c r="Y11" s="22"/>
      <c r="Z11" s="22"/>
      <c r="AA11" s="22"/>
    </row>
    <row r="12" spans="1:27" ht="15">
      <c r="A12" s="138">
        <v>607</v>
      </c>
      <c r="B12" s="80" t="s">
        <v>1717</v>
      </c>
      <c r="C12" s="80" t="s">
        <v>1704</v>
      </c>
      <c r="D12" s="78">
        <v>34</v>
      </c>
      <c r="E12" s="217">
        <v>18</v>
      </c>
      <c r="F12" s="80"/>
      <c r="G12" s="447"/>
      <c r="H12" s="218">
        <f t="shared" si="0"/>
        <v>3.2</v>
      </c>
      <c r="I12" s="218">
        <f t="shared" si="1"/>
        <v>0</v>
      </c>
      <c r="J12" s="218">
        <v>16</v>
      </c>
      <c r="K12" s="219" t="s">
        <v>1718</v>
      </c>
      <c r="L12" s="22"/>
      <c r="M12" s="22"/>
      <c r="N12" s="22"/>
      <c r="O12" s="22"/>
      <c r="P12" s="22"/>
      <c r="Q12" s="22"/>
      <c r="R12" s="22"/>
      <c r="S12" s="22"/>
      <c r="T12" s="22"/>
      <c r="U12" s="22"/>
      <c r="V12" s="22"/>
      <c r="W12" s="22"/>
      <c r="X12" s="22"/>
      <c r="Y12" s="22"/>
      <c r="Z12" s="22"/>
      <c r="AA12" s="22"/>
    </row>
    <row r="13" spans="1:27" ht="15">
      <c r="A13" s="138">
        <v>773</v>
      </c>
      <c r="B13" s="80" t="s">
        <v>1717</v>
      </c>
      <c r="C13" s="80" t="s">
        <v>1706</v>
      </c>
      <c r="D13" s="78">
        <v>51</v>
      </c>
      <c r="E13" s="217">
        <v>8</v>
      </c>
      <c r="F13" s="80"/>
      <c r="G13" s="447"/>
      <c r="H13" s="218">
        <f t="shared" si="0"/>
        <v>3.2</v>
      </c>
      <c r="I13" s="218">
        <f t="shared" si="1"/>
        <v>0</v>
      </c>
      <c r="J13" s="218">
        <v>16</v>
      </c>
      <c r="K13" s="219" t="s">
        <v>1718</v>
      </c>
      <c r="L13" s="22"/>
      <c r="M13" s="22"/>
      <c r="N13" s="22"/>
      <c r="O13" s="22"/>
      <c r="P13" s="22"/>
      <c r="Q13" s="22"/>
      <c r="R13" s="22"/>
      <c r="S13" s="22"/>
      <c r="T13" s="22"/>
      <c r="U13" s="22"/>
      <c r="V13" s="22"/>
      <c r="W13" s="22"/>
      <c r="X13" s="22"/>
      <c r="Y13" s="22"/>
      <c r="Z13" s="22"/>
      <c r="AA13" s="22"/>
    </row>
    <row r="14" spans="1:27" ht="15">
      <c r="A14" s="138">
        <v>388</v>
      </c>
      <c r="B14" s="80" t="s">
        <v>1719</v>
      </c>
      <c r="C14" s="80" t="s">
        <v>1704</v>
      </c>
      <c r="D14" s="78">
        <v>29</v>
      </c>
      <c r="E14" s="217">
        <v>2047</v>
      </c>
      <c r="F14" s="80"/>
      <c r="G14" s="447"/>
      <c r="H14" s="218">
        <f t="shared" si="0"/>
        <v>2.8000000000000003</v>
      </c>
      <c r="I14" s="218">
        <f t="shared" si="1"/>
        <v>0</v>
      </c>
      <c r="J14" s="218">
        <v>14</v>
      </c>
      <c r="K14" s="219" t="s">
        <v>1720</v>
      </c>
      <c r="L14" s="22"/>
      <c r="M14" s="22"/>
      <c r="N14" s="22"/>
      <c r="O14" s="22"/>
      <c r="P14" s="22"/>
      <c r="Q14" s="22"/>
      <c r="R14" s="22"/>
      <c r="S14" s="22"/>
      <c r="T14" s="22"/>
      <c r="U14" s="22"/>
      <c r="V14" s="22"/>
      <c r="W14" s="22"/>
      <c r="X14" s="22"/>
      <c r="Y14" s="22"/>
      <c r="Z14" s="22"/>
      <c r="AA14" s="22"/>
    </row>
    <row r="15" spans="1:27" ht="15">
      <c r="A15" s="138">
        <v>114</v>
      </c>
      <c r="B15" s="80" t="s">
        <v>1719</v>
      </c>
      <c r="C15" s="80" t="s">
        <v>1699</v>
      </c>
      <c r="D15" s="78"/>
      <c r="E15" s="217">
        <v>2</v>
      </c>
      <c r="F15" s="80"/>
      <c r="G15" s="447"/>
      <c r="H15" s="218">
        <f t="shared" si="0"/>
        <v>5.8000000000000007</v>
      </c>
      <c r="I15" s="218">
        <f t="shared" si="1"/>
        <v>0</v>
      </c>
      <c r="J15" s="218">
        <v>29</v>
      </c>
      <c r="K15" s="219" t="s">
        <v>1721</v>
      </c>
      <c r="L15" s="22"/>
      <c r="M15" s="22"/>
      <c r="N15" s="22"/>
      <c r="O15" s="22"/>
      <c r="P15" s="22"/>
      <c r="Q15" s="22"/>
      <c r="R15" s="22"/>
      <c r="S15" s="22"/>
      <c r="T15" s="22"/>
      <c r="U15" s="22"/>
      <c r="V15" s="22"/>
      <c r="W15" s="22"/>
      <c r="X15" s="22"/>
      <c r="Y15" s="22"/>
      <c r="Z15" s="22"/>
      <c r="AA15" s="22"/>
    </row>
    <row r="16" spans="1:27" ht="15">
      <c r="A16" s="138">
        <v>277</v>
      </c>
      <c r="B16" s="80" t="s">
        <v>1719</v>
      </c>
      <c r="C16" s="80" t="s">
        <v>1704</v>
      </c>
      <c r="D16" s="78">
        <v>18</v>
      </c>
      <c r="E16" s="217">
        <v>1230</v>
      </c>
      <c r="F16" s="80"/>
      <c r="G16" s="447"/>
      <c r="H16" s="218">
        <f t="shared" si="0"/>
        <v>2.8000000000000003</v>
      </c>
      <c r="I16" s="218">
        <f t="shared" si="1"/>
        <v>0</v>
      </c>
      <c r="J16" s="218">
        <v>14</v>
      </c>
      <c r="K16" s="219" t="s">
        <v>1720</v>
      </c>
      <c r="L16" s="22"/>
      <c r="M16" s="22"/>
      <c r="N16" s="22"/>
      <c r="O16" s="22"/>
      <c r="P16" s="22"/>
      <c r="Q16" s="22"/>
      <c r="R16" s="22"/>
      <c r="S16" s="22"/>
      <c r="T16" s="22"/>
      <c r="U16" s="22"/>
      <c r="V16" s="22"/>
      <c r="W16" s="22"/>
      <c r="X16" s="22"/>
      <c r="Y16" s="22"/>
      <c r="Z16" s="22"/>
      <c r="AA16" s="22"/>
    </row>
    <row r="17" spans="1:27" ht="15">
      <c r="A17" s="138">
        <v>632</v>
      </c>
      <c r="B17" s="80" t="s">
        <v>1719</v>
      </c>
      <c r="C17" s="80" t="s">
        <v>1706</v>
      </c>
      <c r="D17" s="78">
        <v>42</v>
      </c>
      <c r="E17" s="217">
        <v>2333</v>
      </c>
      <c r="F17" s="80"/>
      <c r="G17" s="447"/>
      <c r="H17" s="218">
        <f t="shared" si="0"/>
        <v>2.8000000000000003</v>
      </c>
      <c r="I17" s="218">
        <f t="shared" si="1"/>
        <v>0</v>
      </c>
      <c r="J17" s="218">
        <v>14</v>
      </c>
      <c r="K17" s="219" t="s">
        <v>1720</v>
      </c>
      <c r="L17" s="22"/>
      <c r="M17" s="22"/>
      <c r="N17" s="22"/>
      <c r="O17" s="22"/>
      <c r="P17" s="22"/>
      <c r="Q17" s="22"/>
      <c r="R17" s="22"/>
      <c r="S17" s="22"/>
      <c r="T17" s="22"/>
      <c r="U17" s="22"/>
      <c r="V17" s="22"/>
      <c r="W17" s="22"/>
      <c r="X17" s="22"/>
      <c r="Y17" s="22"/>
      <c r="Z17" s="22"/>
      <c r="AA17" s="22"/>
    </row>
    <row r="18" spans="1:27" ht="15">
      <c r="A18" s="138">
        <v>33</v>
      </c>
      <c r="B18" s="80" t="s">
        <v>1722</v>
      </c>
      <c r="C18" s="80" t="s">
        <v>1699</v>
      </c>
      <c r="D18" s="78"/>
      <c r="E18" s="217">
        <v>4</v>
      </c>
      <c r="F18" s="80"/>
      <c r="G18" s="447"/>
      <c r="H18" s="218">
        <f t="shared" si="0"/>
        <v>16.8</v>
      </c>
      <c r="I18" s="218">
        <f t="shared" si="1"/>
        <v>0</v>
      </c>
      <c r="J18" s="218">
        <v>84</v>
      </c>
      <c r="K18" s="219" t="s">
        <v>1723</v>
      </c>
      <c r="L18" s="22"/>
      <c r="M18" s="22"/>
      <c r="N18" s="22"/>
      <c r="O18" s="22"/>
      <c r="P18" s="22"/>
      <c r="Q18" s="22"/>
      <c r="R18" s="22"/>
      <c r="S18" s="22"/>
      <c r="T18" s="22"/>
      <c r="U18" s="22"/>
      <c r="V18" s="22"/>
      <c r="W18" s="22"/>
      <c r="X18" s="22"/>
      <c r="Y18" s="22"/>
      <c r="Z18" s="22"/>
      <c r="AA18" s="22"/>
    </row>
    <row r="19" spans="1:27" ht="15">
      <c r="A19" s="138">
        <v>749</v>
      </c>
      <c r="B19" s="80" t="s">
        <v>1724</v>
      </c>
      <c r="C19" s="80" t="s">
        <v>1706</v>
      </c>
      <c r="D19" s="78">
        <v>50</v>
      </c>
      <c r="E19" s="217">
        <v>38</v>
      </c>
      <c r="F19" s="80"/>
      <c r="G19" s="447"/>
      <c r="H19" s="218">
        <f t="shared" si="0"/>
        <v>2.4000000000000004</v>
      </c>
      <c r="I19" s="218">
        <f t="shared" si="1"/>
        <v>0</v>
      </c>
      <c r="J19" s="218">
        <v>12</v>
      </c>
      <c r="K19" s="219" t="s">
        <v>1725</v>
      </c>
      <c r="L19" s="22"/>
      <c r="M19" s="22"/>
      <c r="N19" s="22"/>
      <c r="O19" s="22"/>
      <c r="P19" s="22"/>
      <c r="Q19" s="22"/>
      <c r="R19" s="22"/>
      <c r="S19" s="22"/>
      <c r="T19" s="22"/>
      <c r="U19" s="22"/>
      <c r="V19" s="22"/>
      <c r="W19" s="22"/>
      <c r="X19" s="22"/>
      <c r="Y19" s="22"/>
      <c r="Z19" s="22"/>
      <c r="AA19" s="22"/>
    </row>
    <row r="20" spans="1:27" ht="15">
      <c r="A20" s="138">
        <v>609</v>
      </c>
      <c r="B20" s="80" t="s">
        <v>1726</v>
      </c>
      <c r="C20" s="80" t="s">
        <v>1704</v>
      </c>
      <c r="D20" s="78">
        <v>35</v>
      </c>
      <c r="E20" s="217">
        <v>533</v>
      </c>
      <c r="F20" s="80"/>
      <c r="G20" s="447"/>
      <c r="H20" s="218">
        <f t="shared" si="0"/>
        <v>6</v>
      </c>
      <c r="I20" s="218">
        <f t="shared" si="1"/>
        <v>0</v>
      </c>
      <c r="J20" s="218">
        <v>30</v>
      </c>
      <c r="K20" s="219" t="s">
        <v>1727</v>
      </c>
      <c r="L20" s="22"/>
      <c r="M20" s="22"/>
      <c r="N20" s="22"/>
      <c r="O20" s="22"/>
      <c r="P20" s="22"/>
      <c r="Q20" s="22"/>
      <c r="R20" s="22"/>
      <c r="S20" s="22"/>
      <c r="T20" s="22"/>
      <c r="U20" s="22"/>
      <c r="V20" s="22"/>
      <c r="W20" s="22"/>
      <c r="X20" s="22"/>
      <c r="Y20" s="22"/>
      <c r="Z20" s="22"/>
      <c r="AA20" s="22"/>
    </row>
    <row r="21" spans="1:27" ht="15">
      <c r="A21" s="138">
        <v>279</v>
      </c>
      <c r="B21" s="80" t="s">
        <v>1726</v>
      </c>
      <c r="C21" s="80" t="s">
        <v>1704</v>
      </c>
      <c r="D21" s="78">
        <v>20</v>
      </c>
      <c r="E21" s="217">
        <v>1130</v>
      </c>
      <c r="F21" s="80"/>
      <c r="G21" s="447"/>
      <c r="H21" s="218">
        <f t="shared" si="0"/>
        <v>6</v>
      </c>
      <c r="I21" s="218">
        <f t="shared" si="1"/>
        <v>0</v>
      </c>
      <c r="J21" s="218">
        <v>30</v>
      </c>
      <c r="K21" s="220" t="s">
        <v>1727</v>
      </c>
      <c r="L21" s="22"/>
      <c r="M21" s="22"/>
      <c r="N21" s="22"/>
      <c r="O21" s="22"/>
      <c r="P21" s="22"/>
      <c r="Q21" s="22"/>
      <c r="R21" s="22"/>
      <c r="S21" s="22"/>
      <c r="T21" s="22"/>
      <c r="U21" s="22"/>
      <c r="V21" s="22"/>
      <c r="W21" s="22"/>
      <c r="X21" s="22"/>
      <c r="Y21" s="22"/>
      <c r="Z21" s="22"/>
      <c r="AA21" s="22"/>
    </row>
    <row r="22" spans="1:27" ht="15">
      <c r="A22" s="138">
        <v>639</v>
      </c>
      <c r="B22" s="80" t="s">
        <v>1728</v>
      </c>
      <c r="C22" s="80" t="s">
        <v>1706</v>
      </c>
      <c r="D22" s="78">
        <v>49</v>
      </c>
      <c r="E22" s="217">
        <v>1876</v>
      </c>
      <c r="F22" s="80"/>
      <c r="G22" s="447"/>
      <c r="H22" s="218">
        <f t="shared" si="0"/>
        <v>6</v>
      </c>
      <c r="I22" s="218">
        <f t="shared" si="1"/>
        <v>0</v>
      </c>
      <c r="J22" s="218">
        <v>30</v>
      </c>
      <c r="K22" s="219" t="s">
        <v>1729</v>
      </c>
      <c r="L22" s="22"/>
      <c r="M22" s="22"/>
      <c r="N22" s="22"/>
      <c r="O22" s="22"/>
      <c r="P22" s="22"/>
      <c r="Q22" s="22"/>
      <c r="R22" s="22"/>
      <c r="S22" s="22"/>
      <c r="T22" s="22"/>
      <c r="U22" s="22"/>
      <c r="V22" s="22"/>
      <c r="W22" s="22"/>
      <c r="X22" s="22"/>
      <c r="Y22" s="22"/>
      <c r="Z22" s="22"/>
      <c r="AA22" s="22"/>
    </row>
    <row r="23" spans="1:27" ht="15">
      <c r="A23" s="138">
        <v>877</v>
      </c>
      <c r="B23" s="80" t="s">
        <v>1730</v>
      </c>
      <c r="C23" s="80" t="s">
        <v>1706</v>
      </c>
      <c r="D23" s="78">
        <v>51</v>
      </c>
      <c r="E23" s="217">
        <v>2</v>
      </c>
      <c r="F23" s="80"/>
      <c r="G23" s="447"/>
      <c r="H23" s="218">
        <f t="shared" si="0"/>
        <v>7.8000000000000007</v>
      </c>
      <c r="I23" s="218">
        <f t="shared" si="1"/>
        <v>0</v>
      </c>
      <c r="J23" s="218">
        <v>39</v>
      </c>
      <c r="K23" s="219" t="s">
        <v>1731</v>
      </c>
      <c r="L23" s="22"/>
      <c r="M23" s="22"/>
      <c r="N23" s="22"/>
      <c r="O23" s="22"/>
      <c r="P23" s="22"/>
      <c r="Q23" s="22"/>
      <c r="R23" s="22"/>
      <c r="S23" s="22"/>
      <c r="T23" s="22"/>
      <c r="U23" s="22"/>
      <c r="V23" s="22"/>
      <c r="W23" s="22"/>
      <c r="X23" s="22"/>
      <c r="Y23" s="22"/>
      <c r="Z23" s="22"/>
      <c r="AA23" s="22"/>
    </row>
    <row r="24" spans="1:27" ht="15">
      <c r="A24" s="138">
        <v>840</v>
      </c>
      <c r="B24" s="80" t="s">
        <v>1732</v>
      </c>
      <c r="C24" s="80" t="s">
        <v>1706</v>
      </c>
      <c r="D24" s="78">
        <v>51</v>
      </c>
      <c r="E24" s="217">
        <v>3</v>
      </c>
      <c r="F24" s="80"/>
      <c r="G24" s="447"/>
      <c r="H24" s="218">
        <f t="shared" si="0"/>
        <v>6</v>
      </c>
      <c r="I24" s="218">
        <f t="shared" si="1"/>
        <v>0</v>
      </c>
      <c r="J24" s="218">
        <v>30</v>
      </c>
      <c r="K24" s="219" t="s">
        <v>1733</v>
      </c>
      <c r="L24" s="22"/>
      <c r="M24" s="22"/>
      <c r="N24" s="22"/>
      <c r="O24" s="22"/>
      <c r="P24" s="22"/>
      <c r="Q24" s="22"/>
      <c r="R24" s="22"/>
      <c r="S24" s="22"/>
      <c r="T24" s="22"/>
      <c r="U24" s="22"/>
      <c r="V24" s="22"/>
      <c r="W24" s="22"/>
      <c r="X24" s="22"/>
      <c r="Y24" s="22"/>
      <c r="Z24" s="22"/>
      <c r="AA24" s="22"/>
    </row>
    <row r="25" spans="1:27" ht="15">
      <c r="A25" s="138">
        <v>62</v>
      </c>
      <c r="B25" s="80" t="s">
        <v>1734</v>
      </c>
      <c r="C25" s="80" t="s">
        <v>1699</v>
      </c>
      <c r="D25" s="78"/>
      <c r="E25" s="217">
        <v>8</v>
      </c>
      <c r="F25" s="80"/>
      <c r="G25" s="447"/>
      <c r="H25" s="218">
        <f t="shared" si="0"/>
        <v>6.6000000000000005</v>
      </c>
      <c r="I25" s="218">
        <f t="shared" si="1"/>
        <v>0</v>
      </c>
      <c r="J25" s="218">
        <v>33</v>
      </c>
      <c r="K25" s="219" t="s">
        <v>1733</v>
      </c>
      <c r="L25" s="22"/>
      <c r="M25" s="22"/>
      <c r="N25" s="22"/>
      <c r="O25" s="22"/>
      <c r="P25" s="22"/>
      <c r="Q25" s="22"/>
      <c r="R25" s="22"/>
      <c r="S25" s="22"/>
      <c r="T25" s="22"/>
      <c r="U25" s="22"/>
      <c r="V25" s="22"/>
      <c r="W25" s="22"/>
      <c r="X25" s="22"/>
      <c r="Y25" s="22"/>
      <c r="Z25" s="22"/>
      <c r="AA25" s="22"/>
    </row>
    <row r="26" spans="1:27" ht="15">
      <c r="A26" s="138">
        <v>697</v>
      </c>
      <c r="B26" s="80" t="s">
        <v>1735</v>
      </c>
      <c r="C26" s="80" t="s">
        <v>1706</v>
      </c>
      <c r="D26" s="78">
        <v>50</v>
      </c>
      <c r="E26" s="217">
        <v>1</v>
      </c>
      <c r="F26" s="80"/>
      <c r="G26" s="447"/>
      <c r="H26" s="218">
        <f t="shared" si="0"/>
        <v>12.200000000000001</v>
      </c>
      <c r="I26" s="218">
        <f t="shared" si="1"/>
        <v>0</v>
      </c>
      <c r="J26" s="218">
        <v>61</v>
      </c>
      <c r="K26" s="219" t="s">
        <v>1736</v>
      </c>
      <c r="L26" s="22"/>
      <c r="M26" s="22"/>
      <c r="N26" s="22"/>
      <c r="O26" s="22"/>
      <c r="P26" s="22"/>
      <c r="Q26" s="22"/>
      <c r="R26" s="22"/>
      <c r="S26" s="22"/>
      <c r="T26" s="22"/>
      <c r="U26" s="22"/>
      <c r="V26" s="22"/>
      <c r="W26" s="22"/>
      <c r="X26" s="22"/>
      <c r="Y26" s="22"/>
      <c r="Z26" s="22"/>
      <c r="AA26" s="22"/>
    </row>
    <row r="27" spans="1:27" ht="15">
      <c r="A27" s="138">
        <v>34</v>
      </c>
      <c r="B27" s="80" t="s">
        <v>1737</v>
      </c>
      <c r="C27" s="80" t="s">
        <v>1699</v>
      </c>
      <c r="D27" s="78"/>
      <c r="E27" s="217">
        <v>19</v>
      </c>
      <c r="F27" s="80"/>
      <c r="G27" s="447"/>
      <c r="H27" s="218">
        <f t="shared" si="0"/>
        <v>15</v>
      </c>
      <c r="I27" s="218">
        <f t="shared" si="1"/>
        <v>0</v>
      </c>
      <c r="J27" s="218">
        <v>75</v>
      </c>
      <c r="K27" s="219" t="s">
        <v>1738</v>
      </c>
      <c r="L27" s="22"/>
      <c r="M27" s="22"/>
      <c r="N27" s="22"/>
      <c r="O27" s="22"/>
      <c r="P27" s="22"/>
      <c r="Q27" s="22"/>
      <c r="R27" s="22"/>
      <c r="S27" s="22"/>
      <c r="T27" s="22"/>
      <c r="U27" s="22"/>
      <c r="V27" s="22"/>
      <c r="W27" s="22"/>
      <c r="X27" s="22"/>
      <c r="Y27" s="22"/>
      <c r="Z27" s="22"/>
      <c r="AA27" s="22"/>
    </row>
    <row r="28" spans="1:27" ht="15">
      <c r="A28" s="138">
        <v>829</v>
      </c>
      <c r="B28" s="80" t="s">
        <v>1739</v>
      </c>
      <c r="C28" s="80" t="s">
        <v>1706</v>
      </c>
      <c r="D28" s="78">
        <v>51</v>
      </c>
      <c r="E28" s="217">
        <v>1</v>
      </c>
      <c r="F28" s="80"/>
      <c r="G28" s="447"/>
      <c r="H28" s="218">
        <f t="shared" si="0"/>
        <v>14</v>
      </c>
      <c r="I28" s="218">
        <f t="shared" si="1"/>
        <v>0</v>
      </c>
      <c r="J28" s="218">
        <v>70</v>
      </c>
      <c r="K28" s="219" t="s">
        <v>1740</v>
      </c>
      <c r="L28" s="22"/>
      <c r="M28" s="22"/>
      <c r="N28" s="22"/>
      <c r="O28" s="22"/>
      <c r="P28" s="22"/>
      <c r="Q28" s="22"/>
      <c r="R28" s="22"/>
      <c r="S28" s="22"/>
      <c r="T28" s="22"/>
      <c r="U28" s="22"/>
      <c r="V28" s="22"/>
      <c r="W28" s="22"/>
      <c r="X28" s="22"/>
      <c r="Y28" s="22"/>
      <c r="Z28" s="22"/>
      <c r="AA28" s="22"/>
    </row>
    <row r="29" spans="1:27" ht="15">
      <c r="A29" s="138">
        <v>226</v>
      </c>
      <c r="B29" s="80" t="s">
        <v>1741</v>
      </c>
      <c r="C29" s="80" t="s">
        <v>1742</v>
      </c>
      <c r="D29" s="78" t="s">
        <v>1743</v>
      </c>
      <c r="E29" s="217">
        <v>0</v>
      </c>
      <c r="F29" s="74">
        <v>1152</v>
      </c>
      <c r="G29" s="447"/>
      <c r="H29" s="218">
        <f t="shared" si="0"/>
        <v>19</v>
      </c>
      <c r="I29" s="218">
        <f t="shared" si="1"/>
        <v>0</v>
      </c>
      <c r="J29" s="218">
        <v>95</v>
      </c>
      <c r="K29" s="80" t="s">
        <v>1744</v>
      </c>
      <c r="L29" s="22"/>
      <c r="M29" s="22"/>
      <c r="N29" s="22"/>
      <c r="O29" s="22"/>
      <c r="P29" s="22"/>
      <c r="Q29" s="22"/>
      <c r="R29" s="22"/>
      <c r="S29" s="22"/>
      <c r="T29" s="22"/>
      <c r="U29" s="22"/>
      <c r="V29" s="22"/>
      <c r="W29" s="22"/>
      <c r="X29" s="22"/>
      <c r="Y29" s="22"/>
      <c r="Z29" s="22"/>
      <c r="AA29" s="22"/>
    </row>
    <row r="30" spans="1:27" ht="15">
      <c r="A30" s="138">
        <v>227</v>
      </c>
      <c r="B30" s="80" t="s">
        <v>1741</v>
      </c>
      <c r="C30" s="80" t="s">
        <v>1742</v>
      </c>
      <c r="D30" s="78" t="s">
        <v>1745</v>
      </c>
      <c r="E30" s="217">
        <v>0</v>
      </c>
      <c r="F30" s="74">
        <v>1152</v>
      </c>
      <c r="G30" s="447"/>
      <c r="H30" s="218">
        <f t="shared" si="0"/>
        <v>19</v>
      </c>
      <c r="I30" s="218">
        <f t="shared" si="1"/>
        <v>0</v>
      </c>
      <c r="J30" s="218">
        <v>95</v>
      </c>
      <c r="K30" s="80" t="s">
        <v>1744</v>
      </c>
      <c r="L30" s="22"/>
      <c r="M30" s="22"/>
      <c r="N30" s="22"/>
      <c r="O30" s="22"/>
      <c r="P30" s="22"/>
      <c r="Q30" s="22"/>
      <c r="R30" s="22"/>
      <c r="S30" s="22"/>
      <c r="T30" s="22"/>
      <c r="U30" s="22"/>
      <c r="V30" s="22"/>
      <c r="W30" s="22"/>
      <c r="X30" s="22"/>
      <c r="Y30" s="22"/>
      <c r="Z30" s="22"/>
      <c r="AA30" s="22"/>
    </row>
    <row r="31" spans="1:27" ht="15">
      <c r="A31" s="138">
        <v>228</v>
      </c>
      <c r="B31" s="80" t="s">
        <v>1741</v>
      </c>
      <c r="C31" s="80" t="s">
        <v>1742</v>
      </c>
      <c r="D31" s="78" t="s">
        <v>1746</v>
      </c>
      <c r="E31" s="217">
        <v>0</v>
      </c>
      <c r="F31" s="74">
        <v>1152</v>
      </c>
      <c r="G31" s="447"/>
      <c r="H31" s="218">
        <f t="shared" si="0"/>
        <v>19</v>
      </c>
      <c r="I31" s="218">
        <f t="shared" si="1"/>
        <v>0</v>
      </c>
      <c r="J31" s="218">
        <v>95</v>
      </c>
      <c r="K31" s="80" t="s">
        <v>1747</v>
      </c>
      <c r="L31" s="22"/>
      <c r="M31" s="22"/>
      <c r="N31" s="22"/>
      <c r="O31" s="22"/>
      <c r="P31" s="22"/>
      <c r="Q31" s="22"/>
      <c r="R31" s="22"/>
      <c r="S31" s="22"/>
      <c r="T31" s="22"/>
      <c r="U31" s="22"/>
      <c r="V31" s="22"/>
      <c r="W31" s="22"/>
      <c r="X31" s="22"/>
      <c r="Y31" s="22"/>
      <c r="Z31" s="22"/>
      <c r="AA31" s="22"/>
    </row>
    <row r="32" spans="1:27" ht="15">
      <c r="A32" s="138">
        <v>229</v>
      </c>
      <c r="B32" s="80" t="s">
        <v>1741</v>
      </c>
      <c r="C32" s="80" t="s">
        <v>1742</v>
      </c>
      <c r="D32" s="78" t="s">
        <v>1748</v>
      </c>
      <c r="E32" s="217">
        <v>1152</v>
      </c>
      <c r="F32" s="80"/>
      <c r="G32" s="447"/>
      <c r="H32" s="218">
        <f t="shared" si="0"/>
        <v>19</v>
      </c>
      <c r="I32" s="218">
        <f t="shared" si="1"/>
        <v>0</v>
      </c>
      <c r="J32" s="218">
        <v>95</v>
      </c>
      <c r="K32" s="80" t="s">
        <v>1747</v>
      </c>
      <c r="L32" s="22"/>
      <c r="M32" s="22"/>
      <c r="N32" s="22"/>
      <c r="O32" s="22"/>
      <c r="P32" s="22"/>
      <c r="Q32" s="22"/>
      <c r="R32" s="22"/>
      <c r="S32" s="22"/>
      <c r="T32" s="22"/>
      <c r="U32" s="22"/>
      <c r="V32" s="22"/>
      <c r="W32" s="22"/>
      <c r="X32" s="22"/>
      <c r="Y32" s="22"/>
      <c r="Z32" s="22"/>
      <c r="AA32" s="22"/>
    </row>
    <row r="33" spans="1:27" ht="15">
      <c r="A33" s="138">
        <v>230</v>
      </c>
      <c r="B33" s="80" t="s">
        <v>1741</v>
      </c>
      <c r="C33" s="80" t="s">
        <v>1742</v>
      </c>
      <c r="D33" s="78" t="s">
        <v>1749</v>
      </c>
      <c r="E33" s="217">
        <v>0</v>
      </c>
      <c r="F33" s="74">
        <v>1152</v>
      </c>
      <c r="G33" s="447"/>
      <c r="H33" s="218">
        <f t="shared" si="0"/>
        <v>19</v>
      </c>
      <c r="I33" s="218">
        <f t="shared" si="1"/>
        <v>0</v>
      </c>
      <c r="J33" s="218">
        <v>95</v>
      </c>
      <c r="K33" s="80" t="s">
        <v>1747</v>
      </c>
      <c r="L33" s="22"/>
      <c r="M33" s="22"/>
      <c r="N33" s="22"/>
      <c r="O33" s="22"/>
      <c r="P33" s="22"/>
      <c r="Q33" s="22"/>
      <c r="R33" s="22"/>
      <c r="S33" s="22"/>
      <c r="T33" s="22"/>
      <c r="U33" s="22"/>
      <c r="V33" s="22"/>
      <c r="W33" s="22"/>
      <c r="X33" s="22"/>
      <c r="Y33" s="22"/>
      <c r="Z33" s="22"/>
      <c r="AA33" s="22"/>
    </row>
    <row r="34" spans="1:27" ht="15">
      <c r="A34" s="138">
        <v>231</v>
      </c>
      <c r="B34" s="80" t="s">
        <v>1741</v>
      </c>
      <c r="C34" s="80" t="s">
        <v>1742</v>
      </c>
      <c r="D34" s="78" t="s">
        <v>1750</v>
      </c>
      <c r="E34" s="217">
        <v>0</v>
      </c>
      <c r="F34" s="74">
        <v>1152</v>
      </c>
      <c r="G34" s="447"/>
      <c r="H34" s="218">
        <f t="shared" si="0"/>
        <v>19</v>
      </c>
      <c r="I34" s="218">
        <f t="shared" si="1"/>
        <v>0</v>
      </c>
      <c r="J34" s="218">
        <v>95</v>
      </c>
      <c r="K34" s="80" t="s">
        <v>1747</v>
      </c>
      <c r="L34" s="22"/>
      <c r="M34" s="22"/>
      <c r="N34" s="22"/>
      <c r="O34" s="22"/>
      <c r="P34" s="22"/>
      <c r="Q34" s="22"/>
      <c r="R34" s="22"/>
      <c r="S34" s="22"/>
      <c r="T34" s="22"/>
      <c r="U34" s="22"/>
      <c r="V34" s="22"/>
      <c r="W34" s="22"/>
      <c r="X34" s="22"/>
      <c r="Y34" s="22"/>
      <c r="Z34" s="22"/>
      <c r="AA34" s="22"/>
    </row>
    <row r="35" spans="1:27" ht="15">
      <c r="A35" s="138">
        <v>232</v>
      </c>
      <c r="B35" s="80" t="s">
        <v>1741</v>
      </c>
      <c r="C35" s="80" t="s">
        <v>1742</v>
      </c>
      <c r="D35" s="78" t="s">
        <v>1751</v>
      </c>
      <c r="E35" s="217">
        <v>0</v>
      </c>
      <c r="F35" s="74">
        <v>1152</v>
      </c>
      <c r="G35" s="447"/>
      <c r="H35" s="218">
        <f t="shared" si="0"/>
        <v>19</v>
      </c>
      <c r="I35" s="218">
        <f t="shared" si="1"/>
        <v>0</v>
      </c>
      <c r="J35" s="218">
        <v>95</v>
      </c>
      <c r="K35" s="80" t="s">
        <v>1747</v>
      </c>
      <c r="L35" s="22"/>
      <c r="M35" s="22"/>
      <c r="N35" s="22"/>
      <c r="O35" s="22"/>
      <c r="P35" s="22"/>
      <c r="Q35" s="22"/>
      <c r="R35" s="22"/>
      <c r="S35" s="22"/>
      <c r="T35" s="22"/>
      <c r="U35" s="22"/>
      <c r="V35" s="22"/>
      <c r="W35" s="22"/>
      <c r="X35" s="22"/>
      <c r="Y35" s="22"/>
      <c r="Z35" s="22"/>
      <c r="AA35" s="22"/>
    </row>
    <row r="36" spans="1:27" ht="15">
      <c r="A36" s="138">
        <v>233</v>
      </c>
      <c r="B36" s="80" t="s">
        <v>1741</v>
      </c>
      <c r="C36" s="80" t="s">
        <v>1742</v>
      </c>
      <c r="D36" s="78" t="s">
        <v>1752</v>
      </c>
      <c r="E36" s="217">
        <v>0</v>
      </c>
      <c r="F36" s="74">
        <v>1152</v>
      </c>
      <c r="G36" s="447"/>
      <c r="H36" s="218">
        <f t="shared" si="0"/>
        <v>19</v>
      </c>
      <c r="I36" s="218">
        <f t="shared" si="1"/>
        <v>0</v>
      </c>
      <c r="J36" s="218">
        <v>95</v>
      </c>
      <c r="K36" s="80" t="s">
        <v>1744</v>
      </c>
      <c r="L36" s="22"/>
      <c r="M36" s="22"/>
      <c r="N36" s="22"/>
      <c r="O36" s="22"/>
      <c r="P36" s="22"/>
      <c r="Q36" s="22"/>
      <c r="R36" s="22"/>
      <c r="S36" s="22"/>
      <c r="T36" s="22"/>
      <c r="U36" s="22"/>
      <c r="V36" s="22"/>
      <c r="W36" s="22"/>
      <c r="X36" s="22"/>
      <c r="Y36" s="22"/>
      <c r="Z36" s="22"/>
      <c r="AA36" s="22"/>
    </row>
    <row r="37" spans="1:27" ht="15">
      <c r="A37" s="138">
        <v>234</v>
      </c>
      <c r="B37" s="80" t="s">
        <v>1741</v>
      </c>
      <c r="C37" s="80" t="s">
        <v>1742</v>
      </c>
      <c r="D37" s="78" t="s">
        <v>1753</v>
      </c>
      <c r="E37" s="217">
        <v>0</v>
      </c>
      <c r="F37" s="74">
        <v>904</v>
      </c>
      <c r="G37" s="447"/>
      <c r="H37" s="218">
        <f t="shared" si="0"/>
        <v>19</v>
      </c>
      <c r="I37" s="218">
        <f t="shared" si="1"/>
        <v>0</v>
      </c>
      <c r="J37" s="218">
        <v>95</v>
      </c>
      <c r="K37" s="80" t="s">
        <v>1754</v>
      </c>
      <c r="L37" s="22"/>
      <c r="M37" s="22"/>
      <c r="N37" s="22"/>
      <c r="O37" s="22"/>
      <c r="P37" s="22"/>
      <c r="Q37" s="22"/>
      <c r="R37" s="22"/>
      <c r="S37" s="22"/>
      <c r="T37" s="22"/>
      <c r="U37" s="22"/>
      <c r="V37" s="22"/>
      <c r="W37" s="22"/>
      <c r="X37" s="22"/>
      <c r="Y37" s="22"/>
      <c r="Z37" s="22"/>
      <c r="AA37" s="22"/>
    </row>
    <row r="38" spans="1:27" ht="15">
      <c r="A38" s="138">
        <v>235</v>
      </c>
      <c r="B38" s="80" t="s">
        <v>1741</v>
      </c>
      <c r="C38" s="80" t="s">
        <v>1742</v>
      </c>
      <c r="D38" s="78" t="s">
        <v>1753</v>
      </c>
      <c r="E38" s="217">
        <v>0</v>
      </c>
      <c r="F38" s="74">
        <v>240</v>
      </c>
      <c r="G38" s="447"/>
      <c r="H38" s="218">
        <f t="shared" si="0"/>
        <v>19</v>
      </c>
      <c r="I38" s="218">
        <f t="shared" si="1"/>
        <v>0</v>
      </c>
      <c r="J38" s="218">
        <v>95</v>
      </c>
      <c r="K38" s="80" t="s">
        <v>1744</v>
      </c>
      <c r="L38" s="22"/>
      <c r="M38" s="22"/>
      <c r="N38" s="22"/>
      <c r="O38" s="22"/>
      <c r="P38" s="22"/>
      <c r="Q38" s="22"/>
      <c r="R38" s="22"/>
      <c r="S38" s="22"/>
      <c r="T38" s="22"/>
      <c r="U38" s="22"/>
      <c r="V38" s="22"/>
      <c r="W38" s="22"/>
      <c r="X38" s="22"/>
      <c r="Y38" s="22"/>
      <c r="Z38" s="22"/>
      <c r="AA38" s="22"/>
    </row>
    <row r="39" spans="1:27" ht="15">
      <c r="A39" s="138">
        <v>236</v>
      </c>
      <c r="B39" s="80" t="s">
        <v>1741</v>
      </c>
      <c r="C39" s="80" t="s">
        <v>1742</v>
      </c>
      <c r="D39" s="78" t="s">
        <v>1755</v>
      </c>
      <c r="E39" s="217">
        <v>0</v>
      </c>
      <c r="F39" s="74">
        <v>1152</v>
      </c>
      <c r="G39" s="447"/>
      <c r="H39" s="218">
        <f t="shared" si="0"/>
        <v>19</v>
      </c>
      <c r="I39" s="218">
        <f t="shared" si="1"/>
        <v>0</v>
      </c>
      <c r="J39" s="218">
        <v>95</v>
      </c>
      <c r="K39" s="80" t="s">
        <v>1754</v>
      </c>
      <c r="L39" s="22"/>
      <c r="M39" s="22"/>
      <c r="N39" s="22"/>
      <c r="O39" s="22"/>
      <c r="P39" s="22"/>
      <c r="Q39" s="22"/>
      <c r="R39" s="22"/>
      <c r="S39" s="22"/>
      <c r="T39" s="22"/>
      <c r="U39" s="22"/>
      <c r="V39" s="22"/>
      <c r="W39" s="22"/>
      <c r="X39" s="22"/>
      <c r="Y39" s="22"/>
      <c r="Z39" s="22"/>
      <c r="AA39" s="22"/>
    </row>
    <row r="40" spans="1:27" ht="15">
      <c r="A40" s="138">
        <v>237</v>
      </c>
      <c r="B40" s="80" t="s">
        <v>1741</v>
      </c>
      <c r="C40" s="80" t="s">
        <v>1742</v>
      </c>
      <c r="D40" s="78" t="s">
        <v>1756</v>
      </c>
      <c r="E40" s="217">
        <v>0</v>
      </c>
      <c r="F40" s="74">
        <v>1244</v>
      </c>
      <c r="G40" s="447"/>
      <c r="H40" s="218">
        <f t="shared" si="0"/>
        <v>19</v>
      </c>
      <c r="I40" s="218">
        <f t="shared" si="1"/>
        <v>0</v>
      </c>
      <c r="J40" s="218">
        <v>95</v>
      </c>
      <c r="K40" s="80" t="s">
        <v>1747</v>
      </c>
      <c r="L40" s="22"/>
      <c r="M40" s="22"/>
      <c r="N40" s="22"/>
      <c r="O40" s="22"/>
      <c r="P40" s="22"/>
      <c r="Q40" s="22"/>
      <c r="R40" s="22"/>
      <c r="S40" s="22"/>
      <c r="T40" s="22"/>
      <c r="U40" s="22"/>
      <c r="V40" s="22"/>
      <c r="W40" s="22"/>
      <c r="X40" s="22"/>
      <c r="Y40" s="22"/>
      <c r="Z40" s="22"/>
      <c r="AA40" s="22"/>
    </row>
    <row r="41" spans="1:27" ht="15">
      <c r="A41" s="138">
        <v>238</v>
      </c>
      <c r="B41" s="80" t="s">
        <v>1741</v>
      </c>
      <c r="C41" s="80" t="s">
        <v>1742</v>
      </c>
      <c r="D41" s="78" t="s">
        <v>1757</v>
      </c>
      <c r="E41" s="217">
        <v>0</v>
      </c>
      <c r="F41" s="74">
        <v>1152</v>
      </c>
      <c r="G41" s="447"/>
      <c r="H41" s="218">
        <f t="shared" si="0"/>
        <v>19</v>
      </c>
      <c r="I41" s="218">
        <f t="shared" si="1"/>
        <v>0</v>
      </c>
      <c r="J41" s="218">
        <v>95</v>
      </c>
      <c r="K41" s="80" t="s">
        <v>1747</v>
      </c>
      <c r="L41" s="22"/>
      <c r="M41" s="22"/>
      <c r="N41" s="22"/>
      <c r="O41" s="22"/>
      <c r="P41" s="22"/>
      <c r="Q41" s="22"/>
      <c r="R41" s="22"/>
      <c r="S41" s="22"/>
      <c r="T41" s="22"/>
      <c r="U41" s="22"/>
      <c r="V41" s="22"/>
      <c r="W41" s="22"/>
      <c r="X41" s="22"/>
      <c r="Y41" s="22"/>
      <c r="Z41" s="22"/>
      <c r="AA41" s="22"/>
    </row>
    <row r="42" spans="1:27" ht="15">
      <c r="A42" s="138">
        <v>239</v>
      </c>
      <c r="B42" s="80" t="s">
        <v>1741</v>
      </c>
      <c r="C42" s="80" t="s">
        <v>1742</v>
      </c>
      <c r="D42" s="78" t="s">
        <v>1758</v>
      </c>
      <c r="E42" s="217">
        <v>422</v>
      </c>
      <c r="F42" s="80"/>
      <c r="G42" s="447"/>
      <c r="H42" s="218">
        <f t="shared" si="0"/>
        <v>19</v>
      </c>
      <c r="I42" s="218">
        <f t="shared" si="1"/>
        <v>0</v>
      </c>
      <c r="J42" s="218">
        <v>95</v>
      </c>
      <c r="K42" s="80" t="s">
        <v>1759</v>
      </c>
      <c r="L42" s="22"/>
      <c r="M42" s="22"/>
      <c r="N42" s="22"/>
      <c r="O42" s="22"/>
      <c r="P42" s="22"/>
      <c r="Q42" s="22"/>
      <c r="R42" s="22"/>
      <c r="S42" s="22"/>
      <c r="T42" s="22"/>
      <c r="U42" s="22"/>
      <c r="V42" s="22"/>
      <c r="W42" s="22"/>
      <c r="X42" s="22"/>
      <c r="Y42" s="22"/>
      <c r="Z42" s="22"/>
      <c r="AA42" s="22"/>
    </row>
    <row r="43" spans="1:27" ht="15">
      <c r="A43" s="138">
        <v>240</v>
      </c>
      <c r="B43" s="80" t="s">
        <v>1741</v>
      </c>
      <c r="C43" s="80" t="s">
        <v>1742</v>
      </c>
      <c r="D43" s="78" t="s">
        <v>1758</v>
      </c>
      <c r="E43" s="217">
        <v>497</v>
      </c>
      <c r="F43" s="80"/>
      <c r="G43" s="447"/>
      <c r="H43" s="218">
        <f t="shared" si="0"/>
        <v>19</v>
      </c>
      <c r="I43" s="218">
        <f t="shared" si="1"/>
        <v>0</v>
      </c>
      <c r="J43" s="218">
        <v>95</v>
      </c>
      <c r="K43" s="80" t="s">
        <v>1760</v>
      </c>
      <c r="L43" s="22"/>
      <c r="M43" s="22"/>
      <c r="N43" s="22"/>
      <c r="O43" s="22"/>
      <c r="P43" s="22"/>
      <c r="Q43" s="22"/>
      <c r="R43" s="22"/>
      <c r="S43" s="22"/>
      <c r="T43" s="22"/>
      <c r="U43" s="22"/>
      <c r="V43" s="22"/>
      <c r="W43" s="22"/>
      <c r="X43" s="22"/>
      <c r="Y43" s="22"/>
      <c r="Z43" s="22"/>
      <c r="AA43" s="22"/>
    </row>
    <row r="44" spans="1:27" ht="15">
      <c r="A44" s="138">
        <v>241</v>
      </c>
      <c r="B44" s="80" t="s">
        <v>1741</v>
      </c>
      <c r="C44" s="80" t="s">
        <v>1742</v>
      </c>
      <c r="D44" s="78" t="s">
        <v>1758</v>
      </c>
      <c r="E44" s="217">
        <v>216</v>
      </c>
      <c r="F44" s="80"/>
      <c r="G44" s="447"/>
      <c r="H44" s="218">
        <f t="shared" si="0"/>
        <v>19</v>
      </c>
      <c r="I44" s="218">
        <f t="shared" si="1"/>
        <v>0</v>
      </c>
      <c r="J44" s="218">
        <v>95</v>
      </c>
      <c r="K44" s="80" t="s">
        <v>1744</v>
      </c>
      <c r="L44" s="22"/>
      <c r="M44" s="22"/>
      <c r="N44" s="22"/>
      <c r="O44" s="22"/>
      <c r="P44" s="22"/>
      <c r="Q44" s="22"/>
      <c r="R44" s="22"/>
      <c r="S44" s="22"/>
      <c r="T44" s="22"/>
      <c r="U44" s="22"/>
      <c r="V44" s="22"/>
      <c r="W44" s="22"/>
      <c r="X44" s="22"/>
      <c r="Y44" s="22"/>
      <c r="Z44" s="22"/>
      <c r="AA44" s="22"/>
    </row>
    <row r="45" spans="1:27" ht="15">
      <c r="A45" s="138">
        <v>253</v>
      </c>
      <c r="B45" s="80" t="s">
        <v>1741</v>
      </c>
      <c r="C45" s="80" t="s">
        <v>1742</v>
      </c>
      <c r="D45" s="78" t="s">
        <v>1761</v>
      </c>
      <c r="E45" s="217">
        <v>0</v>
      </c>
      <c r="F45" s="74">
        <v>1152</v>
      </c>
      <c r="G45" s="447"/>
      <c r="H45" s="218">
        <f t="shared" si="0"/>
        <v>19</v>
      </c>
      <c r="I45" s="218">
        <f t="shared" si="1"/>
        <v>0</v>
      </c>
      <c r="J45" s="218">
        <v>95</v>
      </c>
      <c r="K45" s="80" t="s">
        <v>1744</v>
      </c>
      <c r="L45" s="22"/>
      <c r="M45" s="22"/>
      <c r="N45" s="22"/>
      <c r="O45" s="22"/>
      <c r="P45" s="22"/>
      <c r="Q45" s="22"/>
      <c r="R45" s="22"/>
      <c r="S45" s="22"/>
      <c r="T45" s="22"/>
      <c r="U45" s="22"/>
      <c r="V45" s="22"/>
      <c r="W45" s="22"/>
      <c r="X45" s="22"/>
      <c r="Y45" s="22"/>
      <c r="Z45" s="22"/>
      <c r="AA45" s="22"/>
    </row>
    <row r="46" spans="1:27" ht="15" hidden="1">
      <c r="A46" s="138">
        <v>164</v>
      </c>
      <c r="B46" s="80" t="s">
        <v>1762</v>
      </c>
      <c r="C46" s="80" t="s">
        <v>1699</v>
      </c>
      <c r="D46" s="78"/>
      <c r="E46" s="217">
        <v>0</v>
      </c>
      <c r="F46" s="80"/>
      <c r="G46" s="447"/>
      <c r="H46" s="218">
        <f t="shared" si="0"/>
        <v>15</v>
      </c>
      <c r="I46" s="218">
        <f t="shared" si="1"/>
        <v>0</v>
      </c>
      <c r="J46" s="218">
        <v>75</v>
      </c>
      <c r="K46" s="219" t="s">
        <v>1763</v>
      </c>
      <c r="L46" s="22"/>
      <c r="M46" s="22"/>
      <c r="N46" s="22"/>
      <c r="O46" s="22"/>
      <c r="P46" s="22"/>
      <c r="Q46" s="22"/>
      <c r="R46" s="22"/>
      <c r="S46" s="22"/>
      <c r="T46" s="22"/>
      <c r="U46" s="22"/>
      <c r="V46" s="22"/>
      <c r="W46" s="22"/>
      <c r="X46" s="22"/>
      <c r="Y46" s="22"/>
      <c r="Z46" s="22"/>
      <c r="AA46" s="22"/>
    </row>
    <row r="47" spans="1:27" ht="15" hidden="1">
      <c r="A47" s="138">
        <v>175</v>
      </c>
      <c r="B47" s="80" t="s">
        <v>1764</v>
      </c>
      <c r="C47" s="80" t="s">
        <v>1699</v>
      </c>
      <c r="D47" s="78"/>
      <c r="E47" s="217">
        <v>0</v>
      </c>
      <c r="F47" s="80"/>
      <c r="G47" s="447"/>
      <c r="H47" s="218">
        <f t="shared" si="0"/>
        <v>18.400000000000002</v>
      </c>
      <c r="I47" s="218">
        <f t="shared" si="1"/>
        <v>0</v>
      </c>
      <c r="J47" s="218">
        <v>92</v>
      </c>
      <c r="K47" s="219" t="s">
        <v>1765</v>
      </c>
      <c r="L47" s="22"/>
      <c r="M47" s="22"/>
      <c r="N47" s="22"/>
      <c r="O47" s="22"/>
      <c r="P47" s="22"/>
      <c r="Q47" s="22"/>
      <c r="R47" s="22"/>
      <c r="S47" s="22"/>
      <c r="T47" s="22"/>
      <c r="U47" s="22"/>
      <c r="V47" s="22"/>
      <c r="W47" s="22"/>
      <c r="X47" s="22"/>
      <c r="Y47" s="22"/>
      <c r="Z47" s="22"/>
      <c r="AA47" s="22"/>
    </row>
    <row r="48" spans="1:27" ht="15" hidden="1">
      <c r="A48" s="138">
        <v>212</v>
      </c>
      <c r="B48" s="80" t="s">
        <v>1766</v>
      </c>
      <c r="C48" s="80" t="s">
        <v>1699</v>
      </c>
      <c r="D48" s="78"/>
      <c r="E48" s="217">
        <v>0</v>
      </c>
      <c r="F48" s="80"/>
      <c r="G48" s="447"/>
      <c r="H48" s="218">
        <f t="shared" si="0"/>
        <v>11.200000000000001</v>
      </c>
      <c r="I48" s="218">
        <f t="shared" si="1"/>
        <v>0</v>
      </c>
      <c r="J48" s="218">
        <v>56</v>
      </c>
      <c r="K48" s="219" t="s">
        <v>1767</v>
      </c>
      <c r="L48" s="22"/>
      <c r="M48" s="22"/>
      <c r="N48" s="22"/>
      <c r="O48" s="22"/>
      <c r="P48" s="22"/>
      <c r="Q48" s="22"/>
      <c r="R48" s="22"/>
      <c r="S48" s="22"/>
      <c r="T48" s="22"/>
      <c r="U48" s="22"/>
      <c r="V48" s="22"/>
      <c r="W48" s="22"/>
      <c r="X48" s="22"/>
      <c r="Y48" s="22"/>
      <c r="Z48" s="22"/>
      <c r="AA48" s="22"/>
    </row>
    <row r="49" spans="1:27" ht="15" hidden="1">
      <c r="A49" s="138">
        <v>137</v>
      </c>
      <c r="B49" s="80" t="s">
        <v>1768</v>
      </c>
      <c r="C49" s="80" t="s">
        <v>1699</v>
      </c>
      <c r="D49" s="78"/>
      <c r="E49" s="217">
        <v>0</v>
      </c>
      <c r="F49" s="80"/>
      <c r="G49" s="447"/>
      <c r="H49" s="218">
        <f t="shared" si="0"/>
        <v>14</v>
      </c>
      <c r="I49" s="218">
        <f t="shared" si="1"/>
        <v>0</v>
      </c>
      <c r="J49" s="218">
        <v>70</v>
      </c>
      <c r="K49" s="219" t="s">
        <v>1769</v>
      </c>
      <c r="L49" s="22"/>
      <c r="M49" s="22"/>
      <c r="N49" s="22"/>
      <c r="O49" s="22"/>
      <c r="P49" s="22"/>
      <c r="Q49" s="22"/>
      <c r="R49" s="22"/>
      <c r="S49" s="22"/>
      <c r="T49" s="22"/>
      <c r="U49" s="22"/>
      <c r="V49" s="22"/>
      <c r="W49" s="22"/>
      <c r="X49" s="22"/>
      <c r="Y49" s="22"/>
      <c r="Z49" s="22"/>
      <c r="AA49" s="22"/>
    </row>
    <row r="50" spans="1:27" ht="15" hidden="1">
      <c r="A50" s="138">
        <v>144</v>
      </c>
      <c r="B50" s="80" t="s">
        <v>1770</v>
      </c>
      <c r="C50" s="80" t="s">
        <v>1699</v>
      </c>
      <c r="D50" s="78"/>
      <c r="E50" s="217">
        <v>0</v>
      </c>
      <c r="F50" s="80"/>
      <c r="G50" s="447"/>
      <c r="H50" s="218">
        <f t="shared" si="0"/>
        <v>14</v>
      </c>
      <c r="I50" s="218">
        <f t="shared" si="1"/>
        <v>0</v>
      </c>
      <c r="J50" s="218">
        <v>70</v>
      </c>
      <c r="K50" s="219" t="s">
        <v>1769</v>
      </c>
      <c r="L50" s="22"/>
      <c r="M50" s="22"/>
      <c r="N50" s="22"/>
      <c r="O50" s="22"/>
      <c r="P50" s="22"/>
      <c r="Q50" s="22"/>
      <c r="R50" s="22"/>
      <c r="S50" s="22"/>
      <c r="T50" s="22"/>
      <c r="U50" s="22"/>
      <c r="V50" s="22"/>
      <c r="W50" s="22"/>
      <c r="X50" s="22"/>
      <c r="Y50" s="22"/>
      <c r="Z50" s="22"/>
      <c r="AA50" s="22"/>
    </row>
    <row r="51" spans="1:27" ht="15" hidden="1">
      <c r="A51" s="138">
        <v>198</v>
      </c>
      <c r="B51" s="80" t="s">
        <v>1771</v>
      </c>
      <c r="C51" s="80" t="s">
        <v>1699</v>
      </c>
      <c r="D51" s="78"/>
      <c r="E51" s="217">
        <v>0</v>
      </c>
      <c r="F51" s="80"/>
      <c r="G51" s="447"/>
      <c r="H51" s="218">
        <f t="shared" si="0"/>
        <v>6.6000000000000005</v>
      </c>
      <c r="I51" s="218">
        <f t="shared" si="1"/>
        <v>0</v>
      </c>
      <c r="J51" s="218">
        <v>33</v>
      </c>
      <c r="K51" s="219" t="s">
        <v>1772</v>
      </c>
      <c r="L51" s="22"/>
      <c r="M51" s="22"/>
      <c r="N51" s="22"/>
      <c r="O51" s="22"/>
      <c r="P51" s="22"/>
      <c r="Q51" s="22"/>
      <c r="R51" s="22"/>
      <c r="S51" s="22"/>
      <c r="T51" s="22"/>
      <c r="U51" s="22"/>
      <c r="V51" s="22"/>
      <c r="W51" s="22"/>
      <c r="X51" s="22"/>
      <c r="Y51" s="22"/>
      <c r="Z51" s="22"/>
      <c r="AA51" s="22"/>
    </row>
    <row r="52" spans="1:27" ht="15" hidden="1">
      <c r="A52" s="138">
        <v>154</v>
      </c>
      <c r="B52" s="80" t="s">
        <v>1773</v>
      </c>
      <c r="C52" s="80" t="s">
        <v>1699</v>
      </c>
      <c r="D52" s="78"/>
      <c r="E52" s="217">
        <v>0</v>
      </c>
      <c r="F52" s="80"/>
      <c r="G52" s="447"/>
      <c r="H52" s="218">
        <f t="shared" si="0"/>
        <v>14</v>
      </c>
      <c r="I52" s="218">
        <f t="shared" si="1"/>
        <v>0</v>
      </c>
      <c r="J52" s="218">
        <v>70</v>
      </c>
      <c r="K52" s="219" t="s">
        <v>1774</v>
      </c>
      <c r="L52" s="22"/>
      <c r="M52" s="22"/>
      <c r="N52" s="22"/>
      <c r="O52" s="22"/>
      <c r="P52" s="22"/>
      <c r="Q52" s="22"/>
      <c r="R52" s="22"/>
      <c r="S52" s="22"/>
      <c r="T52" s="22"/>
      <c r="U52" s="22"/>
      <c r="V52" s="22"/>
      <c r="W52" s="22"/>
      <c r="X52" s="22"/>
      <c r="Y52" s="22"/>
      <c r="Z52" s="22"/>
      <c r="AA52" s="22"/>
    </row>
    <row r="53" spans="1:27" ht="15" hidden="1">
      <c r="A53" s="138">
        <v>145</v>
      </c>
      <c r="B53" s="80" t="s">
        <v>1775</v>
      </c>
      <c r="C53" s="80" t="s">
        <v>1699</v>
      </c>
      <c r="D53" s="78"/>
      <c r="E53" s="217">
        <v>0</v>
      </c>
      <c r="F53" s="80"/>
      <c r="G53" s="447"/>
      <c r="H53" s="218">
        <f t="shared" si="0"/>
        <v>15</v>
      </c>
      <c r="I53" s="218">
        <f t="shared" si="1"/>
        <v>0</v>
      </c>
      <c r="J53" s="218">
        <v>75</v>
      </c>
      <c r="K53" s="219" t="s">
        <v>1776</v>
      </c>
      <c r="L53" s="22"/>
      <c r="M53" s="22"/>
      <c r="N53" s="22"/>
      <c r="O53" s="22"/>
      <c r="P53" s="22"/>
      <c r="Q53" s="22"/>
      <c r="R53" s="22"/>
      <c r="S53" s="22"/>
      <c r="T53" s="22"/>
      <c r="U53" s="22"/>
      <c r="V53" s="22"/>
      <c r="W53" s="22"/>
      <c r="X53" s="22"/>
      <c r="Y53" s="22"/>
      <c r="Z53" s="22"/>
      <c r="AA53" s="22"/>
    </row>
    <row r="54" spans="1:27" ht="15" hidden="1">
      <c r="A54" s="138">
        <v>170</v>
      </c>
      <c r="B54" s="80" t="s">
        <v>1777</v>
      </c>
      <c r="C54" s="80" t="s">
        <v>1699</v>
      </c>
      <c r="D54" s="78"/>
      <c r="E54" s="217">
        <v>0</v>
      </c>
      <c r="F54" s="80"/>
      <c r="G54" s="447"/>
      <c r="H54" s="218">
        <f t="shared" si="0"/>
        <v>5.8000000000000007</v>
      </c>
      <c r="I54" s="218">
        <f t="shared" si="1"/>
        <v>0</v>
      </c>
      <c r="J54" s="218">
        <v>29</v>
      </c>
      <c r="K54" s="219" t="s">
        <v>1778</v>
      </c>
      <c r="L54" s="22"/>
      <c r="M54" s="22"/>
      <c r="N54" s="22"/>
      <c r="O54" s="22"/>
      <c r="P54" s="22"/>
      <c r="Q54" s="22"/>
      <c r="R54" s="22"/>
      <c r="S54" s="22"/>
      <c r="T54" s="22"/>
      <c r="U54" s="22"/>
      <c r="V54" s="22"/>
      <c r="W54" s="22"/>
      <c r="X54" s="22"/>
      <c r="Y54" s="22"/>
      <c r="Z54" s="22"/>
      <c r="AA54" s="22"/>
    </row>
    <row r="55" spans="1:27" ht="15" hidden="1">
      <c r="A55" s="138">
        <v>556</v>
      </c>
      <c r="B55" s="80" t="s">
        <v>1779</v>
      </c>
      <c r="C55" s="80" t="s">
        <v>1704</v>
      </c>
      <c r="D55" s="78">
        <v>34</v>
      </c>
      <c r="E55" s="217">
        <v>0</v>
      </c>
      <c r="F55" s="80"/>
      <c r="G55" s="447"/>
      <c r="H55" s="218">
        <f t="shared" si="0"/>
        <v>5</v>
      </c>
      <c r="I55" s="218">
        <f t="shared" si="1"/>
        <v>0</v>
      </c>
      <c r="J55" s="218">
        <v>25</v>
      </c>
      <c r="K55" s="219" t="s">
        <v>1780</v>
      </c>
      <c r="L55" s="22"/>
      <c r="M55" s="22"/>
      <c r="N55" s="22"/>
      <c r="O55" s="22"/>
      <c r="P55" s="22"/>
      <c r="Q55" s="22"/>
      <c r="R55" s="22"/>
      <c r="S55" s="22"/>
      <c r="T55" s="22"/>
      <c r="U55" s="22"/>
      <c r="V55" s="22"/>
      <c r="W55" s="22"/>
      <c r="X55" s="22"/>
      <c r="Y55" s="22"/>
      <c r="Z55" s="22"/>
      <c r="AA55" s="22"/>
    </row>
    <row r="56" spans="1:27" ht="15" hidden="1">
      <c r="A56" s="138">
        <v>172</v>
      </c>
      <c r="B56" s="80" t="s">
        <v>1781</v>
      </c>
      <c r="C56" s="80" t="s">
        <v>1699</v>
      </c>
      <c r="D56" s="78"/>
      <c r="E56" s="217">
        <v>0</v>
      </c>
      <c r="F56" s="80"/>
      <c r="G56" s="447"/>
      <c r="H56" s="218">
        <f t="shared" si="0"/>
        <v>6.6000000000000005</v>
      </c>
      <c r="I56" s="218">
        <f t="shared" si="1"/>
        <v>0</v>
      </c>
      <c r="J56" s="218">
        <v>33</v>
      </c>
      <c r="K56" s="219" t="s">
        <v>1782</v>
      </c>
      <c r="L56" s="22"/>
      <c r="M56" s="22"/>
      <c r="N56" s="22"/>
      <c r="O56" s="22"/>
      <c r="P56" s="22"/>
      <c r="Q56" s="22"/>
      <c r="R56" s="22"/>
      <c r="S56" s="22"/>
      <c r="T56" s="22"/>
      <c r="U56" s="22"/>
      <c r="V56" s="22"/>
      <c r="W56" s="22"/>
      <c r="X56" s="22"/>
      <c r="Y56" s="22"/>
      <c r="Z56" s="22"/>
      <c r="AA56" s="22"/>
    </row>
    <row r="57" spans="1:27" ht="15" hidden="1">
      <c r="A57" s="138">
        <v>112</v>
      </c>
      <c r="B57" s="80" t="s">
        <v>1728</v>
      </c>
      <c r="C57" s="80" t="s">
        <v>1699</v>
      </c>
      <c r="D57" s="78"/>
      <c r="E57" s="217">
        <v>0</v>
      </c>
      <c r="F57" s="80"/>
      <c r="G57" s="447"/>
      <c r="H57" s="218">
        <f t="shared" si="0"/>
        <v>6</v>
      </c>
      <c r="I57" s="218">
        <f t="shared" si="1"/>
        <v>0</v>
      </c>
      <c r="J57" s="218">
        <v>30</v>
      </c>
      <c r="K57" s="219" t="s">
        <v>1783</v>
      </c>
      <c r="L57" s="22"/>
      <c r="M57" s="22"/>
      <c r="N57" s="22"/>
      <c r="O57" s="22"/>
      <c r="P57" s="22"/>
      <c r="Q57" s="22"/>
      <c r="R57" s="22"/>
      <c r="S57" s="22"/>
      <c r="T57" s="22"/>
      <c r="U57" s="22"/>
      <c r="V57" s="22"/>
      <c r="W57" s="22"/>
      <c r="X57" s="22"/>
      <c r="Y57" s="22"/>
      <c r="Z57" s="22"/>
      <c r="AA57" s="22"/>
    </row>
    <row r="58" spans="1:27" ht="15" hidden="1">
      <c r="A58" s="138">
        <v>362</v>
      </c>
      <c r="B58" s="80" t="s">
        <v>1784</v>
      </c>
      <c r="C58" s="80" t="s">
        <v>1704</v>
      </c>
      <c r="D58" s="78">
        <v>23</v>
      </c>
      <c r="E58" s="217">
        <v>0</v>
      </c>
      <c r="F58" s="80"/>
      <c r="G58" s="447"/>
      <c r="H58" s="218">
        <f t="shared" si="0"/>
        <v>10.4</v>
      </c>
      <c r="I58" s="218">
        <f t="shared" si="1"/>
        <v>0</v>
      </c>
      <c r="J58" s="218">
        <v>52</v>
      </c>
      <c r="K58" s="219" t="s">
        <v>1785</v>
      </c>
      <c r="L58" s="22"/>
      <c r="M58" s="22"/>
      <c r="N58" s="22"/>
      <c r="O58" s="22"/>
      <c r="P58" s="22"/>
      <c r="Q58" s="22"/>
      <c r="R58" s="22"/>
      <c r="S58" s="22"/>
      <c r="T58" s="22"/>
      <c r="U58" s="22"/>
      <c r="V58" s="22"/>
      <c r="W58" s="22"/>
      <c r="X58" s="22"/>
      <c r="Y58" s="22"/>
      <c r="Z58" s="22"/>
      <c r="AA58" s="22"/>
    </row>
    <row r="59" spans="1:27" ht="15" hidden="1">
      <c r="A59" s="138">
        <v>683</v>
      </c>
      <c r="B59" s="80" t="s">
        <v>1784</v>
      </c>
      <c r="C59" s="80" t="s">
        <v>1706</v>
      </c>
      <c r="D59" s="78">
        <v>50</v>
      </c>
      <c r="E59" s="217">
        <v>0</v>
      </c>
      <c r="F59" s="80"/>
      <c r="G59" s="447"/>
      <c r="H59" s="218">
        <f t="shared" si="0"/>
        <v>10.4</v>
      </c>
      <c r="I59" s="218">
        <f t="shared" si="1"/>
        <v>0</v>
      </c>
      <c r="J59" s="218">
        <v>52</v>
      </c>
      <c r="K59" s="219" t="s">
        <v>1785</v>
      </c>
      <c r="L59" s="22"/>
      <c r="M59" s="22"/>
      <c r="N59" s="22"/>
      <c r="O59" s="22"/>
      <c r="P59" s="22"/>
      <c r="Q59" s="22"/>
      <c r="R59" s="22"/>
      <c r="S59" s="22"/>
      <c r="T59" s="22"/>
      <c r="U59" s="22"/>
      <c r="V59" s="22"/>
      <c r="W59" s="22"/>
      <c r="X59" s="22"/>
      <c r="Y59" s="22"/>
      <c r="Z59" s="22"/>
      <c r="AA59" s="22"/>
    </row>
    <row r="60" spans="1:27" ht="15" hidden="1">
      <c r="A60" s="138">
        <v>655</v>
      </c>
      <c r="B60" s="80" t="s">
        <v>1786</v>
      </c>
      <c r="C60" s="80" t="s">
        <v>1706</v>
      </c>
      <c r="D60" s="78">
        <v>49</v>
      </c>
      <c r="E60" s="217">
        <v>0</v>
      </c>
      <c r="F60" s="80"/>
      <c r="G60" s="447"/>
      <c r="H60" s="218">
        <f t="shared" si="0"/>
        <v>22.200000000000003</v>
      </c>
      <c r="I60" s="218">
        <f t="shared" si="1"/>
        <v>0</v>
      </c>
      <c r="J60" s="218">
        <v>111</v>
      </c>
      <c r="K60" s="219" t="s">
        <v>1787</v>
      </c>
      <c r="L60" s="22"/>
      <c r="M60" s="22"/>
      <c r="N60" s="22"/>
      <c r="O60" s="22"/>
      <c r="P60" s="22"/>
      <c r="Q60" s="22"/>
      <c r="R60" s="22"/>
      <c r="S60" s="22"/>
      <c r="T60" s="22"/>
      <c r="U60" s="22"/>
      <c r="V60" s="22"/>
      <c r="W60" s="22"/>
      <c r="X60" s="22"/>
      <c r="Y60" s="22"/>
      <c r="Z60" s="22"/>
      <c r="AA60" s="22"/>
    </row>
    <row r="61" spans="1:27" ht="15" hidden="1">
      <c r="A61" s="138">
        <v>678</v>
      </c>
      <c r="B61" s="80" t="s">
        <v>1788</v>
      </c>
      <c r="C61" s="80" t="s">
        <v>1706</v>
      </c>
      <c r="D61" s="78">
        <v>50</v>
      </c>
      <c r="E61" s="217">
        <v>0</v>
      </c>
      <c r="F61" s="80"/>
      <c r="G61" s="447"/>
      <c r="H61" s="218">
        <f t="shared" si="0"/>
        <v>7.2</v>
      </c>
      <c r="I61" s="218">
        <f t="shared" si="1"/>
        <v>0</v>
      </c>
      <c r="J61" s="218">
        <v>36</v>
      </c>
      <c r="K61" s="219" t="s">
        <v>1789</v>
      </c>
      <c r="L61" s="22"/>
      <c r="M61" s="22"/>
      <c r="N61" s="22"/>
      <c r="O61" s="22"/>
      <c r="P61" s="22"/>
      <c r="Q61" s="22"/>
      <c r="R61" s="22"/>
      <c r="S61" s="22"/>
      <c r="T61" s="22"/>
      <c r="U61" s="22"/>
      <c r="V61" s="22"/>
      <c r="W61" s="22"/>
      <c r="X61" s="22"/>
      <c r="Y61" s="22"/>
      <c r="Z61" s="22"/>
      <c r="AA61" s="22"/>
    </row>
    <row r="62" spans="1:27" ht="15" hidden="1">
      <c r="A62" s="138">
        <v>64</v>
      </c>
      <c r="B62" s="80" t="s">
        <v>1790</v>
      </c>
      <c r="C62" s="80" t="s">
        <v>1699</v>
      </c>
      <c r="D62" s="78"/>
      <c r="E62" s="217">
        <v>0</v>
      </c>
      <c r="F62" s="80"/>
      <c r="G62" s="447"/>
      <c r="H62" s="218">
        <f t="shared" si="0"/>
        <v>2.2000000000000002</v>
      </c>
      <c r="I62" s="218">
        <f t="shared" si="1"/>
        <v>0</v>
      </c>
      <c r="J62" s="218">
        <v>11</v>
      </c>
      <c r="K62" s="219" t="s">
        <v>1791</v>
      </c>
      <c r="L62" s="22"/>
      <c r="M62" s="22"/>
      <c r="N62" s="22"/>
      <c r="O62" s="22"/>
      <c r="P62" s="22"/>
      <c r="Q62" s="22"/>
      <c r="R62" s="22"/>
      <c r="S62" s="22"/>
      <c r="T62" s="22"/>
      <c r="U62" s="22"/>
      <c r="V62" s="22"/>
      <c r="W62" s="22"/>
      <c r="X62" s="22"/>
      <c r="Y62" s="22"/>
      <c r="Z62" s="22"/>
      <c r="AA62" s="22"/>
    </row>
    <row r="63" spans="1:27" ht="15" hidden="1">
      <c r="A63" s="138">
        <v>469</v>
      </c>
      <c r="B63" s="80" t="s">
        <v>1792</v>
      </c>
      <c r="C63" s="80" t="s">
        <v>1704</v>
      </c>
      <c r="D63" s="78">
        <v>34</v>
      </c>
      <c r="E63" s="217">
        <v>0</v>
      </c>
      <c r="F63" s="80"/>
      <c r="G63" s="447"/>
      <c r="H63" s="218">
        <f t="shared" si="0"/>
        <v>10.200000000000001</v>
      </c>
      <c r="I63" s="218">
        <f t="shared" si="1"/>
        <v>0</v>
      </c>
      <c r="J63" s="218">
        <v>51</v>
      </c>
      <c r="K63" s="219" t="s">
        <v>1793</v>
      </c>
      <c r="L63" s="22"/>
      <c r="M63" s="22"/>
      <c r="N63" s="22"/>
      <c r="O63" s="22"/>
      <c r="P63" s="22"/>
      <c r="Q63" s="22"/>
      <c r="R63" s="22"/>
      <c r="S63" s="22"/>
      <c r="T63" s="22"/>
      <c r="U63" s="22"/>
      <c r="V63" s="22"/>
      <c r="W63" s="22"/>
      <c r="X63" s="22"/>
      <c r="Y63" s="22"/>
      <c r="Z63" s="22"/>
      <c r="AA63" s="22"/>
    </row>
    <row r="64" spans="1:27" ht="15" hidden="1">
      <c r="A64" s="138">
        <v>760</v>
      </c>
      <c r="B64" s="80" t="s">
        <v>1794</v>
      </c>
      <c r="C64" s="80" t="s">
        <v>1706</v>
      </c>
      <c r="D64" s="78">
        <v>51</v>
      </c>
      <c r="E64" s="217">
        <v>0</v>
      </c>
      <c r="F64" s="80"/>
      <c r="G64" s="447"/>
      <c r="H64" s="218">
        <f t="shared" si="0"/>
        <v>9.2000000000000011</v>
      </c>
      <c r="I64" s="218">
        <f t="shared" si="1"/>
        <v>0</v>
      </c>
      <c r="J64" s="218">
        <v>46</v>
      </c>
      <c r="K64" s="219" t="s">
        <v>1795</v>
      </c>
      <c r="L64" s="22"/>
      <c r="M64" s="22"/>
      <c r="N64" s="22"/>
      <c r="O64" s="22"/>
      <c r="P64" s="22"/>
      <c r="Q64" s="22"/>
      <c r="R64" s="22"/>
      <c r="S64" s="22"/>
      <c r="T64" s="22"/>
      <c r="U64" s="22"/>
      <c r="V64" s="22"/>
      <c r="W64" s="22"/>
      <c r="X64" s="22"/>
      <c r="Y64" s="22"/>
      <c r="Z64" s="22"/>
      <c r="AA64" s="22"/>
    </row>
    <row r="65" spans="1:27" ht="15" hidden="1">
      <c r="A65" s="138">
        <v>708</v>
      </c>
      <c r="B65" s="80" t="s">
        <v>1796</v>
      </c>
      <c r="C65" s="80" t="s">
        <v>1706</v>
      </c>
      <c r="D65" s="78">
        <v>50</v>
      </c>
      <c r="E65" s="217">
        <v>0</v>
      </c>
      <c r="F65" s="80"/>
      <c r="G65" s="447"/>
      <c r="H65" s="218">
        <f t="shared" si="0"/>
        <v>7.8000000000000007</v>
      </c>
      <c r="I65" s="218">
        <f t="shared" si="1"/>
        <v>0</v>
      </c>
      <c r="J65" s="218">
        <v>39</v>
      </c>
      <c r="K65" s="219" t="s">
        <v>1797</v>
      </c>
      <c r="L65" s="22"/>
      <c r="M65" s="22"/>
      <c r="N65" s="22"/>
      <c r="O65" s="22"/>
      <c r="P65" s="22"/>
      <c r="Q65" s="22"/>
      <c r="R65" s="22"/>
      <c r="S65" s="22"/>
      <c r="T65" s="22"/>
      <c r="U65" s="22"/>
      <c r="V65" s="22"/>
      <c r="W65" s="22"/>
      <c r="X65" s="22"/>
      <c r="Y65" s="22"/>
      <c r="Z65" s="22"/>
      <c r="AA65" s="22"/>
    </row>
    <row r="66" spans="1:27" ht="15" hidden="1">
      <c r="A66" s="138">
        <v>444</v>
      </c>
      <c r="B66" s="80" t="s">
        <v>1798</v>
      </c>
      <c r="C66" s="80" t="s">
        <v>1704</v>
      </c>
      <c r="D66" s="78">
        <v>34</v>
      </c>
      <c r="E66" s="217">
        <v>0</v>
      </c>
      <c r="F66" s="80"/>
      <c r="G66" s="447"/>
      <c r="H66" s="218">
        <f t="shared" si="0"/>
        <v>8.6</v>
      </c>
      <c r="I66" s="218">
        <f t="shared" si="1"/>
        <v>0</v>
      </c>
      <c r="J66" s="218">
        <v>43</v>
      </c>
      <c r="K66" s="219" t="s">
        <v>1799</v>
      </c>
      <c r="L66" s="22"/>
      <c r="M66" s="22"/>
      <c r="N66" s="22"/>
      <c r="O66" s="22"/>
      <c r="P66" s="22"/>
      <c r="Q66" s="22"/>
      <c r="R66" s="22"/>
      <c r="S66" s="22"/>
      <c r="T66" s="22"/>
      <c r="U66" s="22"/>
      <c r="V66" s="22"/>
      <c r="W66" s="22"/>
      <c r="X66" s="22"/>
      <c r="Y66" s="22"/>
      <c r="Z66" s="22"/>
      <c r="AA66" s="22"/>
    </row>
    <row r="67" spans="1:27" ht="15" hidden="1">
      <c r="A67" s="138">
        <v>174</v>
      </c>
      <c r="B67" s="80" t="s">
        <v>1800</v>
      </c>
      <c r="C67" s="80" t="s">
        <v>1699</v>
      </c>
      <c r="D67" s="78"/>
      <c r="E67" s="217">
        <v>0</v>
      </c>
      <c r="F67" s="80"/>
      <c r="G67" s="447"/>
      <c r="H67" s="218">
        <f t="shared" si="0"/>
        <v>4.6000000000000005</v>
      </c>
      <c r="I67" s="218">
        <f t="shared" si="1"/>
        <v>0</v>
      </c>
      <c r="J67" s="218">
        <v>23</v>
      </c>
      <c r="K67" s="219" t="s">
        <v>1801</v>
      </c>
      <c r="L67" s="22"/>
      <c r="M67" s="22"/>
      <c r="N67" s="22"/>
      <c r="O67" s="22"/>
      <c r="P67" s="22"/>
      <c r="Q67" s="22"/>
      <c r="R67" s="22"/>
      <c r="S67" s="22"/>
      <c r="T67" s="22"/>
      <c r="U67" s="22"/>
      <c r="V67" s="22"/>
      <c r="W67" s="22"/>
      <c r="X67" s="22"/>
      <c r="Y67" s="22"/>
      <c r="Z67" s="22"/>
      <c r="AA67" s="22"/>
    </row>
    <row r="68" spans="1:27" ht="15" hidden="1">
      <c r="A68" s="138">
        <v>599</v>
      </c>
      <c r="B68" s="80" t="s">
        <v>1802</v>
      </c>
      <c r="C68" s="80" t="s">
        <v>1704</v>
      </c>
      <c r="D68" s="78">
        <v>34</v>
      </c>
      <c r="E68" s="217">
        <v>0</v>
      </c>
      <c r="F68" s="80"/>
      <c r="G68" s="447"/>
      <c r="H68" s="218">
        <f t="shared" si="0"/>
        <v>3.2</v>
      </c>
      <c r="I68" s="218">
        <f t="shared" si="1"/>
        <v>0</v>
      </c>
      <c r="J68" s="218">
        <v>16</v>
      </c>
      <c r="K68" s="219" t="s">
        <v>1803</v>
      </c>
      <c r="L68" s="22"/>
      <c r="M68" s="22"/>
      <c r="N68" s="22"/>
      <c r="O68" s="22"/>
      <c r="P68" s="22"/>
      <c r="Q68" s="22"/>
      <c r="R68" s="22"/>
      <c r="S68" s="22"/>
      <c r="T68" s="22"/>
      <c r="U68" s="22"/>
      <c r="V68" s="22"/>
      <c r="W68" s="22"/>
      <c r="X68" s="22"/>
      <c r="Y68" s="22"/>
      <c r="Z68" s="22"/>
      <c r="AA68" s="22"/>
    </row>
    <row r="69" spans="1:27" ht="15" hidden="1">
      <c r="A69" s="138">
        <v>554</v>
      </c>
      <c r="B69" s="80" t="s">
        <v>1804</v>
      </c>
      <c r="C69" s="80" t="s">
        <v>1704</v>
      </c>
      <c r="D69" s="78">
        <v>34</v>
      </c>
      <c r="E69" s="217">
        <v>0</v>
      </c>
      <c r="F69" s="80"/>
      <c r="G69" s="447"/>
      <c r="H69" s="218">
        <f t="shared" si="0"/>
        <v>3.6</v>
      </c>
      <c r="I69" s="218">
        <f t="shared" si="1"/>
        <v>0</v>
      </c>
      <c r="J69" s="218">
        <v>18</v>
      </c>
      <c r="K69" s="219" t="s">
        <v>1805</v>
      </c>
      <c r="L69" s="22"/>
      <c r="M69" s="22"/>
      <c r="N69" s="22"/>
      <c r="O69" s="22"/>
      <c r="P69" s="22"/>
      <c r="Q69" s="22"/>
      <c r="R69" s="22"/>
      <c r="S69" s="22"/>
      <c r="T69" s="22"/>
      <c r="U69" s="22"/>
      <c r="V69" s="22"/>
      <c r="W69" s="22"/>
      <c r="X69" s="22"/>
      <c r="Y69" s="22"/>
      <c r="Z69" s="22"/>
      <c r="AA69" s="22"/>
    </row>
    <row r="70" spans="1:27" ht="15" hidden="1">
      <c r="A70" s="138">
        <v>890</v>
      </c>
      <c r="B70" s="80" t="s">
        <v>1804</v>
      </c>
      <c r="C70" s="80" t="s">
        <v>1706</v>
      </c>
      <c r="D70" s="78">
        <v>51</v>
      </c>
      <c r="E70" s="217">
        <v>0</v>
      </c>
      <c r="F70" s="80"/>
      <c r="G70" s="447"/>
      <c r="H70" s="218">
        <f t="shared" si="0"/>
        <v>3.6</v>
      </c>
      <c r="I70" s="218">
        <f t="shared" si="1"/>
        <v>0</v>
      </c>
      <c r="J70" s="218">
        <v>18</v>
      </c>
      <c r="K70" s="219" t="s">
        <v>1805</v>
      </c>
      <c r="L70" s="22"/>
      <c r="M70" s="22"/>
      <c r="N70" s="22"/>
      <c r="O70" s="22"/>
      <c r="P70" s="22"/>
      <c r="Q70" s="22"/>
      <c r="R70" s="22"/>
      <c r="S70" s="22"/>
      <c r="T70" s="22"/>
      <c r="U70" s="22"/>
      <c r="V70" s="22"/>
      <c r="W70" s="22"/>
      <c r="X70" s="22"/>
      <c r="Y70" s="22"/>
      <c r="Z70" s="22"/>
      <c r="AA70" s="22"/>
    </row>
    <row r="71" spans="1:27" ht="15" hidden="1">
      <c r="A71" s="138">
        <v>315</v>
      </c>
      <c r="B71" s="80" t="s">
        <v>1806</v>
      </c>
      <c r="C71" s="80" t="s">
        <v>1704</v>
      </c>
      <c r="D71" s="78">
        <v>21</v>
      </c>
      <c r="E71" s="217">
        <v>0</v>
      </c>
      <c r="F71" s="80"/>
      <c r="G71" s="447"/>
      <c r="H71" s="218">
        <f t="shared" si="0"/>
        <v>9.4</v>
      </c>
      <c r="I71" s="218">
        <f t="shared" si="1"/>
        <v>0</v>
      </c>
      <c r="J71" s="218">
        <v>47</v>
      </c>
      <c r="K71" s="219" t="s">
        <v>1807</v>
      </c>
      <c r="L71" s="22"/>
      <c r="M71" s="22"/>
      <c r="N71" s="22"/>
      <c r="O71" s="22"/>
      <c r="P71" s="22"/>
      <c r="Q71" s="22"/>
      <c r="R71" s="22"/>
      <c r="S71" s="22"/>
      <c r="T71" s="22"/>
      <c r="U71" s="22"/>
      <c r="V71" s="22"/>
      <c r="W71" s="22"/>
      <c r="X71" s="22"/>
      <c r="Y71" s="22"/>
      <c r="Z71" s="22"/>
      <c r="AA71" s="22"/>
    </row>
    <row r="72" spans="1:27" ht="15" hidden="1">
      <c r="A72" s="138">
        <v>512</v>
      </c>
      <c r="B72" s="80" t="s">
        <v>1808</v>
      </c>
      <c r="C72" s="80" t="s">
        <v>1704</v>
      </c>
      <c r="D72" s="78">
        <v>34</v>
      </c>
      <c r="E72" s="217">
        <v>0</v>
      </c>
      <c r="F72" s="80"/>
      <c r="G72" s="447"/>
      <c r="H72" s="218">
        <f t="shared" si="0"/>
        <v>9</v>
      </c>
      <c r="I72" s="218">
        <f t="shared" si="1"/>
        <v>0</v>
      </c>
      <c r="J72" s="218">
        <v>45</v>
      </c>
      <c r="K72" s="219" t="s">
        <v>1809</v>
      </c>
      <c r="L72" s="22"/>
      <c r="M72" s="22"/>
      <c r="N72" s="22"/>
      <c r="O72" s="22"/>
      <c r="P72" s="22"/>
      <c r="Q72" s="22"/>
      <c r="R72" s="22"/>
      <c r="S72" s="22"/>
      <c r="T72" s="22"/>
      <c r="U72" s="22"/>
      <c r="V72" s="22"/>
      <c r="W72" s="22"/>
      <c r="X72" s="22"/>
      <c r="Y72" s="22"/>
      <c r="Z72" s="22"/>
      <c r="AA72" s="22"/>
    </row>
    <row r="73" spans="1:27" ht="15" hidden="1">
      <c r="A73" s="138">
        <v>187</v>
      </c>
      <c r="B73" s="80" t="s">
        <v>1810</v>
      </c>
      <c r="C73" s="80" t="s">
        <v>1699</v>
      </c>
      <c r="D73" s="78"/>
      <c r="E73" s="217">
        <v>0</v>
      </c>
      <c r="F73" s="80"/>
      <c r="G73" s="447"/>
      <c r="H73" s="218">
        <f t="shared" si="0"/>
        <v>7.4</v>
      </c>
      <c r="I73" s="218">
        <f t="shared" si="1"/>
        <v>0</v>
      </c>
      <c r="J73" s="218">
        <v>37</v>
      </c>
      <c r="K73" s="219" t="s">
        <v>1811</v>
      </c>
      <c r="L73" s="22"/>
      <c r="M73" s="22"/>
      <c r="N73" s="22"/>
      <c r="O73" s="22"/>
      <c r="P73" s="22"/>
      <c r="Q73" s="22"/>
      <c r="R73" s="22"/>
      <c r="S73" s="22"/>
      <c r="T73" s="22"/>
      <c r="U73" s="22"/>
      <c r="V73" s="22"/>
      <c r="W73" s="22"/>
      <c r="X73" s="22"/>
      <c r="Y73" s="22"/>
      <c r="Z73" s="22"/>
      <c r="AA73" s="22"/>
    </row>
    <row r="74" spans="1:27" ht="15" hidden="1">
      <c r="A74" s="138">
        <v>453</v>
      </c>
      <c r="B74" s="80" t="s">
        <v>1810</v>
      </c>
      <c r="C74" s="80" t="s">
        <v>1704</v>
      </c>
      <c r="D74" s="78">
        <v>34</v>
      </c>
      <c r="E74" s="217">
        <v>0</v>
      </c>
      <c r="F74" s="80"/>
      <c r="G74" s="447"/>
      <c r="H74" s="218">
        <f t="shared" si="0"/>
        <v>8</v>
      </c>
      <c r="I74" s="218">
        <f t="shared" si="1"/>
        <v>0</v>
      </c>
      <c r="J74" s="218">
        <v>40</v>
      </c>
      <c r="K74" s="219" t="s">
        <v>1812</v>
      </c>
      <c r="L74" s="22"/>
      <c r="M74" s="22"/>
      <c r="N74" s="22"/>
      <c r="O74" s="22"/>
      <c r="P74" s="22"/>
      <c r="Q74" s="22"/>
      <c r="R74" s="22"/>
      <c r="S74" s="22"/>
      <c r="T74" s="22"/>
      <c r="U74" s="22"/>
      <c r="V74" s="22"/>
      <c r="W74" s="22"/>
      <c r="X74" s="22"/>
      <c r="Y74" s="22"/>
      <c r="Z74" s="22"/>
      <c r="AA74" s="22"/>
    </row>
    <row r="75" spans="1:27" ht="15" hidden="1">
      <c r="A75" s="138">
        <v>537</v>
      </c>
      <c r="B75" s="80" t="s">
        <v>1813</v>
      </c>
      <c r="C75" s="80" t="s">
        <v>1704</v>
      </c>
      <c r="D75" s="78">
        <v>34</v>
      </c>
      <c r="E75" s="217">
        <v>0</v>
      </c>
      <c r="F75" s="80"/>
      <c r="G75" s="447"/>
      <c r="H75" s="218">
        <f t="shared" si="0"/>
        <v>8.8000000000000007</v>
      </c>
      <c r="I75" s="218">
        <f t="shared" si="1"/>
        <v>0</v>
      </c>
      <c r="J75" s="218">
        <v>44</v>
      </c>
      <c r="K75" s="219" t="s">
        <v>1814</v>
      </c>
      <c r="L75" s="22"/>
      <c r="M75" s="22"/>
      <c r="N75" s="22"/>
      <c r="O75" s="22"/>
      <c r="P75" s="22"/>
      <c r="Q75" s="22"/>
      <c r="R75" s="22"/>
      <c r="S75" s="22"/>
      <c r="T75" s="22"/>
      <c r="U75" s="22"/>
      <c r="V75" s="22"/>
      <c r="W75" s="22"/>
      <c r="X75" s="22"/>
      <c r="Y75" s="22"/>
      <c r="Z75" s="22"/>
      <c r="AA75" s="22"/>
    </row>
    <row r="76" spans="1:27" ht="15" hidden="1">
      <c r="A76" s="138">
        <v>142</v>
      </c>
      <c r="B76" s="80" t="s">
        <v>1815</v>
      </c>
      <c r="C76" s="80" t="s">
        <v>1699</v>
      </c>
      <c r="D76" s="78"/>
      <c r="E76" s="217">
        <v>0</v>
      </c>
      <c r="F76" s="80"/>
      <c r="G76" s="447"/>
      <c r="H76" s="218">
        <f t="shared" si="0"/>
        <v>12.600000000000001</v>
      </c>
      <c r="I76" s="218">
        <f t="shared" si="1"/>
        <v>0</v>
      </c>
      <c r="J76" s="218">
        <v>63</v>
      </c>
      <c r="K76" s="219" t="s">
        <v>1816</v>
      </c>
      <c r="L76" s="22"/>
      <c r="M76" s="22"/>
      <c r="N76" s="22"/>
      <c r="O76" s="22"/>
      <c r="P76" s="22"/>
      <c r="Q76" s="22"/>
      <c r="R76" s="22"/>
      <c r="S76" s="22"/>
      <c r="T76" s="22"/>
      <c r="U76" s="22"/>
      <c r="V76" s="22"/>
      <c r="W76" s="22"/>
      <c r="X76" s="22"/>
      <c r="Y76" s="22"/>
      <c r="Z76" s="22"/>
      <c r="AA76" s="22"/>
    </row>
    <row r="77" spans="1:27" ht="15" hidden="1">
      <c r="A77" s="138">
        <v>577</v>
      </c>
      <c r="B77" s="80" t="s">
        <v>1817</v>
      </c>
      <c r="C77" s="80" t="s">
        <v>1704</v>
      </c>
      <c r="D77" s="78">
        <v>34</v>
      </c>
      <c r="E77" s="217">
        <v>0</v>
      </c>
      <c r="F77" s="80"/>
      <c r="G77" s="447"/>
      <c r="H77" s="218">
        <f t="shared" si="0"/>
        <v>12</v>
      </c>
      <c r="I77" s="218">
        <f t="shared" si="1"/>
        <v>0</v>
      </c>
      <c r="J77" s="218">
        <v>60</v>
      </c>
      <c r="K77" s="219" t="s">
        <v>1818</v>
      </c>
      <c r="L77" s="22"/>
      <c r="M77" s="22"/>
      <c r="N77" s="22"/>
      <c r="O77" s="22"/>
      <c r="P77" s="22"/>
      <c r="Q77" s="22"/>
      <c r="R77" s="22"/>
      <c r="S77" s="22"/>
      <c r="T77" s="22"/>
      <c r="U77" s="22"/>
      <c r="V77" s="22"/>
      <c r="W77" s="22"/>
      <c r="X77" s="22"/>
      <c r="Y77" s="22"/>
      <c r="Z77" s="22"/>
      <c r="AA77" s="22"/>
    </row>
    <row r="78" spans="1:27" ht="15" hidden="1">
      <c r="A78" s="138">
        <v>36</v>
      </c>
      <c r="B78" s="80" t="s">
        <v>1819</v>
      </c>
      <c r="C78" s="80" t="s">
        <v>1699</v>
      </c>
      <c r="D78" s="78"/>
      <c r="E78" s="217">
        <v>0</v>
      </c>
      <c r="F78" s="80"/>
      <c r="G78" s="447"/>
      <c r="H78" s="218">
        <f t="shared" si="0"/>
        <v>10.200000000000001</v>
      </c>
      <c r="I78" s="218">
        <f t="shared" si="1"/>
        <v>0</v>
      </c>
      <c r="J78" s="218">
        <v>51</v>
      </c>
      <c r="K78" s="219" t="s">
        <v>1820</v>
      </c>
      <c r="L78" s="22"/>
      <c r="M78" s="22"/>
      <c r="N78" s="22"/>
      <c r="O78" s="22"/>
      <c r="P78" s="22"/>
      <c r="Q78" s="22"/>
      <c r="R78" s="22"/>
      <c r="S78" s="22"/>
      <c r="T78" s="22"/>
      <c r="U78" s="22"/>
      <c r="V78" s="22"/>
      <c r="W78" s="22"/>
      <c r="X78" s="22"/>
      <c r="Y78" s="22"/>
      <c r="Z78" s="22"/>
      <c r="AA78" s="22"/>
    </row>
    <row r="79" spans="1:27" ht="15" hidden="1">
      <c r="A79" s="138">
        <v>473</v>
      </c>
      <c r="B79" s="80" t="s">
        <v>1821</v>
      </c>
      <c r="C79" s="80" t="s">
        <v>1704</v>
      </c>
      <c r="D79" s="78">
        <v>34</v>
      </c>
      <c r="E79" s="217">
        <v>0</v>
      </c>
      <c r="F79" s="80"/>
      <c r="G79" s="447"/>
      <c r="H79" s="218">
        <f t="shared" si="0"/>
        <v>2.2000000000000002</v>
      </c>
      <c r="I79" s="218">
        <f t="shared" si="1"/>
        <v>0</v>
      </c>
      <c r="J79" s="218">
        <v>11</v>
      </c>
      <c r="K79" s="219" t="s">
        <v>1822</v>
      </c>
      <c r="L79" s="22"/>
      <c r="M79" s="22"/>
      <c r="N79" s="22"/>
      <c r="O79" s="22"/>
      <c r="P79" s="22"/>
      <c r="Q79" s="22"/>
      <c r="R79" s="22"/>
      <c r="S79" s="22"/>
      <c r="T79" s="22"/>
      <c r="U79" s="22"/>
      <c r="V79" s="22"/>
      <c r="W79" s="22"/>
      <c r="X79" s="22"/>
      <c r="Y79" s="22"/>
      <c r="Z79" s="22"/>
      <c r="AA79" s="22"/>
    </row>
    <row r="80" spans="1:27" ht="15" hidden="1">
      <c r="A80" s="138">
        <v>364</v>
      </c>
      <c r="B80" s="80" t="s">
        <v>1823</v>
      </c>
      <c r="C80" s="80" t="s">
        <v>1704</v>
      </c>
      <c r="D80" s="78">
        <v>23</v>
      </c>
      <c r="E80" s="217">
        <v>0</v>
      </c>
      <c r="F80" s="80"/>
      <c r="G80" s="447"/>
      <c r="H80" s="218">
        <f t="shared" si="0"/>
        <v>34.6</v>
      </c>
      <c r="I80" s="218">
        <f t="shared" si="1"/>
        <v>0</v>
      </c>
      <c r="J80" s="218">
        <v>173</v>
      </c>
      <c r="K80" s="219" t="s">
        <v>1824</v>
      </c>
      <c r="L80" s="22"/>
      <c r="M80" s="22"/>
      <c r="N80" s="22"/>
      <c r="O80" s="22"/>
      <c r="P80" s="22"/>
      <c r="Q80" s="22"/>
      <c r="R80" s="22"/>
      <c r="S80" s="22"/>
      <c r="T80" s="22"/>
      <c r="U80" s="22"/>
      <c r="V80" s="22"/>
      <c r="W80" s="22"/>
      <c r="X80" s="22"/>
      <c r="Y80" s="22"/>
      <c r="Z80" s="22"/>
      <c r="AA80" s="22"/>
    </row>
    <row r="81" spans="1:27" ht="15" hidden="1">
      <c r="A81" s="138">
        <v>182</v>
      </c>
      <c r="B81" s="80" t="s">
        <v>1825</v>
      </c>
      <c r="C81" s="80" t="s">
        <v>1699</v>
      </c>
      <c r="D81" s="78"/>
      <c r="E81" s="217">
        <v>0</v>
      </c>
      <c r="F81" s="80"/>
      <c r="G81" s="447"/>
      <c r="H81" s="218">
        <f t="shared" si="0"/>
        <v>7.4</v>
      </c>
      <c r="I81" s="218">
        <f t="shared" si="1"/>
        <v>0</v>
      </c>
      <c r="J81" s="218">
        <v>37</v>
      </c>
      <c r="K81" s="219" t="s">
        <v>1826</v>
      </c>
      <c r="L81" s="22"/>
      <c r="M81" s="22"/>
      <c r="N81" s="22"/>
      <c r="O81" s="22"/>
      <c r="P81" s="22"/>
      <c r="Q81" s="22"/>
      <c r="R81" s="22"/>
      <c r="S81" s="22"/>
      <c r="T81" s="22"/>
      <c r="U81" s="22"/>
      <c r="V81" s="22"/>
      <c r="W81" s="22"/>
      <c r="X81" s="22"/>
      <c r="Y81" s="22"/>
      <c r="Z81" s="22"/>
      <c r="AA81" s="22"/>
    </row>
    <row r="82" spans="1:27" ht="15" hidden="1">
      <c r="A82" s="138">
        <v>518</v>
      </c>
      <c r="B82" s="80" t="s">
        <v>1827</v>
      </c>
      <c r="C82" s="80" t="s">
        <v>1704</v>
      </c>
      <c r="D82" s="78">
        <v>34</v>
      </c>
      <c r="E82" s="217">
        <v>0</v>
      </c>
      <c r="F82" s="80"/>
      <c r="G82" s="447"/>
      <c r="H82" s="218">
        <f t="shared" si="0"/>
        <v>6.8000000000000007</v>
      </c>
      <c r="I82" s="218">
        <f t="shared" si="1"/>
        <v>0</v>
      </c>
      <c r="J82" s="218">
        <v>34</v>
      </c>
      <c r="K82" s="219" t="s">
        <v>1828</v>
      </c>
      <c r="L82" s="22"/>
      <c r="M82" s="22"/>
      <c r="N82" s="22"/>
      <c r="O82" s="22"/>
      <c r="P82" s="22"/>
      <c r="Q82" s="22"/>
      <c r="R82" s="22"/>
      <c r="S82" s="22"/>
      <c r="T82" s="22"/>
      <c r="U82" s="22"/>
      <c r="V82" s="22"/>
      <c r="W82" s="22"/>
      <c r="X82" s="22"/>
      <c r="Y82" s="22"/>
      <c r="Z82" s="22"/>
      <c r="AA82" s="22"/>
    </row>
    <row r="83" spans="1:27" ht="15" hidden="1">
      <c r="A83" s="138">
        <v>522</v>
      </c>
      <c r="B83" s="80" t="s">
        <v>1829</v>
      </c>
      <c r="C83" s="80" t="s">
        <v>1704</v>
      </c>
      <c r="D83" s="78">
        <v>34</v>
      </c>
      <c r="E83" s="217">
        <v>0</v>
      </c>
      <c r="F83" s="80"/>
      <c r="G83" s="447"/>
      <c r="H83" s="218">
        <f t="shared" si="0"/>
        <v>10.4</v>
      </c>
      <c r="I83" s="218">
        <f t="shared" si="1"/>
        <v>0</v>
      </c>
      <c r="J83" s="218">
        <v>52</v>
      </c>
      <c r="K83" s="219" t="s">
        <v>1830</v>
      </c>
      <c r="L83" s="22"/>
      <c r="M83" s="22"/>
      <c r="N83" s="22"/>
      <c r="O83" s="22"/>
      <c r="P83" s="22"/>
      <c r="Q83" s="22"/>
      <c r="R83" s="22"/>
      <c r="S83" s="22"/>
      <c r="T83" s="22"/>
      <c r="U83" s="22"/>
      <c r="V83" s="22"/>
      <c r="W83" s="22"/>
      <c r="X83" s="22"/>
      <c r="Y83" s="22"/>
      <c r="Z83" s="22"/>
      <c r="AA83" s="22"/>
    </row>
    <row r="84" spans="1:27" ht="15" hidden="1">
      <c r="A84" s="138">
        <v>583</v>
      </c>
      <c r="B84" s="80" t="s">
        <v>1831</v>
      </c>
      <c r="C84" s="80" t="s">
        <v>1704</v>
      </c>
      <c r="D84" s="78">
        <v>34</v>
      </c>
      <c r="E84" s="217">
        <v>0</v>
      </c>
      <c r="F84" s="80"/>
      <c r="G84" s="447"/>
      <c r="H84" s="218">
        <f t="shared" si="0"/>
        <v>5.6000000000000005</v>
      </c>
      <c r="I84" s="218">
        <f t="shared" si="1"/>
        <v>0</v>
      </c>
      <c r="J84" s="218">
        <v>28</v>
      </c>
      <c r="K84" s="219" t="s">
        <v>1832</v>
      </c>
      <c r="L84" s="22"/>
      <c r="M84" s="22"/>
      <c r="N84" s="22"/>
      <c r="O84" s="22"/>
      <c r="P84" s="22"/>
      <c r="Q84" s="22"/>
      <c r="R84" s="22"/>
      <c r="S84" s="22"/>
      <c r="T84" s="22"/>
      <c r="U84" s="22"/>
      <c r="V84" s="22"/>
      <c r="W84" s="22"/>
      <c r="X84" s="22"/>
      <c r="Y84" s="22"/>
      <c r="Z84" s="22"/>
      <c r="AA84" s="22"/>
    </row>
    <row r="85" spans="1:27" ht="15" hidden="1">
      <c r="A85" s="138">
        <v>504</v>
      </c>
      <c r="B85" s="80" t="s">
        <v>1833</v>
      </c>
      <c r="C85" s="80" t="s">
        <v>1704</v>
      </c>
      <c r="D85" s="78">
        <v>34</v>
      </c>
      <c r="E85" s="217">
        <v>0</v>
      </c>
      <c r="F85" s="80"/>
      <c r="G85" s="447"/>
      <c r="H85" s="218">
        <f t="shared" si="0"/>
        <v>11.200000000000001</v>
      </c>
      <c r="I85" s="218">
        <f t="shared" si="1"/>
        <v>0</v>
      </c>
      <c r="J85" s="218">
        <v>56</v>
      </c>
      <c r="K85" s="219" t="s">
        <v>1834</v>
      </c>
      <c r="L85" s="22"/>
      <c r="M85" s="22"/>
      <c r="N85" s="22"/>
      <c r="O85" s="22"/>
      <c r="P85" s="22"/>
      <c r="Q85" s="22"/>
      <c r="R85" s="22"/>
      <c r="S85" s="22"/>
      <c r="T85" s="22"/>
      <c r="U85" s="22"/>
      <c r="V85" s="22"/>
      <c r="W85" s="22"/>
      <c r="X85" s="22"/>
      <c r="Y85" s="22"/>
      <c r="Z85" s="22"/>
      <c r="AA85" s="22"/>
    </row>
    <row r="86" spans="1:27" ht="15" hidden="1">
      <c r="A86" s="138">
        <v>545</v>
      </c>
      <c r="B86" s="80" t="s">
        <v>1835</v>
      </c>
      <c r="C86" s="80" t="s">
        <v>1704</v>
      </c>
      <c r="D86" s="78">
        <v>34</v>
      </c>
      <c r="E86" s="217">
        <v>0</v>
      </c>
      <c r="F86" s="80"/>
      <c r="G86" s="447"/>
      <c r="H86" s="218">
        <f t="shared" si="0"/>
        <v>5.2</v>
      </c>
      <c r="I86" s="218">
        <f t="shared" si="1"/>
        <v>0</v>
      </c>
      <c r="J86" s="218">
        <v>26</v>
      </c>
      <c r="K86" s="219" t="s">
        <v>1836</v>
      </c>
      <c r="L86" s="22"/>
      <c r="M86" s="22"/>
      <c r="N86" s="22"/>
      <c r="O86" s="22"/>
      <c r="P86" s="22"/>
      <c r="Q86" s="22"/>
      <c r="R86" s="22"/>
      <c r="S86" s="22"/>
      <c r="T86" s="22"/>
      <c r="U86" s="22"/>
      <c r="V86" s="22"/>
      <c r="W86" s="22"/>
      <c r="X86" s="22"/>
      <c r="Y86" s="22"/>
      <c r="Z86" s="22"/>
      <c r="AA86" s="22"/>
    </row>
    <row r="87" spans="1:27" ht="15" hidden="1">
      <c r="A87" s="138">
        <v>555</v>
      </c>
      <c r="B87" s="80" t="s">
        <v>1837</v>
      </c>
      <c r="C87" s="80" t="s">
        <v>1704</v>
      </c>
      <c r="D87" s="78">
        <v>34</v>
      </c>
      <c r="E87" s="217">
        <v>0</v>
      </c>
      <c r="F87" s="80"/>
      <c r="G87" s="447"/>
      <c r="H87" s="218">
        <f t="shared" si="0"/>
        <v>5</v>
      </c>
      <c r="I87" s="218">
        <f t="shared" si="1"/>
        <v>0</v>
      </c>
      <c r="J87" s="218">
        <v>25</v>
      </c>
      <c r="K87" s="219" t="s">
        <v>1838</v>
      </c>
      <c r="L87" s="22"/>
      <c r="M87" s="22"/>
      <c r="N87" s="22"/>
      <c r="O87" s="22"/>
      <c r="P87" s="22"/>
      <c r="Q87" s="22"/>
      <c r="R87" s="22"/>
      <c r="S87" s="22"/>
      <c r="T87" s="22"/>
      <c r="U87" s="22"/>
      <c r="V87" s="22"/>
      <c r="W87" s="22"/>
      <c r="X87" s="22"/>
      <c r="Y87" s="22"/>
      <c r="Z87" s="22"/>
      <c r="AA87" s="22"/>
    </row>
    <row r="88" spans="1:27" ht="15" hidden="1">
      <c r="A88" s="138">
        <v>480</v>
      </c>
      <c r="B88" s="80" t="s">
        <v>1839</v>
      </c>
      <c r="C88" s="80" t="s">
        <v>1704</v>
      </c>
      <c r="D88" s="78">
        <v>34</v>
      </c>
      <c r="E88" s="217">
        <v>0</v>
      </c>
      <c r="F88" s="80"/>
      <c r="G88" s="447"/>
      <c r="H88" s="218">
        <f t="shared" si="0"/>
        <v>16.2</v>
      </c>
      <c r="I88" s="218">
        <f t="shared" si="1"/>
        <v>0</v>
      </c>
      <c r="J88" s="218">
        <v>81</v>
      </c>
      <c r="K88" s="219" t="s">
        <v>1840</v>
      </c>
      <c r="L88" s="22"/>
      <c r="M88" s="22"/>
      <c r="N88" s="22"/>
      <c r="O88" s="22"/>
      <c r="P88" s="22"/>
      <c r="Q88" s="22"/>
      <c r="R88" s="22"/>
      <c r="S88" s="22"/>
      <c r="T88" s="22"/>
      <c r="U88" s="22"/>
      <c r="V88" s="22"/>
      <c r="W88" s="22"/>
      <c r="X88" s="22"/>
      <c r="Y88" s="22"/>
      <c r="Z88" s="22"/>
      <c r="AA88" s="22"/>
    </row>
    <row r="89" spans="1:27" ht="15" hidden="1">
      <c r="A89" s="138">
        <v>394</v>
      </c>
      <c r="B89" s="221" t="s">
        <v>1841</v>
      </c>
      <c r="C89" s="80" t="s">
        <v>1704</v>
      </c>
      <c r="D89" s="222">
        <v>31</v>
      </c>
      <c r="E89" s="217">
        <v>0</v>
      </c>
      <c r="F89" s="80"/>
      <c r="G89" s="447"/>
      <c r="H89" s="218">
        <f t="shared" si="0"/>
        <v>6.2</v>
      </c>
      <c r="I89" s="218">
        <f t="shared" si="1"/>
        <v>0</v>
      </c>
      <c r="J89" s="218">
        <v>31</v>
      </c>
      <c r="K89" s="219" t="s">
        <v>1842</v>
      </c>
      <c r="L89" s="22"/>
      <c r="M89" s="22"/>
      <c r="N89" s="22"/>
      <c r="O89" s="22"/>
      <c r="P89" s="22"/>
      <c r="Q89" s="22"/>
      <c r="R89" s="22"/>
      <c r="S89" s="22"/>
      <c r="T89" s="22"/>
      <c r="U89" s="22"/>
      <c r="V89" s="22"/>
      <c r="W89" s="22"/>
      <c r="X89" s="22"/>
      <c r="Y89" s="22"/>
      <c r="Z89" s="22"/>
      <c r="AA89" s="22"/>
    </row>
    <row r="90" spans="1:27" ht="15" hidden="1">
      <c r="A90" s="138">
        <v>328</v>
      </c>
      <c r="B90" s="80" t="s">
        <v>1843</v>
      </c>
      <c r="C90" s="80" t="s">
        <v>1704</v>
      </c>
      <c r="D90" s="78">
        <v>21</v>
      </c>
      <c r="E90" s="217">
        <v>0</v>
      </c>
      <c r="F90" s="80"/>
      <c r="G90" s="447"/>
      <c r="H90" s="218">
        <f t="shared" si="0"/>
        <v>8</v>
      </c>
      <c r="I90" s="218">
        <f t="shared" si="1"/>
        <v>0</v>
      </c>
      <c r="J90" s="218">
        <v>40</v>
      </c>
      <c r="K90" s="219" t="s">
        <v>1844</v>
      </c>
      <c r="L90" s="22"/>
      <c r="M90" s="22"/>
      <c r="N90" s="22"/>
      <c r="O90" s="22"/>
      <c r="P90" s="22"/>
      <c r="Q90" s="22"/>
      <c r="R90" s="22"/>
      <c r="S90" s="22"/>
      <c r="T90" s="22"/>
      <c r="U90" s="22"/>
      <c r="V90" s="22"/>
      <c r="W90" s="22"/>
      <c r="X90" s="22"/>
      <c r="Y90" s="22"/>
      <c r="Z90" s="22"/>
      <c r="AA90" s="22"/>
    </row>
    <row r="91" spans="1:27" ht="15" hidden="1">
      <c r="A91" s="138">
        <v>763</v>
      </c>
      <c r="B91" s="80" t="s">
        <v>1843</v>
      </c>
      <c r="C91" s="80" t="s">
        <v>1706</v>
      </c>
      <c r="D91" s="78">
        <v>51</v>
      </c>
      <c r="E91" s="217">
        <v>0</v>
      </c>
      <c r="F91" s="80"/>
      <c r="G91" s="447"/>
      <c r="H91" s="218">
        <f t="shared" si="0"/>
        <v>8</v>
      </c>
      <c r="I91" s="218">
        <f t="shared" si="1"/>
        <v>0</v>
      </c>
      <c r="J91" s="218">
        <v>40</v>
      </c>
      <c r="K91" s="219" t="s">
        <v>1844</v>
      </c>
      <c r="L91" s="22"/>
      <c r="M91" s="22"/>
      <c r="N91" s="22"/>
      <c r="O91" s="22"/>
      <c r="P91" s="22"/>
      <c r="Q91" s="22"/>
      <c r="R91" s="22"/>
      <c r="S91" s="22"/>
      <c r="T91" s="22"/>
      <c r="U91" s="22"/>
      <c r="V91" s="22"/>
      <c r="W91" s="22"/>
      <c r="X91" s="22"/>
      <c r="Y91" s="22"/>
      <c r="Z91" s="22"/>
      <c r="AA91" s="22"/>
    </row>
    <row r="92" spans="1:27" ht="15" hidden="1">
      <c r="A92" s="138">
        <v>811</v>
      </c>
      <c r="B92" s="80" t="s">
        <v>1845</v>
      </c>
      <c r="C92" s="80" t="s">
        <v>1706</v>
      </c>
      <c r="D92" s="78">
        <v>51</v>
      </c>
      <c r="E92" s="217">
        <v>0</v>
      </c>
      <c r="F92" s="80"/>
      <c r="G92" s="447"/>
      <c r="H92" s="218">
        <f t="shared" si="0"/>
        <v>15.600000000000001</v>
      </c>
      <c r="I92" s="218">
        <f t="shared" si="1"/>
        <v>0</v>
      </c>
      <c r="J92" s="218">
        <v>78</v>
      </c>
      <c r="K92" s="219" t="s">
        <v>1846</v>
      </c>
      <c r="L92" s="22"/>
      <c r="M92" s="22"/>
      <c r="N92" s="22"/>
      <c r="O92" s="22"/>
      <c r="P92" s="22"/>
      <c r="Q92" s="22"/>
      <c r="R92" s="22"/>
      <c r="S92" s="22"/>
      <c r="T92" s="22"/>
      <c r="U92" s="22"/>
      <c r="V92" s="22"/>
      <c r="W92" s="22"/>
      <c r="X92" s="22"/>
      <c r="Y92" s="22"/>
      <c r="Z92" s="22"/>
      <c r="AA92" s="22"/>
    </row>
    <row r="93" spans="1:27" ht="15" hidden="1">
      <c r="A93" s="138">
        <v>696</v>
      </c>
      <c r="B93" s="80" t="s">
        <v>1847</v>
      </c>
      <c r="C93" s="80" t="s">
        <v>1706</v>
      </c>
      <c r="D93" s="78">
        <v>50</v>
      </c>
      <c r="E93" s="217">
        <v>0</v>
      </c>
      <c r="F93" s="80"/>
      <c r="G93" s="447"/>
      <c r="H93" s="218">
        <f t="shared" si="0"/>
        <v>8.6</v>
      </c>
      <c r="I93" s="218">
        <f t="shared" si="1"/>
        <v>0</v>
      </c>
      <c r="J93" s="218">
        <v>43</v>
      </c>
      <c r="K93" s="219" t="s">
        <v>1848</v>
      </c>
      <c r="L93" s="22"/>
      <c r="M93" s="22"/>
      <c r="N93" s="22"/>
      <c r="O93" s="22"/>
      <c r="P93" s="22"/>
      <c r="Q93" s="22"/>
      <c r="R93" s="22"/>
      <c r="S93" s="22"/>
      <c r="T93" s="22"/>
      <c r="U93" s="22"/>
      <c r="V93" s="22"/>
      <c r="W93" s="22"/>
      <c r="X93" s="22"/>
      <c r="Y93" s="22"/>
      <c r="Z93" s="22"/>
      <c r="AA93" s="22"/>
    </row>
    <row r="94" spans="1:27" ht="15" hidden="1">
      <c r="A94" s="138">
        <v>301</v>
      </c>
      <c r="B94" s="80" t="s">
        <v>1849</v>
      </c>
      <c r="C94" s="80" t="s">
        <v>1704</v>
      </c>
      <c r="D94" s="78">
        <v>21</v>
      </c>
      <c r="E94" s="217">
        <v>0</v>
      </c>
      <c r="F94" s="80"/>
      <c r="G94" s="447"/>
      <c r="H94" s="218">
        <f t="shared" si="0"/>
        <v>6.4</v>
      </c>
      <c r="I94" s="218">
        <f t="shared" si="1"/>
        <v>0</v>
      </c>
      <c r="J94" s="218">
        <v>32</v>
      </c>
      <c r="K94" s="219" t="s">
        <v>1850</v>
      </c>
      <c r="L94" s="22"/>
      <c r="M94" s="22"/>
      <c r="N94" s="22"/>
      <c r="O94" s="22"/>
      <c r="P94" s="22"/>
      <c r="Q94" s="22"/>
      <c r="R94" s="22"/>
      <c r="S94" s="22"/>
      <c r="T94" s="22"/>
      <c r="U94" s="22"/>
      <c r="V94" s="22"/>
      <c r="W94" s="22"/>
      <c r="X94" s="22"/>
      <c r="Y94" s="22"/>
      <c r="Z94" s="22"/>
      <c r="AA94" s="22"/>
    </row>
    <row r="95" spans="1:27" ht="15" hidden="1">
      <c r="A95" s="138">
        <v>777</v>
      </c>
      <c r="B95" s="80" t="s">
        <v>1851</v>
      </c>
      <c r="C95" s="80" t="s">
        <v>1706</v>
      </c>
      <c r="D95" s="78">
        <v>51</v>
      </c>
      <c r="E95" s="217">
        <v>0</v>
      </c>
      <c r="F95" s="80"/>
      <c r="G95" s="447"/>
      <c r="H95" s="218">
        <f t="shared" si="0"/>
        <v>6.4</v>
      </c>
      <c r="I95" s="218">
        <f t="shared" si="1"/>
        <v>0</v>
      </c>
      <c r="J95" s="218">
        <v>32</v>
      </c>
      <c r="K95" s="219" t="s">
        <v>1850</v>
      </c>
      <c r="L95" s="22"/>
      <c r="M95" s="22"/>
      <c r="N95" s="22"/>
      <c r="O95" s="22"/>
      <c r="P95" s="22"/>
      <c r="Q95" s="22"/>
      <c r="R95" s="22"/>
      <c r="S95" s="22"/>
      <c r="T95" s="22"/>
      <c r="U95" s="22"/>
      <c r="V95" s="22"/>
      <c r="W95" s="22"/>
      <c r="X95" s="22"/>
      <c r="Y95" s="22"/>
      <c r="Z95" s="22"/>
      <c r="AA95" s="22"/>
    </row>
    <row r="96" spans="1:27" ht="15" hidden="1">
      <c r="A96" s="138">
        <v>365</v>
      </c>
      <c r="B96" s="80" t="s">
        <v>1852</v>
      </c>
      <c r="C96" s="80" t="s">
        <v>1704</v>
      </c>
      <c r="D96" s="78">
        <v>23</v>
      </c>
      <c r="E96" s="217">
        <v>0</v>
      </c>
      <c r="F96" s="80"/>
      <c r="G96" s="447"/>
      <c r="H96" s="218">
        <f t="shared" si="0"/>
        <v>13.600000000000001</v>
      </c>
      <c r="I96" s="218">
        <f t="shared" si="1"/>
        <v>0</v>
      </c>
      <c r="J96" s="218">
        <v>68</v>
      </c>
      <c r="K96" s="219" t="s">
        <v>1853</v>
      </c>
      <c r="L96" s="22"/>
      <c r="M96" s="22"/>
      <c r="N96" s="22"/>
      <c r="O96" s="22"/>
      <c r="P96" s="22"/>
      <c r="Q96" s="22"/>
      <c r="R96" s="22"/>
      <c r="S96" s="22"/>
      <c r="T96" s="22"/>
      <c r="U96" s="22"/>
      <c r="V96" s="22"/>
      <c r="W96" s="22"/>
      <c r="X96" s="22"/>
      <c r="Y96" s="22"/>
      <c r="Z96" s="22"/>
      <c r="AA96" s="22"/>
    </row>
    <row r="97" spans="1:27" ht="15" hidden="1">
      <c r="A97" s="138">
        <v>692</v>
      </c>
      <c r="B97" s="80" t="s">
        <v>1852</v>
      </c>
      <c r="C97" s="80" t="s">
        <v>1706</v>
      </c>
      <c r="D97" s="78">
        <v>50</v>
      </c>
      <c r="E97" s="217">
        <v>0</v>
      </c>
      <c r="F97" s="80"/>
      <c r="G97" s="447"/>
      <c r="H97" s="218">
        <f t="shared" si="0"/>
        <v>13.600000000000001</v>
      </c>
      <c r="I97" s="218">
        <f t="shared" si="1"/>
        <v>0</v>
      </c>
      <c r="J97" s="218">
        <v>68</v>
      </c>
      <c r="K97" s="219" t="s">
        <v>1853</v>
      </c>
      <c r="L97" s="22"/>
      <c r="M97" s="22"/>
      <c r="N97" s="22"/>
      <c r="O97" s="22"/>
      <c r="P97" s="22"/>
      <c r="Q97" s="22"/>
      <c r="R97" s="22"/>
      <c r="S97" s="22"/>
      <c r="T97" s="22"/>
      <c r="U97" s="22"/>
      <c r="V97" s="22"/>
      <c r="W97" s="22"/>
      <c r="X97" s="22"/>
      <c r="Y97" s="22"/>
      <c r="Z97" s="22"/>
      <c r="AA97" s="22"/>
    </row>
    <row r="98" spans="1:27" ht="15" hidden="1">
      <c r="A98" s="138">
        <v>418</v>
      </c>
      <c r="B98" s="80" t="s">
        <v>1854</v>
      </c>
      <c r="C98" s="80" t="s">
        <v>1704</v>
      </c>
      <c r="D98" s="78">
        <v>34</v>
      </c>
      <c r="E98" s="217">
        <v>0</v>
      </c>
      <c r="F98" s="80"/>
      <c r="G98" s="447"/>
      <c r="H98" s="218">
        <f t="shared" si="0"/>
        <v>9.6000000000000014</v>
      </c>
      <c r="I98" s="218">
        <f t="shared" si="1"/>
        <v>0</v>
      </c>
      <c r="J98" s="218">
        <v>48</v>
      </c>
      <c r="K98" s="219" t="s">
        <v>1855</v>
      </c>
      <c r="L98" s="22"/>
      <c r="M98" s="22"/>
      <c r="N98" s="22"/>
      <c r="O98" s="22"/>
      <c r="P98" s="22"/>
      <c r="Q98" s="22"/>
      <c r="R98" s="22"/>
      <c r="S98" s="22"/>
      <c r="T98" s="22"/>
      <c r="U98" s="22"/>
      <c r="V98" s="22"/>
      <c r="W98" s="22"/>
      <c r="X98" s="22"/>
      <c r="Y98" s="22"/>
      <c r="Z98" s="22"/>
      <c r="AA98" s="22"/>
    </row>
    <row r="99" spans="1:27" ht="15" hidden="1">
      <c r="A99" s="138">
        <v>505</v>
      </c>
      <c r="B99" s="80" t="s">
        <v>1856</v>
      </c>
      <c r="C99" s="80" t="s">
        <v>1704</v>
      </c>
      <c r="D99" s="78">
        <v>34</v>
      </c>
      <c r="E99" s="217">
        <v>0</v>
      </c>
      <c r="F99" s="80"/>
      <c r="G99" s="447"/>
      <c r="H99" s="218">
        <f t="shared" si="0"/>
        <v>12</v>
      </c>
      <c r="I99" s="218">
        <f t="shared" si="1"/>
        <v>0</v>
      </c>
      <c r="J99" s="218">
        <v>60</v>
      </c>
      <c r="K99" s="219" t="s">
        <v>1857</v>
      </c>
      <c r="L99" s="22"/>
      <c r="M99" s="22"/>
      <c r="N99" s="22"/>
      <c r="O99" s="22"/>
      <c r="P99" s="22"/>
      <c r="Q99" s="22"/>
      <c r="R99" s="22"/>
      <c r="S99" s="22"/>
      <c r="T99" s="22"/>
      <c r="U99" s="22"/>
      <c r="V99" s="22"/>
      <c r="W99" s="22"/>
      <c r="X99" s="22"/>
      <c r="Y99" s="22"/>
      <c r="Z99" s="22"/>
      <c r="AA99" s="22"/>
    </row>
    <row r="100" spans="1:27" ht="15" hidden="1">
      <c r="A100" s="138">
        <v>354</v>
      </c>
      <c r="B100" s="80" t="s">
        <v>1858</v>
      </c>
      <c r="C100" s="80" t="s">
        <v>1704</v>
      </c>
      <c r="D100" s="78">
        <v>23</v>
      </c>
      <c r="E100" s="217">
        <v>0</v>
      </c>
      <c r="F100" s="80"/>
      <c r="G100" s="447"/>
      <c r="H100" s="218">
        <f t="shared" si="0"/>
        <v>10.8</v>
      </c>
      <c r="I100" s="218">
        <f t="shared" si="1"/>
        <v>0</v>
      </c>
      <c r="J100" s="218">
        <v>54</v>
      </c>
      <c r="K100" s="219" t="s">
        <v>1859</v>
      </c>
      <c r="L100" s="22"/>
      <c r="M100" s="22"/>
      <c r="N100" s="22"/>
      <c r="O100" s="22"/>
      <c r="P100" s="22"/>
      <c r="Q100" s="22"/>
      <c r="R100" s="22"/>
      <c r="S100" s="22"/>
      <c r="T100" s="22"/>
      <c r="U100" s="22"/>
      <c r="V100" s="22"/>
      <c r="W100" s="22"/>
      <c r="X100" s="22"/>
      <c r="Y100" s="22"/>
      <c r="Z100" s="22"/>
      <c r="AA100" s="22"/>
    </row>
    <row r="101" spans="1:27" ht="15" hidden="1">
      <c r="A101" s="138">
        <v>776</v>
      </c>
      <c r="B101" s="80" t="s">
        <v>1858</v>
      </c>
      <c r="C101" s="80" t="s">
        <v>1706</v>
      </c>
      <c r="D101" s="78">
        <v>51</v>
      </c>
      <c r="E101" s="217">
        <v>0</v>
      </c>
      <c r="F101" s="80"/>
      <c r="G101" s="447"/>
      <c r="H101" s="218">
        <f t="shared" si="0"/>
        <v>10.8</v>
      </c>
      <c r="I101" s="218">
        <f t="shared" si="1"/>
        <v>0</v>
      </c>
      <c r="J101" s="218">
        <v>54</v>
      </c>
      <c r="K101" s="219" t="s">
        <v>1859</v>
      </c>
      <c r="L101" s="22"/>
      <c r="M101" s="22"/>
      <c r="N101" s="22"/>
      <c r="O101" s="22"/>
      <c r="P101" s="22"/>
      <c r="Q101" s="22"/>
      <c r="R101" s="22"/>
      <c r="S101" s="22"/>
      <c r="T101" s="22"/>
      <c r="U101" s="22"/>
      <c r="V101" s="22"/>
      <c r="W101" s="22"/>
      <c r="X101" s="22"/>
      <c r="Y101" s="22"/>
      <c r="Z101" s="22"/>
      <c r="AA101" s="22"/>
    </row>
    <row r="102" spans="1:27" ht="15" hidden="1">
      <c r="A102" s="138">
        <v>281</v>
      </c>
      <c r="B102" s="80" t="s">
        <v>1860</v>
      </c>
      <c r="C102" s="80" t="s">
        <v>1704</v>
      </c>
      <c r="D102" s="78">
        <v>21</v>
      </c>
      <c r="E102" s="217">
        <v>0</v>
      </c>
      <c r="F102" s="80"/>
      <c r="G102" s="447"/>
      <c r="H102" s="218">
        <f t="shared" si="0"/>
        <v>11.200000000000001</v>
      </c>
      <c r="I102" s="218">
        <f t="shared" si="1"/>
        <v>0</v>
      </c>
      <c r="J102" s="218">
        <v>56</v>
      </c>
      <c r="K102" s="219" t="s">
        <v>1861</v>
      </c>
      <c r="L102" s="22"/>
      <c r="M102" s="22"/>
      <c r="N102" s="22"/>
      <c r="O102" s="22"/>
      <c r="P102" s="22"/>
      <c r="Q102" s="22"/>
      <c r="R102" s="22"/>
      <c r="S102" s="22"/>
      <c r="T102" s="22"/>
      <c r="U102" s="22"/>
      <c r="V102" s="22"/>
      <c r="W102" s="22"/>
      <c r="X102" s="22"/>
      <c r="Y102" s="22"/>
      <c r="Z102" s="22"/>
      <c r="AA102" s="22"/>
    </row>
    <row r="103" spans="1:27" ht="15" hidden="1">
      <c r="A103" s="138">
        <v>787</v>
      </c>
      <c r="B103" s="80" t="s">
        <v>1860</v>
      </c>
      <c r="C103" s="80" t="s">
        <v>1706</v>
      </c>
      <c r="D103" s="78">
        <v>51</v>
      </c>
      <c r="E103" s="217">
        <v>0</v>
      </c>
      <c r="F103" s="80"/>
      <c r="G103" s="447"/>
      <c r="H103" s="218">
        <f t="shared" si="0"/>
        <v>11.200000000000001</v>
      </c>
      <c r="I103" s="218">
        <f t="shared" si="1"/>
        <v>0</v>
      </c>
      <c r="J103" s="218">
        <v>56</v>
      </c>
      <c r="K103" s="219" t="s">
        <v>1861</v>
      </c>
      <c r="L103" s="22"/>
      <c r="M103" s="22"/>
      <c r="N103" s="22"/>
      <c r="O103" s="22"/>
      <c r="P103" s="22"/>
      <c r="Q103" s="22"/>
      <c r="R103" s="22"/>
      <c r="S103" s="22"/>
      <c r="T103" s="22"/>
      <c r="U103" s="22"/>
      <c r="V103" s="22"/>
      <c r="W103" s="22"/>
      <c r="X103" s="22"/>
      <c r="Y103" s="22"/>
      <c r="Z103" s="22"/>
      <c r="AA103" s="22"/>
    </row>
    <row r="104" spans="1:27" ht="15" hidden="1">
      <c r="A104" s="138">
        <v>532</v>
      </c>
      <c r="B104" s="80" t="s">
        <v>1862</v>
      </c>
      <c r="C104" s="80" t="s">
        <v>1704</v>
      </c>
      <c r="D104" s="78">
        <v>34</v>
      </c>
      <c r="E104" s="217">
        <v>0</v>
      </c>
      <c r="F104" s="80"/>
      <c r="G104" s="447"/>
      <c r="H104" s="218">
        <f t="shared" si="0"/>
        <v>6.8000000000000007</v>
      </c>
      <c r="I104" s="218">
        <f t="shared" si="1"/>
        <v>0</v>
      </c>
      <c r="J104" s="218">
        <v>34</v>
      </c>
      <c r="K104" s="219" t="s">
        <v>1863</v>
      </c>
      <c r="L104" s="22"/>
      <c r="M104" s="22"/>
      <c r="N104" s="22"/>
      <c r="O104" s="22"/>
      <c r="P104" s="22"/>
      <c r="Q104" s="22"/>
      <c r="R104" s="22"/>
      <c r="S104" s="22"/>
      <c r="T104" s="22"/>
      <c r="U104" s="22"/>
      <c r="V104" s="22"/>
      <c r="W104" s="22"/>
      <c r="X104" s="22"/>
      <c r="Y104" s="22"/>
      <c r="Z104" s="22"/>
      <c r="AA104" s="22"/>
    </row>
    <row r="105" spans="1:27" ht="15" hidden="1">
      <c r="A105" s="138">
        <v>741</v>
      </c>
      <c r="B105" s="80" t="s">
        <v>1864</v>
      </c>
      <c r="C105" s="80" t="s">
        <v>1706</v>
      </c>
      <c r="D105" s="78">
        <v>50</v>
      </c>
      <c r="E105" s="217">
        <v>0</v>
      </c>
      <c r="F105" s="80"/>
      <c r="G105" s="447"/>
      <c r="H105" s="218">
        <f t="shared" si="0"/>
        <v>8</v>
      </c>
      <c r="I105" s="218">
        <f t="shared" si="1"/>
        <v>0</v>
      </c>
      <c r="J105" s="218">
        <v>40</v>
      </c>
      <c r="K105" s="219" t="s">
        <v>1865</v>
      </c>
      <c r="L105" s="22"/>
      <c r="M105" s="22"/>
      <c r="N105" s="22"/>
      <c r="O105" s="22"/>
      <c r="P105" s="22"/>
      <c r="Q105" s="22"/>
      <c r="R105" s="22"/>
      <c r="S105" s="22"/>
      <c r="T105" s="22"/>
      <c r="U105" s="22"/>
      <c r="V105" s="22"/>
      <c r="W105" s="22"/>
      <c r="X105" s="22"/>
      <c r="Y105" s="22"/>
      <c r="Z105" s="22"/>
      <c r="AA105" s="22"/>
    </row>
    <row r="106" spans="1:27" ht="15" hidden="1">
      <c r="A106" s="138">
        <v>353</v>
      </c>
      <c r="B106" s="80" t="s">
        <v>1866</v>
      </c>
      <c r="C106" s="80" t="s">
        <v>1704</v>
      </c>
      <c r="D106" s="78">
        <v>23</v>
      </c>
      <c r="E106" s="217">
        <v>0</v>
      </c>
      <c r="F106" s="80"/>
      <c r="G106" s="447"/>
      <c r="H106" s="218">
        <f t="shared" si="0"/>
        <v>8.8000000000000007</v>
      </c>
      <c r="I106" s="218">
        <f t="shared" si="1"/>
        <v>0</v>
      </c>
      <c r="J106" s="218">
        <v>44</v>
      </c>
      <c r="K106" s="219" t="s">
        <v>1867</v>
      </c>
      <c r="L106" s="22"/>
      <c r="M106" s="22"/>
      <c r="N106" s="22"/>
      <c r="O106" s="22"/>
      <c r="P106" s="22"/>
      <c r="Q106" s="22"/>
      <c r="R106" s="22"/>
      <c r="S106" s="22"/>
      <c r="T106" s="22"/>
      <c r="U106" s="22"/>
      <c r="V106" s="22"/>
      <c r="W106" s="22"/>
      <c r="X106" s="22"/>
      <c r="Y106" s="22"/>
      <c r="Z106" s="22"/>
      <c r="AA106" s="22"/>
    </row>
    <row r="107" spans="1:27" ht="15" hidden="1">
      <c r="A107" s="138">
        <v>778</v>
      </c>
      <c r="B107" s="80" t="s">
        <v>1866</v>
      </c>
      <c r="C107" s="80" t="s">
        <v>1706</v>
      </c>
      <c r="D107" s="78">
        <v>51</v>
      </c>
      <c r="E107" s="217">
        <v>0</v>
      </c>
      <c r="F107" s="80"/>
      <c r="G107" s="447"/>
      <c r="H107" s="218">
        <f t="shared" si="0"/>
        <v>8.8000000000000007</v>
      </c>
      <c r="I107" s="218">
        <f t="shared" si="1"/>
        <v>0</v>
      </c>
      <c r="J107" s="218">
        <v>44</v>
      </c>
      <c r="K107" s="219" t="s">
        <v>1867</v>
      </c>
      <c r="L107" s="22"/>
      <c r="M107" s="22"/>
      <c r="N107" s="22"/>
      <c r="O107" s="22"/>
      <c r="P107" s="22"/>
      <c r="Q107" s="22"/>
      <c r="R107" s="22"/>
      <c r="S107" s="22"/>
      <c r="T107" s="22"/>
      <c r="U107" s="22"/>
      <c r="V107" s="22"/>
      <c r="W107" s="22"/>
      <c r="X107" s="22"/>
      <c r="Y107" s="22"/>
      <c r="Z107" s="22"/>
      <c r="AA107" s="22"/>
    </row>
    <row r="108" spans="1:27" ht="15" hidden="1">
      <c r="A108" s="138">
        <v>549</v>
      </c>
      <c r="B108" s="80" t="s">
        <v>1868</v>
      </c>
      <c r="C108" s="80" t="s">
        <v>1704</v>
      </c>
      <c r="D108" s="78">
        <v>34</v>
      </c>
      <c r="E108" s="217">
        <v>0</v>
      </c>
      <c r="F108" s="80"/>
      <c r="G108" s="447"/>
      <c r="H108" s="218">
        <f t="shared" si="0"/>
        <v>14.4</v>
      </c>
      <c r="I108" s="218">
        <f t="shared" si="1"/>
        <v>0</v>
      </c>
      <c r="J108" s="218">
        <v>72</v>
      </c>
      <c r="K108" s="219" t="s">
        <v>1869</v>
      </c>
      <c r="L108" s="22"/>
      <c r="M108" s="22"/>
      <c r="N108" s="22"/>
      <c r="O108" s="22"/>
      <c r="P108" s="22"/>
      <c r="Q108" s="22"/>
      <c r="R108" s="22"/>
      <c r="S108" s="22"/>
      <c r="T108" s="22"/>
      <c r="U108" s="22"/>
      <c r="V108" s="22"/>
      <c r="W108" s="22"/>
      <c r="X108" s="22"/>
      <c r="Y108" s="22"/>
      <c r="Z108" s="22"/>
      <c r="AA108" s="22"/>
    </row>
    <row r="109" spans="1:27" ht="15" hidden="1">
      <c r="A109" s="138">
        <v>680</v>
      </c>
      <c r="B109" s="80" t="s">
        <v>1868</v>
      </c>
      <c r="C109" s="80" t="s">
        <v>1706</v>
      </c>
      <c r="D109" s="78">
        <v>50</v>
      </c>
      <c r="E109" s="217">
        <v>0</v>
      </c>
      <c r="F109" s="80"/>
      <c r="G109" s="447"/>
      <c r="H109" s="218">
        <f t="shared" si="0"/>
        <v>14.4</v>
      </c>
      <c r="I109" s="218">
        <f t="shared" si="1"/>
        <v>0</v>
      </c>
      <c r="J109" s="218">
        <v>72</v>
      </c>
      <c r="K109" s="219" t="s">
        <v>1869</v>
      </c>
      <c r="L109" s="22"/>
      <c r="M109" s="22"/>
      <c r="N109" s="22"/>
      <c r="O109" s="22"/>
      <c r="P109" s="22"/>
      <c r="Q109" s="22"/>
      <c r="R109" s="22"/>
      <c r="S109" s="22"/>
      <c r="T109" s="22"/>
      <c r="U109" s="22"/>
      <c r="V109" s="22"/>
      <c r="W109" s="22"/>
      <c r="X109" s="22"/>
      <c r="Y109" s="22"/>
      <c r="Z109" s="22"/>
      <c r="AA109" s="22"/>
    </row>
    <row r="110" spans="1:27" ht="15" hidden="1">
      <c r="A110" s="138">
        <v>739</v>
      </c>
      <c r="B110" s="80" t="s">
        <v>1870</v>
      </c>
      <c r="C110" s="80" t="s">
        <v>1706</v>
      </c>
      <c r="D110" s="78">
        <v>50</v>
      </c>
      <c r="E110" s="217">
        <v>0</v>
      </c>
      <c r="F110" s="80"/>
      <c r="G110" s="447"/>
      <c r="H110" s="218">
        <f t="shared" si="0"/>
        <v>7.8000000000000007</v>
      </c>
      <c r="I110" s="218">
        <f t="shared" si="1"/>
        <v>0</v>
      </c>
      <c r="J110" s="218">
        <v>39</v>
      </c>
      <c r="K110" s="219" t="s">
        <v>1871</v>
      </c>
      <c r="L110" s="22"/>
      <c r="M110" s="22"/>
      <c r="N110" s="22"/>
      <c r="O110" s="22"/>
      <c r="P110" s="22"/>
      <c r="Q110" s="22"/>
      <c r="R110" s="22"/>
      <c r="S110" s="22"/>
      <c r="T110" s="22"/>
      <c r="U110" s="22"/>
      <c r="V110" s="22"/>
      <c r="W110" s="22"/>
      <c r="X110" s="22"/>
      <c r="Y110" s="22"/>
      <c r="Z110" s="22"/>
      <c r="AA110" s="22"/>
    </row>
    <row r="111" spans="1:27" ht="15" hidden="1">
      <c r="A111" s="138">
        <v>785</v>
      </c>
      <c r="B111" s="80" t="s">
        <v>1872</v>
      </c>
      <c r="C111" s="80" t="s">
        <v>1706</v>
      </c>
      <c r="D111" s="78">
        <v>51</v>
      </c>
      <c r="E111" s="217">
        <v>0</v>
      </c>
      <c r="F111" s="80"/>
      <c r="G111" s="447"/>
      <c r="H111" s="218">
        <f t="shared" si="0"/>
        <v>12</v>
      </c>
      <c r="I111" s="218">
        <f t="shared" si="1"/>
        <v>0</v>
      </c>
      <c r="J111" s="218">
        <v>60</v>
      </c>
      <c r="K111" s="219" t="s">
        <v>1873</v>
      </c>
      <c r="L111" s="22"/>
      <c r="M111" s="22"/>
      <c r="N111" s="22"/>
      <c r="O111" s="22"/>
      <c r="P111" s="22"/>
      <c r="Q111" s="22"/>
      <c r="R111" s="22"/>
      <c r="S111" s="22"/>
      <c r="T111" s="22"/>
      <c r="U111" s="22"/>
      <c r="V111" s="22"/>
      <c r="W111" s="22"/>
      <c r="X111" s="22"/>
      <c r="Y111" s="22"/>
      <c r="Z111" s="22"/>
      <c r="AA111" s="22"/>
    </row>
    <row r="112" spans="1:27" ht="15" hidden="1">
      <c r="A112" s="138">
        <v>487</v>
      </c>
      <c r="B112" s="80" t="s">
        <v>1874</v>
      </c>
      <c r="C112" s="80" t="s">
        <v>1704</v>
      </c>
      <c r="D112" s="78">
        <v>34</v>
      </c>
      <c r="E112" s="217">
        <v>0</v>
      </c>
      <c r="F112" s="80"/>
      <c r="G112" s="447"/>
      <c r="H112" s="218">
        <f t="shared" si="0"/>
        <v>18</v>
      </c>
      <c r="I112" s="218">
        <f t="shared" si="1"/>
        <v>0</v>
      </c>
      <c r="J112" s="218">
        <v>90</v>
      </c>
      <c r="K112" s="219" t="s">
        <v>1875</v>
      </c>
      <c r="L112" s="22"/>
      <c r="M112" s="22"/>
      <c r="N112" s="22"/>
      <c r="O112" s="22"/>
      <c r="P112" s="22"/>
      <c r="Q112" s="22"/>
      <c r="R112" s="22"/>
      <c r="S112" s="22"/>
      <c r="T112" s="22"/>
      <c r="U112" s="22"/>
      <c r="V112" s="22"/>
      <c r="W112" s="22"/>
      <c r="X112" s="22"/>
      <c r="Y112" s="22"/>
      <c r="Z112" s="22"/>
      <c r="AA112" s="22"/>
    </row>
    <row r="113" spans="1:27" ht="15" hidden="1">
      <c r="A113" s="138">
        <v>503</v>
      </c>
      <c r="B113" s="80" t="s">
        <v>1876</v>
      </c>
      <c r="C113" s="80" t="s">
        <v>1704</v>
      </c>
      <c r="D113" s="78">
        <v>34</v>
      </c>
      <c r="E113" s="217">
        <v>0</v>
      </c>
      <c r="F113" s="80"/>
      <c r="G113" s="447"/>
      <c r="H113" s="218">
        <f t="shared" si="0"/>
        <v>6.4</v>
      </c>
      <c r="I113" s="218">
        <f t="shared" si="1"/>
        <v>0</v>
      </c>
      <c r="J113" s="218">
        <v>32</v>
      </c>
      <c r="K113" s="219" t="s">
        <v>1877</v>
      </c>
      <c r="L113" s="22"/>
      <c r="M113" s="22"/>
      <c r="N113" s="22"/>
      <c r="O113" s="22"/>
      <c r="P113" s="22"/>
      <c r="Q113" s="22"/>
      <c r="R113" s="22"/>
      <c r="S113" s="22"/>
      <c r="T113" s="22"/>
      <c r="U113" s="22"/>
      <c r="V113" s="22"/>
      <c r="W113" s="22"/>
      <c r="X113" s="22"/>
      <c r="Y113" s="22"/>
      <c r="Z113" s="22"/>
      <c r="AA113" s="22"/>
    </row>
    <row r="114" spans="1:27" ht="15" hidden="1">
      <c r="A114" s="138">
        <v>508</v>
      </c>
      <c r="B114" s="80" t="s">
        <v>1878</v>
      </c>
      <c r="C114" s="80" t="s">
        <v>1704</v>
      </c>
      <c r="D114" s="78">
        <v>34</v>
      </c>
      <c r="E114" s="217">
        <v>0</v>
      </c>
      <c r="F114" s="80"/>
      <c r="G114" s="447"/>
      <c r="H114" s="218">
        <f t="shared" si="0"/>
        <v>10.4</v>
      </c>
      <c r="I114" s="218">
        <f t="shared" si="1"/>
        <v>0</v>
      </c>
      <c r="J114" s="218">
        <v>52</v>
      </c>
      <c r="K114" s="219" t="s">
        <v>1879</v>
      </c>
      <c r="L114" s="22"/>
      <c r="M114" s="22"/>
      <c r="N114" s="22"/>
      <c r="O114" s="22"/>
      <c r="P114" s="22"/>
      <c r="Q114" s="22"/>
      <c r="R114" s="22"/>
      <c r="S114" s="22"/>
      <c r="T114" s="22"/>
      <c r="U114" s="22"/>
      <c r="V114" s="22"/>
      <c r="W114" s="22"/>
      <c r="X114" s="22"/>
      <c r="Y114" s="22"/>
      <c r="Z114" s="22"/>
      <c r="AA114" s="22"/>
    </row>
    <row r="115" spans="1:27" ht="15" hidden="1">
      <c r="A115" s="138">
        <v>854</v>
      </c>
      <c r="B115" s="80" t="s">
        <v>1880</v>
      </c>
      <c r="C115" s="80" t="s">
        <v>1706</v>
      </c>
      <c r="D115" s="78">
        <v>51</v>
      </c>
      <c r="E115" s="217">
        <v>0</v>
      </c>
      <c r="F115" s="80"/>
      <c r="G115" s="447"/>
      <c r="H115" s="218">
        <f t="shared" si="0"/>
        <v>2</v>
      </c>
      <c r="I115" s="218">
        <f t="shared" si="1"/>
        <v>0</v>
      </c>
      <c r="J115" s="218">
        <v>10</v>
      </c>
      <c r="K115" s="219" t="s">
        <v>1881</v>
      </c>
      <c r="L115" s="22"/>
      <c r="M115" s="22"/>
      <c r="N115" s="22"/>
      <c r="O115" s="22"/>
      <c r="P115" s="22"/>
      <c r="Q115" s="22"/>
      <c r="R115" s="22"/>
      <c r="S115" s="22"/>
      <c r="T115" s="22"/>
      <c r="U115" s="22"/>
      <c r="V115" s="22"/>
      <c r="W115" s="22"/>
      <c r="X115" s="22"/>
      <c r="Y115" s="22"/>
      <c r="Z115" s="22"/>
      <c r="AA115" s="22"/>
    </row>
    <row r="116" spans="1:27" ht="15" hidden="1">
      <c r="A116" s="138">
        <v>409</v>
      </c>
      <c r="B116" s="80" t="s">
        <v>1882</v>
      </c>
      <c r="C116" s="80" t="s">
        <v>1704</v>
      </c>
      <c r="D116" s="78">
        <v>34</v>
      </c>
      <c r="E116" s="217">
        <v>0</v>
      </c>
      <c r="F116" s="80"/>
      <c r="G116" s="447"/>
      <c r="H116" s="218">
        <f t="shared" si="0"/>
        <v>11.200000000000001</v>
      </c>
      <c r="I116" s="218">
        <f t="shared" si="1"/>
        <v>0</v>
      </c>
      <c r="J116" s="218">
        <v>56</v>
      </c>
      <c r="K116" s="219" t="s">
        <v>1883</v>
      </c>
      <c r="L116" s="22"/>
      <c r="M116" s="22"/>
      <c r="N116" s="22"/>
      <c r="O116" s="22"/>
      <c r="P116" s="22"/>
      <c r="Q116" s="22"/>
      <c r="R116" s="22"/>
      <c r="S116" s="22"/>
      <c r="T116" s="22"/>
      <c r="U116" s="22"/>
      <c r="V116" s="22"/>
      <c r="W116" s="22"/>
      <c r="X116" s="22"/>
      <c r="Y116" s="22"/>
      <c r="Z116" s="22"/>
      <c r="AA116" s="22"/>
    </row>
    <row r="117" spans="1:27" ht="15" hidden="1">
      <c r="A117" s="138">
        <v>605</v>
      </c>
      <c r="B117" s="80" t="s">
        <v>1884</v>
      </c>
      <c r="C117" s="80" t="s">
        <v>1704</v>
      </c>
      <c r="D117" s="78">
        <v>34</v>
      </c>
      <c r="E117" s="217">
        <v>0</v>
      </c>
      <c r="F117" s="80"/>
      <c r="G117" s="447"/>
      <c r="H117" s="218">
        <f t="shared" si="0"/>
        <v>12</v>
      </c>
      <c r="I117" s="218">
        <f t="shared" si="1"/>
        <v>0</v>
      </c>
      <c r="J117" s="218">
        <v>60</v>
      </c>
      <c r="K117" s="219" t="s">
        <v>1885</v>
      </c>
      <c r="L117" s="22"/>
      <c r="M117" s="22"/>
      <c r="N117" s="22"/>
      <c r="O117" s="22"/>
      <c r="P117" s="22"/>
      <c r="Q117" s="22"/>
      <c r="R117" s="22"/>
      <c r="S117" s="22"/>
      <c r="T117" s="22"/>
      <c r="U117" s="22"/>
      <c r="V117" s="22"/>
      <c r="W117" s="22"/>
      <c r="X117" s="22"/>
      <c r="Y117" s="22"/>
      <c r="Z117" s="22"/>
      <c r="AA117" s="22"/>
    </row>
    <row r="118" spans="1:27" ht="15" hidden="1">
      <c r="A118" s="138">
        <v>521</v>
      </c>
      <c r="B118" s="80" t="s">
        <v>1886</v>
      </c>
      <c r="C118" s="80" t="s">
        <v>1704</v>
      </c>
      <c r="D118" s="78">
        <v>34</v>
      </c>
      <c r="E118" s="217">
        <v>0</v>
      </c>
      <c r="F118" s="80"/>
      <c r="G118" s="447"/>
      <c r="H118" s="218">
        <f t="shared" si="0"/>
        <v>4.4000000000000004</v>
      </c>
      <c r="I118" s="218">
        <f t="shared" si="1"/>
        <v>0</v>
      </c>
      <c r="J118" s="218">
        <v>22</v>
      </c>
      <c r="K118" s="219" t="s">
        <v>1887</v>
      </c>
      <c r="L118" s="22"/>
      <c r="M118" s="22"/>
      <c r="N118" s="22"/>
      <c r="O118" s="22"/>
      <c r="P118" s="22"/>
      <c r="Q118" s="22"/>
      <c r="R118" s="22"/>
      <c r="S118" s="22"/>
      <c r="T118" s="22"/>
      <c r="U118" s="22"/>
      <c r="V118" s="22"/>
      <c r="W118" s="22"/>
      <c r="X118" s="22"/>
      <c r="Y118" s="22"/>
      <c r="Z118" s="22"/>
      <c r="AA118" s="22"/>
    </row>
    <row r="119" spans="1:27" ht="15" hidden="1">
      <c r="A119" s="138">
        <v>593</v>
      </c>
      <c r="B119" s="80" t="s">
        <v>1888</v>
      </c>
      <c r="C119" s="80" t="s">
        <v>1704</v>
      </c>
      <c r="D119" s="78">
        <v>34</v>
      </c>
      <c r="E119" s="217">
        <v>0</v>
      </c>
      <c r="F119" s="80"/>
      <c r="G119" s="447"/>
      <c r="H119" s="218">
        <f t="shared" si="0"/>
        <v>5.2</v>
      </c>
      <c r="I119" s="218">
        <f t="shared" si="1"/>
        <v>0</v>
      </c>
      <c r="J119" s="218">
        <v>26</v>
      </c>
      <c r="K119" s="219" t="s">
        <v>1889</v>
      </c>
      <c r="L119" s="22"/>
      <c r="M119" s="22"/>
      <c r="N119" s="22"/>
      <c r="O119" s="22"/>
      <c r="P119" s="22"/>
      <c r="Q119" s="22"/>
      <c r="R119" s="22"/>
      <c r="S119" s="22"/>
      <c r="T119" s="22"/>
      <c r="U119" s="22"/>
      <c r="V119" s="22"/>
      <c r="W119" s="22"/>
      <c r="X119" s="22"/>
      <c r="Y119" s="22"/>
      <c r="Z119" s="22"/>
      <c r="AA119" s="22"/>
    </row>
    <row r="120" spans="1:27" ht="15" hidden="1">
      <c r="A120" s="138">
        <v>519</v>
      </c>
      <c r="B120" s="80" t="s">
        <v>1890</v>
      </c>
      <c r="C120" s="80" t="s">
        <v>1704</v>
      </c>
      <c r="D120" s="78">
        <v>34</v>
      </c>
      <c r="E120" s="217">
        <v>0</v>
      </c>
      <c r="F120" s="80"/>
      <c r="G120" s="447"/>
      <c r="H120" s="218">
        <f t="shared" si="0"/>
        <v>13.600000000000001</v>
      </c>
      <c r="I120" s="218">
        <f t="shared" si="1"/>
        <v>0</v>
      </c>
      <c r="J120" s="218">
        <v>68</v>
      </c>
      <c r="K120" s="219" t="s">
        <v>1891</v>
      </c>
      <c r="L120" s="22"/>
      <c r="M120" s="22"/>
      <c r="N120" s="22"/>
      <c r="O120" s="22"/>
      <c r="P120" s="22"/>
      <c r="Q120" s="22"/>
      <c r="R120" s="22"/>
      <c r="S120" s="22"/>
      <c r="T120" s="22"/>
      <c r="U120" s="22"/>
      <c r="V120" s="22"/>
      <c r="W120" s="22"/>
      <c r="X120" s="22"/>
      <c r="Y120" s="22"/>
      <c r="Z120" s="22"/>
      <c r="AA120" s="22"/>
    </row>
    <row r="121" spans="1:27" ht="15" hidden="1">
      <c r="A121" s="138">
        <v>45</v>
      </c>
      <c r="B121" s="80" t="s">
        <v>1892</v>
      </c>
      <c r="C121" s="80" t="s">
        <v>1699</v>
      </c>
      <c r="D121" s="78"/>
      <c r="E121" s="217">
        <v>0</v>
      </c>
      <c r="F121" s="80"/>
      <c r="G121" s="447"/>
      <c r="H121" s="218">
        <f t="shared" si="0"/>
        <v>0.60000000000000009</v>
      </c>
      <c r="I121" s="218">
        <f t="shared" si="1"/>
        <v>0</v>
      </c>
      <c r="J121" s="218">
        <v>3</v>
      </c>
      <c r="K121" s="219" t="s">
        <v>1893</v>
      </c>
      <c r="L121" s="22"/>
      <c r="M121" s="22"/>
      <c r="N121" s="22"/>
      <c r="O121" s="22"/>
      <c r="P121" s="22"/>
      <c r="Q121" s="22"/>
      <c r="R121" s="22"/>
      <c r="S121" s="22"/>
      <c r="T121" s="22"/>
      <c r="U121" s="22"/>
      <c r="V121" s="22"/>
      <c r="W121" s="22"/>
      <c r="X121" s="22"/>
      <c r="Y121" s="22"/>
      <c r="Z121" s="22"/>
      <c r="AA121" s="22"/>
    </row>
    <row r="122" spans="1:27" ht="15" hidden="1">
      <c r="A122" s="138">
        <v>843</v>
      </c>
      <c r="B122" s="80" t="s">
        <v>1894</v>
      </c>
      <c r="C122" s="80" t="s">
        <v>1706</v>
      </c>
      <c r="D122" s="78">
        <v>51</v>
      </c>
      <c r="E122" s="217">
        <v>0</v>
      </c>
      <c r="F122" s="80"/>
      <c r="G122" s="447"/>
      <c r="H122" s="218">
        <f t="shared" si="0"/>
        <v>33.800000000000004</v>
      </c>
      <c r="I122" s="218">
        <f t="shared" si="1"/>
        <v>0</v>
      </c>
      <c r="J122" s="218">
        <v>169</v>
      </c>
      <c r="K122" s="219" t="s">
        <v>1895</v>
      </c>
      <c r="L122" s="22"/>
      <c r="M122" s="22"/>
      <c r="N122" s="22"/>
      <c r="O122" s="22"/>
      <c r="P122" s="22"/>
      <c r="Q122" s="22"/>
      <c r="R122" s="22"/>
      <c r="S122" s="22"/>
      <c r="T122" s="22"/>
      <c r="U122" s="22"/>
      <c r="V122" s="22"/>
      <c r="W122" s="22"/>
      <c r="X122" s="22"/>
      <c r="Y122" s="22"/>
      <c r="Z122" s="22"/>
      <c r="AA122" s="22"/>
    </row>
    <row r="123" spans="1:27" ht="15" hidden="1">
      <c r="A123" s="138">
        <v>689</v>
      </c>
      <c r="B123" s="80" t="s">
        <v>1896</v>
      </c>
      <c r="C123" s="80" t="s">
        <v>1706</v>
      </c>
      <c r="D123" s="78">
        <v>50</v>
      </c>
      <c r="E123" s="217">
        <v>0</v>
      </c>
      <c r="F123" s="80"/>
      <c r="G123" s="447"/>
      <c r="H123" s="218">
        <f t="shared" si="0"/>
        <v>11.8</v>
      </c>
      <c r="I123" s="218">
        <f t="shared" si="1"/>
        <v>0</v>
      </c>
      <c r="J123" s="218">
        <v>59</v>
      </c>
      <c r="K123" s="219" t="s">
        <v>1897</v>
      </c>
      <c r="L123" s="22"/>
      <c r="M123" s="22"/>
      <c r="N123" s="22"/>
      <c r="O123" s="22"/>
      <c r="P123" s="22"/>
      <c r="Q123" s="22"/>
      <c r="R123" s="22"/>
      <c r="S123" s="22"/>
      <c r="T123" s="22"/>
      <c r="U123" s="22"/>
      <c r="V123" s="22"/>
      <c r="W123" s="22"/>
      <c r="X123" s="22"/>
      <c r="Y123" s="22"/>
      <c r="Z123" s="22"/>
      <c r="AA123" s="22"/>
    </row>
    <row r="124" spans="1:27" ht="15" hidden="1">
      <c r="A124" s="138">
        <v>304</v>
      </c>
      <c r="B124" s="80" t="s">
        <v>1898</v>
      </c>
      <c r="C124" s="80" t="s">
        <v>1704</v>
      </c>
      <c r="D124" s="78">
        <v>21</v>
      </c>
      <c r="E124" s="217">
        <v>0</v>
      </c>
      <c r="F124" s="80"/>
      <c r="G124" s="447"/>
      <c r="H124" s="218">
        <f t="shared" si="0"/>
        <v>24.200000000000003</v>
      </c>
      <c r="I124" s="218">
        <f t="shared" si="1"/>
        <v>0</v>
      </c>
      <c r="J124" s="218">
        <v>121</v>
      </c>
      <c r="K124" s="219" t="s">
        <v>1899</v>
      </c>
      <c r="L124" s="22"/>
      <c r="M124" s="22"/>
      <c r="N124" s="22"/>
      <c r="O124" s="22"/>
      <c r="P124" s="22"/>
      <c r="Q124" s="22"/>
      <c r="R124" s="22"/>
      <c r="S124" s="22"/>
      <c r="T124" s="22"/>
      <c r="U124" s="22"/>
      <c r="V124" s="22"/>
      <c r="W124" s="22"/>
      <c r="X124" s="22"/>
      <c r="Y124" s="22"/>
      <c r="Z124" s="22"/>
      <c r="AA124" s="22"/>
    </row>
    <row r="125" spans="1:27" ht="15" hidden="1">
      <c r="A125" s="138">
        <v>590</v>
      </c>
      <c r="B125" s="80" t="s">
        <v>1900</v>
      </c>
      <c r="C125" s="80" t="s">
        <v>1704</v>
      </c>
      <c r="D125" s="78">
        <v>34</v>
      </c>
      <c r="E125" s="217">
        <v>0</v>
      </c>
      <c r="F125" s="80"/>
      <c r="G125" s="447"/>
      <c r="H125" s="218">
        <f t="shared" si="0"/>
        <v>6.4</v>
      </c>
      <c r="I125" s="218">
        <f t="shared" si="1"/>
        <v>0</v>
      </c>
      <c r="J125" s="218">
        <v>32</v>
      </c>
      <c r="K125" s="219" t="s">
        <v>1901</v>
      </c>
      <c r="L125" s="22"/>
      <c r="M125" s="22"/>
      <c r="N125" s="22"/>
      <c r="O125" s="22"/>
      <c r="P125" s="22"/>
      <c r="Q125" s="22"/>
      <c r="R125" s="22"/>
      <c r="S125" s="22"/>
      <c r="T125" s="22"/>
      <c r="U125" s="22"/>
      <c r="V125" s="22"/>
      <c r="W125" s="22"/>
      <c r="X125" s="22"/>
      <c r="Y125" s="22"/>
      <c r="Z125" s="22"/>
      <c r="AA125" s="22"/>
    </row>
    <row r="126" spans="1:27" ht="15" hidden="1">
      <c r="A126" s="138">
        <v>742</v>
      </c>
      <c r="B126" s="80" t="s">
        <v>1902</v>
      </c>
      <c r="C126" s="80" t="s">
        <v>1706</v>
      </c>
      <c r="D126" s="78">
        <v>50</v>
      </c>
      <c r="E126" s="217">
        <v>0</v>
      </c>
      <c r="F126" s="80"/>
      <c r="G126" s="447"/>
      <c r="H126" s="218">
        <f t="shared" si="0"/>
        <v>11</v>
      </c>
      <c r="I126" s="218">
        <f t="shared" si="1"/>
        <v>0</v>
      </c>
      <c r="J126" s="218">
        <v>55</v>
      </c>
      <c r="K126" s="219" t="s">
        <v>1903</v>
      </c>
      <c r="L126" s="22"/>
      <c r="M126" s="22"/>
      <c r="N126" s="22"/>
      <c r="O126" s="22"/>
      <c r="P126" s="22"/>
      <c r="Q126" s="22"/>
      <c r="R126" s="22"/>
      <c r="S126" s="22"/>
      <c r="T126" s="22"/>
      <c r="U126" s="22"/>
      <c r="V126" s="22"/>
      <c r="W126" s="22"/>
      <c r="X126" s="22"/>
      <c r="Y126" s="22"/>
      <c r="Z126" s="22"/>
      <c r="AA126" s="22"/>
    </row>
    <row r="127" spans="1:27" ht="15" hidden="1">
      <c r="A127" s="138">
        <v>83</v>
      </c>
      <c r="B127" s="80" t="s">
        <v>1904</v>
      </c>
      <c r="C127" s="80" t="s">
        <v>1699</v>
      </c>
      <c r="D127" s="78"/>
      <c r="E127" s="217">
        <v>0</v>
      </c>
      <c r="F127" s="80"/>
      <c r="G127" s="447"/>
      <c r="H127" s="218">
        <f t="shared" si="0"/>
        <v>4.2</v>
      </c>
      <c r="I127" s="218">
        <f t="shared" si="1"/>
        <v>0</v>
      </c>
      <c r="J127" s="218">
        <v>21</v>
      </c>
      <c r="K127" s="219" t="s">
        <v>1805</v>
      </c>
      <c r="L127" s="22"/>
      <c r="M127" s="22"/>
      <c r="N127" s="22"/>
      <c r="O127" s="22"/>
      <c r="P127" s="22"/>
      <c r="Q127" s="22"/>
      <c r="R127" s="22"/>
      <c r="S127" s="22"/>
      <c r="T127" s="22"/>
      <c r="U127" s="22"/>
      <c r="V127" s="22"/>
      <c r="W127" s="22"/>
      <c r="X127" s="22"/>
      <c r="Y127" s="22"/>
      <c r="Z127" s="22"/>
      <c r="AA127" s="22"/>
    </row>
    <row r="128" spans="1:27" ht="15" hidden="1">
      <c r="A128" s="138">
        <v>147</v>
      </c>
      <c r="B128" s="80" t="s">
        <v>1905</v>
      </c>
      <c r="C128" s="80" t="s">
        <v>1699</v>
      </c>
      <c r="D128" s="78"/>
      <c r="E128" s="217">
        <v>0</v>
      </c>
      <c r="F128" s="80"/>
      <c r="G128" s="447"/>
      <c r="H128" s="218">
        <f t="shared" si="0"/>
        <v>14</v>
      </c>
      <c r="I128" s="218">
        <f t="shared" si="1"/>
        <v>0</v>
      </c>
      <c r="J128" s="218">
        <v>70</v>
      </c>
      <c r="K128" s="219" t="s">
        <v>1906</v>
      </c>
      <c r="L128" s="22"/>
      <c r="M128" s="22"/>
      <c r="N128" s="22"/>
      <c r="O128" s="22"/>
      <c r="P128" s="22"/>
      <c r="Q128" s="22"/>
      <c r="R128" s="22"/>
      <c r="S128" s="22"/>
      <c r="T128" s="22"/>
      <c r="U128" s="22"/>
      <c r="V128" s="22"/>
      <c r="W128" s="22"/>
      <c r="X128" s="22"/>
      <c r="Y128" s="22"/>
      <c r="Z128" s="22"/>
      <c r="AA128" s="22"/>
    </row>
    <row r="129" spans="1:27" ht="15" hidden="1">
      <c r="A129" s="138">
        <v>338</v>
      </c>
      <c r="B129" s="80" t="s">
        <v>1905</v>
      </c>
      <c r="C129" s="80" t="s">
        <v>1704</v>
      </c>
      <c r="D129" s="78">
        <v>23</v>
      </c>
      <c r="E129" s="217">
        <v>0</v>
      </c>
      <c r="F129" s="80"/>
      <c r="G129" s="447"/>
      <c r="H129" s="218">
        <f t="shared" si="0"/>
        <v>14</v>
      </c>
      <c r="I129" s="218">
        <f t="shared" si="1"/>
        <v>0</v>
      </c>
      <c r="J129" s="218">
        <v>70</v>
      </c>
      <c r="K129" s="219" t="s">
        <v>1907</v>
      </c>
      <c r="L129" s="22"/>
      <c r="M129" s="22"/>
      <c r="N129" s="22"/>
      <c r="O129" s="22"/>
      <c r="P129" s="22"/>
      <c r="Q129" s="22"/>
      <c r="R129" s="22"/>
      <c r="S129" s="22"/>
      <c r="T129" s="22"/>
      <c r="U129" s="22"/>
      <c r="V129" s="22"/>
      <c r="W129" s="22"/>
      <c r="X129" s="22"/>
      <c r="Y129" s="22"/>
      <c r="Z129" s="22"/>
      <c r="AA129" s="22"/>
    </row>
    <row r="130" spans="1:27" ht="15" hidden="1">
      <c r="A130" s="138">
        <v>666</v>
      </c>
      <c r="B130" s="80" t="s">
        <v>1905</v>
      </c>
      <c r="C130" s="80" t="s">
        <v>1706</v>
      </c>
      <c r="D130" s="78">
        <v>49</v>
      </c>
      <c r="E130" s="217">
        <v>0</v>
      </c>
      <c r="F130" s="80"/>
      <c r="G130" s="447"/>
      <c r="H130" s="218">
        <f t="shared" si="0"/>
        <v>14</v>
      </c>
      <c r="I130" s="218">
        <f t="shared" si="1"/>
        <v>0</v>
      </c>
      <c r="J130" s="218">
        <v>70</v>
      </c>
      <c r="K130" s="219" t="s">
        <v>1907</v>
      </c>
      <c r="L130" s="22"/>
      <c r="M130" s="22"/>
      <c r="N130" s="22"/>
      <c r="O130" s="22"/>
      <c r="P130" s="22"/>
      <c r="Q130" s="22"/>
      <c r="R130" s="22"/>
      <c r="S130" s="22"/>
      <c r="T130" s="22"/>
      <c r="U130" s="22"/>
      <c r="V130" s="22"/>
      <c r="W130" s="22"/>
      <c r="X130" s="22"/>
      <c r="Y130" s="22"/>
      <c r="Z130" s="22"/>
      <c r="AA130" s="22"/>
    </row>
    <row r="131" spans="1:27" ht="15" hidden="1">
      <c r="A131" s="138">
        <v>48</v>
      </c>
      <c r="B131" s="80" t="s">
        <v>1908</v>
      </c>
      <c r="C131" s="80" t="s">
        <v>1699</v>
      </c>
      <c r="D131" s="78"/>
      <c r="E131" s="217">
        <v>0</v>
      </c>
      <c r="F131" s="80"/>
      <c r="G131" s="447"/>
      <c r="H131" s="218">
        <f t="shared" si="0"/>
        <v>3.6</v>
      </c>
      <c r="I131" s="218">
        <f t="shared" si="1"/>
        <v>0</v>
      </c>
      <c r="J131" s="218">
        <v>18</v>
      </c>
      <c r="K131" s="219" t="s">
        <v>1909</v>
      </c>
      <c r="L131" s="22"/>
      <c r="M131" s="22"/>
      <c r="N131" s="22"/>
      <c r="O131" s="22"/>
      <c r="P131" s="22"/>
      <c r="Q131" s="22"/>
      <c r="R131" s="22"/>
      <c r="S131" s="22"/>
      <c r="T131" s="22"/>
      <c r="U131" s="22"/>
      <c r="V131" s="22"/>
      <c r="W131" s="22"/>
      <c r="X131" s="22"/>
      <c r="Y131" s="22"/>
      <c r="Z131" s="22"/>
      <c r="AA131" s="22"/>
    </row>
    <row r="132" spans="1:27" ht="15" hidden="1">
      <c r="A132" s="138">
        <v>580</v>
      </c>
      <c r="B132" s="80" t="s">
        <v>1910</v>
      </c>
      <c r="C132" s="80" t="s">
        <v>1704</v>
      </c>
      <c r="D132" s="78">
        <v>34</v>
      </c>
      <c r="E132" s="217">
        <v>0</v>
      </c>
      <c r="F132" s="80"/>
      <c r="G132" s="447"/>
      <c r="H132" s="218">
        <f t="shared" si="0"/>
        <v>12</v>
      </c>
      <c r="I132" s="218">
        <f t="shared" si="1"/>
        <v>0</v>
      </c>
      <c r="J132" s="218">
        <v>60</v>
      </c>
      <c r="K132" s="219" t="s">
        <v>1911</v>
      </c>
      <c r="L132" s="22"/>
      <c r="M132" s="22"/>
      <c r="N132" s="22"/>
      <c r="O132" s="22"/>
      <c r="P132" s="22"/>
      <c r="Q132" s="22"/>
      <c r="R132" s="22"/>
      <c r="S132" s="22"/>
      <c r="T132" s="22"/>
      <c r="U132" s="22"/>
      <c r="V132" s="22"/>
      <c r="W132" s="22"/>
      <c r="X132" s="22"/>
      <c r="Y132" s="22"/>
      <c r="Z132" s="22"/>
      <c r="AA132" s="22"/>
    </row>
    <row r="133" spans="1:27" ht="15" hidden="1">
      <c r="A133" s="138">
        <v>363</v>
      </c>
      <c r="B133" s="80" t="s">
        <v>1912</v>
      </c>
      <c r="C133" s="80" t="s">
        <v>1704</v>
      </c>
      <c r="D133" s="78">
        <v>23</v>
      </c>
      <c r="E133" s="217">
        <v>0</v>
      </c>
      <c r="F133" s="80"/>
      <c r="G133" s="447"/>
      <c r="H133" s="218">
        <f t="shared" si="0"/>
        <v>9.4</v>
      </c>
      <c r="I133" s="218">
        <f t="shared" si="1"/>
        <v>0</v>
      </c>
      <c r="J133" s="218">
        <v>47</v>
      </c>
      <c r="K133" s="219" t="s">
        <v>1913</v>
      </c>
      <c r="L133" s="22"/>
      <c r="M133" s="22"/>
      <c r="N133" s="22"/>
      <c r="O133" s="22"/>
      <c r="P133" s="22"/>
      <c r="Q133" s="22"/>
      <c r="R133" s="22"/>
      <c r="S133" s="22"/>
      <c r="T133" s="22"/>
      <c r="U133" s="22"/>
      <c r="V133" s="22"/>
      <c r="W133" s="22"/>
      <c r="X133" s="22"/>
      <c r="Y133" s="22"/>
      <c r="Z133" s="22"/>
      <c r="AA133" s="22"/>
    </row>
    <row r="134" spans="1:27" ht="15" hidden="1">
      <c r="A134" s="138">
        <v>447</v>
      </c>
      <c r="B134" s="80" t="s">
        <v>1914</v>
      </c>
      <c r="C134" s="80" t="s">
        <v>1704</v>
      </c>
      <c r="D134" s="78">
        <v>34</v>
      </c>
      <c r="E134" s="217">
        <v>0</v>
      </c>
      <c r="F134" s="80"/>
      <c r="G134" s="447"/>
      <c r="H134" s="218">
        <f t="shared" si="0"/>
        <v>8.6</v>
      </c>
      <c r="I134" s="218">
        <f t="shared" si="1"/>
        <v>0</v>
      </c>
      <c r="J134" s="218">
        <v>43</v>
      </c>
      <c r="K134" s="219" t="s">
        <v>1915</v>
      </c>
      <c r="L134" s="22"/>
      <c r="M134" s="22"/>
      <c r="N134" s="22"/>
      <c r="O134" s="22"/>
      <c r="P134" s="22"/>
      <c r="Q134" s="22"/>
      <c r="R134" s="22"/>
      <c r="S134" s="22"/>
      <c r="T134" s="22"/>
      <c r="U134" s="22"/>
      <c r="V134" s="22"/>
      <c r="W134" s="22"/>
      <c r="X134" s="22"/>
      <c r="Y134" s="22"/>
      <c r="Z134" s="22"/>
      <c r="AA134" s="22"/>
    </row>
    <row r="135" spans="1:27" ht="15" hidden="1">
      <c r="A135" s="138">
        <v>327</v>
      </c>
      <c r="B135" s="80" t="s">
        <v>1916</v>
      </c>
      <c r="C135" s="80" t="s">
        <v>1704</v>
      </c>
      <c r="D135" s="78">
        <v>21</v>
      </c>
      <c r="E135" s="217">
        <v>0</v>
      </c>
      <c r="F135" s="80"/>
      <c r="G135" s="447"/>
      <c r="H135" s="218">
        <f t="shared" si="0"/>
        <v>10.8</v>
      </c>
      <c r="I135" s="218">
        <f t="shared" si="1"/>
        <v>0</v>
      </c>
      <c r="J135" s="218">
        <v>54</v>
      </c>
      <c r="K135" s="219" t="s">
        <v>1917</v>
      </c>
      <c r="L135" s="22"/>
      <c r="M135" s="22"/>
      <c r="N135" s="22"/>
      <c r="O135" s="22"/>
      <c r="P135" s="22"/>
      <c r="Q135" s="22"/>
      <c r="R135" s="22"/>
      <c r="S135" s="22"/>
      <c r="T135" s="22"/>
      <c r="U135" s="22"/>
      <c r="V135" s="22"/>
      <c r="W135" s="22"/>
      <c r="X135" s="22"/>
      <c r="Y135" s="22"/>
      <c r="Z135" s="22"/>
      <c r="AA135" s="22"/>
    </row>
    <row r="136" spans="1:27" ht="15" hidden="1">
      <c r="A136" s="138">
        <v>151</v>
      </c>
      <c r="B136" s="80" t="s">
        <v>1918</v>
      </c>
      <c r="C136" s="80" t="s">
        <v>1699</v>
      </c>
      <c r="D136" s="78"/>
      <c r="E136" s="217">
        <v>0</v>
      </c>
      <c r="F136" s="80"/>
      <c r="G136" s="447"/>
      <c r="H136" s="218">
        <f t="shared" si="0"/>
        <v>4</v>
      </c>
      <c r="I136" s="218">
        <f t="shared" si="1"/>
        <v>0</v>
      </c>
      <c r="J136" s="218">
        <v>20</v>
      </c>
      <c r="K136" s="219" t="s">
        <v>1919</v>
      </c>
      <c r="L136" s="22"/>
      <c r="M136" s="22"/>
      <c r="N136" s="22"/>
      <c r="O136" s="22"/>
      <c r="P136" s="22"/>
      <c r="Q136" s="22"/>
      <c r="R136" s="22"/>
      <c r="S136" s="22"/>
      <c r="T136" s="22"/>
      <c r="U136" s="22"/>
      <c r="V136" s="22"/>
      <c r="W136" s="22"/>
      <c r="X136" s="22"/>
      <c r="Y136" s="22"/>
      <c r="Z136" s="22"/>
      <c r="AA136" s="22"/>
    </row>
    <row r="137" spans="1:27" ht="15" hidden="1">
      <c r="A137" s="138">
        <v>596</v>
      </c>
      <c r="B137" s="80" t="s">
        <v>1920</v>
      </c>
      <c r="C137" s="80" t="s">
        <v>1704</v>
      </c>
      <c r="D137" s="78">
        <v>34</v>
      </c>
      <c r="E137" s="217">
        <v>0</v>
      </c>
      <c r="F137" s="80"/>
      <c r="G137" s="447"/>
      <c r="H137" s="218">
        <f t="shared" si="0"/>
        <v>4.4000000000000004</v>
      </c>
      <c r="I137" s="218">
        <f t="shared" si="1"/>
        <v>0</v>
      </c>
      <c r="J137" s="218">
        <v>22</v>
      </c>
      <c r="K137" s="219" t="s">
        <v>1921</v>
      </c>
      <c r="L137" s="22"/>
      <c r="M137" s="22"/>
      <c r="N137" s="22"/>
      <c r="O137" s="22"/>
      <c r="P137" s="22"/>
      <c r="Q137" s="22"/>
      <c r="R137" s="22"/>
      <c r="S137" s="22"/>
      <c r="T137" s="22"/>
      <c r="U137" s="22"/>
      <c r="V137" s="22"/>
      <c r="W137" s="22"/>
      <c r="X137" s="22"/>
      <c r="Y137" s="22"/>
      <c r="Z137" s="22"/>
      <c r="AA137" s="22"/>
    </row>
    <row r="138" spans="1:27" ht="15" hidden="1">
      <c r="A138" s="138">
        <v>547</v>
      </c>
      <c r="B138" s="80" t="s">
        <v>1922</v>
      </c>
      <c r="C138" s="80" t="s">
        <v>1704</v>
      </c>
      <c r="D138" s="78">
        <v>34</v>
      </c>
      <c r="E138" s="217">
        <v>0</v>
      </c>
      <c r="F138" s="80"/>
      <c r="G138" s="447"/>
      <c r="H138" s="218">
        <f t="shared" si="0"/>
        <v>4.4000000000000004</v>
      </c>
      <c r="I138" s="218">
        <f t="shared" si="1"/>
        <v>0</v>
      </c>
      <c r="J138" s="218">
        <v>22</v>
      </c>
      <c r="K138" s="219" t="s">
        <v>1923</v>
      </c>
      <c r="L138" s="22"/>
      <c r="M138" s="22"/>
      <c r="N138" s="22"/>
      <c r="O138" s="22"/>
      <c r="P138" s="22"/>
      <c r="Q138" s="22"/>
      <c r="R138" s="22"/>
      <c r="S138" s="22"/>
      <c r="T138" s="22"/>
      <c r="U138" s="22"/>
      <c r="V138" s="22"/>
      <c r="W138" s="22"/>
      <c r="X138" s="22"/>
      <c r="Y138" s="22"/>
      <c r="Z138" s="22"/>
      <c r="AA138" s="22"/>
    </row>
    <row r="139" spans="1:27" ht="15" hidden="1">
      <c r="A139" s="138">
        <v>579</v>
      </c>
      <c r="B139" s="80" t="s">
        <v>1924</v>
      </c>
      <c r="C139" s="80" t="s">
        <v>1704</v>
      </c>
      <c r="D139" s="78">
        <v>34</v>
      </c>
      <c r="E139" s="217">
        <v>0</v>
      </c>
      <c r="F139" s="80"/>
      <c r="G139" s="447"/>
      <c r="H139" s="218">
        <f t="shared" si="0"/>
        <v>6</v>
      </c>
      <c r="I139" s="218">
        <f t="shared" si="1"/>
        <v>0</v>
      </c>
      <c r="J139" s="218">
        <v>30</v>
      </c>
      <c r="K139" s="219" t="s">
        <v>1925</v>
      </c>
      <c r="L139" s="22"/>
      <c r="M139" s="22"/>
      <c r="N139" s="22"/>
      <c r="O139" s="22"/>
      <c r="P139" s="22"/>
      <c r="Q139" s="22"/>
      <c r="R139" s="22"/>
      <c r="S139" s="22"/>
      <c r="T139" s="22"/>
      <c r="U139" s="22"/>
      <c r="V139" s="22"/>
      <c r="W139" s="22"/>
      <c r="X139" s="22"/>
      <c r="Y139" s="22"/>
      <c r="Z139" s="22"/>
      <c r="AA139" s="22"/>
    </row>
    <row r="140" spans="1:27" ht="15" hidden="1">
      <c r="A140" s="138">
        <v>210</v>
      </c>
      <c r="B140" s="80" t="s">
        <v>1926</v>
      </c>
      <c r="C140" s="80" t="s">
        <v>1699</v>
      </c>
      <c r="D140" s="78"/>
      <c r="E140" s="217">
        <v>0</v>
      </c>
      <c r="F140" s="80"/>
      <c r="G140" s="447"/>
      <c r="H140" s="218">
        <f t="shared" si="0"/>
        <v>8.4</v>
      </c>
      <c r="I140" s="218">
        <f t="shared" si="1"/>
        <v>0</v>
      </c>
      <c r="J140" s="218">
        <v>42</v>
      </c>
      <c r="K140" s="219" t="s">
        <v>1927</v>
      </c>
      <c r="L140" s="22"/>
      <c r="M140" s="22"/>
      <c r="N140" s="22"/>
      <c r="O140" s="22"/>
      <c r="P140" s="22"/>
      <c r="Q140" s="22"/>
      <c r="R140" s="22"/>
      <c r="S140" s="22"/>
      <c r="T140" s="22"/>
      <c r="U140" s="22"/>
      <c r="V140" s="22"/>
      <c r="W140" s="22"/>
      <c r="X140" s="22"/>
      <c r="Y140" s="22"/>
      <c r="Z140" s="22"/>
      <c r="AA140" s="22"/>
    </row>
    <row r="141" spans="1:27" ht="15" hidden="1">
      <c r="A141" s="138">
        <v>712</v>
      </c>
      <c r="B141" s="80" t="s">
        <v>1928</v>
      </c>
      <c r="C141" s="80" t="s">
        <v>1706</v>
      </c>
      <c r="D141" s="78">
        <v>50</v>
      </c>
      <c r="E141" s="217">
        <v>0</v>
      </c>
      <c r="F141" s="80"/>
      <c r="G141" s="447"/>
      <c r="H141" s="218">
        <f t="shared" si="0"/>
        <v>12.200000000000001</v>
      </c>
      <c r="I141" s="218">
        <f t="shared" si="1"/>
        <v>0</v>
      </c>
      <c r="J141" s="218">
        <v>61</v>
      </c>
      <c r="K141" s="219" t="s">
        <v>1929</v>
      </c>
      <c r="L141" s="22"/>
      <c r="M141" s="22"/>
      <c r="N141" s="22"/>
      <c r="O141" s="22"/>
      <c r="P141" s="22"/>
      <c r="Q141" s="22"/>
      <c r="R141" s="22"/>
      <c r="S141" s="22"/>
      <c r="T141" s="22"/>
      <c r="U141" s="22"/>
      <c r="V141" s="22"/>
      <c r="W141" s="22"/>
      <c r="X141" s="22"/>
      <c r="Y141" s="22"/>
      <c r="Z141" s="22"/>
      <c r="AA141" s="22"/>
    </row>
    <row r="142" spans="1:27" ht="15" hidden="1">
      <c r="A142" s="138">
        <v>465</v>
      </c>
      <c r="B142" s="80" t="s">
        <v>1930</v>
      </c>
      <c r="C142" s="80" t="s">
        <v>1704</v>
      </c>
      <c r="D142" s="78">
        <v>34</v>
      </c>
      <c r="E142" s="217">
        <v>0</v>
      </c>
      <c r="F142" s="80"/>
      <c r="G142" s="447"/>
      <c r="H142" s="218">
        <f t="shared" si="0"/>
        <v>8.6</v>
      </c>
      <c r="I142" s="218">
        <f t="shared" si="1"/>
        <v>0</v>
      </c>
      <c r="J142" s="218">
        <v>43</v>
      </c>
      <c r="K142" s="219" t="s">
        <v>1931</v>
      </c>
      <c r="L142" s="22"/>
      <c r="M142" s="22"/>
      <c r="N142" s="22"/>
      <c r="O142" s="22"/>
      <c r="P142" s="22"/>
      <c r="Q142" s="22"/>
      <c r="R142" s="22"/>
      <c r="S142" s="22"/>
      <c r="T142" s="22"/>
      <c r="U142" s="22"/>
      <c r="V142" s="22"/>
      <c r="W142" s="22"/>
      <c r="X142" s="22"/>
      <c r="Y142" s="22"/>
      <c r="Z142" s="22"/>
      <c r="AA142" s="22"/>
    </row>
    <row r="143" spans="1:27" ht="15" hidden="1">
      <c r="A143" s="138">
        <v>186</v>
      </c>
      <c r="B143" s="80" t="s">
        <v>1932</v>
      </c>
      <c r="C143" s="80" t="s">
        <v>1699</v>
      </c>
      <c r="D143" s="78"/>
      <c r="E143" s="217">
        <v>0</v>
      </c>
      <c r="F143" s="80"/>
      <c r="G143" s="447"/>
      <c r="H143" s="218">
        <f t="shared" si="0"/>
        <v>3.6</v>
      </c>
      <c r="I143" s="218">
        <f t="shared" si="1"/>
        <v>0</v>
      </c>
      <c r="J143" s="218">
        <v>18</v>
      </c>
      <c r="K143" s="219" t="s">
        <v>1933</v>
      </c>
      <c r="L143" s="22"/>
      <c r="M143" s="22"/>
      <c r="N143" s="22"/>
      <c r="O143" s="22"/>
      <c r="P143" s="22"/>
      <c r="Q143" s="22"/>
      <c r="R143" s="22"/>
      <c r="S143" s="22"/>
      <c r="T143" s="22"/>
      <c r="U143" s="22"/>
      <c r="V143" s="22"/>
      <c r="W143" s="22"/>
      <c r="X143" s="22"/>
      <c r="Y143" s="22"/>
      <c r="Z143" s="22"/>
      <c r="AA143" s="22"/>
    </row>
    <row r="144" spans="1:27" ht="15" hidden="1">
      <c r="A144" s="138">
        <v>481</v>
      </c>
      <c r="B144" s="80" t="s">
        <v>1932</v>
      </c>
      <c r="C144" s="80" t="s">
        <v>1704</v>
      </c>
      <c r="D144" s="78">
        <v>34</v>
      </c>
      <c r="E144" s="217">
        <v>0</v>
      </c>
      <c r="F144" s="80"/>
      <c r="G144" s="447"/>
      <c r="H144" s="218">
        <f t="shared" si="0"/>
        <v>3.4000000000000004</v>
      </c>
      <c r="I144" s="218">
        <f t="shared" si="1"/>
        <v>0</v>
      </c>
      <c r="J144" s="218">
        <v>17</v>
      </c>
      <c r="K144" s="219" t="s">
        <v>1933</v>
      </c>
      <c r="L144" s="22"/>
      <c r="M144" s="22"/>
      <c r="N144" s="22"/>
      <c r="O144" s="22"/>
      <c r="P144" s="22"/>
      <c r="Q144" s="22"/>
      <c r="R144" s="22"/>
      <c r="S144" s="22"/>
      <c r="T144" s="22"/>
      <c r="U144" s="22"/>
      <c r="V144" s="22"/>
      <c r="W144" s="22"/>
      <c r="X144" s="22"/>
      <c r="Y144" s="22"/>
      <c r="Z144" s="22"/>
      <c r="AA144" s="22"/>
    </row>
    <row r="145" spans="1:27" ht="15" hidden="1">
      <c r="A145" s="138">
        <v>486</v>
      </c>
      <c r="B145" s="80" t="s">
        <v>1934</v>
      </c>
      <c r="C145" s="80" t="s">
        <v>1704</v>
      </c>
      <c r="D145" s="78">
        <v>34</v>
      </c>
      <c r="E145" s="217">
        <v>0</v>
      </c>
      <c r="F145" s="80"/>
      <c r="G145" s="447"/>
      <c r="H145" s="218">
        <f t="shared" si="0"/>
        <v>10.600000000000001</v>
      </c>
      <c r="I145" s="218">
        <f t="shared" si="1"/>
        <v>0</v>
      </c>
      <c r="J145" s="218">
        <v>53</v>
      </c>
      <c r="K145" s="219" t="s">
        <v>1935</v>
      </c>
      <c r="L145" s="22"/>
      <c r="M145" s="22"/>
      <c r="N145" s="22"/>
      <c r="O145" s="22"/>
      <c r="P145" s="22"/>
      <c r="Q145" s="22"/>
      <c r="R145" s="22"/>
      <c r="S145" s="22"/>
      <c r="T145" s="22"/>
      <c r="U145" s="22"/>
      <c r="V145" s="22"/>
      <c r="W145" s="22"/>
      <c r="X145" s="22"/>
      <c r="Y145" s="22"/>
      <c r="Z145" s="22"/>
      <c r="AA145" s="22"/>
    </row>
    <row r="146" spans="1:27" ht="15" hidden="1">
      <c r="A146" s="138">
        <v>718</v>
      </c>
      <c r="B146" s="80" t="s">
        <v>1936</v>
      </c>
      <c r="C146" s="80" t="s">
        <v>1706</v>
      </c>
      <c r="D146" s="78">
        <v>50</v>
      </c>
      <c r="E146" s="217">
        <v>0</v>
      </c>
      <c r="F146" s="80"/>
      <c r="G146" s="447"/>
      <c r="H146" s="218">
        <f t="shared" si="0"/>
        <v>14.600000000000001</v>
      </c>
      <c r="I146" s="218">
        <f t="shared" si="1"/>
        <v>0</v>
      </c>
      <c r="J146" s="218">
        <v>73</v>
      </c>
      <c r="K146" s="219" t="s">
        <v>1937</v>
      </c>
      <c r="L146" s="22"/>
      <c r="M146" s="22"/>
      <c r="N146" s="22"/>
      <c r="O146" s="22"/>
      <c r="P146" s="22"/>
      <c r="Q146" s="22"/>
      <c r="R146" s="22"/>
      <c r="S146" s="22"/>
      <c r="T146" s="22"/>
      <c r="U146" s="22"/>
      <c r="V146" s="22"/>
      <c r="W146" s="22"/>
      <c r="X146" s="22"/>
      <c r="Y146" s="22"/>
      <c r="Z146" s="22"/>
      <c r="AA146" s="22"/>
    </row>
    <row r="147" spans="1:27" ht="15" hidden="1">
      <c r="A147" s="138">
        <v>539</v>
      </c>
      <c r="B147" s="80" t="s">
        <v>1938</v>
      </c>
      <c r="C147" s="80" t="s">
        <v>1704</v>
      </c>
      <c r="D147" s="78">
        <v>34</v>
      </c>
      <c r="E147" s="217">
        <v>0</v>
      </c>
      <c r="F147" s="80"/>
      <c r="G147" s="447"/>
      <c r="H147" s="218">
        <f t="shared" si="0"/>
        <v>4</v>
      </c>
      <c r="I147" s="218">
        <f t="shared" si="1"/>
        <v>0</v>
      </c>
      <c r="J147" s="218">
        <v>20</v>
      </c>
      <c r="K147" s="219" t="s">
        <v>1939</v>
      </c>
      <c r="L147" s="22"/>
      <c r="M147" s="22"/>
      <c r="N147" s="22"/>
      <c r="O147" s="22"/>
      <c r="P147" s="22"/>
      <c r="Q147" s="22"/>
      <c r="R147" s="22"/>
      <c r="S147" s="22"/>
      <c r="T147" s="22"/>
      <c r="U147" s="22"/>
      <c r="V147" s="22"/>
      <c r="W147" s="22"/>
      <c r="X147" s="22"/>
      <c r="Y147" s="22"/>
      <c r="Z147" s="22"/>
      <c r="AA147" s="22"/>
    </row>
    <row r="148" spans="1:27" ht="15" hidden="1">
      <c r="A148" s="138">
        <v>191</v>
      </c>
      <c r="B148" s="80" t="s">
        <v>1940</v>
      </c>
      <c r="C148" s="80" t="s">
        <v>1699</v>
      </c>
      <c r="D148" s="78"/>
      <c r="E148" s="217">
        <v>0</v>
      </c>
      <c r="F148" s="80"/>
      <c r="G148" s="447"/>
      <c r="H148" s="218">
        <f t="shared" si="0"/>
        <v>8.4</v>
      </c>
      <c r="I148" s="218">
        <f t="shared" si="1"/>
        <v>0</v>
      </c>
      <c r="J148" s="218">
        <v>42</v>
      </c>
      <c r="K148" s="219" t="s">
        <v>1927</v>
      </c>
      <c r="L148" s="22"/>
      <c r="M148" s="22"/>
      <c r="N148" s="22"/>
      <c r="O148" s="22"/>
      <c r="P148" s="22"/>
      <c r="Q148" s="22"/>
      <c r="R148" s="22"/>
      <c r="S148" s="22"/>
      <c r="T148" s="22"/>
      <c r="U148" s="22"/>
      <c r="V148" s="22"/>
      <c r="W148" s="22"/>
      <c r="X148" s="22"/>
      <c r="Y148" s="22"/>
      <c r="Z148" s="22"/>
      <c r="AA148" s="22"/>
    </row>
    <row r="149" spans="1:27" ht="15" hidden="1">
      <c r="A149" s="138">
        <v>768</v>
      </c>
      <c r="B149" s="80" t="s">
        <v>1941</v>
      </c>
      <c r="C149" s="80" t="s">
        <v>1706</v>
      </c>
      <c r="D149" s="78">
        <v>51</v>
      </c>
      <c r="E149" s="217">
        <v>0</v>
      </c>
      <c r="F149" s="80"/>
      <c r="G149" s="447"/>
      <c r="H149" s="218">
        <f t="shared" si="0"/>
        <v>9.4</v>
      </c>
      <c r="I149" s="218">
        <f t="shared" si="1"/>
        <v>0</v>
      </c>
      <c r="J149" s="218">
        <v>47</v>
      </c>
      <c r="K149" s="219" t="s">
        <v>1942</v>
      </c>
      <c r="L149" s="22"/>
      <c r="M149" s="22"/>
      <c r="N149" s="22"/>
      <c r="O149" s="22"/>
      <c r="P149" s="22"/>
      <c r="Q149" s="22"/>
      <c r="R149" s="22"/>
      <c r="S149" s="22"/>
      <c r="T149" s="22"/>
      <c r="U149" s="22"/>
      <c r="V149" s="22"/>
      <c r="W149" s="22"/>
      <c r="X149" s="22"/>
      <c r="Y149" s="22"/>
      <c r="Z149" s="22"/>
      <c r="AA149" s="22"/>
    </row>
    <row r="150" spans="1:27" ht="15" hidden="1">
      <c r="A150" s="138">
        <v>457</v>
      </c>
      <c r="B150" s="80" t="s">
        <v>1943</v>
      </c>
      <c r="C150" s="80" t="s">
        <v>1704</v>
      </c>
      <c r="D150" s="78">
        <v>34</v>
      </c>
      <c r="E150" s="217">
        <v>0</v>
      </c>
      <c r="F150" s="80"/>
      <c r="G150" s="447"/>
      <c r="H150" s="218">
        <f t="shared" si="0"/>
        <v>7.2</v>
      </c>
      <c r="I150" s="218">
        <f t="shared" si="1"/>
        <v>0</v>
      </c>
      <c r="J150" s="218">
        <v>36</v>
      </c>
      <c r="K150" s="219" t="s">
        <v>1944</v>
      </c>
      <c r="L150" s="22"/>
      <c r="M150" s="22"/>
      <c r="N150" s="22"/>
      <c r="O150" s="22"/>
      <c r="P150" s="22"/>
      <c r="Q150" s="22"/>
      <c r="R150" s="22"/>
      <c r="S150" s="22"/>
      <c r="T150" s="22"/>
      <c r="U150" s="22"/>
      <c r="V150" s="22"/>
      <c r="W150" s="22"/>
      <c r="X150" s="22"/>
      <c r="Y150" s="22"/>
      <c r="Z150" s="22"/>
      <c r="AA150" s="22"/>
    </row>
    <row r="151" spans="1:27" ht="15" hidden="1">
      <c r="A151" s="138">
        <v>136</v>
      </c>
      <c r="B151" s="80" t="s">
        <v>1945</v>
      </c>
      <c r="C151" s="80" t="s">
        <v>1699</v>
      </c>
      <c r="D151" s="78"/>
      <c r="E151" s="217">
        <v>0</v>
      </c>
      <c r="F151" s="80"/>
      <c r="G151" s="447"/>
      <c r="H151" s="218">
        <f t="shared" si="0"/>
        <v>3.8000000000000003</v>
      </c>
      <c r="I151" s="218">
        <f t="shared" si="1"/>
        <v>0</v>
      </c>
      <c r="J151" s="218">
        <v>19</v>
      </c>
      <c r="K151" s="219" t="s">
        <v>1946</v>
      </c>
      <c r="L151" s="22"/>
      <c r="M151" s="22"/>
      <c r="N151" s="22"/>
      <c r="O151" s="22"/>
      <c r="P151" s="22"/>
      <c r="Q151" s="22"/>
      <c r="R151" s="22"/>
      <c r="S151" s="22"/>
      <c r="T151" s="22"/>
      <c r="U151" s="22"/>
      <c r="V151" s="22"/>
      <c r="W151" s="22"/>
      <c r="X151" s="22"/>
      <c r="Y151" s="22"/>
      <c r="Z151" s="22"/>
      <c r="AA151" s="22"/>
    </row>
    <row r="152" spans="1:27" ht="15" hidden="1">
      <c r="A152" s="138">
        <v>582</v>
      </c>
      <c r="B152" s="80" t="s">
        <v>1945</v>
      </c>
      <c r="C152" s="80" t="s">
        <v>1704</v>
      </c>
      <c r="D152" s="78">
        <v>34</v>
      </c>
      <c r="E152" s="217">
        <v>0</v>
      </c>
      <c r="F152" s="80"/>
      <c r="G152" s="447"/>
      <c r="H152" s="218">
        <f t="shared" si="0"/>
        <v>3.2</v>
      </c>
      <c r="I152" s="218">
        <f t="shared" si="1"/>
        <v>0</v>
      </c>
      <c r="J152" s="218">
        <v>16</v>
      </c>
      <c r="K152" s="219" t="s">
        <v>1946</v>
      </c>
      <c r="L152" s="22"/>
      <c r="M152" s="22"/>
      <c r="N152" s="22"/>
      <c r="O152" s="22"/>
      <c r="P152" s="22"/>
      <c r="Q152" s="22"/>
      <c r="R152" s="22"/>
      <c r="S152" s="22"/>
      <c r="T152" s="22"/>
      <c r="U152" s="22"/>
      <c r="V152" s="22"/>
      <c r="W152" s="22"/>
      <c r="X152" s="22"/>
      <c r="Y152" s="22"/>
      <c r="Z152" s="22"/>
      <c r="AA152" s="22"/>
    </row>
    <row r="153" spans="1:27" ht="15" hidden="1">
      <c r="A153" s="138">
        <v>837</v>
      </c>
      <c r="B153" s="80" t="s">
        <v>1945</v>
      </c>
      <c r="C153" s="80" t="s">
        <v>1706</v>
      </c>
      <c r="D153" s="78">
        <v>51</v>
      </c>
      <c r="E153" s="217">
        <v>0</v>
      </c>
      <c r="F153" s="80"/>
      <c r="G153" s="447"/>
      <c r="H153" s="218">
        <f t="shared" si="0"/>
        <v>3.2</v>
      </c>
      <c r="I153" s="218">
        <f t="shared" si="1"/>
        <v>0</v>
      </c>
      <c r="J153" s="218">
        <v>16</v>
      </c>
      <c r="K153" s="219" t="s">
        <v>1946</v>
      </c>
      <c r="L153" s="22"/>
      <c r="M153" s="22"/>
      <c r="N153" s="22"/>
      <c r="O153" s="22"/>
      <c r="P153" s="22"/>
      <c r="Q153" s="22"/>
      <c r="R153" s="22"/>
      <c r="S153" s="22"/>
      <c r="T153" s="22"/>
      <c r="U153" s="22"/>
      <c r="V153" s="22"/>
      <c r="W153" s="22"/>
      <c r="X153" s="22"/>
      <c r="Y153" s="22"/>
      <c r="Z153" s="22"/>
      <c r="AA153" s="22"/>
    </row>
    <row r="154" spans="1:27" ht="15" hidden="1">
      <c r="A154" s="138">
        <v>511</v>
      </c>
      <c r="B154" s="80" t="s">
        <v>1947</v>
      </c>
      <c r="C154" s="80" t="s">
        <v>1704</v>
      </c>
      <c r="D154" s="78">
        <v>34</v>
      </c>
      <c r="E154" s="217">
        <v>0</v>
      </c>
      <c r="F154" s="80"/>
      <c r="G154" s="447"/>
      <c r="H154" s="218">
        <f t="shared" si="0"/>
        <v>5</v>
      </c>
      <c r="I154" s="218">
        <f t="shared" si="1"/>
        <v>0</v>
      </c>
      <c r="J154" s="218">
        <v>25</v>
      </c>
      <c r="K154" s="219" t="s">
        <v>1948</v>
      </c>
      <c r="L154" s="22"/>
      <c r="M154" s="22"/>
      <c r="N154" s="22"/>
      <c r="O154" s="22"/>
      <c r="P154" s="22"/>
      <c r="Q154" s="22"/>
      <c r="R154" s="22"/>
      <c r="S154" s="22"/>
      <c r="T154" s="22"/>
      <c r="U154" s="22"/>
      <c r="V154" s="22"/>
      <c r="W154" s="22"/>
      <c r="X154" s="22"/>
      <c r="Y154" s="22"/>
      <c r="Z154" s="22"/>
      <c r="AA154" s="22"/>
    </row>
    <row r="155" spans="1:27" ht="15" hidden="1">
      <c r="A155" s="138">
        <v>111</v>
      </c>
      <c r="B155" s="80" t="s">
        <v>1949</v>
      </c>
      <c r="C155" s="80" t="s">
        <v>1699</v>
      </c>
      <c r="D155" s="78"/>
      <c r="E155" s="217">
        <v>0</v>
      </c>
      <c r="F155" s="80"/>
      <c r="G155" s="447"/>
      <c r="H155" s="218">
        <f t="shared" si="0"/>
        <v>5.2</v>
      </c>
      <c r="I155" s="218">
        <f t="shared" si="1"/>
        <v>0</v>
      </c>
      <c r="J155" s="218">
        <v>26</v>
      </c>
      <c r="K155" s="219" t="s">
        <v>1950</v>
      </c>
      <c r="L155" s="22"/>
      <c r="M155" s="22"/>
      <c r="N155" s="22"/>
      <c r="O155" s="22"/>
      <c r="P155" s="22"/>
      <c r="Q155" s="22"/>
      <c r="R155" s="22"/>
      <c r="S155" s="22"/>
      <c r="T155" s="22"/>
      <c r="U155" s="22"/>
      <c r="V155" s="22"/>
      <c r="W155" s="22"/>
      <c r="X155" s="22"/>
      <c r="Y155" s="22"/>
      <c r="Z155" s="22"/>
      <c r="AA155" s="22"/>
    </row>
    <row r="156" spans="1:27" ht="15" hidden="1">
      <c r="A156" s="138">
        <v>455</v>
      </c>
      <c r="B156" s="80" t="s">
        <v>1949</v>
      </c>
      <c r="C156" s="80" t="s">
        <v>1704</v>
      </c>
      <c r="D156" s="78">
        <v>34</v>
      </c>
      <c r="E156" s="217">
        <v>0</v>
      </c>
      <c r="F156" s="80"/>
      <c r="G156" s="447"/>
      <c r="H156" s="218">
        <f t="shared" si="0"/>
        <v>4.6000000000000005</v>
      </c>
      <c r="I156" s="218">
        <f t="shared" si="1"/>
        <v>0</v>
      </c>
      <c r="J156" s="218">
        <v>23</v>
      </c>
      <c r="K156" s="219" t="s">
        <v>1950</v>
      </c>
      <c r="L156" s="22"/>
      <c r="M156" s="22"/>
      <c r="N156" s="22"/>
      <c r="O156" s="22"/>
      <c r="P156" s="22"/>
      <c r="Q156" s="22"/>
      <c r="R156" s="22"/>
      <c r="S156" s="22"/>
      <c r="T156" s="22"/>
      <c r="U156" s="22"/>
      <c r="V156" s="22"/>
      <c r="W156" s="22"/>
      <c r="X156" s="22"/>
      <c r="Y156" s="22"/>
      <c r="Z156" s="22"/>
      <c r="AA156" s="22"/>
    </row>
    <row r="157" spans="1:27" ht="15" hidden="1">
      <c r="A157" s="138">
        <v>73</v>
      </c>
      <c r="B157" s="80" t="s">
        <v>1951</v>
      </c>
      <c r="C157" s="80" t="s">
        <v>1699</v>
      </c>
      <c r="D157" s="78"/>
      <c r="E157" s="217">
        <v>0</v>
      </c>
      <c r="F157" s="80"/>
      <c r="G157" s="447"/>
      <c r="H157" s="218">
        <f t="shared" si="0"/>
        <v>5.6000000000000005</v>
      </c>
      <c r="I157" s="218">
        <f t="shared" si="1"/>
        <v>0</v>
      </c>
      <c r="J157" s="218">
        <v>28</v>
      </c>
      <c r="K157" s="219" t="s">
        <v>1952</v>
      </c>
      <c r="L157" s="22"/>
      <c r="M157" s="22"/>
      <c r="N157" s="22"/>
      <c r="O157" s="22"/>
      <c r="P157" s="22"/>
      <c r="Q157" s="22"/>
      <c r="R157" s="22"/>
      <c r="S157" s="22"/>
      <c r="T157" s="22"/>
      <c r="U157" s="22"/>
      <c r="V157" s="22"/>
      <c r="W157" s="22"/>
      <c r="X157" s="22"/>
      <c r="Y157" s="22"/>
      <c r="Z157" s="22"/>
      <c r="AA157" s="22"/>
    </row>
    <row r="158" spans="1:27" ht="15" hidden="1">
      <c r="A158" s="138">
        <v>192</v>
      </c>
      <c r="B158" s="80" t="s">
        <v>1953</v>
      </c>
      <c r="C158" s="80" t="s">
        <v>1699</v>
      </c>
      <c r="D158" s="78"/>
      <c r="E158" s="217">
        <v>0</v>
      </c>
      <c r="F158" s="80"/>
      <c r="G158" s="447"/>
      <c r="H158" s="218">
        <f t="shared" si="0"/>
        <v>8</v>
      </c>
      <c r="I158" s="218">
        <f t="shared" si="1"/>
        <v>0</v>
      </c>
      <c r="J158" s="218">
        <v>40</v>
      </c>
      <c r="K158" s="219" t="s">
        <v>1954</v>
      </c>
      <c r="L158" s="22"/>
      <c r="M158" s="22"/>
      <c r="N158" s="22"/>
      <c r="O158" s="22"/>
      <c r="P158" s="22"/>
      <c r="Q158" s="22"/>
      <c r="R158" s="22"/>
      <c r="S158" s="22"/>
      <c r="T158" s="22"/>
      <c r="U158" s="22"/>
      <c r="V158" s="22"/>
      <c r="W158" s="22"/>
      <c r="X158" s="22"/>
      <c r="Y158" s="22"/>
      <c r="Z158" s="22"/>
      <c r="AA158" s="22"/>
    </row>
    <row r="159" spans="1:27" ht="15" hidden="1">
      <c r="A159" s="138">
        <v>60</v>
      </c>
      <c r="B159" s="80" t="s">
        <v>1955</v>
      </c>
      <c r="C159" s="80" t="s">
        <v>1699</v>
      </c>
      <c r="D159" s="78"/>
      <c r="E159" s="217">
        <v>0</v>
      </c>
      <c r="F159" s="80"/>
      <c r="G159" s="447"/>
      <c r="H159" s="218">
        <f t="shared" si="0"/>
        <v>3.4000000000000004</v>
      </c>
      <c r="I159" s="218">
        <f t="shared" si="1"/>
        <v>0</v>
      </c>
      <c r="J159" s="218">
        <v>17</v>
      </c>
      <c r="K159" s="219" t="s">
        <v>1956</v>
      </c>
      <c r="L159" s="22"/>
      <c r="M159" s="22"/>
      <c r="N159" s="22"/>
      <c r="O159" s="22"/>
      <c r="P159" s="22"/>
      <c r="Q159" s="22"/>
      <c r="R159" s="22"/>
      <c r="S159" s="22"/>
      <c r="T159" s="22"/>
      <c r="U159" s="22"/>
      <c r="V159" s="22"/>
      <c r="W159" s="22"/>
      <c r="X159" s="22"/>
      <c r="Y159" s="22"/>
      <c r="Z159" s="22"/>
      <c r="AA159" s="22"/>
    </row>
    <row r="160" spans="1:27" ht="15" hidden="1">
      <c r="A160" s="138">
        <v>185</v>
      </c>
      <c r="B160" s="80" t="s">
        <v>1957</v>
      </c>
      <c r="C160" s="80" t="s">
        <v>1699</v>
      </c>
      <c r="D160" s="78"/>
      <c r="E160" s="217">
        <v>0</v>
      </c>
      <c r="F160" s="80"/>
      <c r="G160" s="447"/>
      <c r="H160" s="218">
        <f t="shared" si="0"/>
        <v>3.2</v>
      </c>
      <c r="I160" s="218">
        <f t="shared" si="1"/>
        <v>0</v>
      </c>
      <c r="J160" s="218">
        <v>16</v>
      </c>
      <c r="K160" s="219" t="s">
        <v>1958</v>
      </c>
      <c r="L160" s="22"/>
      <c r="M160" s="22"/>
      <c r="N160" s="22"/>
      <c r="O160" s="22"/>
      <c r="P160" s="22"/>
      <c r="Q160" s="22"/>
      <c r="R160" s="22"/>
      <c r="S160" s="22"/>
      <c r="T160" s="22"/>
      <c r="U160" s="22"/>
      <c r="V160" s="22"/>
      <c r="W160" s="22"/>
      <c r="X160" s="22"/>
      <c r="Y160" s="22"/>
      <c r="Z160" s="22"/>
      <c r="AA160" s="22"/>
    </row>
    <row r="161" spans="1:27" ht="15" hidden="1">
      <c r="A161" s="138">
        <v>566</v>
      </c>
      <c r="B161" s="80" t="s">
        <v>1959</v>
      </c>
      <c r="C161" s="80" t="s">
        <v>1704</v>
      </c>
      <c r="D161" s="78">
        <v>34</v>
      </c>
      <c r="E161" s="217">
        <v>0</v>
      </c>
      <c r="F161" s="80"/>
      <c r="G161" s="447"/>
      <c r="H161" s="218">
        <f t="shared" si="0"/>
        <v>11.200000000000001</v>
      </c>
      <c r="I161" s="218">
        <f t="shared" si="1"/>
        <v>0</v>
      </c>
      <c r="J161" s="218">
        <v>56</v>
      </c>
      <c r="K161" s="219" t="s">
        <v>1960</v>
      </c>
      <c r="L161" s="22"/>
      <c r="M161" s="22"/>
      <c r="N161" s="22"/>
      <c r="O161" s="22"/>
      <c r="P161" s="22"/>
      <c r="Q161" s="22"/>
      <c r="R161" s="22"/>
      <c r="S161" s="22"/>
      <c r="T161" s="22"/>
      <c r="U161" s="22"/>
      <c r="V161" s="22"/>
      <c r="W161" s="22"/>
      <c r="X161" s="22"/>
      <c r="Y161" s="22"/>
      <c r="Z161" s="22"/>
      <c r="AA161" s="22"/>
    </row>
    <row r="162" spans="1:27" ht="15" hidden="1">
      <c r="A162" s="138">
        <v>215</v>
      </c>
      <c r="B162" s="80" t="s">
        <v>1961</v>
      </c>
      <c r="C162" s="80" t="s">
        <v>1699</v>
      </c>
      <c r="D162" s="78"/>
      <c r="E162" s="217">
        <v>0</v>
      </c>
      <c r="F162" s="80"/>
      <c r="G162" s="447"/>
      <c r="H162" s="218">
        <f t="shared" si="0"/>
        <v>8</v>
      </c>
      <c r="I162" s="218">
        <f t="shared" si="1"/>
        <v>0</v>
      </c>
      <c r="J162" s="218">
        <v>40</v>
      </c>
      <c r="K162" s="219" t="s">
        <v>1962</v>
      </c>
      <c r="L162" s="22"/>
      <c r="M162" s="22"/>
      <c r="N162" s="22"/>
      <c r="O162" s="22"/>
      <c r="P162" s="22"/>
      <c r="Q162" s="22"/>
      <c r="R162" s="22"/>
      <c r="S162" s="22"/>
      <c r="T162" s="22"/>
      <c r="U162" s="22"/>
      <c r="V162" s="22"/>
      <c r="W162" s="22"/>
      <c r="X162" s="22"/>
      <c r="Y162" s="22"/>
      <c r="Z162" s="22"/>
      <c r="AA162" s="22"/>
    </row>
    <row r="163" spans="1:27" ht="15" hidden="1">
      <c r="A163" s="138">
        <v>528</v>
      </c>
      <c r="B163" s="80" t="s">
        <v>1963</v>
      </c>
      <c r="C163" s="80" t="s">
        <v>1704</v>
      </c>
      <c r="D163" s="78">
        <v>34</v>
      </c>
      <c r="E163" s="217">
        <v>0</v>
      </c>
      <c r="F163" s="80"/>
      <c r="G163" s="447"/>
      <c r="H163" s="218">
        <f t="shared" si="0"/>
        <v>4.8000000000000007</v>
      </c>
      <c r="I163" s="218">
        <f t="shared" si="1"/>
        <v>0</v>
      </c>
      <c r="J163" s="218">
        <v>24</v>
      </c>
      <c r="K163" s="219" t="s">
        <v>1964</v>
      </c>
      <c r="L163" s="22"/>
      <c r="M163" s="22"/>
      <c r="N163" s="22"/>
      <c r="O163" s="22"/>
      <c r="P163" s="22"/>
      <c r="Q163" s="22"/>
      <c r="R163" s="22"/>
      <c r="S163" s="22"/>
      <c r="T163" s="22"/>
      <c r="U163" s="22"/>
      <c r="V163" s="22"/>
      <c r="W163" s="22"/>
      <c r="X163" s="22"/>
      <c r="Y163" s="22"/>
      <c r="Z163" s="22"/>
      <c r="AA163" s="22"/>
    </row>
    <row r="164" spans="1:27" ht="15" hidden="1">
      <c r="A164" s="138">
        <v>587</v>
      </c>
      <c r="B164" s="80" t="s">
        <v>1965</v>
      </c>
      <c r="C164" s="80" t="s">
        <v>1704</v>
      </c>
      <c r="D164" s="78">
        <v>34</v>
      </c>
      <c r="E164" s="217">
        <v>0</v>
      </c>
      <c r="F164" s="80"/>
      <c r="G164" s="447"/>
      <c r="H164" s="218">
        <f t="shared" si="0"/>
        <v>4.4000000000000004</v>
      </c>
      <c r="I164" s="218">
        <f t="shared" si="1"/>
        <v>0</v>
      </c>
      <c r="J164" s="218">
        <v>22</v>
      </c>
      <c r="K164" s="219" t="s">
        <v>1966</v>
      </c>
      <c r="L164" s="22"/>
      <c r="M164" s="22"/>
      <c r="N164" s="22"/>
      <c r="O164" s="22"/>
      <c r="P164" s="22"/>
      <c r="Q164" s="22"/>
      <c r="R164" s="22"/>
      <c r="S164" s="22"/>
      <c r="T164" s="22"/>
      <c r="U164" s="22"/>
      <c r="V164" s="22"/>
      <c r="W164" s="22"/>
      <c r="X164" s="22"/>
      <c r="Y164" s="22"/>
      <c r="Z164" s="22"/>
      <c r="AA164" s="22"/>
    </row>
    <row r="165" spans="1:27" ht="15" hidden="1">
      <c r="A165" s="138">
        <v>524</v>
      </c>
      <c r="B165" s="80" t="s">
        <v>1967</v>
      </c>
      <c r="C165" s="80" t="s">
        <v>1704</v>
      </c>
      <c r="D165" s="78">
        <v>34</v>
      </c>
      <c r="E165" s="217">
        <v>0</v>
      </c>
      <c r="F165" s="80"/>
      <c r="G165" s="447"/>
      <c r="H165" s="218">
        <f t="shared" si="0"/>
        <v>10.4</v>
      </c>
      <c r="I165" s="218">
        <f t="shared" si="1"/>
        <v>0</v>
      </c>
      <c r="J165" s="218">
        <v>52</v>
      </c>
      <c r="K165" s="219" t="s">
        <v>1968</v>
      </c>
      <c r="L165" s="22"/>
      <c r="M165" s="22"/>
      <c r="N165" s="22"/>
      <c r="O165" s="22"/>
      <c r="P165" s="22"/>
      <c r="Q165" s="22"/>
      <c r="R165" s="22"/>
      <c r="S165" s="22"/>
      <c r="T165" s="22"/>
      <c r="U165" s="22"/>
      <c r="V165" s="22"/>
      <c r="W165" s="22"/>
      <c r="X165" s="22"/>
      <c r="Y165" s="22"/>
      <c r="Z165" s="22"/>
      <c r="AA165" s="22"/>
    </row>
    <row r="166" spans="1:27" ht="15" hidden="1">
      <c r="A166" s="138">
        <v>557</v>
      </c>
      <c r="B166" s="80" t="s">
        <v>1969</v>
      </c>
      <c r="C166" s="80" t="s">
        <v>1704</v>
      </c>
      <c r="D166" s="78">
        <v>34</v>
      </c>
      <c r="E166" s="217">
        <v>0</v>
      </c>
      <c r="F166" s="80"/>
      <c r="G166" s="447"/>
      <c r="H166" s="218">
        <f t="shared" si="0"/>
        <v>9.6000000000000014</v>
      </c>
      <c r="I166" s="218">
        <f t="shared" si="1"/>
        <v>0</v>
      </c>
      <c r="J166" s="218">
        <v>48</v>
      </c>
      <c r="K166" s="219" t="s">
        <v>1970</v>
      </c>
      <c r="L166" s="22"/>
      <c r="M166" s="22"/>
      <c r="N166" s="22"/>
      <c r="O166" s="22"/>
      <c r="P166" s="22"/>
      <c r="Q166" s="22"/>
      <c r="R166" s="22"/>
      <c r="S166" s="22"/>
      <c r="T166" s="22"/>
      <c r="U166" s="22"/>
      <c r="V166" s="22"/>
      <c r="W166" s="22"/>
      <c r="X166" s="22"/>
      <c r="Y166" s="22"/>
      <c r="Z166" s="22"/>
      <c r="AA166" s="22"/>
    </row>
    <row r="167" spans="1:27" ht="15" hidden="1">
      <c r="A167" s="138">
        <v>203</v>
      </c>
      <c r="B167" s="80" t="s">
        <v>1971</v>
      </c>
      <c r="C167" s="80" t="s">
        <v>1699</v>
      </c>
      <c r="D167" s="78"/>
      <c r="E167" s="217">
        <v>0</v>
      </c>
      <c r="F167" s="80"/>
      <c r="G167" s="447"/>
      <c r="H167" s="218">
        <f t="shared" si="0"/>
        <v>14</v>
      </c>
      <c r="I167" s="218">
        <f t="shared" si="1"/>
        <v>0</v>
      </c>
      <c r="J167" s="218">
        <v>70</v>
      </c>
      <c r="K167" s="219" t="s">
        <v>1972</v>
      </c>
      <c r="L167" s="22"/>
      <c r="M167" s="22"/>
      <c r="N167" s="22"/>
      <c r="O167" s="22"/>
      <c r="P167" s="22"/>
      <c r="Q167" s="22"/>
      <c r="R167" s="22"/>
      <c r="S167" s="22"/>
      <c r="T167" s="22"/>
      <c r="U167" s="22"/>
      <c r="V167" s="22"/>
      <c r="W167" s="22"/>
      <c r="X167" s="22"/>
      <c r="Y167" s="22"/>
      <c r="Z167" s="22"/>
      <c r="AA167" s="22"/>
    </row>
    <row r="168" spans="1:27" ht="15" hidden="1">
      <c r="A168" s="138">
        <v>195</v>
      </c>
      <c r="B168" s="80" t="s">
        <v>1973</v>
      </c>
      <c r="C168" s="80" t="s">
        <v>1699</v>
      </c>
      <c r="D168" s="78"/>
      <c r="E168" s="217">
        <v>0</v>
      </c>
      <c r="F168" s="80"/>
      <c r="G168" s="447"/>
      <c r="H168" s="218">
        <f t="shared" si="0"/>
        <v>4.6000000000000005</v>
      </c>
      <c r="I168" s="218">
        <f t="shared" si="1"/>
        <v>0</v>
      </c>
      <c r="J168" s="218">
        <v>23</v>
      </c>
      <c r="K168" s="219" t="s">
        <v>1974</v>
      </c>
      <c r="L168" s="22"/>
      <c r="M168" s="22"/>
      <c r="N168" s="22"/>
      <c r="O168" s="22"/>
      <c r="P168" s="22"/>
      <c r="Q168" s="22"/>
      <c r="R168" s="22"/>
      <c r="S168" s="22"/>
      <c r="T168" s="22"/>
      <c r="U168" s="22"/>
      <c r="V168" s="22"/>
      <c r="W168" s="22"/>
      <c r="X168" s="22"/>
      <c r="Y168" s="22"/>
      <c r="Z168" s="22"/>
      <c r="AA168" s="22"/>
    </row>
    <row r="169" spans="1:27" ht="15" hidden="1">
      <c r="A169" s="138">
        <v>454</v>
      </c>
      <c r="B169" s="80" t="s">
        <v>1975</v>
      </c>
      <c r="C169" s="80" t="s">
        <v>1704</v>
      </c>
      <c r="D169" s="78">
        <v>34</v>
      </c>
      <c r="E169" s="217">
        <v>0</v>
      </c>
      <c r="F169" s="80"/>
      <c r="G169" s="447"/>
      <c r="H169" s="218">
        <f t="shared" si="0"/>
        <v>8</v>
      </c>
      <c r="I169" s="218">
        <f t="shared" si="1"/>
        <v>0</v>
      </c>
      <c r="J169" s="218">
        <v>40</v>
      </c>
      <c r="K169" s="219" t="s">
        <v>1976</v>
      </c>
      <c r="L169" s="22"/>
      <c r="M169" s="22"/>
      <c r="N169" s="22"/>
      <c r="O169" s="22"/>
      <c r="P169" s="22"/>
      <c r="Q169" s="22"/>
      <c r="R169" s="22"/>
      <c r="S169" s="22"/>
      <c r="T169" s="22"/>
      <c r="U169" s="22"/>
      <c r="V169" s="22"/>
      <c r="W169" s="22"/>
      <c r="X169" s="22"/>
      <c r="Y169" s="22"/>
      <c r="Z169" s="22"/>
      <c r="AA169" s="22"/>
    </row>
    <row r="170" spans="1:27" ht="15" hidden="1">
      <c r="A170" s="138">
        <v>438</v>
      </c>
      <c r="B170" s="80" t="s">
        <v>1977</v>
      </c>
      <c r="C170" s="80" t="s">
        <v>1704</v>
      </c>
      <c r="D170" s="78">
        <v>34</v>
      </c>
      <c r="E170" s="217">
        <v>0</v>
      </c>
      <c r="F170" s="80"/>
      <c r="G170" s="447"/>
      <c r="H170" s="218">
        <f t="shared" si="0"/>
        <v>10</v>
      </c>
      <c r="I170" s="218">
        <f t="shared" si="1"/>
        <v>0</v>
      </c>
      <c r="J170" s="218">
        <v>50</v>
      </c>
      <c r="K170" s="219" t="s">
        <v>1978</v>
      </c>
      <c r="L170" s="22"/>
      <c r="M170" s="22"/>
      <c r="N170" s="22"/>
      <c r="O170" s="22"/>
      <c r="P170" s="22"/>
      <c r="Q170" s="22"/>
      <c r="R170" s="22"/>
      <c r="S170" s="22"/>
      <c r="T170" s="22"/>
      <c r="U170" s="22"/>
      <c r="V170" s="22"/>
      <c r="W170" s="22"/>
      <c r="X170" s="22"/>
      <c r="Y170" s="22"/>
      <c r="Z170" s="22"/>
      <c r="AA170" s="22"/>
    </row>
    <row r="171" spans="1:27" ht="15" hidden="1">
      <c r="A171" s="138">
        <v>616</v>
      </c>
      <c r="B171" s="80" t="s">
        <v>1979</v>
      </c>
      <c r="C171" s="80" t="s">
        <v>1704</v>
      </c>
      <c r="D171" s="78">
        <v>36</v>
      </c>
      <c r="E171" s="217">
        <v>0</v>
      </c>
      <c r="F171" s="80"/>
      <c r="G171" s="447"/>
      <c r="H171" s="218">
        <f t="shared" si="0"/>
        <v>3</v>
      </c>
      <c r="I171" s="218">
        <f t="shared" si="1"/>
        <v>0</v>
      </c>
      <c r="J171" s="218">
        <v>15</v>
      </c>
      <c r="K171" s="219" t="s">
        <v>1980</v>
      </c>
      <c r="L171" s="22"/>
      <c r="M171" s="22"/>
      <c r="N171" s="22"/>
      <c r="O171" s="22"/>
      <c r="P171" s="22"/>
      <c r="Q171" s="22"/>
      <c r="R171" s="22"/>
      <c r="S171" s="22"/>
      <c r="T171" s="22"/>
      <c r="U171" s="22"/>
      <c r="V171" s="22"/>
      <c r="W171" s="22"/>
      <c r="X171" s="22"/>
      <c r="Y171" s="22"/>
      <c r="Z171" s="22"/>
      <c r="AA171" s="22"/>
    </row>
    <row r="172" spans="1:27" ht="15" hidden="1">
      <c r="A172" s="138">
        <v>604</v>
      </c>
      <c r="B172" s="80" t="s">
        <v>1981</v>
      </c>
      <c r="C172" s="80" t="s">
        <v>1704</v>
      </c>
      <c r="D172" s="78">
        <v>34</v>
      </c>
      <c r="E172" s="217">
        <v>0</v>
      </c>
      <c r="F172" s="80"/>
      <c r="G172" s="447"/>
      <c r="H172" s="218">
        <f t="shared" si="0"/>
        <v>31.200000000000003</v>
      </c>
      <c r="I172" s="218">
        <f t="shared" si="1"/>
        <v>0</v>
      </c>
      <c r="J172" s="218">
        <v>156</v>
      </c>
      <c r="K172" s="219" t="s">
        <v>1982</v>
      </c>
      <c r="L172" s="22"/>
      <c r="M172" s="22"/>
      <c r="N172" s="22"/>
      <c r="O172" s="22"/>
      <c r="P172" s="22"/>
      <c r="Q172" s="22"/>
      <c r="R172" s="22"/>
      <c r="S172" s="22"/>
      <c r="T172" s="22"/>
      <c r="U172" s="22"/>
      <c r="V172" s="22"/>
      <c r="W172" s="22"/>
      <c r="X172" s="22"/>
      <c r="Y172" s="22"/>
      <c r="Z172" s="22"/>
      <c r="AA172" s="22"/>
    </row>
    <row r="173" spans="1:27" ht="15" hidden="1">
      <c r="A173" s="138">
        <v>356</v>
      </c>
      <c r="B173" s="80" t="s">
        <v>1983</v>
      </c>
      <c r="C173" s="80" t="s">
        <v>1704</v>
      </c>
      <c r="D173" s="78">
        <v>23</v>
      </c>
      <c r="E173" s="217">
        <v>0</v>
      </c>
      <c r="F173" s="80"/>
      <c r="G173" s="447"/>
      <c r="H173" s="218">
        <f t="shared" si="0"/>
        <v>13</v>
      </c>
      <c r="I173" s="218">
        <f t="shared" si="1"/>
        <v>0</v>
      </c>
      <c r="J173" s="218">
        <v>65</v>
      </c>
      <c r="K173" s="219" t="s">
        <v>1984</v>
      </c>
      <c r="L173" s="22"/>
      <c r="M173" s="22"/>
      <c r="N173" s="22"/>
      <c r="O173" s="22"/>
      <c r="P173" s="22"/>
      <c r="Q173" s="22"/>
      <c r="R173" s="22"/>
      <c r="S173" s="22"/>
      <c r="T173" s="22"/>
      <c r="U173" s="22"/>
      <c r="V173" s="22"/>
      <c r="W173" s="22"/>
      <c r="X173" s="22"/>
      <c r="Y173" s="22"/>
      <c r="Z173" s="22"/>
      <c r="AA173" s="22"/>
    </row>
    <row r="174" spans="1:27" ht="15" hidden="1">
      <c r="A174" s="138">
        <v>820</v>
      </c>
      <c r="B174" s="80" t="s">
        <v>1983</v>
      </c>
      <c r="C174" s="80" t="s">
        <v>1706</v>
      </c>
      <c r="D174" s="78">
        <v>51</v>
      </c>
      <c r="E174" s="217">
        <v>0</v>
      </c>
      <c r="F174" s="80"/>
      <c r="G174" s="447"/>
      <c r="H174" s="218">
        <f t="shared" si="0"/>
        <v>13</v>
      </c>
      <c r="I174" s="218">
        <f t="shared" si="1"/>
        <v>0</v>
      </c>
      <c r="J174" s="218">
        <v>65</v>
      </c>
      <c r="K174" s="219" t="s">
        <v>1984</v>
      </c>
      <c r="L174" s="22"/>
      <c r="M174" s="22"/>
      <c r="N174" s="22"/>
      <c r="O174" s="22"/>
      <c r="P174" s="22"/>
      <c r="Q174" s="22"/>
      <c r="R174" s="22"/>
      <c r="S174" s="22"/>
      <c r="T174" s="22"/>
      <c r="U174" s="22"/>
      <c r="V174" s="22"/>
      <c r="W174" s="22"/>
      <c r="X174" s="22"/>
      <c r="Y174" s="22"/>
      <c r="Z174" s="22"/>
      <c r="AA174" s="22"/>
    </row>
    <row r="175" spans="1:27" ht="15" hidden="1">
      <c r="A175" s="138">
        <v>396</v>
      </c>
      <c r="B175" s="80" t="s">
        <v>1985</v>
      </c>
      <c r="C175" s="80" t="s">
        <v>1704</v>
      </c>
      <c r="D175" s="78">
        <v>31</v>
      </c>
      <c r="E175" s="217">
        <v>0</v>
      </c>
      <c r="F175" s="80"/>
      <c r="G175" s="447"/>
      <c r="H175" s="218">
        <f t="shared" si="0"/>
        <v>8.4</v>
      </c>
      <c r="I175" s="218">
        <f t="shared" si="1"/>
        <v>0</v>
      </c>
      <c r="J175" s="218">
        <v>42</v>
      </c>
      <c r="K175" s="219" t="s">
        <v>1986</v>
      </c>
      <c r="L175" s="22"/>
      <c r="M175" s="22"/>
      <c r="N175" s="22"/>
      <c r="O175" s="22"/>
      <c r="P175" s="22"/>
      <c r="Q175" s="22"/>
      <c r="R175" s="22"/>
      <c r="S175" s="22"/>
      <c r="T175" s="22"/>
      <c r="U175" s="22"/>
      <c r="V175" s="22"/>
      <c r="W175" s="22"/>
      <c r="X175" s="22"/>
      <c r="Y175" s="22"/>
      <c r="Z175" s="22"/>
      <c r="AA175" s="22"/>
    </row>
    <row r="176" spans="1:27" ht="15" hidden="1">
      <c r="A176" s="138">
        <v>428</v>
      </c>
      <c r="B176" s="80" t="s">
        <v>1987</v>
      </c>
      <c r="C176" s="80" t="s">
        <v>1704</v>
      </c>
      <c r="D176" s="78">
        <v>34</v>
      </c>
      <c r="E176" s="217">
        <v>0</v>
      </c>
      <c r="F176" s="80"/>
      <c r="G176" s="447"/>
      <c r="H176" s="218">
        <f t="shared" si="0"/>
        <v>13.600000000000001</v>
      </c>
      <c r="I176" s="218">
        <f t="shared" si="1"/>
        <v>0</v>
      </c>
      <c r="J176" s="218">
        <v>68</v>
      </c>
      <c r="K176" s="219" t="s">
        <v>1988</v>
      </c>
      <c r="L176" s="22"/>
      <c r="M176" s="22"/>
      <c r="N176" s="22"/>
      <c r="O176" s="22"/>
      <c r="P176" s="22"/>
      <c r="Q176" s="22"/>
      <c r="R176" s="22"/>
      <c r="S176" s="22"/>
      <c r="T176" s="22"/>
      <c r="U176" s="22"/>
      <c r="V176" s="22"/>
      <c r="W176" s="22"/>
      <c r="X176" s="22"/>
      <c r="Y176" s="22"/>
      <c r="Z176" s="22"/>
      <c r="AA176" s="22"/>
    </row>
    <row r="177" spans="1:27" ht="15" hidden="1">
      <c r="A177" s="138">
        <v>168</v>
      </c>
      <c r="B177" s="80" t="s">
        <v>1989</v>
      </c>
      <c r="C177" s="80" t="s">
        <v>1699</v>
      </c>
      <c r="D177" s="78"/>
      <c r="E177" s="217">
        <v>0</v>
      </c>
      <c r="F177" s="80"/>
      <c r="G177" s="447"/>
      <c r="H177" s="218">
        <f t="shared" si="0"/>
        <v>3.8000000000000003</v>
      </c>
      <c r="I177" s="218">
        <f t="shared" si="1"/>
        <v>0</v>
      </c>
      <c r="J177" s="218">
        <v>19</v>
      </c>
      <c r="K177" s="219" t="s">
        <v>1990</v>
      </c>
      <c r="L177" s="22"/>
      <c r="M177" s="22"/>
      <c r="N177" s="22"/>
      <c r="O177" s="22"/>
      <c r="P177" s="22"/>
      <c r="Q177" s="22"/>
      <c r="R177" s="22"/>
      <c r="S177" s="22"/>
      <c r="T177" s="22"/>
      <c r="U177" s="22"/>
      <c r="V177" s="22"/>
      <c r="W177" s="22"/>
      <c r="X177" s="22"/>
      <c r="Y177" s="22"/>
      <c r="Z177" s="22"/>
      <c r="AA177" s="22"/>
    </row>
    <row r="178" spans="1:27" ht="15" hidden="1">
      <c r="A178" s="138">
        <v>317</v>
      </c>
      <c r="B178" s="80" t="s">
        <v>1991</v>
      </c>
      <c r="C178" s="80" t="s">
        <v>1704</v>
      </c>
      <c r="D178" s="78">
        <v>21</v>
      </c>
      <c r="E178" s="217">
        <v>0</v>
      </c>
      <c r="F178" s="80"/>
      <c r="G178" s="447"/>
      <c r="H178" s="218">
        <f t="shared" si="0"/>
        <v>3.2</v>
      </c>
      <c r="I178" s="218">
        <f t="shared" si="1"/>
        <v>0</v>
      </c>
      <c r="J178" s="218">
        <v>16</v>
      </c>
      <c r="K178" s="219" t="s">
        <v>1992</v>
      </c>
      <c r="L178" s="22"/>
      <c r="M178" s="22"/>
      <c r="N178" s="22"/>
      <c r="O178" s="22"/>
      <c r="P178" s="22"/>
      <c r="Q178" s="22"/>
      <c r="R178" s="22"/>
      <c r="S178" s="22"/>
      <c r="T178" s="22"/>
      <c r="U178" s="22"/>
      <c r="V178" s="22"/>
      <c r="W178" s="22"/>
      <c r="X178" s="22"/>
      <c r="Y178" s="22"/>
      <c r="Z178" s="22"/>
      <c r="AA178" s="22"/>
    </row>
    <row r="179" spans="1:27" ht="15" hidden="1">
      <c r="A179" s="138">
        <v>103</v>
      </c>
      <c r="B179" s="80" t="s">
        <v>1993</v>
      </c>
      <c r="C179" s="80" t="s">
        <v>1699</v>
      </c>
      <c r="D179" s="78"/>
      <c r="E179" s="217">
        <v>0</v>
      </c>
      <c r="F179" s="80"/>
      <c r="G179" s="447"/>
      <c r="H179" s="218">
        <f t="shared" si="0"/>
        <v>9</v>
      </c>
      <c r="I179" s="218">
        <f t="shared" si="1"/>
        <v>0</v>
      </c>
      <c r="J179" s="218">
        <v>45</v>
      </c>
      <c r="K179" s="219" t="s">
        <v>1994</v>
      </c>
      <c r="L179" s="22"/>
      <c r="M179" s="22"/>
      <c r="N179" s="22"/>
      <c r="O179" s="22"/>
      <c r="P179" s="22"/>
      <c r="Q179" s="22"/>
      <c r="R179" s="22"/>
      <c r="S179" s="22"/>
      <c r="T179" s="22"/>
      <c r="U179" s="22"/>
      <c r="V179" s="22"/>
      <c r="W179" s="22"/>
      <c r="X179" s="22"/>
      <c r="Y179" s="22"/>
      <c r="Z179" s="22"/>
      <c r="AA179" s="22"/>
    </row>
    <row r="180" spans="1:27" ht="15" hidden="1">
      <c r="A180" s="138">
        <v>214</v>
      </c>
      <c r="B180" s="80" t="s">
        <v>1995</v>
      </c>
      <c r="C180" s="80" t="s">
        <v>1699</v>
      </c>
      <c r="D180" s="78"/>
      <c r="E180" s="217">
        <v>0</v>
      </c>
      <c r="F180" s="80"/>
      <c r="G180" s="447"/>
      <c r="H180" s="218">
        <f t="shared" si="0"/>
        <v>11.4</v>
      </c>
      <c r="I180" s="218">
        <f t="shared" si="1"/>
        <v>0</v>
      </c>
      <c r="J180" s="218">
        <v>57</v>
      </c>
      <c r="K180" s="219" t="s">
        <v>1996</v>
      </c>
      <c r="L180" s="22"/>
      <c r="M180" s="22"/>
      <c r="N180" s="22"/>
      <c r="O180" s="22"/>
      <c r="P180" s="22"/>
      <c r="Q180" s="22"/>
      <c r="R180" s="22"/>
      <c r="S180" s="22"/>
      <c r="T180" s="22"/>
      <c r="U180" s="22"/>
      <c r="V180" s="22"/>
      <c r="W180" s="22"/>
      <c r="X180" s="22"/>
      <c r="Y180" s="22"/>
      <c r="Z180" s="22"/>
      <c r="AA180" s="22"/>
    </row>
    <row r="181" spans="1:27" ht="15" hidden="1">
      <c r="A181" s="138">
        <v>561</v>
      </c>
      <c r="B181" s="80" t="s">
        <v>1997</v>
      </c>
      <c r="C181" s="80" t="s">
        <v>1704</v>
      </c>
      <c r="D181" s="78">
        <v>34</v>
      </c>
      <c r="E181" s="217">
        <v>0</v>
      </c>
      <c r="F181" s="80"/>
      <c r="G181" s="447"/>
      <c r="H181" s="218">
        <f t="shared" si="0"/>
        <v>14.4</v>
      </c>
      <c r="I181" s="218">
        <f t="shared" si="1"/>
        <v>0</v>
      </c>
      <c r="J181" s="218">
        <v>72</v>
      </c>
      <c r="K181" s="219" t="s">
        <v>1998</v>
      </c>
      <c r="L181" s="22"/>
      <c r="M181" s="22"/>
      <c r="N181" s="22"/>
      <c r="O181" s="22"/>
      <c r="P181" s="22"/>
      <c r="Q181" s="22"/>
      <c r="R181" s="22"/>
      <c r="S181" s="22"/>
      <c r="T181" s="22"/>
      <c r="U181" s="22"/>
      <c r="V181" s="22"/>
      <c r="W181" s="22"/>
      <c r="X181" s="22"/>
      <c r="Y181" s="22"/>
      <c r="Z181" s="22"/>
      <c r="AA181" s="22"/>
    </row>
    <row r="182" spans="1:27" ht="15" hidden="1">
      <c r="A182" s="138">
        <v>218</v>
      </c>
      <c r="B182" s="80" t="s">
        <v>1999</v>
      </c>
      <c r="C182" s="80" t="s">
        <v>1699</v>
      </c>
      <c r="D182" s="78"/>
      <c r="E182" s="217">
        <v>0</v>
      </c>
      <c r="F182" s="80"/>
      <c r="G182" s="447"/>
      <c r="H182" s="218">
        <f t="shared" si="0"/>
        <v>1.8</v>
      </c>
      <c r="I182" s="218">
        <f t="shared" si="1"/>
        <v>0</v>
      </c>
      <c r="J182" s="218">
        <v>9</v>
      </c>
      <c r="K182" s="219" t="s">
        <v>2000</v>
      </c>
      <c r="L182" s="22"/>
      <c r="M182" s="22"/>
      <c r="N182" s="22"/>
      <c r="O182" s="22"/>
      <c r="P182" s="22"/>
      <c r="Q182" s="22"/>
      <c r="R182" s="22"/>
      <c r="S182" s="22"/>
      <c r="T182" s="22"/>
      <c r="U182" s="22"/>
      <c r="V182" s="22"/>
      <c r="W182" s="22"/>
      <c r="X182" s="22"/>
      <c r="Y182" s="22"/>
      <c r="Z182" s="22"/>
      <c r="AA182" s="22"/>
    </row>
    <row r="183" spans="1:27" ht="15" hidden="1">
      <c r="A183" s="138">
        <v>204</v>
      </c>
      <c r="B183" s="80" t="s">
        <v>2001</v>
      </c>
      <c r="C183" s="80" t="s">
        <v>1699</v>
      </c>
      <c r="D183" s="78"/>
      <c r="E183" s="217">
        <v>0</v>
      </c>
      <c r="F183" s="80"/>
      <c r="G183" s="447"/>
      <c r="H183" s="218">
        <f t="shared" si="0"/>
        <v>3</v>
      </c>
      <c r="I183" s="218">
        <f t="shared" si="1"/>
        <v>0</v>
      </c>
      <c r="J183" s="218">
        <v>15</v>
      </c>
      <c r="K183" s="219" t="s">
        <v>2002</v>
      </c>
      <c r="L183" s="22"/>
      <c r="M183" s="22"/>
      <c r="N183" s="22"/>
      <c r="O183" s="22"/>
      <c r="P183" s="22"/>
      <c r="Q183" s="22"/>
      <c r="R183" s="22"/>
      <c r="S183" s="22"/>
      <c r="T183" s="22"/>
      <c r="U183" s="22"/>
      <c r="V183" s="22"/>
      <c r="W183" s="22"/>
      <c r="X183" s="22"/>
      <c r="Y183" s="22"/>
      <c r="Z183" s="22"/>
      <c r="AA183" s="22"/>
    </row>
    <row r="184" spans="1:27" ht="15" hidden="1">
      <c r="A184" s="138">
        <v>17</v>
      </c>
      <c r="B184" s="80" t="s">
        <v>2003</v>
      </c>
      <c r="C184" s="80" t="s">
        <v>1699</v>
      </c>
      <c r="D184" s="78"/>
      <c r="E184" s="217">
        <v>0</v>
      </c>
      <c r="F184" s="80"/>
      <c r="G184" s="447"/>
      <c r="H184" s="218">
        <f t="shared" si="0"/>
        <v>1.2000000000000002</v>
      </c>
      <c r="I184" s="218">
        <f t="shared" si="1"/>
        <v>0</v>
      </c>
      <c r="J184" s="218">
        <v>6</v>
      </c>
      <c r="K184" s="219" t="s">
        <v>2004</v>
      </c>
      <c r="L184" s="22"/>
      <c r="M184" s="22"/>
      <c r="N184" s="22"/>
      <c r="O184" s="22"/>
      <c r="P184" s="22"/>
      <c r="Q184" s="22"/>
      <c r="R184" s="22"/>
      <c r="S184" s="22"/>
      <c r="T184" s="22"/>
      <c r="U184" s="22"/>
      <c r="V184" s="22"/>
      <c r="W184" s="22"/>
      <c r="X184" s="22"/>
      <c r="Y184" s="22"/>
      <c r="Z184" s="22"/>
      <c r="AA184" s="22"/>
    </row>
    <row r="185" spans="1:27" ht="15" hidden="1">
      <c r="A185" s="138">
        <v>53</v>
      </c>
      <c r="B185" s="80" t="s">
        <v>2005</v>
      </c>
      <c r="C185" s="80" t="s">
        <v>1699</v>
      </c>
      <c r="D185" s="78"/>
      <c r="E185" s="217">
        <v>0</v>
      </c>
      <c r="F185" s="80"/>
      <c r="G185" s="447"/>
      <c r="H185" s="218">
        <f t="shared" si="0"/>
        <v>2</v>
      </c>
      <c r="I185" s="218">
        <f t="shared" si="1"/>
        <v>0</v>
      </c>
      <c r="J185" s="218">
        <v>10</v>
      </c>
      <c r="K185" s="219" t="s">
        <v>2006</v>
      </c>
      <c r="L185" s="22"/>
      <c r="M185" s="22"/>
      <c r="N185" s="22"/>
      <c r="O185" s="22"/>
      <c r="P185" s="22"/>
      <c r="Q185" s="22"/>
      <c r="R185" s="22"/>
      <c r="S185" s="22"/>
      <c r="T185" s="22"/>
      <c r="U185" s="22"/>
      <c r="V185" s="22"/>
      <c r="W185" s="22"/>
      <c r="X185" s="22"/>
      <c r="Y185" s="22"/>
      <c r="Z185" s="22"/>
      <c r="AA185" s="22"/>
    </row>
    <row r="186" spans="1:27" ht="15" hidden="1">
      <c r="A186" s="138">
        <v>570</v>
      </c>
      <c r="B186" s="80" t="s">
        <v>2007</v>
      </c>
      <c r="C186" s="80" t="s">
        <v>1704</v>
      </c>
      <c r="D186" s="78">
        <v>34</v>
      </c>
      <c r="E186" s="217">
        <v>0</v>
      </c>
      <c r="F186" s="80"/>
      <c r="G186" s="447"/>
      <c r="H186" s="218">
        <f t="shared" si="0"/>
        <v>5.8000000000000007</v>
      </c>
      <c r="I186" s="218">
        <f t="shared" si="1"/>
        <v>0</v>
      </c>
      <c r="J186" s="218">
        <v>29</v>
      </c>
      <c r="K186" s="219" t="s">
        <v>2006</v>
      </c>
      <c r="L186" s="22"/>
      <c r="M186" s="22"/>
      <c r="N186" s="22"/>
      <c r="O186" s="22"/>
      <c r="P186" s="22"/>
      <c r="Q186" s="22"/>
      <c r="R186" s="22"/>
      <c r="S186" s="22"/>
      <c r="T186" s="22"/>
      <c r="U186" s="22"/>
      <c r="V186" s="22"/>
      <c r="W186" s="22"/>
      <c r="X186" s="22"/>
      <c r="Y186" s="22"/>
      <c r="Z186" s="22"/>
      <c r="AA186" s="22"/>
    </row>
    <row r="187" spans="1:27" ht="15" hidden="1">
      <c r="A187" s="138">
        <v>29</v>
      </c>
      <c r="B187" s="80" t="s">
        <v>2008</v>
      </c>
      <c r="C187" s="80" t="s">
        <v>1699</v>
      </c>
      <c r="D187" s="78"/>
      <c r="E187" s="217">
        <v>0</v>
      </c>
      <c r="F187" s="80"/>
      <c r="G187" s="447"/>
      <c r="H187" s="218">
        <f t="shared" si="0"/>
        <v>5.2</v>
      </c>
      <c r="I187" s="218">
        <f t="shared" si="1"/>
        <v>0</v>
      </c>
      <c r="J187" s="218">
        <v>26</v>
      </c>
      <c r="K187" s="219" t="s">
        <v>2009</v>
      </c>
      <c r="L187" s="22"/>
      <c r="M187" s="22"/>
      <c r="N187" s="22"/>
      <c r="O187" s="22"/>
      <c r="P187" s="22"/>
      <c r="Q187" s="22"/>
      <c r="R187" s="22"/>
      <c r="S187" s="22"/>
      <c r="T187" s="22"/>
      <c r="U187" s="22"/>
      <c r="V187" s="22"/>
      <c r="W187" s="22"/>
      <c r="X187" s="22"/>
      <c r="Y187" s="22"/>
      <c r="Z187" s="22"/>
      <c r="AA187" s="22"/>
    </row>
    <row r="188" spans="1:27" ht="15" hidden="1">
      <c r="A188" s="138">
        <v>219</v>
      </c>
      <c r="B188" s="80" t="s">
        <v>2010</v>
      </c>
      <c r="C188" s="80" t="s">
        <v>1699</v>
      </c>
      <c r="D188" s="78"/>
      <c r="E188" s="217">
        <v>0</v>
      </c>
      <c r="F188" s="80"/>
      <c r="G188" s="447"/>
      <c r="H188" s="218">
        <f t="shared" si="0"/>
        <v>2</v>
      </c>
      <c r="I188" s="218">
        <f t="shared" si="1"/>
        <v>0</v>
      </c>
      <c r="J188" s="218">
        <v>10</v>
      </c>
      <c r="K188" s="219" t="s">
        <v>2011</v>
      </c>
      <c r="L188" s="22"/>
      <c r="M188" s="22"/>
      <c r="N188" s="22"/>
      <c r="O188" s="22"/>
      <c r="P188" s="22"/>
      <c r="Q188" s="22"/>
      <c r="R188" s="22"/>
      <c r="S188" s="22"/>
      <c r="T188" s="22"/>
      <c r="U188" s="22"/>
      <c r="V188" s="22"/>
      <c r="W188" s="22"/>
      <c r="X188" s="22"/>
      <c r="Y188" s="22"/>
      <c r="Z188" s="22"/>
      <c r="AA188" s="22"/>
    </row>
    <row r="189" spans="1:27" ht="15" hidden="1">
      <c r="A189" s="138">
        <v>431</v>
      </c>
      <c r="B189" s="80" t="s">
        <v>2012</v>
      </c>
      <c r="C189" s="80" t="s">
        <v>1704</v>
      </c>
      <c r="D189" s="78">
        <v>34</v>
      </c>
      <c r="E189" s="217">
        <v>0</v>
      </c>
      <c r="F189" s="80"/>
      <c r="G189" s="447"/>
      <c r="H189" s="218">
        <f t="shared" si="0"/>
        <v>7.2</v>
      </c>
      <c r="I189" s="218">
        <f t="shared" si="1"/>
        <v>0</v>
      </c>
      <c r="J189" s="218">
        <v>36</v>
      </c>
      <c r="K189" s="219" t="s">
        <v>2013</v>
      </c>
      <c r="L189" s="22"/>
      <c r="M189" s="22"/>
      <c r="N189" s="22"/>
      <c r="O189" s="22"/>
      <c r="P189" s="22"/>
      <c r="Q189" s="22"/>
      <c r="R189" s="22"/>
      <c r="S189" s="22"/>
      <c r="T189" s="22"/>
      <c r="U189" s="22"/>
      <c r="V189" s="22"/>
      <c r="W189" s="22"/>
      <c r="X189" s="22"/>
      <c r="Y189" s="22"/>
      <c r="Z189" s="22"/>
      <c r="AA189" s="22"/>
    </row>
    <row r="190" spans="1:27" ht="15" hidden="1">
      <c r="A190" s="138">
        <v>333</v>
      </c>
      <c r="B190" s="80" t="s">
        <v>2014</v>
      </c>
      <c r="C190" s="80" t="s">
        <v>1704</v>
      </c>
      <c r="D190" s="78">
        <v>22</v>
      </c>
      <c r="E190" s="217">
        <v>0</v>
      </c>
      <c r="F190" s="80"/>
      <c r="G190" s="447"/>
      <c r="H190" s="218">
        <f t="shared" si="0"/>
        <v>1.4000000000000001</v>
      </c>
      <c r="I190" s="218">
        <f t="shared" si="1"/>
        <v>0</v>
      </c>
      <c r="J190" s="218">
        <v>7</v>
      </c>
      <c r="K190" s="219" t="s">
        <v>2015</v>
      </c>
      <c r="L190" s="22"/>
      <c r="M190" s="22"/>
      <c r="N190" s="22"/>
      <c r="O190" s="22"/>
      <c r="P190" s="22"/>
      <c r="Q190" s="22"/>
      <c r="R190" s="22"/>
      <c r="S190" s="22"/>
      <c r="T190" s="22"/>
      <c r="U190" s="22"/>
      <c r="V190" s="22"/>
      <c r="W190" s="22"/>
      <c r="X190" s="22"/>
      <c r="Y190" s="22"/>
      <c r="Z190" s="22"/>
      <c r="AA190" s="22"/>
    </row>
    <row r="191" spans="1:27" ht="15" hidden="1">
      <c r="A191" s="138">
        <v>194</v>
      </c>
      <c r="B191" s="80" t="s">
        <v>2016</v>
      </c>
      <c r="C191" s="80" t="s">
        <v>1699</v>
      </c>
      <c r="D191" s="78"/>
      <c r="E191" s="217">
        <v>0</v>
      </c>
      <c r="F191" s="80"/>
      <c r="G191" s="447"/>
      <c r="H191" s="218">
        <f t="shared" si="0"/>
        <v>4.4000000000000004</v>
      </c>
      <c r="I191" s="218">
        <f t="shared" si="1"/>
        <v>0</v>
      </c>
      <c r="J191" s="218">
        <v>22</v>
      </c>
      <c r="K191" s="219" t="s">
        <v>2017</v>
      </c>
      <c r="L191" s="22"/>
      <c r="M191" s="22"/>
      <c r="N191" s="22"/>
      <c r="O191" s="22"/>
      <c r="P191" s="22"/>
      <c r="Q191" s="22"/>
      <c r="R191" s="22"/>
      <c r="S191" s="22"/>
      <c r="T191" s="22"/>
      <c r="U191" s="22"/>
      <c r="V191" s="22"/>
      <c r="W191" s="22"/>
      <c r="X191" s="22"/>
      <c r="Y191" s="22"/>
      <c r="Z191" s="22"/>
      <c r="AA191" s="22"/>
    </row>
    <row r="192" spans="1:27" ht="15" hidden="1">
      <c r="A192" s="138">
        <v>415</v>
      </c>
      <c r="B192" s="80" t="s">
        <v>2018</v>
      </c>
      <c r="C192" s="80" t="s">
        <v>1704</v>
      </c>
      <c r="D192" s="78">
        <v>34</v>
      </c>
      <c r="E192" s="217">
        <v>0</v>
      </c>
      <c r="F192" s="80"/>
      <c r="G192" s="447"/>
      <c r="H192" s="218">
        <f t="shared" si="0"/>
        <v>1</v>
      </c>
      <c r="I192" s="218">
        <f t="shared" si="1"/>
        <v>0</v>
      </c>
      <c r="J192" s="218">
        <v>5</v>
      </c>
      <c r="K192" s="219" t="s">
        <v>2019</v>
      </c>
      <c r="L192" s="22"/>
      <c r="M192" s="22"/>
      <c r="N192" s="22"/>
      <c r="O192" s="22"/>
      <c r="P192" s="22"/>
      <c r="Q192" s="22"/>
      <c r="R192" s="22"/>
      <c r="S192" s="22"/>
      <c r="T192" s="22"/>
      <c r="U192" s="22"/>
      <c r="V192" s="22"/>
      <c r="W192" s="22"/>
      <c r="X192" s="22"/>
      <c r="Y192" s="22"/>
      <c r="Z192" s="22"/>
      <c r="AA192" s="22"/>
    </row>
    <row r="193" spans="1:27" ht="15" hidden="1">
      <c r="A193" s="138">
        <v>482</v>
      </c>
      <c r="B193" s="80" t="s">
        <v>2020</v>
      </c>
      <c r="C193" s="80" t="s">
        <v>1704</v>
      </c>
      <c r="D193" s="78">
        <v>34</v>
      </c>
      <c r="E193" s="217">
        <v>0</v>
      </c>
      <c r="F193" s="80"/>
      <c r="G193" s="447"/>
      <c r="H193" s="218">
        <f t="shared" si="0"/>
        <v>3.8000000000000003</v>
      </c>
      <c r="I193" s="218">
        <f t="shared" si="1"/>
        <v>0</v>
      </c>
      <c r="J193" s="218">
        <v>19</v>
      </c>
      <c r="K193" s="219" t="s">
        <v>2021</v>
      </c>
      <c r="L193" s="22"/>
      <c r="M193" s="22"/>
      <c r="N193" s="22"/>
      <c r="O193" s="22"/>
      <c r="P193" s="22"/>
      <c r="Q193" s="22"/>
      <c r="R193" s="22"/>
      <c r="S193" s="22"/>
      <c r="T193" s="22"/>
      <c r="U193" s="22"/>
      <c r="V193" s="22"/>
      <c r="W193" s="22"/>
      <c r="X193" s="22"/>
      <c r="Y193" s="22"/>
      <c r="Z193" s="22"/>
      <c r="AA193" s="22"/>
    </row>
    <row r="194" spans="1:27" ht="15" hidden="1">
      <c r="A194" s="138">
        <v>893</v>
      </c>
      <c r="B194" s="80" t="s">
        <v>2020</v>
      </c>
      <c r="C194" s="80" t="s">
        <v>1706</v>
      </c>
      <c r="D194" s="78">
        <v>51</v>
      </c>
      <c r="E194" s="217">
        <v>0</v>
      </c>
      <c r="F194" s="80"/>
      <c r="G194" s="447"/>
      <c r="H194" s="218">
        <f t="shared" si="0"/>
        <v>3.8000000000000003</v>
      </c>
      <c r="I194" s="218">
        <f t="shared" si="1"/>
        <v>0</v>
      </c>
      <c r="J194" s="218">
        <v>19</v>
      </c>
      <c r="K194" s="219" t="s">
        <v>2021</v>
      </c>
      <c r="L194" s="22"/>
      <c r="M194" s="22"/>
      <c r="N194" s="22"/>
      <c r="O194" s="22"/>
      <c r="P194" s="22"/>
      <c r="Q194" s="22"/>
      <c r="R194" s="22"/>
      <c r="S194" s="22"/>
      <c r="T194" s="22"/>
      <c r="U194" s="22"/>
      <c r="V194" s="22"/>
      <c r="W194" s="22"/>
      <c r="X194" s="22"/>
      <c r="Y194" s="22"/>
      <c r="Z194" s="22"/>
      <c r="AA194" s="22"/>
    </row>
    <row r="195" spans="1:27" ht="15" hidden="1">
      <c r="A195" s="138">
        <v>905</v>
      </c>
      <c r="B195" s="80" t="s">
        <v>2022</v>
      </c>
      <c r="C195" s="80" t="s">
        <v>1706</v>
      </c>
      <c r="D195" s="78">
        <v>51</v>
      </c>
      <c r="E195" s="217">
        <v>0</v>
      </c>
      <c r="F195" s="80"/>
      <c r="G195" s="447"/>
      <c r="H195" s="218">
        <f t="shared" si="0"/>
        <v>6.4</v>
      </c>
      <c r="I195" s="218">
        <f t="shared" si="1"/>
        <v>0</v>
      </c>
      <c r="J195" s="218">
        <v>32</v>
      </c>
      <c r="K195" s="219" t="s">
        <v>2023</v>
      </c>
      <c r="L195" s="22"/>
      <c r="M195" s="22"/>
      <c r="N195" s="22"/>
      <c r="O195" s="22"/>
      <c r="P195" s="22"/>
      <c r="Q195" s="22"/>
      <c r="R195" s="22"/>
      <c r="S195" s="22"/>
      <c r="T195" s="22"/>
      <c r="U195" s="22"/>
      <c r="V195" s="22"/>
      <c r="W195" s="22"/>
      <c r="X195" s="22"/>
      <c r="Y195" s="22"/>
      <c r="Z195" s="22"/>
      <c r="AA195" s="22"/>
    </row>
    <row r="196" spans="1:27" ht="15" hidden="1">
      <c r="A196" s="138">
        <v>220</v>
      </c>
      <c r="B196" s="80" t="s">
        <v>2024</v>
      </c>
      <c r="C196" s="80" t="s">
        <v>1699</v>
      </c>
      <c r="D196" s="78"/>
      <c r="E196" s="217">
        <v>0</v>
      </c>
      <c r="F196" s="80"/>
      <c r="G196" s="447"/>
      <c r="H196" s="218">
        <f t="shared" si="0"/>
        <v>1</v>
      </c>
      <c r="I196" s="218">
        <f t="shared" si="1"/>
        <v>0</v>
      </c>
      <c r="J196" s="218">
        <v>5</v>
      </c>
      <c r="K196" s="219" t="s">
        <v>2025</v>
      </c>
      <c r="L196" s="22"/>
      <c r="M196" s="22"/>
      <c r="N196" s="22"/>
      <c r="O196" s="22"/>
      <c r="P196" s="22"/>
      <c r="Q196" s="22"/>
      <c r="R196" s="22"/>
      <c r="S196" s="22"/>
      <c r="T196" s="22"/>
      <c r="U196" s="22"/>
      <c r="V196" s="22"/>
      <c r="W196" s="22"/>
      <c r="X196" s="22"/>
      <c r="Y196" s="22"/>
      <c r="Z196" s="22"/>
      <c r="AA196" s="22"/>
    </row>
    <row r="197" spans="1:27" ht="15" hidden="1">
      <c r="A197" s="138">
        <v>525</v>
      </c>
      <c r="B197" s="80" t="s">
        <v>2026</v>
      </c>
      <c r="C197" s="80" t="s">
        <v>1704</v>
      </c>
      <c r="D197" s="78">
        <v>34</v>
      </c>
      <c r="E197" s="217">
        <v>0</v>
      </c>
      <c r="F197" s="80"/>
      <c r="G197" s="447"/>
      <c r="H197" s="218">
        <f t="shared" si="0"/>
        <v>6.4</v>
      </c>
      <c r="I197" s="218">
        <f t="shared" si="1"/>
        <v>0</v>
      </c>
      <c r="J197" s="218">
        <v>32</v>
      </c>
      <c r="K197" s="219" t="s">
        <v>2027</v>
      </c>
      <c r="L197" s="22"/>
      <c r="M197" s="22"/>
      <c r="N197" s="22"/>
      <c r="O197" s="22"/>
      <c r="P197" s="22"/>
      <c r="Q197" s="22"/>
      <c r="R197" s="22"/>
      <c r="S197" s="22"/>
      <c r="T197" s="22"/>
      <c r="U197" s="22"/>
      <c r="V197" s="22"/>
      <c r="W197" s="22"/>
      <c r="X197" s="22"/>
      <c r="Y197" s="22"/>
      <c r="Z197" s="22"/>
      <c r="AA197" s="22"/>
    </row>
    <row r="198" spans="1:27" ht="15" hidden="1">
      <c r="A198" s="138">
        <v>355</v>
      </c>
      <c r="B198" s="80" t="s">
        <v>2028</v>
      </c>
      <c r="C198" s="80" t="s">
        <v>1704</v>
      </c>
      <c r="D198" s="78">
        <v>23</v>
      </c>
      <c r="E198" s="217">
        <v>0</v>
      </c>
      <c r="F198" s="80"/>
      <c r="G198" s="447"/>
      <c r="H198" s="218">
        <f t="shared" si="0"/>
        <v>14</v>
      </c>
      <c r="I198" s="218">
        <f t="shared" si="1"/>
        <v>0</v>
      </c>
      <c r="J198" s="218">
        <v>70</v>
      </c>
      <c r="K198" s="219" t="s">
        <v>2029</v>
      </c>
      <c r="L198" s="22"/>
      <c r="M198" s="22"/>
      <c r="N198" s="22"/>
      <c r="O198" s="22"/>
      <c r="P198" s="22"/>
      <c r="Q198" s="22"/>
      <c r="R198" s="22"/>
      <c r="S198" s="22"/>
      <c r="T198" s="22"/>
      <c r="U198" s="22"/>
      <c r="V198" s="22"/>
      <c r="W198" s="22"/>
      <c r="X198" s="22"/>
      <c r="Y198" s="22"/>
      <c r="Z198" s="22"/>
      <c r="AA198" s="22"/>
    </row>
    <row r="199" spans="1:27" ht="15" hidden="1">
      <c r="A199" s="138">
        <v>717</v>
      </c>
      <c r="B199" s="80" t="s">
        <v>2030</v>
      </c>
      <c r="C199" s="80" t="s">
        <v>1706</v>
      </c>
      <c r="D199" s="78">
        <v>50</v>
      </c>
      <c r="E199" s="217">
        <v>0</v>
      </c>
      <c r="F199" s="80"/>
      <c r="G199" s="447"/>
      <c r="H199" s="218">
        <f t="shared" si="0"/>
        <v>14.600000000000001</v>
      </c>
      <c r="I199" s="218">
        <f t="shared" si="1"/>
        <v>0</v>
      </c>
      <c r="J199" s="218">
        <v>73</v>
      </c>
      <c r="K199" s="219" t="s">
        <v>2031</v>
      </c>
      <c r="L199" s="22"/>
      <c r="M199" s="22"/>
      <c r="N199" s="22"/>
      <c r="O199" s="22"/>
      <c r="P199" s="22"/>
      <c r="Q199" s="22"/>
      <c r="R199" s="22"/>
      <c r="S199" s="22"/>
      <c r="T199" s="22"/>
      <c r="U199" s="22"/>
      <c r="V199" s="22"/>
      <c r="W199" s="22"/>
      <c r="X199" s="22"/>
      <c r="Y199" s="22"/>
      <c r="Z199" s="22"/>
      <c r="AA199" s="22"/>
    </row>
    <row r="200" spans="1:27" ht="15" hidden="1">
      <c r="A200" s="138">
        <v>130</v>
      </c>
      <c r="B200" s="80" t="s">
        <v>2032</v>
      </c>
      <c r="C200" s="80" t="s">
        <v>1699</v>
      </c>
      <c r="D200" s="78"/>
      <c r="E200" s="217">
        <v>0</v>
      </c>
      <c r="F200" s="80"/>
      <c r="G200" s="447"/>
      <c r="H200" s="218">
        <f t="shared" si="0"/>
        <v>2</v>
      </c>
      <c r="I200" s="218">
        <f t="shared" si="1"/>
        <v>0</v>
      </c>
      <c r="J200" s="218">
        <v>10</v>
      </c>
      <c r="K200" s="219" t="s">
        <v>2033</v>
      </c>
      <c r="L200" s="22"/>
      <c r="M200" s="22"/>
      <c r="N200" s="22"/>
      <c r="O200" s="22"/>
      <c r="P200" s="22"/>
      <c r="Q200" s="22"/>
      <c r="R200" s="22"/>
      <c r="S200" s="22"/>
      <c r="T200" s="22"/>
      <c r="U200" s="22"/>
      <c r="V200" s="22"/>
      <c r="W200" s="22"/>
      <c r="X200" s="22"/>
      <c r="Y200" s="22"/>
      <c r="Z200" s="22"/>
      <c r="AA200" s="22"/>
    </row>
    <row r="201" spans="1:27" ht="15" hidden="1">
      <c r="A201" s="138">
        <v>177</v>
      </c>
      <c r="B201" s="80" t="s">
        <v>2034</v>
      </c>
      <c r="C201" s="80" t="s">
        <v>1699</v>
      </c>
      <c r="D201" s="78"/>
      <c r="E201" s="217">
        <v>0</v>
      </c>
      <c r="F201" s="80"/>
      <c r="G201" s="447"/>
      <c r="H201" s="218">
        <f t="shared" si="0"/>
        <v>2</v>
      </c>
      <c r="I201" s="218">
        <f t="shared" si="1"/>
        <v>0</v>
      </c>
      <c r="J201" s="218">
        <v>10</v>
      </c>
      <c r="K201" s="219" t="s">
        <v>2035</v>
      </c>
      <c r="L201" s="22"/>
      <c r="M201" s="22"/>
      <c r="N201" s="22"/>
      <c r="O201" s="22"/>
      <c r="P201" s="22"/>
      <c r="Q201" s="22"/>
      <c r="R201" s="22"/>
      <c r="S201" s="22"/>
      <c r="T201" s="22"/>
      <c r="U201" s="22"/>
      <c r="V201" s="22"/>
      <c r="W201" s="22"/>
      <c r="X201" s="22"/>
      <c r="Y201" s="22"/>
      <c r="Z201" s="22"/>
      <c r="AA201" s="22"/>
    </row>
    <row r="202" spans="1:27" ht="15" hidden="1">
      <c r="A202" s="138">
        <v>161</v>
      </c>
      <c r="B202" s="80" t="s">
        <v>2036</v>
      </c>
      <c r="C202" s="80" t="s">
        <v>1699</v>
      </c>
      <c r="D202" s="78"/>
      <c r="E202" s="217">
        <v>0</v>
      </c>
      <c r="F202" s="80"/>
      <c r="G202" s="447"/>
      <c r="H202" s="218">
        <f t="shared" si="0"/>
        <v>1.6</v>
      </c>
      <c r="I202" s="218">
        <f t="shared" si="1"/>
        <v>0</v>
      </c>
      <c r="J202" s="218">
        <v>8</v>
      </c>
      <c r="K202" s="219" t="s">
        <v>2037</v>
      </c>
      <c r="L202" s="22"/>
      <c r="M202" s="22"/>
      <c r="N202" s="22"/>
      <c r="O202" s="22"/>
      <c r="P202" s="22"/>
      <c r="Q202" s="22"/>
      <c r="R202" s="22"/>
      <c r="S202" s="22"/>
      <c r="T202" s="22"/>
      <c r="U202" s="22"/>
      <c r="V202" s="22"/>
      <c r="W202" s="22"/>
      <c r="X202" s="22"/>
      <c r="Y202" s="22"/>
      <c r="Z202" s="22"/>
      <c r="AA202" s="22"/>
    </row>
    <row r="203" spans="1:27" ht="15" hidden="1">
      <c r="A203" s="138">
        <v>184</v>
      </c>
      <c r="B203" s="80" t="s">
        <v>2038</v>
      </c>
      <c r="C203" s="80" t="s">
        <v>1699</v>
      </c>
      <c r="D203" s="78"/>
      <c r="E203" s="217">
        <v>0</v>
      </c>
      <c r="F203" s="80"/>
      <c r="G203" s="447"/>
      <c r="H203" s="218">
        <f t="shared" si="0"/>
        <v>3</v>
      </c>
      <c r="I203" s="218">
        <f t="shared" si="1"/>
        <v>0</v>
      </c>
      <c r="J203" s="218">
        <v>15</v>
      </c>
      <c r="K203" s="219" t="s">
        <v>2039</v>
      </c>
      <c r="L203" s="22"/>
      <c r="M203" s="22"/>
      <c r="N203" s="22"/>
      <c r="O203" s="22"/>
      <c r="P203" s="22"/>
      <c r="Q203" s="22"/>
      <c r="R203" s="22"/>
      <c r="S203" s="22"/>
      <c r="T203" s="22"/>
      <c r="U203" s="22"/>
      <c r="V203" s="22"/>
      <c r="W203" s="22"/>
      <c r="X203" s="22"/>
      <c r="Y203" s="22"/>
      <c r="Z203" s="22"/>
      <c r="AA203" s="22"/>
    </row>
    <row r="204" spans="1:27" ht="15" hidden="1">
      <c r="A204" s="138">
        <v>615</v>
      </c>
      <c r="B204" s="80" t="s">
        <v>2040</v>
      </c>
      <c r="C204" s="80" t="s">
        <v>1704</v>
      </c>
      <c r="D204" s="78">
        <v>36</v>
      </c>
      <c r="E204" s="217">
        <v>0</v>
      </c>
      <c r="F204" s="80"/>
      <c r="G204" s="447"/>
      <c r="H204" s="218">
        <f t="shared" si="0"/>
        <v>2.8000000000000003</v>
      </c>
      <c r="I204" s="218">
        <f t="shared" si="1"/>
        <v>0</v>
      </c>
      <c r="J204" s="218">
        <v>14</v>
      </c>
      <c r="K204" s="219" t="s">
        <v>2041</v>
      </c>
      <c r="L204" s="22"/>
      <c r="M204" s="22"/>
      <c r="N204" s="22"/>
      <c r="O204" s="22"/>
      <c r="P204" s="22"/>
      <c r="Q204" s="22"/>
      <c r="R204" s="22"/>
      <c r="S204" s="22"/>
      <c r="T204" s="22"/>
      <c r="U204" s="22"/>
      <c r="V204" s="22"/>
      <c r="W204" s="22"/>
      <c r="X204" s="22"/>
      <c r="Y204" s="22"/>
      <c r="Z204" s="22"/>
      <c r="AA204" s="22"/>
    </row>
    <row r="205" spans="1:27" ht="15" hidden="1">
      <c r="A205" s="138">
        <v>586</v>
      </c>
      <c r="B205" s="80" t="s">
        <v>2042</v>
      </c>
      <c r="C205" s="80" t="s">
        <v>1704</v>
      </c>
      <c r="D205" s="78">
        <v>34</v>
      </c>
      <c r="E205" s="217">
        <v>0</v>
      </c>
      <c r="F205" s="80"/>
      <c r="G205" s="447"/>
      <c r="H205" s="218">
        <f t="shared" si="0"/>
        <v>8</v>
      </c>
      <c r="I205" s="218">
        <f t="shared" si="1"/>
        <v>0</v>
      </c>
      <c r="J205" s="218">
        <v>40</v>
      </c>
      <c r="K205" s="219" t="s">
        <v>2043</v>
      </c>
      <c r="L205" s="22"/>
      <c r="M205" s="22"/>
      <c r="N205" s="22"/>
      <c r="O205" s="22"/>
      <c r="P205" s="22"/>
      <c r="Q205" s="22"/>
      <c r="R205" s="22"/>
      <c r="S205" s="22"/>
      <c r="T205" s="22"/>
      <c r="U205" s="22"/>
      <c r="V205" s="22"/>
      <c r="W205" s="22"/>
      <c r="X205" s="22"/>
      <c r="Y205" s="22"/>
      <c r="Z205" s="22"/>
      <c r="AA205" s="22"/>
    </row>
    <row r="206" spans="1:27" ht="15" hidden="1">
      <c r="A206" s="138">
        <v>901</v>
      </c>
      <c r="B206" s="80" t="s">
        <v>2044</v>
      </c>
      <c r="C206" s="80" t="s">
        <v>1706</v>
      </c>
      <c r="D206" s="78">
        <v>51</v>
      </c>
      <c r="E206" s="217">
        <v>0</v>
      </c>
      <c r="F206" s="80"/>
      <c r="G206" s="447"/>
      <c r="H206" s="218">
        <f t="shared" si="0"/>
        <v>5.4</v>
      </c>
      <c r="I206" s="218">
        <f t="shared" si="1"/>
        <v>0</v>
      </c>
      <c r="J206" s="218">
        <v>27</v>
      </c>
      <c r="K206" s="219" t="s">
        <v>2045</v>
      </c>
      <c r="L206" s="22"/>
      <c r="M206" s="22"/>
      <c r="N206" s="22"/>
      <c r="O206" s="22"/>
      <c r="P206" s="22"/>
      <c r="Q206" s="22"/>
      <c r="R206" s="22"/>
      <c r="S206" s="22"/>
      <c r="T206" s="22"/>
      <c r="U206" s="22"/>
      <c r="V206" s="22"/>
      <c r="W206" s="22"/>
      <c r="X206" s="22"/>
      <c r="Y206" s="22"/>
      <c r="Z206" s="22"/>
      <c r="AA206" s="22"/>
    </row>
    <row r="207" spans="1:27" ht="15" hidden="1">
      <c r="A207" s="138">
        <v>293</v>
      </c>
      <c r="B207" s="80" t="s">
        <v>2046</v>
      </c>
      <c r="C207" s="80" t="s">
        <v>1704</v>
      </c>
      <c r="D207" s="78">
        <v>21</v>
      </c>
      <c r="E207" s="217">
        <v>0</v>
      </c>
      <c r="F207" s="80"/>
      <c r="G207" s="447"/>
      <c r="H207" s="218">
        <f t="shared" si="0"/>
        <v>7.4</v>
      </c>
      <c r="I207" s="218">
        <f t="shared" si="1"/>
        <v>0</v>
      </c>
      <c r="J207" s="218">
        <v>37</v>
      </c>
      <c r="K207" s="219" t="s">
        <v>2047</v>
      </c>
      <c r="L207" s="22"/>
      <c r="M207" s="22"/>
      <c r="N207" s="22"/>
      <c r="O207" s="22"/>
      <c r="P207" s="22"/>
      <c r="Q207" s="22"/>
      <c r="R207" s="22"/>
      <c r="S207" s="22"/>
      <c r="T207" s="22"/>
      <c r="U207" s="22"/>
      <c r="V207" s="22"/>
      <c r="W207" s="22"/>
      <c r="X207" s="22"/>
      <c r="Y207" s="22"/>
      <c r="Z207" s="22"/>
      <c r="AA207" s="22"/>
    </row>
    <row r="208" spans="1:27" ht="15" hidden="1">
      <c r="A208" s="138">
        <v>775</v>
      </c>
      <c r="B208" s="80" t="s">
        <v>2048</v>
      </c>
      <c r="C208" s="80" t="s">
        <v>1706</v>
      </c>
      <c r="D208" s="78">
        <v>51</v>
      </c>
      <c r="E208" s="217">
        <v>0</v>
      </c>
      <c r="F208" s="80"/>
      <c r="G208" s="447"/>
      <c r="H208" s="218">
        <f t="shared" si="0"/>
        <v>7.2</v>
      </c>
      <c r="I208" s="218">
        <f t="shared" si="1"/>
        <v>0</v>
      </c>
      <c r="J208" s="218">
        <v>36</v>
      </c>
      <c r="K208" s="219" t="s">
        <v>2049</v>
      </c>
      <c r="L208" s="22"/>
      <c r="M208" s="22"/>
      <c r="N208" s="22"/>
      <c r="O208" s="22"/>
      <c r="P208" s="22"/>
      <c r="Q208" s="22"/>
      <c r="R208" s="22"/>
      <c r="S208" s="22"/>
      <c r="T208" s="22"/>
      <c r="U208" s="22"/>
      <c r="V208" s="22"/>
      <c r="W208" s="22"/>
      <c r="X208" s="22"/>
      <c r="Y208" s="22"/>
      <c r="Z208" s="22"/>
      <c r="AA208" s="22"/>
    </row>
    <row r="209" spans="1:27" ht="15" hidden="1">
      <c r="A209" s="138">
        <v>567</v>
      </c>
      <c r="B209" s="80" t="s">
        <v>2050</v>
      </c>
      <c r="C209" s="80" t="s">
        <v>1704</v>
      </c>
      <c r="D209" s="78">
        <v>34</v>
      </c>
      <c r="E209" s="217">
        <v>0</v>
      </c>
      <c r="F209" s="80"/>
      <c r="G209" s="447"/>
      <c r="H209" s="218">
        <f t="shared" si="0"/>
        <v>7.2</v>
      </c>
      <c r="I209" s="218">
        <f t="shared" si="1"/>
        <v>0</v>
      </c>
      <c r="J209" s="218">
        <v>36</v>
      </c>
      <c r="K209" s="219" t="s">
        <v>2049</v>
      </c>
      <c r="L209" s="22"/>
      <c r="M209" s="22"/>
      <c r="N209" s="22"/>
      <c r="O209" s="22"/>
      <c r="P209" s="22"/>
      <c r="Q209" s="22"/>
      <c r="R209" s="22"/>
      <c r="S209" s="22"/>
      <c r="T209" s="22"/>
      <c r="U209" s="22"/>
      <c r="V209" s="22"/>
      <c r="W209" s="22"/>
      <c r="X209" s="22"/>
      <c r="Y209" s="22"/>
      <c r="Z209" s="22"/>
      <c r="AA209" s="22"/>
    </row>
    <row r="210" spans="1:27" ht="15" hidden="1">
      <c r="A210" s="138">
        <v>452</v>
      </c>
      <c r="B210" s="80" t="s">
        <v>2051</v>
      </c>
      <c r="C210" s="80" t="s">
        <v>1704</v>
      </c>
      <c r="D210" s="78">
        <v>34</v>
      </c>
      <c r="E210" s="217">
        <v>0</v>
      </c>
      <c r="F210" s="80"/>
      <c r="G210" s="447"/>
      <c r="H210" s="218">
        <f t="shared" si="0"/>
        <v>10.200000000000001</v>
      </c>
      <c r="I210" s="218">
        <f t="shared" si="1"/>
        <v>0</v>
      </c>
      <c r="J210" s="218">
        <v>51</v>
      </c>
      <c r="K210" s="219" t="s">
        <v>2052</v>
      </c>
      <c r="L210" s="22"/>
      <c r="M210" s="22"/>
      <c r="N210" s="22"/>
      <c r="O210" s="22"/>
      <c r="P210" s="22"/>
      <c r="Q210" s="22"/>
      <c r="R210" s="22"/>
      <c r="S210" s="22"/>
      <c r="T210" s="22"/>
      <c r="U210" s="22"/>
      <c r="V210" s="22"/>
      <c r="W210" s="22"/>
      <c r="X210" s="22"/>
      <c r="Y210" s="22"/>
      <c r="Z210" s="22"/>
      <c r="AA210" s="22"/>
    </row>
    <row r="211" spans="1:27" ht="15" hidden="1">
      <c r="A211" s="138">
        <v>552</v>
      </c>
      <c r="B211" s="80" t="s">
        <v>2053</v>
      </c>
      <c r="C211" s="80" t="s">
        <v>1704</v>
      </c>
      <c r="D211" s="78">
        <v>34</v>
      </c>
      <c r="E211" s="217">
        <v>0</v>
      </c>
      <c r="F211" s="80"/>
      <c r="G211" s="447"/>
      <c r="H211" s="218">
        <f t="shared" si="0"/>
        <v>13</v>
      </c>
      <c r="I211" s="218">
        <f t="shared" si="1"/>
        <v>0</v>
      </c>
      <c r="J211" s="218">
        <v>65</v>
      </c>
      <c r="K211" s="219" t="s">
        <v>2054</v>
      </c>
      <c r="L211" s="22"/>
      <c r="M211" s="22"/>
      <c r="N211" s="22"/>
      <c r="O211" s="22"/>
      <c r="P211" s="22"/>
      <c r="Q211" s="22"/>
      <c r="R211" s="22"/>
      <c r="S211" s="22"/>
      <c r="T211" s="22"/>
      <c r="U211" s="22"/>
      <c r="V211" s="22"/>
      <c r="W211" s="22"/>
      <c r="X211" s="22"/>
      <c r="Y211" s="22"/>
      <c r="Z211" s="22"/>
      <c r="AA211" s="22"/>
    </row>
    <row r="212" spans="1:27" ht="15" hidden="1">
      <c r="A212" s="138">
        <v>474</v>
      </c>
      <c r="B212" s="80" t="s">
        <v>2055</v>
      </c>
      <c r="C212" s="80" t="s">
        <v>1704</v>
      </c>
      <c r="D212" s="78">
        <v>34</v>
      </c>
      <c r="E212" s="217">
        <v>0</v>
      </c>
      <c r="F212" s="80"/>
      <c r="G212" s="447"/>
      <c r="H212" s="218">
        <f t="shared" si="0"/>
        <v>14.4</v>
      </c>
      <c r="I212" s="218">
        <f t="shared" si="1"/>
        <v>0</v>
      </c>
      <c r="J212" s="218">
        <v>72</v>
      </c>
      <c r="K212" s="219" t="s">
        <v>2056</v>
      </c>
      <c r="L212" s="22"/>
      <c r="M212" s="22"/>
      <c r="N212" s="22"/>
      <c r="O212" s="22"/>
      <c r="P212" s="22"/>
      <c r="Q212" s="22"/>
      <c r="R212" s="22"/>
      <c r="S212" s="22"/>
      <c r="T212" s="22"/>
      <c r="U212" s="22"/>
      <c r="V212" s="22"/>
      <c r="W212" s="22"/>
      <c r="X212" s="22"/>
      <c r="Y212" s="22"/>
      <c r="Z212" s="22"/>
      <c r="AA212" s="22"/>
    </row>
    <row r="213" spans="1:27" ht="15" hidden="1">
      <c r="A213" s="138">
        <v>575</v>
      </c>
      <c r="B213" s="80" t="s">
        <v>2057</v>
      </c>
      <c r="C213" s="80" t="s">
        <v>1704</v>
      </c>
      <c r="D213" s="78">
        <v>34</v>
      </c>
      <c r="E213" s="217">
        <v>0</v>
      </c>
      <c r="F213" s="80"/>
      <c r="G213" s="447"/>
      <c r="H213" s="218">
        <f t="shared" si="0"/>
        <v>7.6000000000000005</v>
      </c>
      <c r="I213" s="218">
        <f t="shared" si="1"/>
        <v>0</v>
      </c>
      <c r="J213" s="218">
        <v>38</v>
      </c>
      <c r="K213" s="219" t="s">
        <v>2058</v>
      </c>
      <c r="L213" s="22"/>
      <c r="M213" s="22"/>
      <c r="N213" s="22"/>
      <c r="O213" s="22"/>
      <c r="P213" s="22"/>
      <c r="Q213" s="22"/>
      <c r="R213" s="22"/>
      <c r="S213" s="22"/>
      <c r="T213" s="22"/>
      <c r="U213" s="22"/>
      <c r="V213" s="22"/>
      <c r="W213" s="22"/>
      <c r="X213" s="22"/>
      <c r="Y213" s="22"/>
      <c r="Z213" s="22"/>
      <c r="AA213" s="22"/>
    </row>
    <row r="214" spans="1:27" ht="15" hidden="1">
      <c r="A214" s="138">
        <v>166</v>
      </c>
      <c r="B214" s="80" t="s">
        <v>2059</v>
      </c>
      <c r="C214" s="80" t="s">
        <v>1699</v>
      </c>
      <c r="D214" s="78"/>
      <c r="E214" s="217">
        <v>0</v>
      </c>
      <c r="F214" s="80"/>
      <c r="G214" s="447"/>
      <c r="H214" s="218">
        <f t="shared" si="0"/>
        <v>9.8000000000000007</v>
      </c>
      <c r="I214" s="218">
        <f t="shared" si="1"/>
        <v>0</v>
      </c>
      <c r="J214" s="218">
        <v>49</v>
      </c>
      <c r="K214" s="219" t="s">
        <v>2060</v>
      </c>
      <c r="L214" s="22"/>
      <c r="M214" s="22"/>
      <c r="N214" s="22"/>
      <c r="O214" s="22"/>
      <c r="P214" s="22"/>
      <c r="Q214" s="22"/>
      <c r="R214" s="22"/>
      <c r="S214" s="22"/>
      <c r="T214" s="22"/>
      <c r="U214" s="22"/>
      <c r="V214" s="22"/>
      <c r="W214" s="22"/>
      <c r="X214" s="22"/>
      <c r="Y214" s="22"/>
      <c r="Z214" s="22"/>
      <c r="AA214" s="22"/>
    </row>
    <row r="215" spans="1:27" ht="15" hidden="1">
      <c r="A215" s="138">
        <v>502</v>
      </c>
      <c r="B215" s="80" t="s">
        <v>2061</v>
      </c>
      <c r="C215" s="80" t="s">
        <v>1704</v>
      </c>
      <c r="D215" s="78">
        <v>34</v>
      </c>
      <c r="E215" s="217">
        <v>0</v>
      </c>
      <c r="F215" s="80"/>
      <c r="G215" s="447"/>
      <c r="H215" s="218">
        <f t="shared" si="0"/>
        <v>5.6000000000000005</v>
      </c>
      <c r="I215" s="218">
        <f t="shared" si="1"/>
        <v>0</v>
      </c>
      <c r="J215" s="218">
        <v>28</v>
      </c>
      <c r="K215" s="219" t="s">
        <v>2062</v>
      </c>
      <c r="L215" s="22"/>
      <c r="M215" s="22"/>
      <c r="N215" s="22"/>
      <c r="O215" s="22"/>
      <c r="P215" s="22"/>
      <c r="Q215" s="22"/>
      <c r="R215" s="22"/>
      <c r="S215" s="22"/>
      <c r="T215" s="22"/>
      <c r="U215" s="22"/>
      <c r="V215" s="22"/>
      <c r="W215" s="22"/>
      <c r="X215" s="22"/>
      <c r="Y215" s="22"/>
      <c r="Z215" s="22"/>
      <c r="AA215" s="22"/>
    </row>
    <row r="216" spans="1:27" ht="15" hidden="1">
      <c r="A216" s="138">
        <v>188</v>
      </c>
      <c r="B216" s="80" t="s">
        <v>2063</v>
      </c>
      <c r="C216" s="80" t="s">
        <v>1699</v>
      </c>
      <c r="D216" s="78"/>
      <c r="E216" s="217">
        <v>0</v>
      </c>
      <c r="F216" s="80"/>
      <c r="G216" s="447"/>
      <c r="H216" s="218">
        <f t="shared" si="0"/>
        <v>7</v>
      </c>
      <c r="I216" s="218">
        <f t="shared" si="1"/>
        <v>0</v>
      </c>
      <c r="J216" s="218">
        <v>35</v>
      </c>
      <c r="K216" s="219" t="s">
        <v>2064</v>
      </c>
      <c r="L216" s="22"/>
      <c r="M216" s="22"/>
      <c r="N216" s="22"/>
      <c r="O216" s="22"/>
      <c r="P216" s="22"/>
      <c r="Q216" s="22"/>
      <c r="R216" s="22"/>
      <c r="S216" s="22"/>
      <c r="T216" s="22"/>
      <c r="U216" s="22"/>
      <c r="V216" s="22"/>
      <c r="W216" s="22"/>
      <c r="X216" s="22"/>
      <c r="Y216" s="22"/>
      <c r="Z216" s="22"/>
      <c r="AA216" s="22"/>
    </row>
    <row r="217" spans="1:27" ht="15" hidden="1">
      <c r="A217" s="138">
        <v>436</v>
      </c>
      <c r="B217" s="80" t="s">
        <v>2063</v>
      </c>
      <c r="C217" s="80" t="s">
        <v>1704</v>
      </c>
      <c r="D217" s="78">
        <v>34</v>
      </c>
      <c r="E217" s="217">
        <v>0</v>
      </c>
      <c r="F217" s="80"/>
      <c r="G217" s="447"/>
      <c r="H217" s="218">
        <f t="shared" si="0"/>
        <v>6.8000000000000007</v>
      </c>
      <c r="I217" s="218">
        <f t="shared" si="1"/>
        <v>0</v>
      </c>
      <c r="J217" s="218">
        <v>34</v>
      </c>
      <c r="K217" s="219" t="s">
        <v>2065</v>
      </c>
      <c r="L217" s="22"/>
      <c r="M217" s="22"/>
      <c r="N217" s="22"/>
      <c r="O217" s="22"/>
      <c r="P217" s="22"/>
      <c r="Q217" s="22"/>
      <c r="R217" s="22"/>
      <c r="S217" s="22"/>
      <c r="T217" s="22"/>
      <c r="U217" s="22"/>
      <c r="V217" s="22"/>
      <c r="W217" s="22"/>
      <c r="X217" s="22"/>
      <c r="Y217" s="22"/>
      <c r="Z217" s="22"/>
      <c r="AA217" s="22"/>
    </row>
    <row r="218" spans="1:27" ht="15" hidden="1">
      <c r="A218" s="138">
        <v>652</v>
      </c>
      <c r="B218" s="80" t="s">
        <v>2063</v>
      </c>
      <c r="C218" s="80" t="s">
        <v>1706</v>
      </c>
      <c r="D218" s="78">
        <v>49</v>
      </c>
      <c r="E218" s="217">
        <v>0</v>
      </c>
      <c r="F218" s="80"/>
      <c r="G218" s="447"/>
      <c r="H218" s="218">
        <f t="shared" si="0"/>
        <v>6.8000000000000007</v>
      </c>
      <c r="I218" s="218">
        <f t="shared" si="1"/>
        <v>0</v>
      </c>
      <c r="J218" s="218">
        <v>34</v>
      </c>
      <c r="K218" s="219" t="s">
        <v>2065</v>
      </c>
      <c r="L218" s="22"/>
      <c r="M218" s="22"/>
      <c r="N218" s="22"/>
      <c r="O218" s="22"/>
      <c r="P218" s="22"/>
      <c r="Q218" s="22"/>
      <c r="R218" s="22"/>
      <c r="S218" s="22"/>
      <c r="T218" s="22"/>
      <c r="U218" s="22"/>
      <c r="V218" s="22"/>
      <c r="W218" s="22"/>
      <c r="X218" s="22"/>
      <c r="Y218" s="22"/>
      <c r="Z218" s="22"/>
      <c r="AA218" s="22"/>
    </row>
    <row r="219" spans="1:27" ht="15" hidden="1">
      <c r="A219" s="138">
        <v>759</v>
      </c>
      <c r="B219" s="80" t="s">
        <v>2066</v>
      </c>
      <c r="C219" s="80" t="s">
        <v>1706</v>
      </c>
      <c r="D219" s="78">
        <v>51</v>
      </c>
      <c r="E219" s="217">
        <v>0</v>
      </c>
      <c r="F219" s="80"/>
      <c r="G219" s="447"/>
      <c r="H219" s="218">
        <f t="shared" si="0"/>
        <v>10</v>
      </c>
      <c r="I219" s="218">
        <f t="shared" si="1"/>
        <v>0</v>
      </c>
      <c r="J219" s="218">
        <v>50</v>
      </c>
      <c r="K219" s="219" t="s">
        <v>2067</v>
      </c>
      <c r="L219" s="22"/>
      <c r="M219" s="22"/>
      <c r="N219" s="22"/>
      <c r="O219" s="22"/>
      <c r="P219" s="22"/>
      <c r="Q219" s="22"/>
      <c r="R219" s="22"/>
      <c r="S219" s="22"/>
      <c r="T219" s="22"/>
      <c r="U219" s="22"/>
      <c r="V219" s="22"/>
      <c r="W219" s="22"/>
      <c r="X219" s="22"/>
      <c r="Y219" s="22"/>
      <c r="Z219" s="22"/>
      <c r="AA219" s="22"/>
    </row>
    <row r="220" spans="1:27" ht="15" hidden="1">
      <c r="A220" s="138">
        <v>207</v>
      </c>
      <c r="B220" s="80" t="s">
        <v>2068</v>
      </c>
      <c r="C220" s="80" t="s">
        <v>1699</v>
      </c>
      <c r="D220" s="78"/>
      <c r="E220" s="217">
        <v>0</v>
      </c>
      <c r="F220" s="80"/>
      <c r="G220" s="447"/>
      <c r="H220" s="218">
        <f t="shared" si="0"/>
        <v>8.8000000000000007</v>
      </c>
      <c r="I220" s="218">
        <f t="shared" si="1"/>
        <v>0</v>
      </c>
      <c r="J220" s="218">
        <v>44</v>
      </c>
      <c r="K220" s="219" t="s">
        <v>2069</v>
      </c>
      <c r="L220" s="22"/>
      <c r="M220" s="22"/>
      <c r="N220" s="22"/>
      <c r="O220" s="22"/>
      <c r="P220" s="22"/>
      <c r="Q220" s="22"/>
      <c r="R220" s="22"/>
      <c r="S220" s="22"/>
      <c r="T220" s="22"/>
      <c r="U220" s="22"/>
      <c r="V220" s="22"/>
      <c r="W220" s="22"/>
      <c r="X220" s="22"/>
      <c r="Y220" s="22"/>
      <c r="Z220" s="22"/>
      <c r="AA220" s="22"/>
    </row>
    <row r="221" spans="1:27" ht="15" hidden="1">
      <c r="A221" s="138">
        <v>286</v>
      </c>
      <c r="B221" s="80" t="s">
        <v>2070</v>
      </c>
      <c r="C221" s="80" t="s">
        <v>1704</v>
      </c>
      <c r="D221" s="78">
        <v>21</v>
      </c>
      <c r="E221" s="217">
        <v>0</v>
      </c>
      <c r="F221" s="80"/>
      <c r="G221" s="447"/>
      <c r="H221" s="218">
        <f t="shared" si="0"/>
        <v>7.2</v>
      </c>
      <c r="I221" s="218">
        <f t="shared" si="1"/>
        <v>0</v>
      </c>
      <c r="J221" s="218">
        <v>36</v>
      </c>
      <c r="K221" s="219" t="s">
        <v>2069</v>
      </c>
      <c r="L221" s="22"/>
      <c r="M221" s="22"/>
      <c r="N221" s="22"/>
      <c r="O221" s="22"/>
      <c r="P221" s="22"/>
      <c r="Q221" s="22"/>
      <c r="R221" s="22"/>
      <c r="S221" s="22"/>
      <c r="T221" s="22"/>
      <c r="U221" s="22"/>
      <c r="V221" s="22"/>
      <c r="W221" s="22"/>
      <c r="X221" s="22"/>
      <c r="Y221" s="22"/>
      <c r="Z221" s="22"/>
      <c r="AA221" s="22"/>
    </row>
    <row r="222" spans="1:27" ht="15" hidden="1">
      <c r="A222" s="138">
        <v>392</v>
      </c>
      <c r="B222" s="80" t="s">
        <v>2071</v>
      </c>
      <c r="C222" s="80" t="s">
        <v>1704</v>
      </c>
      <c r="D222" s="78">
        <v>31</v>
      </c>
      <c r="E222" s="217">
        <v>0</v>
      </c>
      <c r="F222" s="80"/>
      <c r="G222" s="447"/>
      <c r="H222" s="218">
        <f t="shared" si="0"/>
        <v>7.2</v>
      </c>
      <c r="I222" s="218">
        <f t="shared" si="1"/>
        <v>0</v>
      </c>
      <c r="J222" s="218">
        <v>36</v>
      </c>
      <c r="K222" s="219" t="s">
        <v>2072</v>
      </c>
      <c r="L222" s="22"/>
      <c r="M222" s="22"/>
      <c r="N222" s="22"/>
      <c r="O222" s="22"/>
      <c r="P222" s="22"/>
      <c r="Q222" s="22"/>
      <c r="R222" s="22"/>
      <c r="S222" s="22"/>
      <c r="T222" s="22"/>
      <c r="U222" s="22"/>
      <c r="V222" s="22"/>
      <c r="W222" s="22"/>
      <c r="X222" s="22"/>
      <c r="Y222" s="22"/>
      <c r="Z222" s="22"/>
      <c r="AA222" s="22"/>
    </row>
    <row r="223" spans="1:27" ht="15" hidden="1">
      <c r="A223" s="138">
        <v>767</v>
      </c>
      <c r="B223" s="80" t="s">
        <v>2071</v>
      </c>
      <c r="C223" s="80" t="s">
        <v>1706</v>
      </c>
      <c r="D223" s="78">
        <v>51</v>
      </c>
      <c r="E223" s="217">
        <v>0</v>
      </c>
      <c r="F223" s="80"/>
      <c r="G223" s="447"/>
      <c r="H223" s="218">
        <f t="shared" si="0"/>
        <v>7.2</v>
      </c>
      <c r="I223" s="218">
        <f t="shared" si="1"/>
        <v>0</v>
      </c>
      <c r="J223" s="218">
        <v>36</v>
      </c>
      <c r="K223" s="219" t="s">
        <v>2072</v>
      </c>
      <c r="L223" s="22"/>
      <c r="M223" s="22"/>
      <c r="N223" s="22"/>
      <c r="O223" s="22"/>
      <c r="P223" s="22"/>
      <c r="Q223" s="22"/>
      <c r="R223" s="22"/>
      <c r="S223" s="22"/>
      <c r="T223" s="22"/>
      <c r="U223" s="22"/>
      <c r="V223" s="22"/>
      <c r="W223" s="22"/>
      <c r="X223" s="22"/>
      <c r="Y223" s="22"/>
      <c r="Z223" s="22"/>
      <c r="AA223" s="22"/>
    </row>
    <row r="224" spans="1:27" ht="15" hidden="1">
      <c r="A224" s="138">
        <v>135</v>
      </c>
      <c r="B224" s="80" t="s">
        <v>2073</v>
      </c>
      <c r="C224" s="80" t="s">
        <v>1699</v>
      </c>
      <c r="D224" s="78"/>
      <c r="E224" s="217">
        <v>0</v>
      </c>
      <c r="F224" s="80"/>
      <c r="G224" s="447"/>
      <c r="H224" s="218">
        <f t="shared" si="0"/>
        <v>3.8000000000000003</v>
      </c>
      <c r="I224" s="218">
        <f t="shared" si="1"/>
        <v>0</v>
      </c>
      <c r="J224" s="218">
        <v>19</v>
      </c>
      <c r="K224" s="219" t="s">
        <v>2074</v>
      </c>
      <c r="L224" s="22"/>
      <c r="M224" s="22"/>
      <c r="N224" s="22"/>
      <c r="O224" s="22"/>
      <c r="P224" s="22"/>
      <c r="Q224" s="22"/>
      <c r="R224" s="22"/>
      <c r="S224" s="22"/>
      <c r="T224" s="22"/>
      <c r="U224" s="22"/>
      <c r="V224" s="22"/>
      <c r="W224" s="22"/>
      <c r="X224" s="22"/>
      <c r="Y224" s="22"/>
      <c r="Z224" s="22"/>
      <c r="AA224" s="22"/>
    </row>
    <row r="225" spans="1:27" ht="15" hidden="1">
      <c r="A225" s="138">
        <v>534</v>
      </c>
      <c r="B225" s="80" t="s">
        <v>2075</v>
      </c>
      <c r="C225" s="80" t="s">
        <v>1704</v>
      </c>
      <c r="D225" s="78">
        <v>34</v>
      </c>
      <c r="E225" s="217">
        <v>0</v>
      </c>
      <c r="F225" s="80"/>
      <c r="G225" s="447"/>
      <c r="H225" s="218">
        <f t="shared" si="0"/>
        <v>5</v>
      </c>
      <c r="I225" s="218">
        <f t="shared" si="1"/>
        <v>0</v>
      </c>
      <c r="J225" s="218">
        <v>25</v>
      </c>
      <c r="K225" s="219" t="s">
        <v>2076</v>
      </c>
      <c r="L225" s="22"/>
      <c r="M225" s="22"/>
      <c r="N225" s="22"/>
      <c r="O225" s="22"/>
      <c r="P225" s="22"/>
      <c r="Q225" s="22"/>
      <c r="R225" s="22"/>
      <c r="S225" s="22"/>
      <c r="T225" s="22"/>
      <c r="U225" s="22"/>
      <c r="V225" s="22"/>
      <c r="W225" s="22"/>
      <c r="X225" s="22"/>
      <c r="Y225" s="22"/>
      <c r="Z225" s="22"/>
      <c r="AA225" s="22"/>
    </row>
    <row r="226" spans="1:27" ht="15" hidden="1">
      <c r="A226" s="138">
        <v>52</v>
      </c>
      <c r="B226" s="80" t="s">
        <v>2077</v>
      </c>
      <c r="C226" s="80" t="s">
        <v>1699</v>
      </c>
      <c r="D226" s="78"/>
      <c r="E226" s="217">
        <v>0</v>
      </c>
      <c r="F226" s="80"/>
      <c r="G226" s="447"/>
      <c r="H226" s="218">
        <f t="shared" si="0"/>
        <v>15.8</v>
      </c>
      <c r="I226" s="218">
        <f t="shared" si="1"/>
        <v>0</v>
      </c>
      <c r="J226" s="218">
        <v>79</v>
      </c>
      <c r="K226" s="219" t="s">
        <v>2078</v>
      </c>
      <c r="L226" s="22"/>
      <c r="M226" s="22"/>
      <c r="N226" s="22"/>
      <c r="O226" s="22"/>
      <c r="P226" s="22"/>
      <c r="Q226" s="22"/>
      <c r="R226" s="22"/>
      <c r="S226" s="22"/>
      <c r="T226" s="22"/>
      <c r="U226" s="22"/>
      <c r="V226" s="22"/>
      <c r="W226" s="22"/>
      <c r="X226" s="22"/>
      <c r="Y226" s="22"/>
      <c r="Z226" s="22"/>
      <c r="AA226" s="22"/>
    </row>
    <row r="227" spans="1:27" ht="15" hidden="1">
      <c r="A227" s="138">
        <v>366</v>
      </c>
      <c r="B227" s="80" t="s">
        <v>2079</v>
      </c>
      <c r="C227" s="80" t="s">
        <v>1704</v>
      </c>
      <c r="D227" s="78">
        <v>23</v>
      </c>
      <c r="E227" s="217">
        <v>0</v>
      </c>
      <c r="F227" s="80"/>
      <c r="G227" s="447"/>
      <c r="H227" s="218">
        <f t="shared" si="0"/>
        <v>12.200000000000001</v>
      </c>
      <c r="I227" s="218">
        <f t="shared" si="1"/>
        <v>0</v>
      </c>
      <c r="J227" s="218">
        <v>61</v>
      </c>
      <c r="K227" s="219" t="s">
        <v>2080</v>
      </c>
      <c r="L227" s="22"/>
      <c r="M227" s="22"/>
      <c r="N227" s="22"/>
      <c r="O227" s="22"/>
      <c r="P227" s="22"/>
      <c r="Q227" s="22"/>
      <c r="R227" s="22"/>
      <c r="S227" s="22"/>
      <c r="T227" s="22"/>
      <c r="U227" s="22"/>
      <c r="V227" s="22"/>
      <c r="W227" s="22"/>
      <c r="X227" s="22"/>
      <c r="Y227" s="22"/>
      <c r="Z227" s="22"/>
      <c r="AA227" s="22"/>
    </row>
    <row r="228" spans="1:27" ht="15" hidden="1">
      <c r="A228" s="138">
        <v>167</v>
      </c>
      <c r="B228" s="80" t="s">
        <v>2081</v>
      </c>
      <c r="C228" s="80" t="s">
        <v>1699</v>
      </c>
      <c r="D228" s="78"/>
      <c r="E228" s="217">
        <v>0</v>
      </c>
      <c r="F228" s="80"/>
      <c r="G228" s="447"/>
      <c r="H228" s="218">
        <f t="shared" si="0"/>
        <v>22.400000000000002</v>
      </c>
      <c r="I228" s="218">
        <f t="shared" si="1"/>
        <v>0</v>
      </c>
      <c r="J228" s="218">
        <v>112</v>
      </c>
      <c r="K228" s="219" t="s">
        <v>2082</v>
      </c>
      <c r="L228" s="22"/>
      <c r="M228" s="22"/>
      <c r="N228" s="22"/>
      <c r="O228" s="22"/>
      <c r="P228" s="22"/>
      <c r="Q228" s="22"/>
      <c r="R228" s="22"/>
      <c r="S228" s="22"/>
      <c r="T228" s="22"/>
      <c r="U228" s="22"/>
      <c r="V228" s="22"/>
      <c r="W228" s="22"/>
      <c r="X228" s="22"/>
      <c r="Y228" s="22"/>
      <c r="Z228" s="22"/>
      <c r="AA228" s="22"/>
    </row>
    <row r="229" spans="1:27" ht="15" hidden="1">
      <c r="A229" s="138">
        <v>321</v>
      </c>
      <c r="B229" s="80" t="s">
        <v>2083</v>
      </c>
      <c r="C229" s="80" t="s">
        <v>1704</v>
      </c>
      <c r="D229" s="78">
        <v>21</v>
      </c>
      <c r="E229" s="217">
        <v>0</v>
      </c>
      <c r="F229" s="80"/>
      <c r="G229" s="447"/>
      <c r="H229" s="218">
        <f t="shared" si="0"/>
        <v>7.4</v>
      </c>
      <c r="I229" s="218">
        <f t="shared" si="1"/>
        <v>0</v>
      </c>
      <c r="J229" s="218">
        <v>37</v>
      </c>
      <c r="K229" s="219" t="s">
        <v>2084</v>
      </c>
      <c r="L229" s="22"/>
      <c r="M229" s="22"/>
      <c r="N229" s="22"/>
      <c r="O229" s="22"/>
      <c r="P229" s="22"/>
      <c r="Q229" s="22"/>
      <c r="R229" s="22"/>
      <c r="S229" s="22"/>
      <c r="T229" s="22"/>
      <c r="U229" s="22"/>
      <c r="V229" s="22"/>
      <c r="W229" s="22"/>
      <c r="X229" s="22"/>
      <c r="Y229" s="22"/>
      <c r="Z229" s="22"/>
      <c r="AA229" s="22"/>
    </row>
    <row r="230" spans="1:27" ht="15" hidden="1">
      <c r="A230" s="138">
        <v>849</v>
      </c>
      <c r="B230" s="80" t="s">
        <v>2083</v>
      </c>
      <c r="C230" s="80" t="s">
        <v>1706</v>
      </c>
      <c r="D230" s="78">
        <v>51</v>
      </c>
      <c r="E230" s="217">
        <v>0</v>
      </c>
      <c r="F230" s="80"/>
      <c r="G230" s="447"/>
      <c r="H230" s="218">
        <f t="shared" si="0"/>
        <v>7.4</v>
      </c>
      <c r="I230" s="218">
        <f t="shared" si="1"/>
        <v>0</v>
      </c>
      <c r="J230" s="218">
        <v>37</v>
      </c>
      <c r="K230" s="219" t="s">
        <v>2084</v>
      </c>
      <c r="L230" s="22"/>
      <c r="M230" s="22"/>
      <c r="N230" s="22"/>
      <c r="O230" s="22"/>
      <c r="P230" s="22"/>
      <c r="Q230" s="22"/>
      <c r="R230" s="22"/>
      <c r="S230" s="22"/>
      <c r="T230" s="22"/>
      <c r="U230" s="22"/>
      <c r="V230" s="22"/>
      <c r="W230" s="22"/>
      <c r="X230" s="22"/>
      <c r="Y230" s="22"/>
      <c r="Z230" s="22"/>
      <c r="AA230" s="22"/>
    </row>
    <row r="231" spans="1:27" ht="15" hidden="1">
      <c r="A231" s="138">
        <v>812</v>
      </c>
      <c r="B231" s="80" t="s">
        <v>2085</v>
      </c>
      <c r="C231" s="80" t="s">
        <v>1706</v>
      </c>
      <c r="D231" s="78">
        <v>51</v>
      </c>
      <c r="E231" s="217">
        <v>0</v>
      </c>
      <c r="F231" s="80"/>
      <c r="G231" s="447"/>
      <c r="H231" s="218">
        <f t="shared" si="0"/>
        <v>14.600000000000001</v>
      </c>
      <c r="I231" s="218">
        <f t="shared" si="1"/>
        <v>0</v>
      </c>
      <c r="J231" s="218">
        <v>73</v>
      </c>
      <c r="K231" s="219" t="s">
        <v>2078</v>
      </c>
      <c r="L231" s="22"/>
      <c r="M231" s="22"/>
      <c r="N231" s="22"/>
      <c r="O231" s="22"/>
      <c r="P231" s="22"/>
      <c r="Q231" s="22"/>
      <c r="R231" s="22"/>
      <c r="S231" s="22"/>
      <c r="T231" s="22"/>
      <c r="U231" s="22"/>
      <c r="V231" s="22"/>
      <c r="W231" s="22"/>
      <c r="X231" s="22"/>
      <c r="Y231" s="22"/>
      <c r="Z231" s="22"/>
      <c r="AA231" s="22"/>
    </row>
    <row r="232" spans="1:27" ht="15" hidden="1">
      <c r="A232" s="138">
        <v>563</v>
      </c>
      <c r="B232" s="80" t="s">
        <v>2086</v>
      </c>
      <c r="C232" s="80" t="s">
        <v>1704</v>
      </c>
      <c r="D232" s="78">
        <v>34</v>
      </c>
      <c r="E232" s="217">
        <v>0</v>
      </c>
      <c r="F232" s="80"/>
      <c r="G232" s="447"/>
      <c r="H232" s="218">
        <f t="shared" si="0"/>
        <v>12.4</v>
      </c>
      <c r="I232" s="218">
        <f t="shared" si="1"/>
        <v>0</v>
      </c>
      <c r="J232" s="218">
        <v>62</v>
      </c>
      <c r="K232" s="219" t="s">
        <v>2087</v>
      </c>
      <c r="L232" s="22"/>
      <c r="M232" s="22"/>
      <c r="N232" s="22"/>
      <c r="O232" s="22"/>
      <c r="P232" s="22"/>
      <c r="Q232" s="22"/>
      <c r="R232" s="22"/>
      <c r="S232" s="22"/>
      <c r="T232" s="22"/>
      <c r="U232" s="22"/>
      <c r="V232" s="22"/>
      <c r="W232" s="22"/>
      <c r="X232" s="22"/>
      <c r="Y232" s="22"/>
      <c r="Z232" s="22"/>
      <c r="AA232" s="22"/>
    </row>
    <row r="233" spans="1:27" ht="15" hidden="1">
      <c r="A233" s="138">
        <v>594</v>
      </c>
      <c r="B233" s="80" t="s">
        <v>2088</v>
      </c>
      <c r="C233" s="80" t="s">
        <v>1704</v>
      </c>
      <c r="D233" s="78">
        <v>34</v>
      </c>
      <c r="E233" s="217">
        <v>0</v>
      </c>
      <c r="F233" s="80"/>
      <c r="G233" s="447"/>
      <c r="H233" s="218">
        <f t="shared" si="0"/>
        <v>14.8</v>
      </c>
      <c r="I233" s="218">
        <f t="shared" si="1"/>
        <v>0</v>
      </c>
      <c r="J233" s="218">
        <v>74</v>
      </c>
      <c r="K233" s="219" t="s">
        <v>2089</v>
      </c>
      <c r="L233" s="22"/>
      <c r="M233" s="22"/>
      <c r="N233" s="22"/>
      <c r="O233" s="22"/>
      <c r="P233" s="22"/>
      <c r="Q233" s="22"/>
      <c r="R233" s="22"/>
      <c r="S233" s="22"/>
      <c r="T233" s="22"/>
      <c r="U233" s="22"/>
      <c r="V233" s="22"/>
      <c r="W233" s="22"/>
      <c r="X233" s="22"/>
      <c r="Y233" s="22"/>
      <c r="Z233" s="22"/>
      <c r="AA233" s="22"/>
    </row>
    <row r="234" spans="1:27" ht="15" hidden="1">
      <c r="A234" s="138">
        <v>574</v>
      </c>
      <c r="B234" s="80" t="s">
        <v>2090</v>
      </c>
      <c r="C234" s="80" t="s">
        <v>1704</v>
      </c>
      <c r="D234" s="78">
        <v>34</v>
      </c>
      <c r="E234" s="217">
        <v>0</v>
      </c>
      <c r="F234" s="80"/>
      <c r="G234" s="447"/>
      <c r="H234" s="218">
        <f t="shared" si="0"/>
        <v>8.8000000000000007</v>
      </c>
      <c r="I234" s="218">
        <f t="shared" si="1"/>
        <v>0</v>
      </c>
      <c r="J234" s="218">
        <v>44</v>
      </c>
      <c r="K234" s="219" t="s">
        <v>2091</v>
      </c>
      <c r="L234" s="22"/>
      <c r="M234" s="22"/>
      <c r="N234" s="22"/>
      <c r="O234" s="22"/>
      <c r="P234" s="22"/>
      <c r="Q234" s="22"/>
      <c r="R234" s="22"/>
      <c r="S234" s="22"/>
      <c r="T234" s="22"/>
      <c r="U234" s="22"/>
      <c r="V234" s="22"/>
      <c r="W234" s="22"/>
      <c r="X234" s="22"/>
      <c r="Y234" s="22"/>
      <c r="Z234" s="22"/>
      <c r="AA234" s="22"/>
    </row>
    <row r="235" spans="1:27" ht="15" hidden="1">
      <c r="A235" s="138">
        <v>468</v>
      </c>
      <c r="B235" s="80" t="s">
        <v>2092</v>
      </c>
      <c r="C235" s="80" t="s">
        <v>1704</v>
      </c>
      <c r="D235" s="78">
        <v>34</v>
      </c>
      <c r="E235" s="217">
        <v>0</v>
      </c>
      <c r="F235" s="80"/>
      <c r="G235" s="447"/>
      <c r="H235" s="218">
        <f t="shared" si="0"/>
        <v>1.6</v>
      </c>
      <c r="I235" s="218">
        <f t="shared" si="1"/>
        <v>0</v>
      </c>
      <c r="J235" s="218">
        <v>8</v>
      </c>
      <c r="K235" s="219" t="s">
        <v>2093</v>
      </c>
      <c r="L235" s="22"/>
      <c r="M235" s="22"/>
      <c r="N235" s="22"/>
      <c r="O235" s="22"/>
      <c r="P235" s="22"/>
      <c r="Q235" s="22"/>
      <c r="R235" s="22"/>
      <c r="S235" s="22"/>
      <c r="T235" s="22"/>
      <c r="U235" s="22"/>
      <c r="V235" s="22"/>
      <c r="W235" s="22"/>
      <c r="X235" s="22"/>
      <c r="Y235" s="22"/>
      <c r="Z235" s="22"/>
      <c r="AA235" s="22"/>
    </row>
    <row r="236" spans="1:27" ht="15" hidden="1">
      <c r="A236" s="138">
        <v>670</v>
      </c>
      <c r="B236" s="80" t="s">
        <v>2094</v>
      </c>
      <c r="C236" s="80" t="s">
        <v>1706</v>
      </c>
      <c r="D236" s="78">
        <v>50</v>
      </c>
      <c r="E236" s="217">
        <v>0</v>
      </c>
      <c r="F236" s="80"/>
      <c r="G236" s="447"/>
      <c r="H236" s="218">
        <f t="shared" si="0"/>
        <v>6.4</v>
      </c>
      <c r="I236" s="218">
        <f t="shared" si="1"/>
        <v>0</v>
      </c>
      <c r="J236" s="218">
        <v>32</v>
      </c>
      <c r="K236" s="219" t="s">
        <v>2095</v>
      </c>
      <c r="L236" s="22"/>
      <c r="M236" s="22"/>
      <c r="N236" s="22"/>
      <c r="O236" s="22"/>
      <c r="P236" s="22"/>
      <c r="Q236" s="22"/>
      <c r="R236" s="22"/>
      <c r="S236" s="22"/>
      <c r="T236" s="22"/>
      <c r="U236" s="22"/>
      <c r="V236" s="22"/>
      <c r="W236" s="22"/>
      <c r="X236" s="22"/>
      <c r="Y236" s="22"/>
      <c r="Z236" s="22"/>
      <c r="AA236" s="22"/>
    </row>
    <row r="237" spans="1:27" ht="15" hidden="1">
      <c r="A237" s="138">
        <v>546</v>
      </c>
      <c r="B237" s="80" t="s">
        <v>2096</v>
      </c>
      <c r="C237" s="80" t="s">
        <v>1704</v>
      </c>
      <c r="D237" s="78">
        <v>34</v>
      </c>
      <c r="E237" s="217">
        <v>0</v>
      </c>
      <c r="F237" s="80"/>
      <c r="G237" s="447"/>
      <c r="H237" s="218">
        <f t="shared" si="0"/>
        <v>11.600000000000001</v>
      </c>
      <c r="I237" s="218">
        <f t="shared" si="1"/>
        <v>0</v>
      </c>
      <c r="J237" s="218">
        <v>58</v>
      </c>
      <c r="K237" s="219" t="s">
        <v>2097</v>
      </c>
      <c r="L237" s="22"/>
      <c r="M237" s="22"/>
      <c r="N237" s="22"/>
      <c r="O237" s="22"/>
      <c r="P237" s="22"/>
      <c r="Q237" s="22"/>
      <c r="R237" s="22"/>
      <c r="S237" s="22"/>
      <c r="T237" s="22"/>
      <c r="U237" s="22"/>
      <c r="V237" s="22"/>
      <c r="W237" s="22"/>
      <c r="X237" s="22"/>
      <c r="Y237" s="22"/>
      <c r="Z237" s="22"/>
      <c r="AA237" s="22"/>
    </row>
    <row r="238" spans="1:27" ht="15" hidden="1">
      <c r="A238" s="138">
        <v>850</v>
      </c>
      <c r="B238" s="80" t="s">
        <v>2096</v>
      </c>
      <c r="C238" s="80" t="s">
        <v>1706</v>
      </c>
      <c r="D238" s="78">
        <v>51</v>
      </c>
      <c r="E238" s="217">
        <v>0</v>
      </c>
      <c r="F238" s="80"/>
      <c r="G238" s="447"/>
      <c r="H238" s="218">
        <f t="shared" si="0"/>
        <v>11.600000000000001</v>
      </c>
      <c r="I238" s="218">
        <f t="shared" si="1"/>
        <v>0</v>
      </c>
      <c r="J238" s="218">
        <v>58</v>
      </c>
      <c r="K238" s="219" t="s">
        <v>2097</v>
      </c>
      <c r="L238" s="22"/>
      <c r="M238" s="22"/>
      <c r="N238" s="22"/>
      <c r="O238" s="22"/>
      <c r="P238" s="22"/>
      <c r="Q238" s="22"/>
      <c r="R238" s="22"/>
      <c r="S238" s="22"/>
      <c r="T238" s="22"/>
      <c r="U238" s="22"/>
      <c r="V238" s="22"/>
      <c r="W238" s="22"/>
      <c r="X238" s="22"/>
      <c r="Y238" s="22"/>
      <c r="Z238" s="22"/>
      <c r="AA238" s="22"/>
    </row>
    <row r="239" spans="1:27" ht="15" hidden="1">
      <c r="A239" s="138">
        <v>287</v>
      </c>
      <c r="B239" s="80" t="s">
        <v>2098</v>
      </c>
      <c r="C239" s="80" t="s">
        <v>1704</v>
      </c>
      <c r="D239" s="78">
        <v>21</v>
      </c>
      <c r="E239" s="217">
        <v>0</v>
      </c>
      <c r="F239" s="80"/>
      <c r="G239" s="447"/>
      <c r="H239" s="218">
        <f t="shared" si="0"/>
        <v>6.8000000000000007</v>
      </c>
      <c r="I239" s="218">
        <f t="shared" si="1"/>
        <v>0</v>
      </c>
      <c r="J239" s="218">
        <v>34</v>
      </c>
      <c r="K239" s="219" t="s">
        <v>2099</v>
      </c>
      <c r="L239" s="22"/>
      <c r="M239" s="22"/>
      <c r="N239" s="22"/>
      <c r="O239" s="22"/>
      <c r="P239" s="22"/>
      <c r="Q239" s="22"/>
      <c r="R239" s="22"/>
      <c r="S239" s="22"/>
      <c r="T239" s="22"/>
      <c r="U239" s="22"/>
      <c r="V239" s="22"/>
      <c r="W239" s="22"/>
      <c r="X239" s="22"/>
      <c r="Y239" s="22"/>
      <c r="Z239" s="22"/>
      <c r="AA239" s="22"/>
    </row>
    <row r="240" spans="1:27" ht="15" hidden="1">
      <c r="A240" s="138">
        <v>714</v>
      </c>
      <c r="B240" s="80" t="s">
        <v>2098</v>
      </c>
      <c r="C240" s="80" t="s">
        <v>1706</v>
      </c>
      <c r="D240" s="78">
        <v>50</v>
      </c>
      <c r="E240" s="217">
        <v>0</v>
      </c>
      <c r="F240" s="80"/>
      <c r="G240" s="447"/>
      <c r="H240" s="218">
        <f t="shared" si="0"/>
        <v>6.8000000000000007</v>
      </c>
      <c r="I240" s="218">
        <f t="shared" si="1"/>
        <v>0</v>
      </c>
      <c r="J240" s="218">
        <v>34</v>
      </c>
      <c r="K240" s="219" t="s">
        <v>2099</v>
      </c>
      <c r="L240" s="22"/>
      <c r="M240" s="22"/>
      <c r="N240" s="22"/>
      <c r="O240" s="22"/>
      <c r="P240" s="22"/>
      <c r="Q240" s="22"/>
      <c r="R240" s="22"/>
      <c r="S240" s="22"/>
      <c r="T240" s="22"/>
      <c r="U240" s="22"/>
      <c r="V240" s="22"/>
      <c r="W240" s="22"/>
      <c r="X240" s="22"/>
      <c r="Y240" s="22"/>
      <c r="Z240" s="22"/>
      <c r="AA240" s="22"/>
    </row>
    <row r="241" spans="1:27" ht="15" hidden="1">
      <c r="A241" s="138">
        <v>38</v>
      </c>
      <c r="B241" s="80" t="s">
        <v>2100</v>
      </c>
      <c r="C241" s="80" t="s">
        <v>1699</v>
      </c>
      <c r="D241" s="78"/>
      <c r="E241" s="217">
        <v>0</v>
      </c>
      <c r="F241" s="80"/>
      <c r="G241" s="447"/>
      <c r="H241" s="218">
        <f t="shared" si="0"/>
        <v>14</v>
      </c>
      <c r="I241" s="218">
        <f t="shared" si="1"/>
        <v>0</v>
      </c>
      <c r="J241" s="218">
        <v>70</v>
      </c>
      <c r="K241" s="219" t="s">
        <v>2101</v>
      </c>
      <c r="L241" s="22"/>
      <c r="M241" s="22"/>
      <c r="N241" s="22"/>
      <c r="O241" s="22"/>
      <c r="P241" s="22"/>
      <c r="Q241" s="22"/>
      <c r="R241" s="22"/>
      <c r="S241" s="22"/>
      <c r="T241" s="22"/>
      <c r="U241" s="22"/>
      <c r="V241" s="22"/>
      <c r="W241" s="22"/>
      <c r="X241" s="22"/>
      <c r="Y241" s="22"/>
      <c r="Z241" s="22"/>
      <c r="AA241" s="22"/>
    </row>
    <row r="242" spans="1:27" ht="15" hidden="1">
      <c r="A242" s="138">
        <v>303</v>
      </c>
      <c r="B242" s="80" t="s">
        <v>2102</v>
      </c>
      <c r="C242" s="80" t="s">
        <v>1704</v>
      </c>
      <c r="D242" s="78">
        <v>21</v>
      </c>
      <c r="E242" s="217">
        <v>0</v>
      </c>
      <c r="F242" s="80"/>
      <c r="G242" s="447"/>
      <c r="H242" s="218">
        <f t="shared" si="0"/>
        <v>12.8</v>
      </c>
      <c r="I242" s="218">
        <f t="shared" si="1"/>
        <v>0</v>
      </c>
      <c r="J242" s="218">
        <v>64</v>
      </c>
      <c r="K242" s="219" t="s">
        <v>2103</v>
      </c>
      <c r="L242" s="22"/>
      <c r="M242" s="22"/>
      <c r="N242" s="22"/>
      <c r="O242" s="22"/>
      <c r="P242" s="22"/>
      <c r="Q242" s="22"/>
      <c r="R242" s="22"/>
      <c r="S242" s="22"/>
      <c r="T242" s="22"/>
      <c r="U242" s="22"/>
      <c r="V242" s="22"/>
      <c r="W242" s="22"/>
      <c r="X242" s="22"/>
      <c r="Y242" s="22"/>
      <c r="Z242" s="22"/>
      <c r="AA242" s="22"/>
    </row>
    <row r="243" spans="1:27" ht="15" hidden="1">
      <c r="A243" s="138">
        <v>550</v>
      </c>
      <c r="B243" s="80" t="s">
        <v>2104</v>
      </c>
      <c r="C243" s="80" t="s">
        <v>1704</v>
      </c>
      <c r="D243" s="78">
        <v>34</v>
      </c>
      <c r="E243" s="217">
        <v>0</v>
      </c>
      <c r="F243" s="80"/>
      <c r="G243" s="447"/>
      <c r="H243" s="218">
        <f t="shared" si="0"/>
        <v>12</v>
      </c>
      <c r="I243" s="218">
        <f t="shared" si="1"/>
        <v>0</v>
      </c>
      <c r="J243" s="218">
        <v>60</v>
      </c>
      <c r="K243" s="219" t="s">
        <v>2105</v>
      </c>
      <c r="L243" s="22"/>
      <c r="M243" s="22"/>
      <c r="N243" s="22"/>
      <c r="O243" s="22"/>
      <c r="P243" s="22"/>
      <c r="Q243" s="22"/>
      <c r="R243" s="22"/>
      <c r="S243" s="22"/>
      <c r="T243" s="22"/>
      <c r="U243" s="22"/>
      <c r="V243" s="22"/>
      <c r="W243" s="22"/>
      <c r="X243" s="22"/>
      <c r="Y243" s="22"/>
      <c r="Z243" s="22"/>
      <c r="AA243" s="22"/>
    </row>
    <row r="244" spans="1:27" ht="15" hidden="1">
      <c r="A244" s="138">
        <v>803</v>
      </c>
      <c r="B244" s="80" t="s">
        <v>2104</v>
      </c>
      <c r="C244" s="80" t="s">
        <v>1706</v>
      </c>
      <c r="D244" s="78">
        <v>51</v>
      </c>
      <c r="E244" s="217">
        <v>0</v>
      </c>
      <c r="F244" s="80"/>
      <c r="G244" s="447"/>
      <c r="H244" s="218">
        <f t="shared" si="0"/>
        <v>12</v>
      </c>
      <c r="I244" s="218">
        <f t="shared" si="1"/>
        <v>0</v>
      </c>
      <c r="J244" s="218">
        <v>60</v>
      </c>
      <c r="K244" s="219" t="s">
        <v>2105</v>
      </c>
      <c r="L244" s="22"/>
      <c r="M244" s="22"/>
      <c r="N244" s="22"/>
      <c r="O244" s="22"/>
      <c r="P244" s="22"/>
      <c r="Q244" s="22"/>
      <c r="R244" s="22"/>
      <c r="S244" s="22"/>
      <c r="T244" s="22"/>
      <c r="U244" s="22"/>
      <c r="V244" s="22"/>
      <c r="W244" s="22"/>
      <c r="X244" s="22"/>
      <c r="Y244" s="22"/>
      <c r="Z244" s="22"/>
      <c r="AA244" s="22"/>
    </row>
    <row r="245" spans="1:27" ht="15" hidden="1">
      <c r="A245" s="138">
        <v>285</v>
      </c>
      <c r="B245" s="80" t="s">
        <v>2106</v>
      </c>
      <c r="C245" s="80" t="s">
        <v>1704</v>
      </c>
      <c r="D245" s="78">
        <v>21</v>
      </c>
      <c r="E245" s="217">
        <v>0</v>
      </c>
      <c r="F245" s="80"/>
      <c r="G245" s="447"/>
      <c r="H245" s="218">
        <f t="shared" si="0"/>
        <v>13.600000000000001</v>
      </c>
      <c r="I245" s="218">
        <f t="shared" si="1"/>
        <v>0</v>
      </c>
      <c r="J245" s="218">
        <v>68</v>
      </c>
      <c r="K245" s="219" t="s">
        <v>2107</v>
      </c>
      <c r="L245" s="22"/>
      <c r="M245" s="22"/>
      <c r="N245" s="22"/>
      <c r="O245" s="22"/>
      <c r="P245" s="22"/>
      <c r="Q245" s="22"/>
      <c r="R245" s="22"/>
      <c r="S245" s="22"/>
      <c r="T245" s="22"/>
      <c r="U245" s="22"/>
      <c r="V245" s="22"/>
      <c r="W245" s="22"/>
      <c r="X245" s="22"/>
      <c r="Y245" s="22"/>
      <c r="Z245" s="22"/>
      <c r="AA245" s="22"/>
    </row>
    <row r="246" spans="1:27" ht="15" hidden="1">
      <c r="A246" s="138">
        <v>54</v>
      </c>
      <c r="B246" s="80" t="s">
        <v>2108</v>
      </c>
      <c r="C246" s="80" t="s">
        <v>1699</v>
      </c>
      <c r="D246" s="78"/>
      <c r="E246" s="217">
        <v>0</v>
      </c>
      <c r="F246" s="80"/>
      <c r="G246" s="447"/>
      <c r="H246" s="218">
        <f t="shared" si="0"/>
        <v>16</v>
      </c>
      <c r="I246" s="218">
        <f t="shared" si="1"/>
        <v>0</v>
      </c>
      <c r="J246" s="218">
        <v>80</v>
      </c>
      <c r="K246" s="219" t="s">
        <v>2109</v>
      </c>
      <c r="L246" s="22"/>
      <c r="M246" s="22"/>
      <c r="N246" s="22"/>
      <c r="O246" s="22"/>
      <c r="P246" s="22"/>
      <c r="Q246" s="22"/>
      <c r="R246" s="22"/>
      <c r="S246" s="22"/>
      <c r="T246" s="22"/>
      <c r="U246" s="22"/>
      <c r="V246" s="22"/>
      <c r="W246" s="22"/>
      <c r="X246" s="22"/>
      <c r="Y246" s="22"/>
      <c r="Z246" s="22"/>
      <c r="AA246" s="22"/>
    </row>
    <row r="247" spans="1:27" ht="15" hidden="1">
      <c r="A247" s="138">
        <v>140</v>
      </c>
      <c r="B247" s="80" t="s">
        <v>2110</v>
      </c>
      <c r="C247" s="80" t="s">
        <v>1699</v>
      </c>
      <c r="D247" s="78"/>
      <c r="E247" s="217">
        <v>0</v>
      </c>
      <c r="F247" s="80"/>
      <c r="G247" s="447"/>
      <c r="H247" s="218">
        <f t="shared" si="0"/>
        <v>6.6000000000000005</v>
      </c>
      <c r="I247" s="218">
        <f t="shared" si="1"/>
        <v>0</v>
      </c>
      <c r="J247" s="218">
        <v>33</v>
      </c>
      <c r="K247" s="219" t="s">
        <v>2111</v>
      </c>
      <c r="L247" s="22"/>
      <c r="M247" s="22"/>
      <c r="N247" s="22"/>
      <c r="O247" s="22"/>
      <c r="P247" s="22"/>
      <c r="Q247" s="22"/>
      <c r="R247" s="22"/>
      <c r="S247" s="22"/>
      <c r="T247" s="22"/>
      <c r="U247" s="22"/>
      <c r="V247" s="22"/>
      <c r="W247" s="22"/>
      <c r="X247" s="22"/>
      <c r="Y247" s="22"/>
      <c r="Z247" s="22"/>
      <c r="AA247" s="22"/>
    </row>
    <row r="248" spans="1:27" ht="15" hidden="1">
      <c r="A248" s="138">
        <v>342</v>
      </c>
      <c r="B248" s="80" t="s">
        <v>2112</v>
      </c>
      <c r="C248" s="80" t="s">
        <v>1704</v>
      </c>
      <c r="D248" s="78">
        <v>23</v>
      </c>
      <c r="E248" s="217">
        <v>0</v>
      </c>
      <c r="F248" s="80"/>
      <c r="G248" s="447"/>
      <c r="H248" s="218">
        <f t="shared" si="0"/>
        <v>5.6000000000000005</v>
      </c>
      <c r="I248" s="218">
        <f t="shared" si="1"/>
        <v>0</v>
      </c>
      <c r="J248" s="218">
        <v>28</v>
      </c>
      <c r="K248" s="219" t="s">
        <v>2113</v>
      </c>
      <c r="L248" s="22"/>
      <c r="M248" s="22"/>
      <c r="N248" s="22"/>
      <c r="O248" s="22"/>
      <c r="P248" s="22"/>
      <c r="Q248" s="22"/>
      <c r="R248" s="22"/>
      <c r="S248" s="22"/>
      <c r="T248" s="22"/>
      <c r="U248" s="22"/>
      <c r="V248" s="22"/>
      <c r="W248" s="22"/>
      <c r="X248" s="22"/>
      <c r="Y248" s="22"/>
      <c r="Z248" s="22"/>
      <c r="AA248" s="22"/>
    </row>
    <row r="249" spans="1:27" ht="15" hidden="1">
      <c r="A249" s="138">
        <v>765</v>
      </c>
      <c r="B249" s="80" t="s">
        <v>2112</v>
      </c>
      <c r="C249" s="80" t="s">
        <v>1706</v>
      </c>
      <c r="D249" s="78">
        <v>51</v>
      </c>
      <c r="E249" s="217">
        <v>0</v>
      </c>
      <c r="F249" s="80"/>
      <c r="G249" s="447"/>
      <c r="H249" s="218">
        <f t="shared" si="0"/>
        <v>5.6000000000000005</v>
      </c>
      <c r="I249" s="218">
        <f t="shared" si="1"/>
        <v>0</v>
      </c>
      <c r="J249" s="218">
        <v>28</v>
      </c>
      <c r="K249" s="219" t="s">
        <v>2113</v>
      </c>
      <c r="L249" s="22"/>
      <c r="M249" s="22"/>
      <c r="N249" s="22"/>
      <c r="O249" s="22"/>
      <c r="P249" s="22"/>
      <c r="Q249" s="22"/>
      <c r="R249" s="22"/>
      <c r="S249" s="22"/>
      <c r="T249" s="22"/>
      <c r="U249" s="22"/>
      <c r="V249" s="22"/>
      <c r="W249" s="22"/>
      <c r="X249" s="22"/>
      <c r="Y249" s="22"/>
      <c r="Z249" s="22"/>
      <c r="AA249" s="22"/>
    </row>
    <row r="250" spans="1:27" ht="15" hidden="1">
      <c r="A250" s="138">
        <v>344</v>
      </c>
      <c r="B250" s="80" t="s">
        <v>2114</v>
      </c>
      <c r="C250" s="80" t="s">
        <v>1704</v>
      </c>
      <c r="D250" s="78">
        <v>23</v>
      </c>
      <c r="E250" s="217">
        <v>0</v>
      </c>
      <c r="F250" s="80"/>
      <c r="G250" s="447"/>
      <c r="H250" s="218">
        <f t="shared" si="0"/>
        <v>6.2</v>
      </c>
      <c r="I250" s="218">
        <f t="shared" si="1"/>
        <v>0</v>
      </c>
      <c r="J250" s="218">
        <v>31</v>
      </c>
      <c r="K250" s="219" t="s">
        <v>2115</v>
      </c>
      <c r="L250" s="22"/>
      <c r="M250" s="22"/>
      <c r="N250" s="22"/>
      <c r="O250" s="22"/>
      <c r="P250" s="22"/>
      <c r="Q250" s="22"/>
      <c r="R250" s="22"/>
      <c r="S250" s="22"/>
      <c r="T250" s="22"/>
      <c r="U250" s="22"/>
      <c r="V250" s="22"/>
      <c r="W250" s="22"/>
      <c r="X250" s="22"/>
      <c r="Y250" s="22"/>
      <c r="Z250" s="22"/>
      <c r="AA250" s="22"/>
    </row>
    <row r="251" spans="1:27" ht="15" hidden="1">
      <c r="A251" s="138">
        <v>679</v>
      </c>
      <c r="B251" s="80" t="s">
        <v>2114</v>
      </c>
      <c r="C251" s="80" t="s">
        <v>1706</v>
      </c>
      <c r="D251" s="78">
        <v>50</v>
      </c>
      <c r="E251" s="217">
        <v>0</v>
      </c>
      <c r="F251" s="80"/>
      <c r="G251" s="447"/>
      <c r="H251" s="218">
        <f t="shared" si="0"/>
        <v>6.2</v>
      </c>
      <c r="I251" s="218">
        <f t="shared" si="1"/>
        <v>0</v>
      </c>
      <c r="J251" s="218">
        <v>31</v>
      </c>
      <c r="K251" s="219" t="s">
        <v>2115</v>
      </c>
      <c r="L251" s="22"/>
      <c r="M251" s="22"/>
      <c r="N251" s="22"/>
      <c r="O251" s="22"/>
      <c r="P251" s="22"/>
      <c r="Q251" s="22"/>
      <c r="R251" s="22"/>
      <c r="S251" s="22"/>
      <c r="T251" s="22"/>
      <c r="U251" s="22"/>
      <c r="V251" s="22"/>
      <c r="W251" s="22"/>
      <c r="X251" s="22"/>
      <c r="Y251" s="22"/>
      <c r="Z251" s="22"/>
      <c r="AA251" s="22"/>
    </row>
    <row r="252" spans="1:27" ht="15" hidden="1">
      <c r="A252" s="138">
        <v>597</v>
      </c>
      <c r="B252" s="80" t="s">
        <v>2116</v>
      </c>
      <c r="C252" s="80" t="s">
        <v>1704</v>
      </c>
      <c r="D252" s="78">
        <v>34</v>
      </c>
      <c r="E252" s="217">
        <v>0</v>
      </c>
      <c r="F252" s="80"/>
      <c r="G252" s="447"/>
      <c r="H252" s="218">
        <f t="shared" si="0"/>
        <v>5.6000000000000005</v>
      </c>
      <c r="I252" s="218">
        <f t="shared" si="1"/>
        <v>0</v>
      </c>
      <c r="J252" s="218">
        <v>28</v>
      </c>
      <c r="K252" s="219" t="s">
        <v>2117</v>
      </c>
      <c r="L252" s="22"/>
      <c r="M252" s="22"/>
      <c r="N252" s="22"/>
      <c r="O252" s="22"/>
      <c r="P252" s="22"/>
      <c r="Q252" s="22"/>
      <c r="R252" s="22"/>
      <c r="S252" s="22"/>
      <c r="T252" s="22"/>
      <c r="U252" s="22"/>
      <c r="V252" s="22"/>
      <c r="W252" s="22"/>
      <c r="X252" s="22"/>
      <c r="Y252" s="22"/>
      <c r="Z252" s="22"/>
      <c r="AA252" s="22"/>
    </row>
    <row r="253" spans="1:27" ht="15" hidden="1">
      <c r="A253" s="138">
        <v>869</v>
      </c>
      <c r="B253" s="80" t="s">
        <v>2116</v>
      </c>
      <c r="C253" s="80" t="s">
        <v>1706</v>
      </c>
      <c r="D253" s="78">
        <v>51</v>
      </c>
      <c r="E253" s="217">
        <v>0</v>
      </c>
      <c r="F253" s="80"/>
      <c r="G253" s="447"/>
      <c r="H253" s="218">
        <f t="shared" si="0"/>
        <v>5.6000000000000005</v>
      </c>
      <c r="I253" s="218">
        <f t="shared" si="1"/>
        <v>0</v>
      </c>
      <c r="J253" s="218">
        <v>28</v>
      </c>
      <c r="K253" s="219" t="s">
        <v>2117</v>
      </c>
      <c r="L253" s="22"/>
      <c r="M253" s="22"/>
      <c r="N253" s="22"/>
      <c r="O253" s="22"/>
      <c r="P253" s="22"/>
      <c r="Q253" s="22"/>
      <c r="R253" s="22"/>
      <c r="S253" s="22"/>
      <c r="T253" s="22"/>
      <c r="U253" s="22"/>
      <c r="V253" s="22"/>
      <c r="W253" s="22"/>
      <c r="X253" s="22"/>
      <c r="Y253" s="22"/>
      <c r="Z253" s="22"/>
      <c r="AA253" s="22"/>
    </row>
    <row r="254" spans="1:27" ht="15" hidden="1">
      <c r="A254" s="138">
        <v>483</v>
      </c>
      <c r="B254" s="80" t="s">
        <v>2118</v>
      </c>
      <c r="C254" s="80" t="s">
        <v>1704</v>
      </c>
      <c r="D254" s="78">
        <v>34</v>
      </c>
      <c r="E254" s="217">
        <v>0</v>
      </c>
      <c r="F254" s="80"/>
      <c r="G254" s="447"/>
      <c r="H254" s="218">
        <f t="shared" si="0"/>
        <v>3.2</v>
      </c>
      <c r="I254" s="218">
        <f t="shared" si="1"/>
        <v>0</v>
      </c>
      <c r="J254" s="218">
        <v>16</v>
      </c>
      <c r="K254" s="219" t="s">
        <v>2119</v>
      </c>
      <c r="L254" s="22"/>
      <c r="M254" s="22"/>
      <c r="N254" s="22"/>
      <c r="O254" s="22"/>
      <c r="P254" s="22"/>
      <c r="Q254" s="22"/>
      <c r="R254" s="22"/>
      <c r="S254" s="22"/>
      <c r="T254" s="22"/>
      <c r="U254" s="22"/>
      <c r="V254" s="22"/>
      <c r="W254" s="22"/>
      <c r="X254" s="22"/>
      <c r="Y254" s="22"/>
      <c r="Z254" s="22"/>
      <c r="AA254" s="22"/>
    </row>
    <row r="255" spans="1:27" ht="15" hidden="1">
      <c r="A255" s="138">
        <v>440</v>
      </c>
      <c r="B255" s="80" t="s">
        <v>2120</v>
      </c>
      <c r="C255" s="80" t="s">
        <v>1704</v>
      </c>
      <c r="D255" s="78">
        <v>34</v>
      </c>
      <c r="E255" s="217">
        <v>0</v>
      </c>
      <c r="F255" s="80"/>
      <c r="G255" s="447"/>
      <c r="H255" s="218">
        <f t="shared" si="0"/>
        <v>5</v>
      </c>
      <c r="I255" s="218">
        <f t="shared" si="1"/>
        <v>0</v>
      </c>
      <c r="J255" s="218">
        <v>25</v>
      </c>
      <c r="K255" s="219" t="s">
        <v>2121</v>
      </c>
      <c r="L255" s="22"/>
      <c r="M255" s="22"/>
      <c r="N255" s="22"/>
      <c r="O255" s="22"/>
      <c r="P255" s="22"/>
      <c r="Q255" s="22"/>
      <c r="R255" s="22"/>
      <c r="S255" s="22"/>
      <c r="T255" s="22"/>
      <c r="U255" s="22"/>
      <c r="V255" s="22"/>
      <c r="W255" s="22"/>
      <c r="X255" s="22"/>
      <c r="Y255" s="22"/>
      <c r="Z255" s="22"/>
      <c r="AA255" s="22"/>
    </row>
    <row r="256" spans="1:27" ht="15" hidden="1">
      <c r="A256" s="138">
        <v>395</v>
      </c>
      <c r="B256" s="80" t="s">
        <v>2122</v>
      </c>
      <c r="C256" s="80" t="s">
        <v>1704</v>
      </c>
      <c r="D256" s="78">
        <v>31</v>
      </c>
      <c r="E256" s="217">
        <v>0</v>
      </c>
      <c r="F256" s="80"/>
      <c r="G256" s="447"/>
      <c r="H256" s="218">
        <f t="shared" si="0"/>
        <v>3.8000000000000003</v>
      </c>
      <c r="I256" s="218">
        <f t="shared" si="1"/>
        <v>0</v>
      </c>
      <c r="J256" s="218">
        <v>19</v>
      </c>
      <c r="K256" s="219" t="s">
        <v>2123</v>
      </c>
      <c r="L256" s="22"/>
      <c r="M256" s="22"/>
      <c r="N256" s="22"/>
      <c r="O256" s="22"/>
      <c r="P256" s="22"/>
      <c r="Q256" s="22"/>
      <c r="R256" s="22"/>
      <c r="S256" s="22"/>
      <c r="T256" s="22"/>
      <c r="U256" s="22"/>
      <c r="V256" s="22"/>
      <c r="W256" s="22"/>
      <c r="X256" s="22"/>
      <c r="Y256" s="22"/>
      <c r="Z256" s="22"/>
      <c r="AA256" s="22"/>
    </row>
    <row r="257" spans="1:27" ht="15" hidden="1">
      <c r="A257" s="138">
        <v>467</v>
      </c>
      <c r="B257" s="80" t="s">
        <v>2124</v>
      </c>
      <c r="C257" s="80" t="s">
        <v>1704</v>
      </c>
      <c r="D257" s="78">
        <v>34</v>
      </c>
      <c r="E257" s="217">
        <v>0</v>
      </c>
      <c r="F257" s="80"/>
      <c r="G257" s="447"/>
      <c r="H257" s="218">
        <f t="shared" ref="H257:H511" si="2">J257*H$1</f>
        <v>4.2</v>
      </c>
      <c r="I257" s="218">
        <f t="shared" ref="I257:I511" si="3">H257*G257</f>
        <v>0</v>
      </c>
      <c r="J257" s="218">
        <v>21</v>
      </c>
      <c r="K257" s="219" t="s">
        <v>2125</v>
      </c>
      <c r="L257" s="22"/>
      <c r="M257" s="22"/>
      <c r="N257" s="22"/>
      <c r="O257" s="22"/>
      <c r="P257" s="22"/>
      <c r="Q257" s="22"/>
      <c r="R257" s="22"/>
      <c r="S257" s="22"/>
      <c r="T257" s="22"/>
      <c r="U257" s="22"/>
      <c r="V257" s="22"/>
      <c r="W257" s="22"/>
      <c r="X257" s="22"/>
      <c r="Y257" s="22"/>
      <c r="Z257" s="22"/>
      <c r="AA257" s="22"/>
    </row>
    <row r="258" spans="1:27" ht="15" hidden="1">
      <c r="A258" s="138">
        <v>828</v>
      </c>
      <c r="B258" s="80" t="s">
        <v>2124</v>
      </c>
      <c r="C258" s="80" t="s">
        <v>1706</v>
      </c>
      <c r="D258" s="78">
        <v>51</v>
      </c>
      <c r="E258" s="217">
        <v>0</v>
      </c>
      <c r="F258" s="80"/>
      <c r="G258" s="447"/>
      <c r="H258" s="218">
        <f t="shared" si="2"/>
        <v>4.2</v>
      </c>
      <c r="I258" s="218">
        <f t="shared" si="3"/>
        <v>0</v>
      </c>
      <c r="J258" s="218">
        <v>21</v>
      </c>
      <c r="K258" s="219" t="s">
        <v>2125</v>
      </c>
      <c r="L258" s="22"/>
      <c r="M258" s="22"/>
      <c r="N258" s="22"/>
      <c r="O258" s="22"/>
      <c r="P258" s="22"/>
      <c r="Q258" s="22"/>
      <c r="R258" s="22"/>
      <c r="S258" s="22"/>
      <c r="T258" s="22"/>
      <c r="U258" s="22"/>
      <c r="V258" s="22"/>
      <c r="W258" s="22"/>
      <c r="X258" s="22"/>
      <c r="Y258" s="22"/>
      <c r="Z258" s="22"/>
      <c r="AA258" s="22"/>
    </row>
    <row r="259" spans="1:27" ht="15" hidden="1">
      <c r="A259" s="138">
        <v>85</v>
      </c>
      <c r="B259" s="80" t="s">
        <v>2126</v>
      </c>
      <c r="C259" s="80" t="s">
        <v>1699</v>
      </c>
      <c r="D259" s="78"/>
      <c r="E259" s="217">
        <v>0</v>
      </c>
      <c r="F259" s="80"/>
      <c r="G259" s="447"/>
      <c r="H259" s="218">
        <f t="shared" si="2"/>
        <v>5.6000000000000005</v>
      </c>
      <c r="I259" s="218">
        <f t="shared" si="3"/>
        <v>0</v>
      </c>
      <c r="J259" s="218">
        <v>28</v>
      </c>
      <c r="K259" s="219" t="s">
        <v>2127</v>
      </c>
      <c r="L259" s="22"/>
      <c r="M259" s="22"/>
      <c r="N259" s="22"/>
      <c r="O259" s="22"/>
      <c r="P259" s="22"/>
      <c r="Q259" s="22"/>
      <c r="R259" s="22"/>
      <c r="S259" s="22"/>
      <c r="T259" s="22"/>
      <c r="U259" s="22"/>
      <c r="V259" s="22"/>
      <c r="W259" s="22"/>
      <c r="X259" s="22"/>
      <c r="Y259" s="22"/>
      <c r="Z259" s="22"/>
      <c r="AA259" s="22"/>
    </row>
    <row r="260" spans="1:27" ht="15" hidden="1">
      <c r="A260" s="138">
        <v>382</v>
      </c>
      <c r="B260" s="80" t="s">
        <v>2128</v>
      </c>
      <c r="C260" s="80" t="s">
        <v>1704</v>
      </c>
      <c r="D260" s="78">
        <v>28</v>
      </c>
      <c r="E260" s="217">
        <v>0</v>
      </c>
      <c r="F260" s="80"/>
      <c r="G260" s="447"/>
      <c r="H260" s="218">
        <f t="shared" si="2"/>
        <v>5.2</v>
      </c>
      <c r="I260" s="218">
        <f t="shared" si="3"/>
        <v>0</v>
      </c>
      <c r="J260" s="218">
        <v>26</v>
      </c>
      <c r="K260" s="219" t="s">
        <v>2129</v>
      </c>
      <c r="L260" s="22"/>
      <c r="M260" s="22"/>
      <c r="N260" s="22"/>
      <c r="O260" s="22"/>
      <c r="P260" s="22"/>
      <c r="Q260" s="22"/>
      <c r="R260" s="22"/>
      <c r="S260" s="22"/>
      <c r="T260" s="22"/>
      <c r="U260" s="22"/>
      <c r="V260" s="22"/>
      <c r="W260" s="22"/>
      <c r="X260" s="22"/>
      <c r="Y260" s="22"/>
      <c r="Z260" s="22"/>
      <c r="AA260" s="22"/>
    </row>
    <row r="261" spans="1:27" ht="15" hidden="1">
      <c r="A261" s="138">
        <v>291</v>
      </c>
      <c r="B261" s="80" t="s">
        <v>2130</v>
      </c>
      <c r="C261" s="80" t="s">
        <v>1704</v>
      </c>
      <c r="D261" s="78">
        <v>21</v>
      </c>
      <c r="E261" s="217">
        <v>0</v>
      </c>
      <c r="F261" s="80"/>
      <c r="G261" s="447"/>
      <c r="H261" s="218">
        <f t="shared" si="2"/>
        <v>3.6</v>
      </c>
      <c r="I261" s="218">
        <f t="shared" si="3"/>
        <v>0</v>
      </c>
      <c r="J261" s="218">
        <v>18</v>
      </c>
      <c r="K261" s="219" t="s">
        <v>2131</v>
      </c>
      <c r="L261" s="22"/>
      <c r="M261" s="22"/>
      <c r="N261" s="22"/>
      <c r="O261" s="22"/>
      <c r="P261" s="22"/>
      <c r="Q261" s="22"/>
      <c r="R261" s="22"/>
      <c r="S261" s="22"/>
      <c r="T261" s="22"/>
      <c r="U261" s="22"/>
      <c r="V261" s="22"/>
      <c r="W261" s="22"/>
      <c r="X261" s="22"/>
      <c r="Y261" s="22"/>
      <c r="Z261" s="22"/>
      <c r="AA261" s="22"/>
    </row>
    <row r="262" spans="1:27" ht="15" hidden="1">
      <c r="A262" s="138">
        <v>769</v>
      </c>
      <c r="B262" s="80" t="s">
        <v>2130</v>
      </c>
      <c r="C262" s="80" t="s">
        <v>1706</v>
      </c>
      <c r="D262" s="78">
        <v>51</v>
      </c>
      <c r="E262" s="217">
        <v>0</v>
      </c>
      <c r="F262" s="80"/>
      <c r="G262" s="447"/>
      <c r="H262" s="218">
        <f t="shared" si="2"/>
        <v>3.6</v>
      </c>
      <c r="I262" s="218">
        <f t="shared" si="3"/>
        <v>0</v>
      </c>
      <c r="J262" s="218">
        <v>18</v>
      </c>
      <c r="K262" s="219" t="s">
        <v>2131</v>
      </c>
      <c r="L262" s="22"/>
      <c r="M262" s="22"/>
      <c r="N262" s="22"/>
      <c r="O262" s="22"/>
      <c r="P262" s="22"/>
      <c r="Q262" s="22"/>
      <c r="R262" s="22"/>
      <c r="S262" s="22"/>
      <c r="T262" s="22"/>
      <c r="U262" s="22"/>
      <c r="V262" s="22"/>
      <c r="W262" s="22"/>
      <c r="X262" s="22"/>
      <c r="Y262" s="22"/>
      <c r="Z262" s="22"/>
      <c r="AA262" s="22"/>
    </row>
    <row r="263" spans="1:27" ht="15" hidden="1">
      <c r="A263" s="138">
        <v>821</v>
      </c>
      <c r="B263" s="80" t="s">
        <v>2132</v>
      </c>
      <c r="C263" s="80" t="s">
        <v>1706</v>
      </c>
      <c r="D263" s="78">
        <v>51</v>
      </c>
      <c r="E263" s="217">
        <v>0</v>
      </c>
      <c r="F263" s="80"/>
      <c r="G263" s="447"/>
      <c r="H263" s="218">
        <f t="shared" si="2"/>
        <v>6.4</v>
      </c>
      <c r="I263" s="218">
        <f t="shared" si="3"/>
        <v>0</v>
      </c>
      <c r="J263" s="218">
        <v>32</v>
      </c>
      <c r="K263" s="219" t="s">
        <v>2133</v>
      </c>
      <c r="L263" s="22"/>
      <c r="M263" s="22"/>
      <c r="N263" s="22"/>
      <c r="O263" s="22"/>
      <c r="P263" s="22"/>
      <c r="Q263" s="22"/>
      <c r="R263" s="22"/>
      <c r="S263" s="22"/>
      <c r="T263" s="22"/>
      <c r="U263" s="22"/>
      <c r="V263" s="22"/>
      <c r="W263" s="22"/>
      <c r="X263" s="22"/>
      <c r="Y263" s="22"/>
      <c r="Z263" s="22"/>
      <c r="AA263" s="22"/>
    </row>
    <row r="264" spans="1:27" ht="15" hidden="1">
      <c r="A264" s="138">
        <v>299</v>
      </c>
      <c r="B264" s="80" t="s">
        <v>2134</v>
      </c>
      <c r="C264" s="80" t="s">
        <v>1704</v>
      </c>
      <c r="D264" s="78">
        <v>21</v>
      </c>
      <c r="E264" s="217">
        <v>0</v>
      </c>
      <c r="F264" s="80"/>
      <c r="G264" s="447"/>
      <c r="H264" s="218">
        <f t="shared" si="2"/>
        <v>9.4</v>
      </c>
      <c r="I264" s="218">
        <f t="shared" si="3"/>
        <v>0</v>
      </c>
      <c r="J264" s="218">
        <v>47</v>
      </c>
      <c r="K264" s="219" t="s">
        <v>2135</v>
      </c>
      <c r="L264" s="22"/>
      <c r="M264" s="22"/>
      <c r="N264" s="22"/>
      <c r="O264" s="22"/>
      <c r="P264" s="22"/>
      <c r="Q264" s="22"/>
      <c r="R264" s="22"/>
      <c r="S264" s="22"/>
      <c r="T264" s="22"/>
      <c r="U264" s="22"/>
      <c r="V264" s="22"/>
      <c r="W264" s="22"/>
      <c r="X264" s="22"/>
      <c r="Y264" s="22"/>
      <c r="Z264" s="22"/>
      <c r="AA264" s="22"/>
    </row>
    <row r="265" spans="1:27" ht="15" hidden="1">
      <c r="A265" s="138">
        <v>421</v>
      </c>
      <c r="B265" s="80" t="s">
        <v>2136</v>
      </c>
      <c r="C265" s="80" t="s">
        <v>1704</v>
      </c>
      <c r="D265" s="78">
        <v>34</v>
      </c>
      <c r="E265" s="217">
        <v>0</v>
      </c>
      <c r="F265" s="80"/>
      <c r="G265" s="447"/>
      <c r="H265" s="218">
        <f t="shared" si="2"/>
        <v>8.8000000000000007</v>
      </c>
      <c r="I265" s="218">
        <f t="shared" si="3"/>
        <v>0</v>
      </c>
      <c r="J265" s="218">
        <v>44</v>
      </c>
      <c r="K265" s="219" t="s">
        <v>2137</v>
      </c>
      <c r="L265" s="22"/>
      <c r="M265" s="22"/>
      <c r="N265" s="22"/>
      <c r="O265" s="22"/>
      <c r="P265" s="22"/>
      <c r="Q265" s="22"/>
      <c r="R265" s="22"/>
      <c r="S265" s="22"/>
      <c r="T265" s="22"/>
      <c r="U265" s="22"/>
      <c r="V265" s="22"/>
      <c r="W265" s="22"/>
      <c r="X265" s="22"/>
      <c r="Y265" s="22"/>
      <c r="Z265" s="22"/>
      <c r="AA265" s="22"/>
    </row>
    <row r="266" spans="1:27" ht="15" hidden="1">
      <c r="A266" s="138">
        <v>179</v>
      </c>
      <c r="B266" s="80" t="s">
        <v>2138</v>
      </c>
      <c r="C266" s="80" t="s">
        <v>1699</v>
      </c>
      <c r="D266" s="78"/>
      <c r="E266" s="217">
        <v>0</v>
      </c>
      <c r="F266" s="80"/>
      <c r="G266" s="447"/>
      <c r="H266" s="218">
        <f t="shared" si="2"/>
        <v>14</v>
      </c>
      <c r="I266" s="218">
        <f t="shared" si="3"/>
        <v>0</v>
      </c>
      <c r="J266" s="218">
        <v>70</v>
      </c>
      <c r="K266" s="219" t="s">
        <v>2139</v>
      </c>
      <c r="L266" s="22"/>
      <c r="M266" s="22"/>
      <c r="N266" s="22"/>
      <c r="O266" s="22"/>
      <c r="P266" s="22"/>
      <c r="Q266" s="22"/>
      <c r="R266" s="22"/>
      <c r="S266" s="22"/>
      <c r="T266" s="22"/>
      <c r="U266" s="22"/>
      <c r="V266" s="22"/>
      <c r="W266" s="22"/>
      <c r="X266" s="22"/>
      <c r="Y266" s="22"/>
      <c r="Z266" s="22"/>
      <c r="AA266" s="22"/>
    </row>
    <row r="267" spans="1:27" ht="15" hidden="1">
      <c r="A267" s="138">
        <v>360</v>
      </c>
      <c r="B267" s="80" t="s">
        <v>2138</v>
      </c>
      <c r="C267" s="80" t="s">
        <v>1704</v>
      </c>
      <c r="D267" s="78">
        <v>23</v>
      </c>
      <c r="E267" s="217">
        <v>0</v>
      </c>
      <c r="F267" s="80"/>
      <c r="G267" s="447"/>
      <c r="H267" s="218">
        <f t="shared" si="2"/>
        <v>5.2</v>
      </c>
      <c r="I267" s="218">
        <f t="shared" si="3"/>
        <v>0</v>
      </c>
      <c r="J267" s="218">
        <v>26</v>
      </c>
      <c r="K267" s="219" t="s">
        <v>2140</v>
      </c>
      <c r="L267" s="22"/>
      <c r="M267" s="22"/>
      <c r="N267" s="22"/>
      <c r="O267" s="22"/>
      <c r="P267" s="22"/>
      <c r="Q267" s="22"/>
      <c r="R267" s="22"/>
      <c r="S267" s="22"/>
      <c r="T267" s="22"/>
      <c r="U267" s="22"/>
      <c r="V267" s="22"/>
      <c r="W267" s="22"/>
      <c r="X267" s="22"/>
      <c r="Y267" s="22"/>
      <c r="Z267" s="22"/>
      <c r="AA267" s="22"/>
    </row>
    <row r="268" spans="1:27" ht="15" hidden="1">
      <c r="A268" s="138">
        <v>280</v>
      </c>
      <c r="B268" s="80" t="s">
        <v>2141</v>
      </c>
      <c r="C268" s="80" t="s">
        <v>1704</v>
      </c>
      <c r="D268" s="78">
        <v>21</v>
      </c>
      <c r="E268" s="217">
        <v>0</v>
      </c>
      <c r="F268" s="80"/>
      <c r="G268" s="447"/>
      <c r="H268" s="218">
        <f t="shared" si="2"/>
        <v>8.6</v>
      </c>
      <c r="I268" s="218">
        <f t="shared" si="3"/>
        <v>0</v>
      </c>
      <c r="J268" s="218">
        <v>43</v>
      </c>
      <c r="K268" s="219" t="s">
        <v>2142</v>
      </c>
      <c r="L268" s="22"/>
      <c r="M268" s="22"/>
      <c r="N268" s="22"/>
      <c r="O268" s="22"/>
      <c r="P268" s="22"/>
      <c r="Q268" s="22"/>
      <c r="R268" s="22"/>
      <c r="S268" s="22"/>
      <c r="T268" s="22"/>
      <c r="U268" s="22"/>
      <c r="V268" s="22"/>
      <c r="W268" s="22"/>
      <c r="X268" s="22"/>
      <c r="Y268" s="22"/>
      <c r="Z268" s="22"/>
      <c r="AA268" s="22"/>
    </row>
    <row r="269" spans="1:27" ht="15" hidden="1">
      <c r="A269" s="138">
        <v>581</v>
      </c>
      <c r="B269" s="80" t="s">
        <v>2143</v>
      </c>
      <c r="C269" s="80" t="s">
        <v>1704</v>
      </c>
      <c r="D269" s="78">
        <v>34</v>
      </c>
      <c r="E269" s="217">
        <v>0</v>
      </c>
      <c r="F269" s="80"/>
      <c r="G269" s="447"/>
      <c r="H269" s="218">
        <f t="shared" si="2"/>
        <v>8.4</v>
      </c>
      <c r="I269" s="218">
        <f t="shared" si="3"/>
        <v>0</v>
      </c>
      <c r="J269" s="218">
        <v>42</v>
      </c>
      <c r="K269" s="219" t="s">
        <v>2144</v>
      </c>
      <c r="L269" s="22"/>
      <c r="M269" s="22"/>
      <c r="N269" s="22"/>
      <c r="O269" s="22"/>
      <c r="P269" s="22"/>
      <c r="Q269" s="22"/>
      <c r="R269" s="22"/>
      <c r="S269" s="22"/>
      <c r="T269" s="22"/>
      <c r="U269" s="22"/>
      <c r="V269" s="22"/>
      <c r="W269" s="22"/>
      <c r="X269" s="22"/>
      <c r="Y269" s="22"/>
      <c r="Z269" s="22"/>
      <c r="AA269" s="22"/>
    </row>
    <row r="270" spans="1:27" ht="15" hidden="1">
      <c r="A270" s="138">
        <v>423</v>
      </c>
      <c r="B270" s="80" t="s">
        <v>2145</v>
      </c>
      <c r="C270" s="80" t="s">
        <v>1704</v>
      </c>
      <c r="D270" s="78">
        <v>34</v>
      </c>
      <c r="E270" s="217">
        <v>0</v>
      </c>
      <c r="F270" s="80"/>
      <c r="G270" s="447"/>
      <c r="H270" s="218">
        <f t="shared" si="2"/>
        <v>6.6000000000000005</v>
      </c>
      <c r="I270" s="218">
        <f t="shared" si="3"/>
        <v>0</v>
      </c>
      <c r="J270" s="218">
        <v>33</v>
      </c>
      <c r="K270" s="219" t="s">
        <v>2146</v>
      </c>
      <c r="L270" s="22"/>
      <c r="M270" s="22"/>
      <c r="N270" s="22"/>
      <c r="O270" s="22"/>
      <c r="P270" s="22"/>
      <c r="Q270" s="22"/>
      <c r="R270" s="22"/>
      <c r="S270" s="22"/>
      <c r="T270" s="22"/>
      <c r="U270" s="22"/>
      <c r="V270" s="22"/>
      <c r="W270" s="22"/>
      <c r="X270" s="22"/>
      <c r="Y270" s="22"/>
      <c r="Z270" s="22"/>
      <c r="AA270" s="22"/>
    </row>
    <row r="271" spans="1:27" ht="15" hidden="1">
      <c r="A271" s="138">
        <v>798</v>
      </c>
      <c r="B271" s="80" t="s">
        <v>2145</v>
      </c>
      <c r="C271" s="80" t="s">
        <v>1706</v>
      </c>
      <c r="D271" s="78">
        <v>51</v>
      </c>
      <c r="E271" s="217">
        <v>0</v>
      </c>
      <c r="F271" s="80"/>
      <c r="G271" s="447"/>
      <c r="H271" s="218">
        <f t="shared" si="2"/>
        <v>6.6000000000000005</v>
      </c>
      <c r="I271" s="218">
        <f t="shared" si="3"/>
        <v>0</v>
      </c>
      <c r="J271" s="218">
        <v>33</v>
      </c>
      <c r="K271" s="219" t="s">
        <v>2146</v>
      </c>
      <c r="L271" s="22"/>
      <c r="M271" s="22"/>
      <c r="N271" s="22"/>
      <c r="O271" s="22"/>
      <c r="P271" s="22"/>
      <c r="Q271" s="22"/>
      <c r="R271" s="22"/>
      <c r="S271" s="22"/>
      <c r="T271" s="22"/>
      <c r="U271" s="22"/>
      <c r="V271" s="22"/>
      <c r="W271" s="22"/>
      <c r="X271" s="22"/>
      <c r="Y271" s="22"/>
      <c r="Z271" s="22"/>
      <c r="AA271" s="22"/>
    </row>
    <row r="272" spans="1:27" ht="15" hidden="1">
      <c r="A272" s="138">
        <v>902</v>
      </c>
      <c r="B272" s="80" t="s">
        <v>2147</v>
      </c>
      <c r="C272" s="80" t="s">
        <v>1706</v>
      </c>
      <c r="D272" s="78">
        <v>51</v>
      </c>
      <c r="E272" s="217">
        <v>0</v>
      </c>
      <c r="F272" s="80"/>
      <c r="G272" s="447"/>
      <c r="H272" s="218">
        <f t="shared" si="2"/>
        <v>7.4</v>
      </c>
      <c r="I272" s="218">
        <f t="shared" si="3"/>
        <v>0</v>
      </c>
      <c r="J272" s="218">
        <v>37</v>
      </c>
      <c r="K272" s="219" t="s">
        <v>2148</v>
      </c>
      <c r="L272" s="22"/>
      <c r="M272" s="22"/>
      <c r="N272" s="22"/>
      <c r="O272" s="22"/>
      <c r="P272" s="22"/>
      <c r="Q272" s="22"/>
      <c r="R272" s="22"/>
      <c r="S272" s="22"/>
      <c r="T272" s="22"/>
      <c r="U272" s="22"/>
      <c r="V272" s="22"/>
      <c r="W272" s="22"/>
      <c r="X272" s="22"/>
      <c r="Y272" s="22"/>
      <c r="Z272" s="22"/>
      <c r="AA272" s="22"/>
    </row>
    <row r="273" spans="1:27" ht="15" hidden="1">
      <c r="A273" s="138">
        <v>543</v>
      </c>
      <c r="B273" s="80" t="s">
        <v>2149</v>
      </c>
      <c r="C273" s="80" t="s">
        <v>1704</v>
      </c>
      <c r="D273" s="78">
        <v>34</v>
      </c>
      <c r="E273" s="217">
        <v>0</v>
      </c>
      <c r="F273" s="80"/>
      <c r="G273" s="447"/>
      <c r="H273" s="218">
        <f t="shared" si="2"/>
        <v>5.8000000000000007</v>
      </c>
      <c r="I273" s="218">
        <f t="shared" si="3"/>
        <v>0</v>
      </c>
      <c r="J273" s="218">
        <v>29</v>
      </c>
      <c r="K273" s="219" t="s">
        <v>2150</v>
      </c>
      <c r="L273" s="22"/>
      <c r="M273" s="22"/>
      <c r="N273" s="22"/>
      <c r="O273" s="22"/>
      <c r="P273" s="22"/>
      <c r="Q273" s="22"/>
      <c r="R273" s="22"/>
      <c r="S273" s="22"/>
      <c r="T273" s="22"/>
      <c r="U273" s="22"/>
      <c r="V273" s="22"/>
      <c r="W273" s="22"/>
      <c r="X273" s="22"/>
      <c r="Y273" s="22"/>
      <c r="Z273" s="22"/>
      <c r="AA273" s="22"/>
    </row>
    <row r="274" spans="1:27" ht="15" hidden="1">
      <c r="A274" s="138">
        <v>199</v>
      </c>
      <c r="B274" s="80" t="s">
        <v>2151</v>
      </c>
      <c r="C274" s="80" t="s">
        <v>1699</v>
      </c>
      <c r="D274" s="78"/>
      <c r="E274" s="217">
        <v>0</v>
      </c>
      <c r="F274" s="80"/>
      <c r="G274" s="447"/>
      <c r="H274" s="218">
        <f t="shared" si="2"/>
        <v>6.6000000000000005</v>
      </c>
      <c r="I274" s="218">
        <f t="shared" si="3"/>
        <v>0</v>
      </c>
      <c r="J274" s="218">
        <v>33</v>
      </c>
      <c r="K274" s="219" t="s">
        <v>2152</v>
      </c>
      <c r="L274" s="22"/>
      <c r="M274" s="22"/>
      <c r="N274" s="22"/>
      <c r="O274" s="22"/>
      <c r="P274" s="22"/>
      <c r="Q274" s="22"/>
      <c r="R274" s="22"/>
      <c r="S274" s="22"/>
      <c r="T274" s="22"/>
      <c r="U274" s="22"/>
      <c r="V274" s="22"/>
      <c r="W274" s="22"/>
      <c r="X274" s="22"/>
      <c r="Y274" s="22"/>
      <c r="Z274" s="22"/>
      <c r="AA274" s="22"/>
    </row>
    <row r="275" spans="1:27" ht="15" hidden="1">
      <c r="A275" s="138">
        <v>560</v>
      </c>
      <c r="B275" s="80" t="s">
        <v>2153</v>
      </c>
      <c r="C275" s="80" t="s">
        <v>1704</v>
      </c>
      <c r="D275" s="78">
        <v>34</v>
      </c>
      <c r="E275" s="217">
        <v>0</v>
      </c>
      <c r="F275" s="80"/>
      <c r="G275" s="447"/>
      <c r="H275" s="218">
        <f t="shared" si="2"/>
        <v>7.6000000000000005</v>
      </c>
      <c r="I275" s="218">
        <f t="shared" si="3"/>
        <v>0</v>
      </c>
      <c r="J275" s="218">
        <v>38</v>
      </c>
      <c r="K275" s="219" t="s">
        <v>2154</v>
      </c>
      <c r="L275" s="22"/>
      <c r="M275" s="22"/>
      <c r="N275" s="22"/>
      <c r="O275" s="22"/>
      <c r="P275" s="22"/>
      <c r="Q275" s="22"/>
      <c r="R275" s="22"/>
      <c r="S275" s="22"/>
      <c r="T275" s="22"/>
      <c r="U275" s="22"/>
      <c r="V275" s="22"/>
      <c r="W275" s="22"/>
      <c r="X275" s="22"/>
      <c r="Y275" s="22"/>
      <c r="Z275" s="22"/>
      <c r="AA275" s="22"/>
    </row>
    <row r="276" spans="1:27" ht="15" hidden="1">
      <c r="A276" s="138">
        <v>336</v>
      </c>
      <c r="B276" s="80" t="s">
        <v>2155</v>
      </c>
      <c r="C276" s="80" t="s">
        <v>1704</v>
      </c>
      <c r="D276" s="78">
        <v>23</v>
      </c>
      <c r="E276" s="217">
        <v>0</v>
      </c>
      <c r="F276" s="80"/>
      <c r="G276" s="447"/>
      <c r="H276" s="218">
        <f t="shared" si="2"/>
        <v>7.4</v>
      </c>
      <c r="I276" s="218">
        <f t="shared" si="3"/>
        <v>0</v>
      </c>
      <c r="J276" s="218">
        <v>37</v>
      </c>
      <c r="K276" s="219" t="s">
        <v>2156</v>
      </c>
      <c r="L276" s="22"/>
      <c r="M276" s="22"/>
      <c r="N276" s="22"/>
      <c r="O276" s="22"/>
      <c r="P276" s="22"/>
      <c r="Q276" s="22"/>
      <c r="R276" s="22"/>
      <c r="S276" s="22"/>
      <c r="T276" s="22"/>
      <c r="U276" s="22"/>
      <c r="V276" s="22"/>
      <c r="W276" s="22"/>
      <c r="X276" s="22"/>
      <c r="Y276" s="22"/>
      <c r="Z276" s="22"/>
      <c r="AA276" s="22"/>
    </row>
    <row r="277" spans="1:27" ht="15" hidden="1">
      <c r="A277" s="138">
        <v>884</v>
      </c>
      <c r="B277" s="80" t="s">
        <v>2155</v>
      </c>
      <c r="C277" s="80" t="s">
        <v>1706</v>
      </c>
      <c r="D277" s="78">
        <v>51</v>
      </c>
      <c r="E277" s="217">
        <v>0</v>
      </c>
      <c r="F277" s="80"/>
      <c r="G277" s="447"/>
      <c r="H277" s="218">
        <f t="shared" si="2"/>
        <v>7.4</v>
      </c>
      <c r="I277" s="218">
        <f t="shared" si="3"/>
        <v>0</v>
      </c>
      <c r="J277" s="218">
        <v>37</v>
      </c>
      <c r="K277" s="219" t="s">
        <v>2156</v>
      </c>
      <c r="L277" s="22"/>
      <c r="M277" s="22"/>
      <c r="N277" s="22"/>
      <c r="O277" s="22"/>
      <c r="P277" s="22"/>
      <c r="Q277" s="22"/>
      <c r="R277" s="22"/>
      <c r="S277" s="22"/>
      <c r="T277" s="22"/>
      <c r="U277" s="22"/>
      <c r="V277" s="22"/>
      <c r="W277" s="22"/>
      <c r="X277" s="22"/>
      <c r="Y277" s="22"/>
      <c r="Z277" s="22"/>
      <c r="AA277" s="22"/>
    </row>
    <row r="278" spans="1:27" ht="15" hidden="1">
      <c r="A278" s="138">
        <v>676</v>
      </c>
      <c r="B278" s="80" t="s">
        <v>2157</v>
      </c>
      <c r="C278" s="80" t="s">
        <v>1706</v>
      </c>
      <c r="D278" s="78">
        <v>50</v>
      </c>
      <c r="E278" s="217">
        <v>0</v>
      </c>
      <c r="F278" s="80"/>
      <c r="G278" s="447"/>
      <c r="H278" s="218">
        <f t="shared" si="2"/>
        <v>7</v>
      </c>
      <c r="I278" s="218">
        <f t="shared" si="3"/>
        <v>0</v>
      </c>
      <c r="J278" s="218">
        <v>35</v>
      </c>
      <c r="K278" s="219" t="s">
        <v>2158</v>
      </c>
      <c r="L278" s="22"/>
      <c r="M278" s="22"/>
      <c r="N278" s="22"/>
      <c r="O278" s="22"/>
      <c r="P278" s="22"/>
      <c r="Q278" s="22"/>
      <c r="R278" s="22"/>
      <c r="S278" s="22"/>
      <c r="T278" s="22"/>
      <c r="U278" s="22"/>
      <c r="V278" s="22"/>
      <c r="W278" s="22"/>
      <c r="X278" s="22"/>
      <c r="Y278" s="22"/>
      <c r="Z278" s="22"/>
      <c r="AA278" s="22"/>
    </row>
    <row r="279" spans="1:27" ht="15" hidden="1">
      <c r="A279" s="138">
        <v>39</v>
      </c>
      <c r="B279" s="80" t="s">
        <v>2159</v>
      </c>
      <c r="C279" s="80" t="s">
        <v>1699</v>
      </c>
      <c r="D279" s="78"/>
      <c r="E279" s="217">
        <v>0</v>
      </c>
      <c r="F279" s="80"/>
      <c r="G279" s="447"/>
      <c r="H279" s="218">
        <f t="shared" si="2"/>
        <v>3.6</v>
      </c>
      <c r="I279" s="218">
        <f t="shared" si="3"/>
        <v>0</v>
      </c>
      <c r="J279" s="218">
        <v>18</v>
      </c>
      <c r="K279" s="219" t="s">
        <v>2160</v>
      </c>
      <c r="L279" s="22"/>
      <c r="M279" s="22"/>
      <c r="N279" s="22"/>
      <c r="O279" s="22"/>
      <c r="P279" s="22"/>
      <c r="Q279" s="22"/>
      <c r="R279" s="22"/>
      <c r="S279" s="22"/>
      <c r="T279" s="22"/>
      <c r="U279" s="22"/>
      <c r="V279" s="22"/>
      <c r="W279" s="22"/>
      <c r="X279" s="22"/>
      <c r="Y279" s="22"/>
      <c r="Z279" s="22"/>
      <c r="AA279" s="22"/>
    </row>
    <row r="280" spans="1:27" ht="15" hidden="1">
      <c r="A280" s="138">
        <v>520</v>
      </c>
      <c r="B280" s="80" t="s">
        <v>2161</v>
      </c>
      <c r="C280" s="80" t="s">
        <v>1704</v>
      </c>
      <c r="D280" s="78">
        <v>34</v>
      </c>
      <c r="E280" s="217">
        <v>0</v>
      </c>
      <c r="F280" s="80"/>
      <c r="G280" s="447"/>
      <c r="H280" s="218">
        <f t="shared" si="2"/>
        <v>13</v>
      </c>
      <c r="I280" s="218">
        <f t="shared" si="3"/>
        <v>0</v>
      </c>
      <c r="J280" s="218">
        <v>65</v>
      </c>
      <c r="K280" s="219" t="s">
        <v>2162</v>
      </c>
      <c r="L280" s="22"/>
      <c r="M280" s="22"/>
      <c r="N280" s="22"/>
      <c r="O280" s="22"/>
      <c r="P280" s="22"/>
      <c r="Q280" s="22"/>
      <c r="R280" s="22"/>
      <c r="S280" s="22"/>
      <c r="T280" s="22"/>
      <c r="U280" s="22"/>
      <c r="V280" s="22"/>
      <c r="W280" s="22"/>
      <c r="X280" s="22"/>
      <c r="Y280" s="22"/>
      <c r="Z280" s="22"/>
      <c r="AA280" s="22"/>
    </row>
    <row r="281" spans="1:27" ht="15" hidden="1">
      <c r="A281" s="138">
        <v>369</v>
      </c>
      <c r="B281" s="80" t="s">
        <v>2163</v>
      </c>
      <c r="C281" s="80" t="s">
        <v>1704</v>
      </c>
      <c r="D281" s="78">
        <v>23</v>
      </c>
      <c r="E281" s="217">
        <v>0</v>
      </c>
      <c r="F281" s="80"/>
      <c r="G281" s="447"/>
      <c r="H281" s="218">
        <f t="shared" si="2"/>
        <v>14.4</v>
      </c>
      <c r="I281" s="218">
        <f t="shared" si="3"/>
        <v>0</v>
      </c>
      <c r="J281" s="218">
        <v>72</v>
      </c>
      <c r="K281" s="219" t="s">
        <v>2164</v>
      </c>
      <c r="L281" s="22"/>
      <c r="M281" s="22"/>
      <c r="N281" s="22"/>
      <c r="O281" s="22"/>
      <c r="P281" s="22"/>
      <c r="Q281" s="22"/>
      <c r="R281" s="22"/>
      <c r="S281" s="22"/>
      <c r="T281" s="22"/>
      <c r="U281" s="22"/>
      <c r="V281" s="22"/>
      <c r="W281" s="22"/>
      <c r="X281" s="22"/>
      <c r="Y281" s="22"/>
      <c r="Z281" s="22"/>
      <c r="AA281" s="22"/>
    </row>
    <row r="282" spans="1:27" ht="15" hidden="1">
      <c r="A282" s="138">
        <v>196</v>
      </c>
      <c r="B282" s="80" t="s">
        <v>2165</v>
      </c>
      <c r="C282" s="80" t="s">
        <v>1699</v>
      </c>
      <c r="D282" s="78"/>
      <c r="E282" s="217">
        <v>0</v>
      </c>
      <c r="F282" s="80"/>
      <c r="G282" s="447"/>
      <c r="H282" s="218">
        <f t="shared" si="2"/>
        <v>6.4</v>
      </c>
      <c r="I282" s="218">
        <f t="shared" si="3"/>
        <v>0</v>
      </c>
      <c r="J282" s="218">
        <v>32</v>
      </c>
      <c r="K282" s="219" t="s">
        <v>2166</v>
      </c>
      <c r="L282" s="22"/>
      <c r="M282" s="22"/>
      <c r="N282" s="22"/>
      <c r="O282" s="22"/>
      <c r="P282" s="22"/>
      <c r="Q282" s="22"/>
      <c r="R282" s="22"/>
      <c r="S282" s="22"/>
      <c r="T282" s="22"/>
      <c r="U282" s="22"/>
      <c r="V282" s="22"/>
      <c r="W282" s="22"/>
      <c r="X282" s="22"/>
      <c r="Y282" s="22"/>
      <c r="Z282" s="22"/>
      <c r="AA282" s="22"/>
    </row>
    <row r="283" spans="1:27" ht="15" hidden="1">
      <c r="A283" s="138">
        <v>479</v>
      </c>
      <c r="B283" s="80" t="s">
        <v>2165</v>
      </c>
      <c r="C283" s="80" t="s">
        <v>1704</v>
      </c>
      <c r="D283" s="78">
        <v>34</v>
      </c>
      <c r="E283" s="217">
        <v>0</v>
      </c>
      <c r="F283" s="80"/>
      <c r="G283" s="447"/>
      <c r="H283" s="218">
        <f t="shared" si="2"/>
        <v>1</v>
      </c>
      <c r="I283" s="218">
        <f t="shared" si="3"/>
        <v>0</v>
      </c>
      <c r="J283" s="218">
        <v>5</v>
      </c>
      <c r="K283" s="219" t="s">
        <v>2167</v>
      </c>
      <c r="L283" s="22"/>
      <c r="M283" s="22"/>
      <c r="N283" s="22"/>
      <c r="O283" s="22"/>
      <c r="P283" s="22"/>
      <c r="Q283" s="22"/>
      <c r="R283" s="22"/>
      <c r="S283" s="22"/>
      <c r="T283" s="22"/>
      <c r="U283" s="22"/>
      <c r="V283" s="22"/>
      <c r="W283" s="22"/>
      <c r="X283" s="22"/>
      <c r="Y283" s="22"/>
      <c r="Z283" s="22"/>
      <c r="AA283" s="22"/>
    </row>
    <row r="284" spans="1:27" ht="15" hidden="1">
      <c r="A284" s="138">
        <v>617</v>
      </c>
      <c r="B284" s="80" t="s">
        <v>2168</v>
      </c>
      <c r="C284" s="80" t="s">
        <v>1704</v>
      </c>
      <c r="D284" s="78">
        <v>36</v>
      </c>
      <c r="E284" s="217">
        <v>0</v>
      </c>
      <c r="F284" s="80"/>
      <c r="G284" s="447"/>
      <c r="H284" s="218">
        <f t="shared" si="2"/>
        <v>3.2</v>
      </c>
      <c r="I284" s="218">
        <f t="shared" si="3"/>
        <v>0</v>
      </c>
      <c r="J284" s="218">
        <v>16</v>
      </c>
      <c r="K284" s="219" t="s">
        <v>2169</v>
      </c>
      <c r="L284" s="22"/>
      <c r="M284" s="22"/>
      <c r="N284" s="22"/>
      <c r="O284" s="22"/>
      <c r="P284" s="22"/>
      <c r="Q284" s="22"/>
      <c r="R284" s="22"/>
      <c r="S284" s="22"/>
      <c r="T284" s="22"/>
      <c r="U284" s="22"/>
      <c r="V284" s="22"/>
      <c r="W284" s="22"/>
      <c r="X284" s="22"/>
      <c r="Y284" s="22"/>
      <c r="Z284" s="22"/>
      <c r="AA284" s="22"/>
    </row>
    <row r="285" spans="1:27" ht="15" hidden="1">
      <c r="A285" s="138">
        <v>190</v>
      </c>
      <c r="B285" s="80" t="s">
        <v>2170</v>
      </c>
      <c r="C285" s="80" t="s">
        <v>1699</v>
      </c>
      <c r="D285" s="78"/>
      <c r="E285" s="217">
        <v>0</v>
      </c>
      <c r="F285" s="80"/>
      <c r="G285" s="447"/>
      <c r="H285" s="218">
        <f t="shared" si="2"/>
        <v>8.2000000000000011</v>
      </c>
      <c r="I285" s="218">
        <f t="shared" si="3"/>
        <v>0</v>
      </c>
      <c r="J285" s="218">
        <v>41</v>
      </c>
      <c r="K285" s="219" t="s">
        <v>2171</v>
      </c>
      <c r="L285" s="22"/>
      <c r="M285" s="22"/>
      <c r="N285" s="22"/>
      <c r="O285" s="22"/>
      <c r="P285" s="22"/>
      <c r="Q285" s="22"/>
      <c r="R285" s="22"/>
      <c r="S285" s="22"/>
      <c r="T285" s="22"/>
      <c r="U285" s="22"/>
      <c r="V285" s="22"/>
      <c r="W285" s="22"/>
      <c r="X285" s="22"/>
      <c r="Y285" s="22"/>
      <c r="Z285" s="22"/>
      <c r="AA285" s="22"/>
    </row>
    <row r="286" spans="1:27" ht="15" hidden="1">
      <c r="A286" s="138">
        <v>420</v>
      </c>
      <c r="B286" s="80" t="s">
        <v>2172</v>
      </c>
      <c r="C286" s="80" t="s">
        <v>1704</v>
      </c>
      <c r="D286" s="78">
        <v>34</v>
      </c>
      <c r="E286" s="217">
        <v>0</v>
      </c>
      <c r="F286" s="80"/>
      <c r="G286" s="447"/>
      <c r="H286" s="218">
        <f t="shared" si="2"/>
        <v>7.8000000000000007</v>
      </c>
      <c r="I286" s="218">
        <f t="shared" si="3"/>
        <v>0</v>
      </c>
      <c r="J286" s="218">
        <v>39</v>
      </c>
      <c r="K286" s="219" t="s">
        <v>2173</v>
      </c>
      <c r="L286" s="22"/>
      <c r="M286" s="22"/>
      <c r="N286" s="22"/>
      <c r="O286" s="22"/>
      <c r="P286" s="22"/>
      <c r="Q286" s="22"/>
      <c r="R286" s="22"/>
      <c r="S286" s="22"/>
      <c r="T286" s="22"/>
      <c r="U286" s="22"/>
      <c r="V286" s="22"/>
      <c r="W286" s="22"/>
      <c r="X286" s="22"/>
      <c r="Y286" s="22"/>
      <c r="Z286" s="22"/>
      <c r="AA286" s="22"/>
    </row>
    <row r="287" spans="1:27" ht="15" hidden="1">
      <c r="A287" s="138">
        <v>180</v>
      </c>
      <c r="B287" s="80" t="s">
        <v>2174</v>
      </c>
      <c r="C287" s="80" t="s">
        <v>1699</v>
      </c>
      <c r="D287" s="78"/>
      <c r="E287" s="217">
        <v>0</v>
      </c>
      <c r="F287" s="80"/>
      <c r="G287" s="447"/>
      <c r="H287" s="218">
        <f t="shared" si="2"/>
        <v>5.6000000000000005</v>
      </c>
      <c r="I287" s="218">
        <f t="shared" si="3"/>
        <v>0</v>
      </c>
      <c r="J287" s="218">
        <v>28</v>
      </c>
      <c r="K287" s="219" t="s">
        <v>2175</v>
      </c>
      <c r="L287" s="22"/>
      <c r="M287" s="22"/>
      <c r="N287" s="22"/>
      <c r="O287" s="22"/>
      <c r="P287" s="22"/>
      <c r="Q287" s="22"/>
      <c r="R287" s="22"/>
      <c r="S287" s="22"/>
      <c r="T287" s="22"/>
      <c r="U287" s="22"/>
      <c r="V287" s="22"/>
      <c r="W287" s="22"/>
      <c r="X287" s="22"/>
      <c r="Y287" s="22"/>
      <c r="Z287" s="22"/>
      <c r="AA287" s="22"/>
    </row>
    <row r="288" spans="1:27" ht="15" hidden="1">
      <c r="A288" s="138">
        <v>66</v>
      </c>
      <c r="B288" s="80" t="s">
        <v>2176</v>
      </c>
      <c r="C288" s="80" t="s">
        <v>1699</v>
      </c>
      <c r="D288" s="78"/>
      <c r="E288" s="217">
        <v>0</v>
      </c>
      <c r="F288" s="80"/>
      <c r="G288" s="447"/>
      <c r="H288" s="218">
        <f t="shared" si="2"/>
        <v>8.4</v>
      </c>
      <c r="I288" s="218">
        <f t="shared" si="3"/>
        <v>0</v>
      </c>
      <c r="J288" s="218">
        <v>42</v>
      </c>
      <c r="K288" s="219" t="s">
        <v>2177</v>
      </c>
      <c r="L288" s="22"/>
      <c r="M288" s="22"/>
      <c r="N288" s="22"/>
      <c r="O288" s="22"/>
      <c r="P288" s="22"/>
      <c r="Q288" s="22"/>
      <c r="R288" s="22"/>
      <c r="S288" s="22"/>
      <c r="T288" s="22"/>
      <c r="U288" s="22"/>
      <c r="V288" s="22"/>
      <c r="W288" s="22"/>
      <c r="X288" s="22"/>
      <c r="Y288" s="22"/>
      <c r="Z288" s="22"/>
      <c r="AA288" s="22"/>
    </row>
    <row r="289" spans="1:27" ht="15" hidden="1">
      <c r="A289" s="138">
        <v>340</v>
      </c>
      <c r="B289" s="80" t="s">
        <v>2178</v>
      </c>
      <c r="C289" s="80" t="s">
        <v>1704</v>
      </c>
      <c r="D289" s="78">
        <v>23</v>
      </c>
      <c r="E289" s="217">
        <v>0</v>
      </c>
      <c r="F289" s="80"/>
      <c r="G289" s="447"/>
      <c r="H289" s="218">
        <f t="shared" si="2"/>
        <v>7.6000000000000005</v>
      </c>
      <c r="I289" s="218">
        <f t="shared" si="3"/>
        <v>0</v>
      </c>
      <c r="J289" s="218">
        <v>38</v>
      </c>
      <c r="K289" s="219" t="s">
        <v>2177</v>
      </c>
      <c r="L289" s="22"/>
      <c r="M289" s="22"/>
      <c r="N289" s="22"/>
      <c r="O289" s="22"/>
      <c r="P289" s="22"/>
      <c r="Q289" s="22"/>
      <c r="R289" s="22"/>
      <c r="S289" s="22"/>
      <c r="T289" s="22"/>
      <c r="U289" s="22"/>
      <c r="V289" s="22"/>
      <c r="W289" s="22"/>
      <c r="X289" s="22"/>
      <c r="Y289" s="22"/>
      <c r="Z289" s="22"/>
      <c r="AA289" s="22"/>
    </row>
    <row r="290" spans="1:27" ht="15" hidden="1">
      <c r="A290" s="138">
        <v>650</v>
      </c>
      <c r="B290" s="80" t="s">
        <v>2178</v>
      </c>
      <c r="C290" s="80" t="s">
        <v>1706</v>
      </c>
      <c r="D290" s="78">
        <v>49</v>
      </c>
      <c r="E290" s="217">
        <v>0</v>
      </c>
      <c r="F290" s="80"/>
      <c r="G290" s="447"/>
      <c r="H290" s="218">
        <f t="shared" si="2"/>
        <v>7.6000000000000005</v>
      </c>
      <c r="I290" s="218">
        <f t="shared" si="3"/>
        <v>0</v>
      </c>
      <c r="J290" s="218">
        <v>38</v>
      </c>
      <c r="K290" s="219" t="s">
        <v>2177</v>
      </c>
      <c r="L290" s="22"/>
      <c r="M290" s="22"/>
      <c r="N290" s="22"/>
      <c r="O290" s="22"/>
      <c r="P290" s="22"/>
      <c r="Q290" s="22"/>
      <c r="R290" s="22"/>
      <c r="S290" s="22"/>
      <c r="T290" s="22"/>
      <c r="U290" s="22"/>
      <c r="V290" s="22"/>
      <c r="W290" s="22"/>
      <c r="X290" s="22"/>
      <c r="Y290" s="22"/>
      <c r="Z290" s="22"/>
      <c r="AA290" s="22"/>
    </row>
    <row r="291" spans="1:27" ht="15" hidden="1">
      <c r="A291" s="138">
        <v>466</v>
      </c>
      <c r="B291" s="80" t="s">
        <v>2179</v>
      </c>
      <c r="C291" s="80" t="s">
        <v>1704</v>
      </c>
      <c r="D291" s="78">
        <v>34</v>
      </c>
      <c r="E291" s="217">
        <v>0</v>
      </c>
      <c r="F291" s="80"/>
      <c r="G291" s="447"/>
      <c r="H291" s="218">
        <f t="shared" si="2"/>
        <v>5.2</v>
      </c>
      <c r="I291" s="218">
        <f t="shared" si="3"/>
        <v>0</v>
      </c>
      <c r="J291" s="218">
        <v>26</v>
      </c>
      <c r="K291" s="219" t="s">
        <v>2180</v>
      </c>
      <c r="L291" s="22"/>
      <c r="M291" s="22"/>
      <c r="N291" s="22"/>
      <c r="O291" s="22"/>
      <c r="P291" s="22"/>
      <c r="Q291" s="22"/>
      <c r="R291" s="22"/>
      <c r="S291" s="22"/>
      <c r="T291" s="22"/>
      <c r="U291" s="22"/>
      <c r="V291" s="22"/>
      <c r="W291" s="22"/>
      <c r="X291" s="22"/>
      <c r="Y291" s="22"/>
      <c r="Z291" s="22"/>
      <c r="AA291" s="22"/>
    </row>
    <row r="292" spans="1:27" ht="15" hidden="1">
      <c r="A292" s="138">
        <v>352</v>
      </c>
      <c r="B292" s="80" t="s">
        <v>2181</v>
      </c>
      <c r="C292" s="80" t="s">
        <v>1704</v>
      </c>
      <c r="D292" s="78">
        <v>23</v>
      </c>
      <c r="E292" s="217">
        <v>0</v>
      </c>
      <c r="F292" s="80"/>
      <c r="G292" s="447"/>
      <c r="H292" s="218">
        <f t="shared" si="2"/>
        <v>5.2</v>
      </c>
      <c r="I292" s="218">
        <f t="shared" si="3"/>
        <v>0</v>
      </c>
      <c r="J292" s="218">
        <v>26</v>
      </c>
      <c r="K292" s="219" t="s">
        <v>2182</v>
      </c>
      <c r="L292" s="22"/>
      <c r="M292" s="22"/>
      <c r="N292" s="22"/>
      <c r="O292" s="22"/>
      <c r="P292" s="22"/>
      <c r="Q292" s="22"/>
      <c r="R292" s="22"/>
      <c r="S292" s="22"/>
      <c r="T292" s="22"/>
      <c r="U292" s="22"/>
      <c r="V292" s="22"/>
      <c r="W292" s="22"/>
      <c r="X292" s="22"/>
      <c r="Y292" s="22"/>
      <c r="Z292" s="22"/>
      <c r="AA292" s="22"/>
    </row>
    <row r="293" spans="1:27" ht="15" hidden="1">
      <c r="A293" s="138">
        <v>173</v>
      </c>
      <c r="B293" s="80" t="s">
        <v>2183</v>
      </c>
      <c r="C293" s="80" t="s">
        <v>1699</v>
      </c>
      <c r="D293" s="78"/>
      <c r="E293" s="217">
        <v>0</v>
      </c>
      <c r="F293" s="80"/>
      <c r="G293" s="447"/>
      <c r="H293" s="218">
        <f t="shared" si="2"/>
        <v>10.200000000000001</v>
      </c>
      <c r="I293" s="218">
        <f t="shared" si="3"/>
        <v>0</v>
      </c>
      <c r="J293" s="218">
        <v>51</v>
      </c>
      <c r="K293" s="219" t="s">
        <v>2184</v>
      </c>
      <c r="L293" s="22"/>
      <c r="M293" s="22"/>
      <c r="N293" s="22"/>
      <c r="O293" s="22"/>
      <c r="P293" s="22"/>
      <c r="Q293" s="22"/>
      <c r="R293" s="22"/>
      <c r="S293" s="22"/>
      <c r="T293" s="22"/>
      <c r="U293" s="22"/>
      <c r="V293" s="22"/>
      <c r="W293" s="22"/>
      <c r="X293" s="22"/>
      <c r="Y293" s="22"/>
      <c r="Z293" s="22"/>
      <c r="AA293" s="22"/>
    </row>
    <row r="294" spans="1:27" ht="15" hidden="1">
      <c r="A294" s="138">
        <v>341</v>
      </c>
      <c r="B294" s="80" t="s">
        <v>2183</v>
      </c>
      <c r="C294" s="80" t="s">
        <v>1704</v>
      </c>
      <c r="D294" s="78">
        <v>23</v>
      </c>
      <c r="E294" s="217">
        <v>0</v>
      </c>
      <c r="F294" s="80"/>
      <c r="G294" s="447"/>
      <c r="H294" s="218">
        <f t="shared" si="2"/>
        <v>6.8000000000000007</v>
      </c>
      <c r="I294" s="218">
        <f t="shared" si="3"/>
        <v>0</v>
      </c>
      <c r="J294" s="218">
        <v>34</v>
      </c>
      <c r="K294" s="219" t="s">
        <v>2185</v>
      </c>
      <c r="L294" s="22"/>
      <c r="M294" s="22"/>
      <c r="N294" s="22"/>
      <c r="O294" s="22"/>
      <c r="P294" s="22"/>
      <c r="Q294" s="22"/>
      <c r="R294" s="22"/>
      <c r="S294" s="22"/>
      <c r="T294" s="22"/>
      <c r="U294" s="22"/>
      <c r="V294" s="22"/>
      <c r="W294" s="22"/>
      <c r="X294" s="22"/>
      <c r="Y294" s="22"/>
      <c r="Z294" s="22"/>
      <c r="AA294" s="22"/>
    </row>
    <row r="295" spans="1:27" ht="15" hidden="1">
      <c r="A295" s="138">
        <v>800</v>
      </c>
      <c r="B295" s="80" t="s">
        <v>2183</v>
      </c>
      <c r="C295" s="80" t="s">
        <v>1706</v>
      </c>
      <c r="D295" s="78">
        <v>51</v>
      </c>
      <c r="E295" s="217">
        <v>0</v>
      </c>
      <c r="F295" s="80"/>
      <c r="G295" s="447"/>
      <c r="H295" s="218">
        <f t="shared" si="2"/>
        <v>6.8000000000000007</v>
      </c>
      <c r="I295" s="218">
        <f t="shared" si="3"/>
        <v>0</v>
      </c>
      <c r="J295" s="218">
        <v>34</v>
      </c>
      <c r="K295" s="219" t="s">
        <v>2185</v>
      </c>
      <c r="L295" s="22"/>
      <c r="M295" s="22"/>
      <c r="N295" s="22"/>
      <c r="O295" s="22"/>
      <c r="P295" s="22"/>
      <c r="Q295" s="22"/>
      <c r="R295" s="22"/>
      <c r="S295" s="22"/>
      <c r="T295" s="22"/>
      <c r="U295" s="22"/>
      <c r="V295" s="22"/>
      <c r="W295" s="22"/>
      <c r="X295" s="22"/>
      <c r="Y295" s="22"/>
      <c r="Z295" s="22"/>
      <c r="AA295" s="22"/>
    </row>
    <row r="296" spans="1:27" ht="15" hidden="1">
      <c r="A296" s="138">
        <v>442</v>
      </c>
      <c r="B296" s="80" t="s">
        <v>2186</v>
      </c>
      <c r="C296" s="80" t="s">
        <v>1704</v>
      </c>
      <c r="D296" s="78">
        <v>34</v>
      </c>
      <c r="E296" s="217">
        <v>0</v>
      </c>
      <c r="F296" s="80"/>
      <c r="G296" s="447"/>
      <c r="H296" s="218">
        <f t="shared" si="2"/>
        <v>9.8000000000000007</v>
      </c>
      <c r="I296" s="218">
        <f t="shared" si="3"/>
        <v>0</v>
      </c>
      <c r="J296" s="218">
        <v>49</v>
      </c>
      <c r="K296" s="219" t="s">
        <v>2187</v>
      </c>
      <c r="L296" s="22"/>
      <c r="M296" s="22"/>
      <c r="N296" s="22"/>
      <c r="O296" s="22"/>
      <c r="P296" s="22"/>
      <c r="Q296" s="22"/>
      <c r="R296" s="22"/>
      <c r="S296" s="22"/>
      <c r="T296" s="22"/>
      <c r="U296" s="22"/>
      <c r="V296" s="22"/>
      <c r="W296" s="22"/>
      <c r="X296" s="22"/>
      <c r="Y296" s="22"/>
      <c r="Z296" s="22"/>
      <c r="AA296" s="22"/>
    </row>
    <row r="297" spans="1:27" ht="15" hidden="1">
      <c r="A297" s="138">
        <v>731</v>
      </c>
      <c r="B297" s="80" t="s">
        <v>2188</v>
      </c>
      <c r="C297" s="80" t="s">
        <v>1706</v>
      </c>
      <c r="D297" s="78">
        <v>50</v>
      </c>
      <c r="E297" s="217">
        <v>0</v>
      </c>
      <c r="F297" s="80"/>
      <c r="G297" s="447"/>
      <c r="H297" s="218">
        <f t="shared" si="2"/>
        <v>8.2000000000000011</v>
      </c>
      <c r="I297" s="218">
        <f t="shared" si="3"/>
        <v>0</v>
      </c>
      <c r="J297" s="218">
        <v>41</v>
      </c>
      <c r="K297" s="219" t="s">
        <v>2189</v>
      </c>
      <c r="L297" s="22"/>
      <c r="M297" s="22"/>
      <c r="N297" s="22"/>
      <c r="O297" s="22"/>
      <c r="P297" s="22"/>
      <c r="Q297" s="22"/>
      <c r="R297" s="22"/>
      <c r="S297" s="22"/>
      <c r="T297" s="22"/>
      <c r="U297" s="22"/>
      <c r="V297" s="22"/>
      <c r="W297" s="22"/>
      <c r="X297" s="22"/>
      <c r="Y297" s="22"/>
      <c r="Z297" s="22"/>
      <c r="AA297" s="22"/>
    </row>
    <row r="298" spans="1:27" ht="15" hidden="1">
      <c r="A298" s="138">
        <v>713</v>
      </c>
      <c r="B298" s="80" t="s">
        <v>2190</v>
      </c>
      <c r="C298" s="80" t="s">
        <v>1706</v>
      </c>
      <c r="D298" s="78">
        <v>50</v>
      </c>
      <c r="E298" s="217">
        <v>0</v>
      </c>
      <c r="F298" s="80"/>
      <c r="G298" s="447"/>
      <c r="H298" s="218">
        <f t="shared" si="2"/>
        <v>10.4</v>
      </c>
      <c r="I298" s="218">
        <f t="shared" si="3"/>
        <v>0</v>
      </c>
      <c r="J298" s="218">
        <v>52</v>
      </c>
      <c r="K298" s="219" t="s">
        <v>2191</v>
      </c>
      <c r="L298" s="22"/>
      <c r="M298" s="22"/>
      <c r="N298" s="22"/>
      <c r="O298" s="22"/>
      <c r="P298" s="22"/>
      <c r="Q298" s="22"/>
      <c r="R298" s="22"/>
      <c r="S298" s="22"/>
      <c r="T298" s="22"/>
      <c r="U298" s="22"/>
      <c r="V298" s="22"/>
      <c r="W298" s="22"/>
      <c r="X298" s="22"/>
      <c r="Y298" s="22"/>
      <c r="Z298" s="22"/>
      <c r="AA298" s="22"/>
    </row>
    <row r="299" spans="1:27" ht="15" hidden="1">
      <c r="A299" s="138">
        <v>514</v>
      </c>
      <c r="B299" s="80" t="s">
        <v>2192</v>
      </c>
      <c r="C299" s="80" t="s">
        <v>1704</v>
      </c>
      <c r="D299" s="78">
        <v>34</v>
      </c>
      <c r="E299" s="217">
        <v>0</v>
      </c>
      <c r="F299" s="80"/>
      <c r="G299" s="447"/>
      <c r="H299" s="218">
        <f t="shared" si="2"/>
        <v>6.2</v>
      </c>
      <c r="I299" s="218">
        <f t="shared" si="3"/>
        <v>0</v>
      </c>
      <c r="J299" s="218">
        <v>31</v>
      </c>
      <c r="K299" s="219" t="s">
        <v>2193</v>
      </c>
      <c r="L299" s="22"/>
      <c r="M299" s="22"/>
      <c r="N299" s="22"/>
      <c r="O299" s="22"/>
      <c r="P299" s="22"/>
      <c r="Q299" s="22"/>
      <c r="R299" s="22"/>
      <c r="S299" s="22"/>
      <c r="T299" s="22"/>
      <c r="U299" s="22"/>
      <c r="V299" s="22"/>
      <c r="W299" s="22"/>
      <c r="X299" s="22"/>
      <c r="Y299" s="22"/>
      <c r="Z299" s="22"/>
      <c r="AA299" s="22"/>
    </row>
    <row r="300" spans="1:27" ht="15" hidden="1">
      <c r="A300" s="138">
        <v>591</v>
      </c>
      <c r="B300" s="80" t="s">
        <v>2194</v>
      </c>
      <c r="C300" s="80" t="s">
        <v>1704</v>
      </c>
      <c r="D300" s="78">
        <v>34</v>
      </c>
      <c r="E300" s="217">
        <v>0</v>
      </c>
      <c r="F300" s="80"/>
      <c r="G300" s="447"/>
      <c r="H300" s="218">
        <f t="shared" si="2"/>
        <v>6.4</v>
      </c>
      <c r="I300" s="218">
        <f t="shared" si="3"/>
        <v>0</v>
      </c>
      <c r="J300" s="218">
        <v>32</v>
      </c>
      <c r="K300" s="219" t="s">
        <v>2195</v>
      </c>
      <c r="L300" s="22"/>
      <c r="M300" s="22"/>
      <c r="N300" s="22"/>
      <c r="O300" s="22"/>
      <c r="P300" s="22"/>
      <c r="Q300" s="22"/>
      <c r="R300" s="22"/>
      <c r="S300" s="22"/>
      <c r="T300" s="22"/>
      <c r="U300" s="22"/>
      <c r="V300" s="22"/>
      <c r="W300" s="22"/>
      <c r="X300" s="22"/>
      <c r="Y300" s="22"/>
      <c r="Z300" s="22"/>
      <c r="AA300" s="22"/>
    </row>
    <row r="301" spans="1:27" ht="15" hidden="1">
      <c r="A301" s="138">
        <v>559</v>
      </c>
      <c r="B301" s="80" t="s">
        <v>2196</v>
      </c>
      <c r="C301" s="80" t="s">
        <v>1704</v>
      </c>
      <c r="D301" s="78">
        <v>34</v>
      </c>
      <c r="E301" s="217">
        <v>0</v>
      </c>
      <c r="F301" s="80"/>
      <c r="G301" s="447"/>
      <c r="H301" s="218">
        <f t="shared" si="2"/>
        <v>6.8000000000000007</v>
      </c>
      <c r="I301" s="218">
        <f t="shared" si="3"/>
        <v>0</v>
      </c>
      <c r="J301" s="218">
        <v>34</v>
      </c>
      <c r="K301" s="219" t="s">
        <v>2197</v>
      </c>
      <c r="L301" s="22"/>
      <c r="M301" s="22"/>
      <c r="N301" s="22"/>
      <c r="O301" s="22"/>
      <c r="P301" s="22"/>
      <c r="Q301" s="22"/>
      <c r="R301" s="22"/>
      <c r="S301" s="22"/>
      <c r="T301" s="22"/>
      <c r="U301" s="22"/>
      <c r="V301" s="22"/>
      <c r="W301" s="22"/>
      <c r="X301" s="22"/>
      <c r="Y301" s="22"/>
      <c r="Z301" s="22"/>
      <c r="AA301" s="22"/>
    </row>
    <row r="302" spans="1:27" ht="15" hidden="1">
      <c r="A302" s="138">
        <v>526</v>
      </c>
      <c r="B302" s="80" t="s">
        <v>2198</v>
      </c>
      <c r="C302" s="80" t="s">
        <v>1704</v>
      </c>
      <c r="D302" s="78">
        <v>34</v>
      </c>
      <c r="E302" s="217">
        <v>0</v>
      </c>
      <c r="F302" s="80"/>
      <c r="G302" s="447"/>
      <c r="H302" s="218">
        <f t="shared" si="2"/>
        <v>6.4</v>
      </c>
      <c r="I302" s="218">
        <f t="shared" si="3"/>
        <v>0</v>
      </c>
      <c r="J302" s="218">
        <v>32</v>
      </c>
      <c r="K302" s="219" t="s">
        <v>2199</v>
      </c>
      <c r="L302" s="22"/>
      <c r="M302" s="22"/>
      <c r="N302" s="22"/>
      <c r="O302" s="22"/>
      <c r="P302" s="22"/>
      <c r="Q302" s="22"/>
      <c r="R302" s="22"/>
      <c r="S302" s="22"/>
      <c r="T302" s="22"/>
      <c r="U302" s="22"/>
      <c r="V302" s="22"/>
      <c r="W302" s="22"/>
      <c r="X302" s="22"/>
      <c r="Y302" s="22"/>
      <c r="Z302" s="22"/>
      <c r="AA302" s="22"/>
    </row>
    <row r="303" spans="1:27" ht="15" hidden="1">
      <c r="A303" s="138">
        <v>606</v>
      </c>
      <c r="B303" s="80" t="s">
        <v>2200</v>
      </c>
      <c r="C303" s="80" t="s">
        <v>1704</v>
      </c>
      <c r="D303" s="78">
        <v>34</v>
      </c>
      <c r="E303" s="217">
        <v>0</v>
      </c>
      <c r="F303" s="80"/>
      <c r="G303" s="447"/>
      <c r="H303" s="218">
        <f t="shared" si="2"/>
        <v>4.8000000000000007</v>
      </c>
      <c r="I303" s="218">
        <f t="shared" si="3"/>
        <v>0</v>
      </c>
      <c r="J303" s="218">
        <v>24</v>
      </c>
      <c r="K303" s="219" t="s">
        <v>2201</v>
      </c>
      <c r="L303" s="22"/>
      <c r="M303" s="22"/>
      <c r="N303" s="22"/>
      <c r="O303" s="22"/>
      <c r="P303" s="22"/>
      <c r="Q303" s="22"/>
      <c r="R303" s="22"/>
      <c r="S303" s="22"/>
      <c r="T303" s="22"/>
      <c r="U303" s="22"/>
      <c r="V303" s="22"/>
      <c r="W303" s="22"/>
      <c r="X303" s="22"/>
      <c r="Y303" s="22"/>
      <c r="Z303" s="22"/>
      <c r="AA303" s="22"/>
    </row>
    <row r="304" spans="1:27" ht="15" hidden="1">
      <c r="A304" s="138">
        <v>602</v>
      </c>
      <c r="B304" s="80" t="s">
        <v>2202</v>
      </c>
      <c r="C304" s="80" t="s">
        <v>1704</v>
      </c>
      <c r="D304" s="78">
        <v>34</v>
      </c>
      <c r="E304" s="217">
        <v>0</v>
      </c>
      <c r="F304" s="80"/>
      <c r="G304" s="447"/>
      <c r="H304" s="218">
        <f t="shared" si="2"/>
        <v>4</v>
      </c>
      <c r="I304" s="218">
        <f t="shared" si="3"/>
        <v>0</v>
      </c>
      <c r="J304" s="218">
        <v>20</v>
      </c>
      <c r="K304" s="219" t="s">
        <v>2203</v>
      </c>
      <c r="L304" s="22"/>
      <c r="M304" s="22"/>
      <c r="N304" s="22"/>
      <c r="O304" s="22"/>
      <c r="P304" s="22"/>
      <c r="Q304" s="22"/>
      <c r="R304" s="22"/>
      <c r="S304" s="22"/>
      <c r="T304" s="22"/>
      <c r="U304" s="22"/>
      <c r="V304" s="22"/>
      <c r="W304" s="22"/>
      <c r="X304" s="22"/>
      <c r="Y304" s="22"/>
      <c r="Z304" s="22"/>
      <c r="AA304" s="22"/>
    </row>
    <row r="305" spans="1:27" ht="15" hidden="1">
      <c r="A305" s="138">
        <v>687</v>
      </c>
      <c r="B305" s="80" t="s">
        <v>2204</v>
      </c>
      <c r="C305" s="80" t="s">
        <v>1706</v>
      </c>
      <c r="D305" s="78">
        <v>50</v>
      </c>
      <c r="E305" s="217">
        <v>0</v>
      </c>
      <c r="F305" s="80"/>
      <c r="G305" s="447"/>
      <c r="H305" s="218">
        <f t="shared" si="2"/>
        <v>4.4000000000000004</v>
      </c>
      <c r="I305" s="218">
        <f t="shared" si="3"/>
        <v>0</v>
      </c>
      <c r="J305" s="218">
        <v>22</v>
      </c>
      <c r="K305" s="219" t="s">
        <v>2205</v>
      </c>
      <c r="L305" s="22"/>
      <c r="M305" s="22"/>
      <c r="N305" s="22"/>
      <c r="O305" s="22"/>
      <c r="P305" s="22"/>
      <c r="Q305" s="22"/>
      <c r="R305" s="22"/>
      <c r="S305" s="22"/>
      <c r="T305" s="22"/>
      <c r="U305" s="22"/>
      <c r="V305" s="22"/>
      <c r="W305" s="22"/>
      <c r="X305" s="22"/>
      <c r="Y305" s="22"/>
      <c r="Z305" s="22"/>
      <c r="AA305" s="22"/>
    </row>
    <row r="306" spans="1:27" ht="15" hidden="1">
      <c r="A306" s="138">
        <v>437</v>
      </c>
      <c r="B306" s="80" t="s">
        <v>2204</v>
      </c>
      <c r="C306" s="80" t="s">
        <v>1704</v>
      </c>
      <c r="D306" s="78">
        <v>34</v>
      </c>
      <c r="E306" s="217">
        <v>0</v>
      </c>
      <c r="F306" s="80"/>
      <c r="G306" s="447"/>
      <c r="H306" s="218">
        <f t="shared" si="2"/>
        <v>4.4000000000000004</v>
      </c>
      <c r="I306" s="218">
        <f t="shared" si="3"/>
        <v>0</v>
      </c>
      <c r="J306" s="218">
        <v>22</v>
      </c>
      <c r="K306" s="219" t="s">
        <v>2205</v>
      </c>
      <c r="L306" s="22"/>
      <c r="M306" s="22"/>
      <c r="N306" s="22"/>
      <c r="O306" s="22"/>
      <c r="P306" s="22"/>
      <c r="Q306" s="22"/>
      <c r="R306" s="22"/>
      <c r="S306" s="22"/>
      <c r="T306" s="22"/>
      <c r="U306" s="22"/>
      <c r="V306" s="22"/>
      <c r="W306" s="22"/>
      <c r="X306" s="22"/>
      <c r="Y306" s="22"/>
      <c r="Z306" s="22"/>
      <c r="AA306" s="22"/>
    </row>
    <row r="307" spans="1:27" ht="15" hidden="1">
      <c r="A307" s="138">
        <v>424</v>
      </c>
      <c r="B307" s="80" t="s">
        <v>2206</v>
      </c>
      <c r="C307" s="80" t="s">
        <v>1704</v>
      </c>
      <c r="D307" s="78">
        <v>34</v>
      </c>
      <c r="E307" s="217">
        <v>0</v>
      </c>
      <c r="F307" s="80"/>
      <c r="G307" s="447"/>
      <c r="H307" s="218">
        <f t="shared" si="2"/>
        <v>1.6</v>
      </c>
      <c r="I307" s="218">
        <f t="shared" si="3"/>
        <v>0</v>
      </c>
      <c r="J307" s="218">
        <v>8</v>
      </c>
      <c r="K307" s="219" t="s">
        <v>2207</v>
      </c>
      <c r="L307" s="22"/>
      <c r="M307" s="22"/>
      <c r="N307" s="22"/>
      <c r="O307" s="22"/>
      <c r="P307" s="22"/>
      <c r="Q307" s="22"/>
      <c r="R307" s="22"/>
      <c r="S307" s="22"/>
      <c r="T307" s="22"/>
      <c r="U307" s="22"/>
      <c r="V307" s="22"/>
      <c r="W307" s="22"/>
      <c r="X307" s="22"/>
      <c r="Y307" s="22"/>
      <c r="Z307" s="22"/>
      <c r="AA307" s="22"/>
    </row>
    <row r="308" spans="1:27" ht="15" hidden="1">
      <c r="A308" s="138">
        <v>536</v>
      </c>
      <c r="B308" s="80" t="s">
        <v>2208</v>
      </c>
      <c r="C308" s="80" t="s">
        <v>1704</v>
      </c>
      <c r="D308" s="78">
        <v>34</v>
      </c>
      <c r="E308" s="217">
        <v>0</v>
      </c>
      <c r="F308" s="80"/>
      <c r="G308" s="447"/>
      <c r="H308" s="218">
        <f t="shared" si="2"/>
        <v>5.6000000000000005</v>
      </c>
      <c r="I308" s="218">
        <f t="shared" si="3"/>
        <v>0</v>
      </c>
      <c r="J308" s="218">
        <v>28</v>
      </c>
      <c r="K308" s="219" t="s">
        <v>2209</v>
      </c>
      <c r="L308" s="22"/>
      <c r="M308" s="22"/>
      <c r="N308" s="22"/>
      <c r="O308" s="22"/>
      <c r="P308" s="22"/>
      <c r="Q308" s="22"/>
      <c r="R308" s="22"/>
      <c r="S308" s="22"/>
      <c r="T308" s="22"/>
      <c r="U308" s="22"/>
      <c r="V308" s="22"/>
      <c r="W308" s="22"/>
      <c r="X308" s="22"/>
      <c r="Y308" s="22"/>
      <c r="Z308" s="22"/>
      <c r="AA308" s="22"/>
    </row>
    <row r="309" spans="1:27" ht="15" hidden="1">
      <c r="A309" s="138">
        <v>197</v>
      </c>
      <c r="B309" s="80" t="s">
        <v>2210</v>
      </c>
      <c r="C309" s="80" t="s">
        <v>1699</v>
      </c>
      <c r="D309" s="78"/>
      <c r="E309" s="217">
        <v>0</v>
      </c>
      <c r="F309" s="80"/>
      <c r="G309" s="447"/>
      <c r="H309" s="218">
        <f t="shared" si="2"/>
        <v>14</v>
      </c>
      <c r="I309" s="218">
        <f t="shared" si="3"/>
        <v>0</v>
      </c>
      <c r="J309" s="218">
        <v>70</v>
      </c>
      <c r="K309" s="219" t="s">
        <v>2211</v>
      </c>
      <c r="L309" s="22"/>
      <c r="M309" s="22"/>
      <c r="N309" s="22"/>
      <c r="O309" s="22"/>
      <c r="P309" s="22"/>
      <c r="Q309" s="22"/>
      <c r="R309" s="22"/>
      <c r="S309" s="22"/>
      <c r="T309" s="22"/>
      <c r="U309" s="22"/>
      <c r="V309" s="22"/>
      <c r="W309" s="22"/>
      <c r="X309" s="22"/>
      <c r="Y309" s="22"/>
      <c r="Z309" s="22"/>
      <c r="AA309" s="22"/>
    </row>
    <row r="310" spans="1:27" ht="15" hidden="1">
      <c r="A310" s="138">
        <v>724</v>
      </c>
      <c r="B310" s="80" t="s">
        <v>2212</v>
      </c>
      <c r="C310" s="80" t="s">
        <v>1706</v>
      </c>
      <c r="D310" s="78">
        <v>50</v>
      </c>
      <c r="E310" s="217">
        <v>0</v>
      </c>
      <c r="F310" s="80"/>
      <c r="G310" s="447"/>
      <c r="H310" s="218">
        <f t="shared" si="2"/>
        <v>9.6000000000000014</v>
      </c>
      <c r="I310" s="218">
        <f t="shared" si="3"/>
        <v>0</v>
      </c>
      <c r="J310" s="218">
        <v>48</v>
      </c>
      <c r="K310" s="219" t="s">
        <v>2213</v>
      </c>
      <c r="L310" s="22"/>
      <c r="M310" s="22"/>
      <c r="N310" s="22"/>
      <c r="O310" s="22"/>
      <c r="P310" s="22"/>
      <c r="Q310" s="22"/>
      <c r="R310" s="22"/>
      <c r="S310" s="22"/>
      <c r="T310" s="22"/>
      <c r="U310" s="22"/>
      <c r="V310" s="22"/>
      <c r="W310" s="22"/>
      <c r="X310" s="22"/>
      <c r="Y310" s="22"/>
      <c r="Z310" s="22"/>
      <c r="AA310" s="22"/>
    </row>
    <row r="311" spans="1:27" ht="15" hidden="1">
      <c r="A311" s="138">
        <v>146</v>
      </c>
      <c r="B311" s="80" t="s">
        <v>2214</v>
      </c>
      <c r="C311" s="80" t="s">
        <v>1699</v>
      </c>
      <c r="D311" s="78"/>
      <c r="E311" s="217">
        <v>0</v>
      </c>
      <c r="F311" s="80"/>
      <c r="G311" s="447"/>
      <c r="H311" s="218">
        <f t="shared" si="2"/>
        <v>12.600000000000001</v>
      </c>
      <c r="I311" s="218">
        <f t="shared" si="3"/>
        <v>0</v>
      </c>
      <c r="J311" s="218">
        <v>63</v>
      </c>
      <c r="K311" s="219" t="s">
        <v>2215</v>
      </c>
      <c r="L311" s="22"/>
      <c r="M311" s="22"/>
      <c r="N311" s="22"/>
      <c r="O311" s="22"/>
      <c r="P311" s="22"/>
      <c r="Q311" s="22"/>
      <c r="R311" s="22"/>
      <c r="S311" s="22"/>
      <c r="T311" s="22"/>
      <c r="U311" s="22"/>
      <c r="V311" s="22"/>
      <c r="W311" s="22"/>
      <c r="X311" s="22"/>
      <c r="Y311" s="22"/>
      <c r="Z311" s="22"/>
      <c r="AA311" s="22"/>
    </row>
    <row r="312" spans="1:27" ht="15" hidden="1">
      <c r="A312" s="138">
        <v>568</v>
      </c>
      <c r="B312" s="80" t="s">
        <v>2212</v>
      </c>
      <c r="C312" s="80" t="s">
        <v>1704</v>
      </c>
      <c r="D312" s="78">
        <v>34</v>
      </c>
      <c r="E312" s="217">
        <v>0</v>
      </c>
      <c r="F312" s="80"/>
      <c r="G312" s="447"/>
      <c r="H312" s="218">
        <f t="shared" si="2"/>
        <v>9.6000000000000014</v>
      </c>
      <c r="I312" s="218">
        <f t="shared" si="3"/>
        <v>0</v>
      </c>
      <c r="J312" s="218">
        <v>48</v>
      </c>
      <c r="K312" s="219" t="s">
        <v>2213</v>
      </c>
      <c r="L312" s="22"/>
      <c r="M312" s="22"/>
      <c r="N312" s="22"/>
      <c r="O312" s="22"/>
      <c r="P312" s="22"/>
      <c r="Q312" s="22"/>
      <c r="R312" s="22"/>
      <c r="S312" s="22"/>
      <c r="T312" s="22"/>
      <c r="U312" s="22"/>
      <c r="V312" s="22"/>
      <c r="W312" s="22"/>
      <c r="X312" s="22"/>
      <c r="Y312" s="22"/>
      <c r="Z312" s="22"/>
      <c r="AA312" s="22"/>
    </row>
    <row r="313" spans="1:27" ht="15" hidden="1">
      <c r="A313" s="138">
        <v>47</v>
      </c>
      <c r="B313" s="80" t="s">
        <v>2216</v>
      </c>
      <c r="C313" s="80" t="s">
        <v>1699</v>
      </c>
      <c r="D313" s="78"/>
      <c r="E313" s="217">
        <v>0</v>
      </c>
      <c r="F313" s="80"/>
      <c r="G313" s="447"/>
      <c r="H313" s="218">
        <f t="shared" si="2"/>
        <v>8.8000000000000007</v>
      </c>
      <c r="I313" s="218">
        <f t="shared" si="3"/>
        <v>0</v>
      </c>
      <c r="J313" s="218">
        <v>44</v>
      </c>
      <c r="K313" s="219" t="s">
        <v>2217</v>
      </c>
      <c r="L313" s="22"/>
      <c r="M313" s="22"/>
      <c r="N313" s="22"/>
      <c r="O313" s="22"/>
      <c r="P313" s="22"/>
      <c r="Q313" s="22"/>
      <c r="R313" s="22"/>
      <c r="S313" s="22"/>
      <c r="T313" s="22"/>
      <c r="U313" s="22"/>
      <c r="V313" s="22"/>
      <c r="W313" s="22"/>
      <c r="X313" s="22"/>
      <c r="Y313" s="22"/>
      <c r="Z313" s="22"/>
      <c r="AA313" s="22"/>
    </row>
    <row r="314" spans="1:27" ht="15" hidden="1">
      <c r="A314" s="138">
        <v>416</v>
      </c>
      <c r="B314" s="80" t="s">
        <v>2218</v>
      </c>
      <c r="C314" s="80" t="s">
        <v>1704</v>
      </c>
      <c r="D314" s="78">
        <v>34</v>
      </c>
      <c r="E314" s="217">
        <v>0</v>
      </c>
      <c r="F314" s="80"/>
      <c r="G314" s="447"/>
      <c r="H314" s="218">
        <f t="shared" si="2"/>
        <v>3.4000000000000004</v>
      </c>
      <c r="I314" s="218">
        <f t="shared" si="3"/>
        <v>0</v>
      </c>
      <c r="J314" s="218">
        <v>17</v>
      </c>
      <c r="K314" s="219" t="s">
        <v>2219</v>
      </c>
      <c r="L314" s="22"/>
      <c r="M314" s="22"/>
      <c r="N314" s="22"/>
      <c r="O314" s="22"/>
      <c r="P314" s="22"/>
      <c r="Q314" s="22"/>
      <c r="R314" s="22"/>
      <c r="S314" s="22"/>
      <c r="T314" s="22"/>
      <c r="U314" s="22"/>
      <c r="V314" s="22"/>
      <c r="W314" s="22"/>
      <c r="X314" s="22"/>
      <c r="Y314" s="22"/>
      <c r="Z314" s="22"/>
      <c r="AA314" s="22"/>
    </row>
    <row r="315" spans="1:27" ht="15" hidden="1">
      <c r="A315" s="138">
        <v>584</v>
      </c>
      <c r="B315" s="80" t="s">
        <v>2220</v>
      </c>
      <c r="C315" s="80" t="s">
        <v>1704</v>
      </c>
      <c r="D315" s="78">
        <v>34</v>
      </c>
      <c r="E315" s="217">
        <v>0</v>
      </c>
      <c r="F315" s="80"/>
      <c r="G315" s="447"/>
      <c r="H315" s="218">
        <f t="shared" si="2"/>
        <v>4.8000000000000007</v>
      </c>
      <c r="I315" s="218">
        <f t="shared" si="3"/>
        <v>0</v>
      </c>
      <c r="J315" s="218">
        <v>24</v>
      </c>
      <c r="K315" s="219" t="s">
        <v>2221</v>
      </c>
      <c r="L315" s="22"/>
      <c r="M315" s="22"/>
      <c r="N315" s="22"/>
      <c r="O315" s="22"/>
      <c r="P315" s="22"/>
      <c r="Q315" s="22"/>
      <c r="R315" s="22"/>
      <c r="S315" s="22"/>
      <c r="T315" s="22"/>
      <c r="U315" s="22"/>
      <c r="V315" s="22"/>
      <c r="W315" s="22"/>
      <c r="X315" s="22"/>
      <c r="Y315" s="22"/>
      <c r="Z315" s="22"/>
      <c r="AA315" s="22"/>
    </row>
    <row r="316" spans="1:27" ht="15" hidden="1">
      <c r="A316" s="138">
        <v>500</v>
      </c>
      <c r="B316" s="80" t="s">
        <v>2222</v>
      </c>
      <c r="C316" s="80" t="s">
        <v>1704</v>
      </c>
      <c r="D316" s="78">
        <v>34</v>
      </c>
      <c r="E316" s="217">
        <v>0</v>
      </c>
      <c r="F316" s="80"/>
      <c r="G316" s="447"/>
      <c r="H316" s="218">
        <f t="shared" si="2"/>
        <v>4</v>
      </c>
      <c r="I316" s="218">
        <f t="shared" si="3"/>
        <v>0</v>
      </c>
      <c r="J316" s="218">
        <v>20</v>
      </c>
      <c r="K316" s="219" t="s">
        <v>2223</v>
      </c>
      <c r="L316" s="22"/>
      <c r="M316" s="22"/>
      <c r="N316" s="22"/>
      <c r="O316" s="22"/>
      <c r="P316" s="22"/>
      <c r="Q316" s="22"/>
      <c r="R316" s="22"/>
      <c r="S316" s="22"/>
      <c r="T316" s="22"/>
      <c r="U316" s="22"/>
      <c r="V316" s="22"/>
      <c r="W316" s="22"/>
      <c r="X316" s="22"/>
      <c r="Y316" s="22"/>
      <c r="Z316" s="22"/>
      <c r="AA316" s="22"/>
    </row>
    <row r="317" spans="1:27" ht="15" hidden="1">
      <c r="A317" s="138">
        <v>882</v>
      </c>
      <c r="B317" s="80" t="s">
        <v>2222</v>
      </c>
      <c r="C317" s="80" t="s">
        <v>1706</v>
      </c>
      <c r="D317" s="78">
        <v>51</v>
      </c>
      <c r="E317" s="217">
        <v>0</v>
      </c>
      <c r="F317" s="80"/>
      <c r="G317" s="447"/>
      <c r="H317" s="218">
        <f t="shared" si="2"/>
        <v>4</v>
      </c>
      <c r="I317" s="218">
        <f t="shared" si="3"/>
        <v>0</v>
      </c>
      <c r="J317" s="218">
        <v>20</v>
      </c>
      <c r="K317" s="219" t="s">
        <v>2223</v>
      </c>
      <c r="L317" s="22"/>
      <c r="M317" s="22"/>
      <c r="N317" s="22"/>
      <c r="O317" s="22"/>
      <c r="P317" s="22"/>
      <c r="Q317" s="22"/>
      <c r="R317" s="22"/>
      <c r="S317" s="22"/>
      <c r="T317" s="22"/>
      <c r="U317" s="22"/>
      <c r="V317" s="22"/>
      <c r="W317" s="22"/>
      <c r="X317" s="22"/>
      <c r="Y317" s="22"/>
      <c r="Z317" s="22"/>
      <c r="AA317" s="22"/>
    </row>
    <row r="318" spans="1:27" ht="15" hidden="1">
      <c r="A318" s="138">
        <v>456</v>
      </c>
      <c r="B318" s="80" t="s">
        <v>2224</v>
      </c>
      <c r="C318" s="80" t="s">
        <v>1704</v>
      </c>
      <c r="D318" s="78">
        <v>34</v>
      </c>
      <c r="E318" s="217">
        <v>0</v>
      </c>
      <c r="F318" s="80"/>
      <c r="G318" s="447"/>
      <c r="H318" s="218">
        <f t="shared" si="2"/>
        <v>2.6</v>
      </c>
      <c r="I318" s="218">
        <f t="shared" si="3"/>
        <v>0</v>
      </c>
      <c r="J318" s="218">
        <v>13</v>
      </c>
      <c r="K318" s="219" t="s">
        <v>2225</v>
      </c>
      <c r="L318" s="22"/>
      <c r="M318" s="22"/>
      <c r="N318" s="22"/>
      <c r="O318" s="22"/>
      <c r="P318" s="22"/>
      <c r="Q318" s="22"/>
      <c r="R318" s="22"/>
      <c r="S318" s="22"/>
      <c r="T318" s="22"/>
      <c r="U318" s="22"/>
      <c r="V318" s="22"/>
      <c r="W318" s="22"/>
      <c r="X318" s="22"/>
      <c r="Y318" s="22"/>
      <c r="Z318" s="22"/>
      <c r="AA318" s="22"/>
    </row>
    <row r="319" spans="1:27" ht="15" hidden="1">
      <c r="A319" s="138">
        <v>162</v>
      </c>
      <c r="B319" s="80" t="s">
        <v>2226</v>
      </c>
      <c r="C319" s="80" t="s">
        <v>1699</v>
      </c>
      <c r="D319" s="78"/>
      <c r="E319" s="217">
        <v>0</v>
      </c>
      <c r="F319" s="80"/>
      <c r="G319" s="447"/>
      <c r="H319" s="218">
        <f t="shared" si="2"/>
        <v>6</v>
      </c>
      <c r="I319" s="218">
        <f t="shared" si="3"/>
        <v>0</v>
      </c>
      <c r="J319" s="218">
        <v>30</v>
      </c>
      <c r="K319" s="219" t="s">
        <v>2227</v>
      </c>
      <c r="L319" s="22"/>
      <c r="M319" s="22"/>
      <c r="N319" s="22"/>
      <c r="O319" s="22"/>
      <c r="P319" s="22"/>
      <c r="Q319" s="22"/>
      <c r="R319" s="22"/>
      <c r="S319" s="22"/>
      <c r="T319" s="22"/>
      <c r="U319" s="22"/>
      <c r="V319" s="22"/>
      <c r="W319" s="22"/>
      <c r="X319" s="22"/>
      <c r="Y319" s="22"/>
      <c r="Z319" s="22"/>
      <c r="AA319" s="22"/>
    </row>
    <row r="320" spans="1:27" ht="15" hidden="1">
      <c r="A320" s="138">
        <v>533</v>
      </c>
      <c r="B320" s="80" t="s">
        <v>2228</v>
      </c>
      <c r="C320" s="80" t="s">
        <v>1704</v>
      </c>
      <c r="D320" s="78">
        <v>34</v>
      </c>
      <c r="E320" s="217">
        <v>0</v>
      </c>
      <c r="F320" s="80"/>
      <c r="G320" s="447"/>
      <c r="H320" s="218">
        <f t="shared" si="2"/>
        <v>11.200000000000001</v>
      </c>
      <c r="I320" s="218">
        <f t="shared" si="3"/>
        <v>0</v>
      </c>
      <c r="J320" s="218">
        <v>56</v>
      </c>
      <c r="K320" s="219" t="s">
        <v>2229</v>
      </c>
      <c r="L320" s="22"/>
      <c r="M320" s="22"/>
      <c r="N320" s="22"/>
      <c r="O320" s="22"/>
      <c r="P320" s="22"/>
      <c r="Q320" s="22"/>
      <c r="R320" s="22"/>
      <c r="S320" s="22"/>
      <c r="T320" s="22"/>
      <c r="U320" s="22"/>
      <c r="V320" s="22"/>
      <c r="W320" s="22"/>
      <c r="X320" s="22"/>
      <c r="Y320" s="22"/>
      <c r="Z320" s="22"/>
      <c r="AA320" s="22"/>
    </row>
    <row r="321" spans="1:27" ht="15" hidden="1">
      <c r="A321" s="138">
        <v>497</v>
      </c>
      <c r="B321" s="80" t="s">
        <v>2230</v>
      </c>
      <c r="C321" s="80" t="s">
        <v>1704</v>
      </c>
      <c r="D321" s="78">
        <v>34</v>
      </c>
      <c r="E321" s="217">
        <v>0</v>
      </c>
      <c r="F321" s="80"/>
      <c r="G321" s="447"/>
      <c r="H321" s="218">
        <f t="shared" si="2"/>
        <v>12</v>
      </c>
      <c r="I321" s="218">
        <f t="shared" si="3"/>
        <v>0</v>
      </c>
      <c r="J321" s="218">
        <v>60</v>
      </c>
      <c r="K321" s="219" t="s">
        <v>2231</v>
      </c>
      <c r="L321" s="22"/>
      <c r="M321" s="22"/>
      <c r="N321" s="22"/>
      <c r="O321" s="22"/>
      <c r="P321" s="22"/>
      <c r="Q321" s="22"/>
      <c r="R321" s="22"/>
      <c r="S321" s="22"/>
      <c r="T321" s="22"/>
      <c r="U321" s="22"/>
      <c r="V321" s="22"/>
      <c r="W321" s="22"/>
      <c r="X321" s="22"/>
      <c r="Y321" s="22"/>
      <c r="Z321" s="22"/>
      <c r="AA321" s="22"/>
    </row>
    <row r="322" spans="1:27" ht="15" hidden="1">
      <c r="A322" s="138">
        <v>737</v>
      </c>
      <c r="B322" s="80" t="s">
        <v>2230</v>
      </c>
      <c r="C322" s="80" t="s">
        <v>1706</v>
      </c>
      <c r="D322" s="78">
        <v>50</v>
      </c>
      <c r="E322" s="217">
        <v>0</v>
      </c>
      <c r="F322" s="80"/>
      <c r="G322" s="447"/>
      <c r="H322" s="218">
        <f t="shared" si="2"/>
        <v>12</v>
      </c>
      <c r="I322" s="218">
        <f t="shared" si="3"/>
        <v>0</v>
      </c>
      <c r="J322" s="218">
        <v>60</v>
      </c>
      <c r="K322" s="219" t="s">
        <v>2231</v>
      </c>
      <c r="L322" s="22"/>
      <c r="M322" s="22"/>
      <c r="N322" s="22"/>
      <c r="O322" s="22"/>
      <c r="P322" s="22"/>
      <c r="Q322" s="22"/>
      <c r="R322" s="22"/>
      <c r="S322" s="22"/>
      <c r="T322" s="22"/>
      <c r="U322" s="22"/>
      <c r="V322" s="22"/>
      <c r="W322" s="22"/>
      <c r="X322" s="22"/>
      <c r="Y322" s="22"/>
      <c r="Z322" s="22"/>
      <c r="AA322" s="22"/>
    </row>
    <row r="323" spans="1:27" ht="15" hidden="1">
      <c r="A323" s="138">
        <v>283</v>
      </c>
      <c r="B323" s="80" t="s">
        <v>2232</v>
      </c>
      <c r="C323" s="80" t="s">
        <v>1704</v>
      </c>
      <c r="D323" s="78">
        <v>21</v>
      </c>
      <c r="E323" s="217">
        <v>0</v>
      </c>
      <c r="F323" s="80"/>
      <c r="G323" s="447"/>
      <c r="H323" s="218">
        <f t="shared" si="2"/>
        <v>12.8</v>
      </c>
      <c r="I323" s="218">
        <f t="shared" si="3"/>
        <v>0</v>
      </c>
      <c r="J323" s="218">
        <v>64</v>
      </c>
      <c r="K323" s="219" t="s">
        <v>2233</v>
      </c>
      <c r="L323" s="22"/>
      <c r="M323" s="22"/>
      <c r="N323" s="22"/>
      <c r="O323" s="22"/>
      <c r="P323" s="22"/>
      <c r="Q323" s="22"/>
      <c r="R323" s="22"/>
      <c r="S323" s="22"/>
      <c r="T323" s="22"/>
      <c r="U323" s="22"/>
      <c r="V323" s="22"/>
      <c r="W323" s="22"/>
      <c r="X323" s="22"/>
      <c r="Y323" s="22"/>
      <c r="Z323" s="22"/>
      <c r="AA323" s="22"/>
    </row>
    <row r="324" spans="1:27" ht="15" hidden="1">
      <c r="A324" s="138">
        <v>705</v>
      </c>
      <c r="B324" s="80" t="s">
        <v>2232</v>
      </c>
      <c r="C324" s="80" t="s">
        <v>1706</v>
      </c>
      <c r="D324" s="78">
        <v>50</v>
      </c>
      <c r="E324" s="217">
        <v>0</v>
      </c>
      <c r="F324" s="80"/>
      <c r="G324" s="447"/>
      <c r="H324" s="218">
        <f t="shared" si="2"/>
        <v>12.8</v>
      </c>
      <c r="I324" s="218">
        <f t="shared" si="3"/>
        <v>0</v>
      </c>
      <c r="J324" s="218">
        <v>64</v>
      </c>
      <c r="K324" s="219" t="s">
        <v>2233</v>
      </c>
      <c r="L324" s="22"/>
      <c r="M324" s="22"/>
      <c r="N324" s="22"/>
      <c r="O324" s="22"/>
      <c r="P324" s="22"/>
      <c r="Q324" s="22"/>
      <c r="R324" s="22"/>
      <c r="S324" s="22"/>
      <c r="T324" s="22"/>
      <c r="U324" s="22"/>
      <c r="V324" s="22"/>
      <c r="W324" s="22"/>
      <c r="X324" s="22"/>
      <c r="Y324" s="22"/>
      <c r="Z324" s="22"/>
      <c r="AA324" s="22"/>
    </row>
    <row r="325" spans="1:27" ht="15" hidden="1">
      <c r="A325" s="138">
        <v>208</v>
      </c>
      <c r="B325" s="80" t="s">
        <v>2234</v>
      </c>
      <c r="C325" s="80" t="s">
        <v>1699</v>
      </c>
      <c r="D325" s="78"/>
      <c r="E325" s="217">
        <v>0</v>
      </c>
      <c r="F325" s="80"/>
      <c r="G325" s="447"/>
      <c r="H325" s="218">
        <f t="shared" si="2"/>
        <v>10.200000000000001</v>
      </c>
      <c r="I325" s="218">
        <f t="shared" si="3"/>
        <v>0</v>
      </c>
      <c r="J325" s="218">
        <v>51</v>
      </c>
      <c r="K325" s="219" t="s">
        <v>2235</v>
      </c>
      <c r="L325" s="22"/>
      <c r="M325" s="22"/>
      <c r="N325" s="22"/>
      <c r="O325" s="22"/>
      <c r="P325" s="22"/>
      <c r="Q325" s="22"/>
      <c r="R325" s="22"/>
      <c r="S325" s="22"/>
      <c r="T325" s="22"/>
      <c r="U325" s="22"/>
      <c r="V325" s="22"/>
      <c r="W325" s="22"/>
      <c r="X325" s="22"/>
      <c r="Y325" s="22"/>
      <c r="Z325" s="22"/>
      <c r="AA325" s="22"/>
    </row>
    <row r="326" spans="1:27" ht="15" hidden="1">
      <c r="A326" s="138">
        <v>535</v>
      </c>
      <c r="B326" s="80" t="s">
        <v>2236</v>
      </c>
      <c r="C326" s="80" t="s">
        <v>1704</v>
      </c>
      <c r="D326" s="78">
        <v>34</v>
      </c>
      <c r="E326" s="217">
        <v>0</v>
      </c>
      <c r="F326" s="80"/>
      <c r="G326" s="447"/>
      <c r="H326" s="218">
        <f t="shared" si="2"/>
        <v>4</v>
      </c>
      <c r="I326" s="218">
        <f t="shared" si="3"/>
        <v>0</v>
      </c>
      <c r="J326" s="218">
        <v>20</v>
      </c>
      <c r="K326" s="219" t="s">
        <v>2237</v>
      </c>
      <c r="L326" s="22"/>
      <c r="M326" s="22"/>
      <c r="N326" s="22"/>
      <c r="O326" s="22"/>
      <c r="P326" s="22"/>
      <c r="Q326" s="22"/>
      <c r="R326" s="22"/>
      <c r="S326" s="22"/>
      <c r="T326" s="22"/>
      <c r="U326" s="22"/>
      <c r="V326" s="22"/>
      <c r="W326" s="22"/>
      <c r="X326" s="22"/>
      <c r="Y326" s="22"/>
      <c r="Z326" s="22"/>
      <c r="AA326" s="22"/>
    </row>
    <row r="327" spans="1:27" ht="15" hidden="1">
      <c r="A327" s="138">
        <v>477</v>
      </c>
      <c r="B327" s="80" t="s">
        <v>2238</v>
      </c>
      <c r="C327" s="80" t="s">
        <v>1704</v>
      </c>
      <c r="D327" s="78">
        <v>34</v>
      </c>
      <c r="E327" s="217">
        <v>0</v>
      </c>
      <c r="F327" s="80"/>
      <c r="G327" s="447"/>
      <c r="H327" s="218">
        <f t="shared" si="2"/>
        <v>6.2</v>
      </c>
      <c r="I327" s="218">
        <f t="shared" si="3"/>
        <v>0</v>
      </c>
      <c r="J327" s="218">
        <v>31</v>
      </c>
      <c r="K327" s="219" t="s">
        <v>2239</v>
      </c>
      <c r="L327" s="22"/>
      <c r="M327" s="22"/>
      <c r="N327" s="22"/>
      <c r="O327" s="22"/>
      <c r="P327" s="22"/>
      <c r="Q327" s="22"/>
      <c r="R327" s="22"/>
      <c r="S327" s="22"/>
      <c r="T327" s="22"/>
      <c r="U327" s="22"/>
      <c r="V327" s="22"/>
      <c r="W327" s="22"/>
      <c r="X327" s="22"/>
      <c r="Y327" s="22"/>
      <c r="Z327" s="22"/>
      <c r="AA327" s="22"/>
    </row>
    <row r="328" spans="1:27" ht="15" hidden="1">
      <c r="A328" s="138">
        <v>592</v>
      </c>
      <c r="B328" s="80" t="s">
        <v>2240</v>
      </c>
      <c r="C328" s="80" t="s">
        <v>1704</v>
      </c>
      <c r="D328" s="78">
        <v>34</v>
      </c>
      <c r="E328" s="217">
        <v>0</v>
      </c>
      <c r="F328" s="80"/>
      <c r="G328" s="447"/>
      <c r="H328" s="218">
        <f t="shared" si="2"/>
        <v>2</v>
      </c>
      <c r="I328" s="218">
        <f t="shared" si="3"/>
        <v>0</v>
      </c>
      <c r="J328" s="218">
        <v>10</v>
      </c>
      <c r="K328" s="219" t="s">
        <v>2241</v>
      </c>
      <c r="L328" s="22"/>
      <c r="M328" s="22"/>
      <c r="N328" s="22"/>
      <c r="O328" s="22"/>
      <c r="P328" s="22"/>
      <c r="Q328" s="22"/>
      <c r="R328" s="22"/>
      <c r="S328" s="22"/>
      <c r="T328" s="22"/>
      <c r="U328" s="22"/>
      <c r="V328" s="22"/>
      <c r="W328" s="22"/>
      <c r="X328" s="22"/>
      <c r="Y328" s="22"/>
      <c r="Z328" s="22"/>
      <c r="AA328" s="22"/>
    </row>
    <row r="329" spans="1:27" ht="15" hidden="1">
      <c r="A329" s="138">
        <v>833</v>
      </c>
      <c r="B329" s="80" t="s">
        <v>2242</v>
      </c>
      <c r="C329" s="80" t="s">
        <v>1706</v>
      </c>
      <c r="D329" s="78">
        <v>51</v>
      </c>
      <c r="E329" s="217">
        <v>0</v>
      </c>
      <c r="F329" s="80"/>
      <c r="G329" s="447"/>
      <c r="H329" s="218">
        <f t="shared" si="2"/>
        <v>24.200000000000003</v>
      </c>
      <c r="I329" s="218">
        <f t="shared" si="3"/>
        <v>0</v>
      </c>
      <c r="J329" s="218">
        <v>121</v>
      </c>
      <c r="K329" s="219" t="s">
        <v>1899</v>
      </c>
      <c r="L329" s="22"/>
      <c r="M329" s="22"/>
      <c r="N329" s="22"/>
      <c r="O329" s="22"/>
      <c r="P329" s="22"/>
      <c r="Q329" s="22"/>
      <c r="R329" s="22"/>
      <c r="S329" s="22"/>
      <c r="T329" s="22"/>
      <c r="U329" s="22"/>
      <c r="V329" s="22"/>
      <c r="W329" s="22"/>
      <c r="X329" s="22"/>
      <c r="Y329" s="22"/>
      <c r="Z329" s="22"/>
      <c r="AA329" s="22"/>
    </row>
    <row r="330" spans="1:27" ht="15" hidden="1">
      <c r="A330" s="138">
        <v>183</v>
      </c>
      <c r="B330" s="80" t="s">
        <v>2243</v>
      </c>
      <c r="C330" s="80" t="s">
        <v>1699</v>
      </c>
      <c r="D330" s="78"/>
      <c r="E330" s="217">
        <v>0</v>
      </c>
      <c r="F330" s="80"/>
      <c r="G330" s="447"/>
      <c r="H330" s="218">
        <f t="shared" si="2"/>
        <v>12</v>
      </c>
      <c r="I330" s="218">
        <f t="shared" si="3"/>
        <v>0</v>
      </c>
      <c r="J330" s="218">
        <v>60</v>
      </c>
      <c r="K330" s="219" t="s">
        <v>2244</v>
      </c>
      <c r="L330" s="22"/>
      <c r="M330" s="22"/>
      <c r="N330" s="22"/>
      <c r="O330" s="22"/>
      <c r="P330" s="22"/>
      <c r="Q330" s="22"/>
      <c r="R330" s="22"/>
      <c r="S330" s="22"/>
      <c r="T330" s="22"/>
      <c r="U330" s="22"/>
      <c r="V330" s="22"/>
      <c r="W330" s="22"/>
      <c r="X330" s="22"/>
      <c r="Y330" s="22"/>
      <c r="Z330" s="22"/>
      <c r="AA330" s="22"/>
    </row>
    <row r="331" spans="1:27" ht="15" hidden="1">
      <c r="A331" s="138">
        <v>150</v>
      </c>
      <c r="B331" s="80" t="s">
        <v>2245</v>
      </c>
      <c r="C331" s="80" t="s">
        <v>1699</v>
      </c>
      <c r="D331" s="78"/>
      <c r="E331" s="217">
        <v>0</v>
      </c>
      <c r="F331" s="80"/>
      <c r="G331" s="447"/>
      <c r="H331" s="218">
        <f t="shared" si="2"/>
        <v>3</v>
      </c>
      <c r="I331" s="218">
        <f t="shared" si="3"/>
        <v>0</v>
      </c>
      <c r="J331" s="218">
        <v>15</v>
      </c>
      <c r="K331" s="219" t="s">
        <v>2246</v>
      </c>
      <c r="L331" s="22"/>
      <c r="M331" s="22"/>
      <c r="N331" s="22"/>
      <c r="O331" s="22"/>
      <c r="P331" s="22"/>
      <c r="Q331" s="22"/>
      <c r="R331" s="22"/>
      <c r="S331" s="22"/>
      <c r="T331" s="22"/>
      <c r="U331" s="22"/>
      <c r="V331" s="22"/>
      <c r="W331" s="22"/>
      <c r="X331" s="22"/>
      <c r="Y331" s="22"/>
      <c r="Z331" s="22"/>
      <c r="AA331" s="22"/>
    </row>
    <row r="332" spans="1:27" ht="15" hidden="1">
      <c r="A332" s="138">
        <v>564</v>
      </c>
      <c r="B332" s="80" t="s">
        <v>2247</v>
      </c>
      <c r="C332" s="80" t="s">
        <v>1704</v>
      </c>
      <c r="D332" s="78">
        <v>34</v>
      </c>
      <c r="E332" s="217">
        <v>0</v>
      </c>
      <c r="F332" s="80"/>
      <c r="G332" s="447"/>
      <c r="H332" s="218">
        <f t="shared" si="2"/>
        <v>3.6</v>
      </c>
      <c r="I332" s="218">
        <f t="shared" si="3"/>
        <v>0</v>
      </c>
      <c r="J332" s="218">
        <v>18</v>
      </c>
      <c r="K332" s="219" t="s">
        <v>2248</v>
      </c>
      <c r="L332" s="22"/>
      <c r="M332" s="22"/>
      <c r="N332" s="22"/>
      <c r="O332" s="22"/>
      <c r="P332" s="22"/>
      <c r="Q332" s="22"/>
      <c r="R332" s="22"/>
      <c r="S332" s="22"/>
      <c r="T332" s="22"/>
      <c r="U332" s="22"/>
      <c r="V332" s="22"/>
      <c r="W332" s="22"/>
      <c r="X332" s="22"/>
      <c r="Y332" s="22"/>
      <c r="Z332" s="22"/>
      <c r="AA332" s="22"/>
    </row>
    <row r="333" spans="1:27" ht="15" hidden="1">
      <c r="A333" s="138">
        <v>171</v>
      </c>
      <c r="B333" s="80" t="s">
        <v>2249</v>
      </c>
      <c r="C333" s="80" t="s">
        <v>1699</v>
      </c>
      <c r="D333" s="78"/>
      <c r="E333" s="217">
        <v>0</v>
      </c>
      <c r="F333" s="80"/>
      <c r="G333" s="447"/>
      <c r="H333" s="218">
        <f t="shared" si="2"/>
        <v>3.8000000000000003</v>
      </c>
      <c r="I333" s="218">
        <f t="shared" si="3"/>
        <v>0</v>
      </c>
      <c r="J333" s="218">
        <v>19</v>
      </c>
      <c r="K333" s="219" t="s">
        <v>2250</v>
      </c>
      <c r="L333" s="22"/>
      <c r="M333" s="22"/>
      <c r="N333" s="22"/>
      <c r="O333" s="22"/>
      <c r="P333" s="22"/>
      <c r="Q333" s="22"/>
      <c r="R333" s="22"/>
      <c r="S333" s="22"/>
      <c r="T333" s="22"/>
      <c r="U333" s="22"/>
      <c r="V333" s="22"/>
      <c r="W333" s="22"/>
      <c r="X333" s="22"/>
      <c r="Y333" s="22"/>
      <c r="Z333" s="22"/>
      <c r="AA333" s="22"/>
    </row>
    <row r="334" spans="1:27" ht="15" hidden="1">
      <c r="A334" s="138">
        <v>517</v>
      </c>
      <c r="B334" s="80" t="s">
        <v>2251</v>
      </c>
      <c r="C334" s="80" t="s">
        <v>1704</v>
      </c>
      <c r="D334" s="78">
        <v>34</v>
      </c>
      <c r="E334" s="217">
        <v>0</v>
      </c>
      <c r="F334" s="80"/>
      <c r="G334" s="447"/>
      <c r="H334" s="218">
        <f t="shared" si="2"/>
        <v>12</v>
      </c>
      <c r="I334" s="218">
        <f t="shared" si="3"/>
        <v>0</v>
      </c>
      <c r="J334" s="218">
        <v>60</v>
      </c>
      <c r="K334" s="219" t="s">
        <v>2252</v>
      </c>
      <c r="L334" s="22"/>
      <c r="M334" s="22"/>
      <c r="N334" s="22"/>
      <c r="O334" s="22"/>
      <c r="P334" s="22"/>
      <c r="Q334" s="22"/>
      <c r="R334" s="22"/>
      <c r="S334" s="22"/>
      <c r="T334" s="22"/>
      <c r="U334" s="22"/>
      <c r="V334" s="22"/>
      <c r="W334" s="22"/>
      <c r="X334" s="22"/>
      <c r="Y334" s="22"/>
      <c r="Z334" s="22"/>
      <c r="AA334" s="22"/>
    </row>
    <row r="335" spans="1:27" ht="15" hidden="1">
      <c r="A335" s="138">
        <v>703</v>
      </c>
      <c r="B335" s="80" t="s">
        <v>2251</v>
      </c>
      <c r="C335" s="80" t="s">
        <v>1706</v>
      </c>
      <c r="D335" s="78">
        <v>50</v>
      </c>
      <c r="E335" s="217">
        <v>0</v>
      </c>
      <c r="F335" s="80"/>
      <c r="G335" s="447"/>
      <c r="H335" s="218">
        <f t="shared" si="2"/>
        <v>12</v>
      </c>
      <c r="I335" s="218">
        <f t="shared" si="3"/>
        <v>0</v>
      </c>
      <c r="J335" s="218">
        <v>60</v>
      </c>
      <c r="K335" s="219" t="s">
        <v>2252</v>
      </c>
      <c r="L335" s="22"/>
      <c r="M335" s="22"/>
      <c r="N335" s="22"/>
      <c r="O335" s="22"/>
      <c r="P335" s="22"/>
      <c r="Q335" s="22"/>
      <c r="R335" s="22"/>
      <c r="S335" s="22"/>
      <c r="T335" s="22"/>
      <c r="U335" s="22"/>
      <c r="V335" s="22"/>
      <c r="W335" s="22"/>
      <c r="X335" s="22"/>
      <c r="Y335" s="22"/>
      <c r="Z335" s="22"/>
      <c r="AA335" s="22"/>
    </row>
    <row r="336" spans="1:27" ht="15" hidden="1">
      <c r="A336" s="138">
        <v>449</v>
      </c>
      <c r="B336" s="80" t="s">
        <v>2253</v>
      </c>
      <c r="C336" s="80" t="s">
        <v>1704</v>
      </c>
      <c r="D336" s="78">
        <v>34</v>
      </c>
      <c r="E336" s="217">
        <v>0</v>
      </c>
      <c r="F336" s="80"/>
      <c r="G336" s="447"/>
      <c r="H336" s="218">
        <f t="shared" si="2"/>
        <v>3.4000000000000004</v>
      </c>
      <c r="I336" s="218">
        <f t="shared" si="3"/>
        <v>0</v>
      </c>
      <c r="J336" s="218">
        <v>17</v>
      </c>
      <c r="K336" s="219" t="s">
        <v>2254</v>
      </c>
      <c r="L336" s="22"/>
      <c r="M336" s="22"/>
      <c r="N336" s="22"/>
      <c r="O336" s="22"/>
      <c r="P336" s="22"/>
      <c r="Q336" s="22"/>
      <c r="R336" s="22"/>
      <c r="S336" s="22"/>
      <c r="T336" s="22"/>
      <c r="U336" s="22"/>
      <c r="V336" s="22"/>
      <c r="W336" s="22"/>
      <c r="X336" s="22"/>
      <c r="Y336" s="22"/>
      <c r="Z336" s="22"/>
      <c r="AA336" s="22"/>
    </row>
    <row r="337" spans="1:27" ht="15" hidden="1">
      <c r="A337" s="138">
        <v>169</v>
      </c>
      <c r="B337" s="80" t="s">
        <v>2255</v>
      </c>
      <c r="C337" s="80" t="s">
        <v>1699</v>
      </c>
      <c r="D337" s="78"/>
      <c r="E337" s="217">
        <v>0</v>
      </c>
      <c r="F337" s="80"/>
      <c r="G337" s="447"/>
      <c r="H337" s="218">
        <f t="shared" si="2"/>
        <v>4.6000000000000005</v>
      </c>
      <c r="I337" s="218">
        <f t="shared" si="3"/>
        <v>0</v>
      </c>
      <c r="J337" s="218">
        <v>23</v>
      </c>
      <c r="K337" s="219" t="s">
        <v>2256</v>
      </c>
      <c r="L337" s="22"/>
      <c r="M337" s="22"/>
      <c r="N337" s="22"/>
      <c r="O337" s="22"/>
      <c r="P337" s="22"/>
      <c r="Q337" s="22"/>
      <c r="R337" s="22"/>
      <c r="S337" s="22"/>
      <c r="T337" s="22"/>
      <c r="U337" s="22"/>
      <c r="V337" s="22"/>
      <c r="W337" s="22"/>
      <c r="X337" s="22"/>
      <c r="Y337" s="22"/>
      <c r="Z337" s="22"/>
      <c r="AA337" s="22"/>
    </row>
    <row r="338" spans="1:27" ht="15" hidden="1">
      <c r="A338" s="138">
        <v>217</v>
      </c>
      <c r="B338" s="80" t="s">
        <v>2257</v>
      </c>
      <c r="C338" s="80" t="s">
        <v>1699</v>
      </c>
      <c r="D338" s="78"/>
      <c r="E338" s="217">
        <v>0</v>
      </c>
      <c r="F338" s="80"/>
      <c r="G338" s="447"/>
      <c r="H338" s="218">
        <f t="shared" si="2"/>
        <v>1</v>
      </c>
      <c r="I338" s="218">
        <f t="shared" si="3"/>
        <v>0</v>
      </c>
      <c r="J338" s="218">
        <v>5</v>
      </c>
      <c r="K338" s="219" t="s">
        <v>2258</v>
      </c>
      <c r="L338" s="22"/>
      <c r="M338" s="22"/>
      <c r="N338" s="22"/>
      <c r="O338" s="22"/>
      <c r="P338" s="22"/>
      <c r="Q338" s="22"/>
      <c r="R338" s="22"/>
      <c r="S338" s="22"/>
      <c r="T338" s="22"/>
      <c r="U338" s="22"/>
      <c r="V338" s="22"/>
      <c r="W338" s="22"/>
      <c r="X338" s="22"/>
      <c r="Y338" s="22"/>
      <c r="Z338" s="22"/>
      <c r="AA338" s="22"/>
    </row>
    <row r="339" spans="1:27" ht="15" hidden="1">
      <c r="A339" s="138">
        <v>610</v>
      </c>
      <c r="B339" s="80" t="s">
        <v>2259</v>
      </c>
      <c r="C339" s="80" t="s">
        <v>1704</v>
      </c>
      <c r="D339" s="78">
        <v>35</v>
      </c>
      <c r="E339" s="217">
        <v>0</v>
      </c>
      <c r="F339" s="80"/>
      <c r="G339" s="447"/>
      <c r="H339" s="218">
        <f t="shared" si="2"/>
        <v>1</v>
      </c>
      <c r="I339" s="218">
        <f t="shared" si="3"/>
        <v>0</v>
      </c>
      <c r="J339" s="218">
        <v>5</v>
      </c>
      <c r="K339" s="219" t="s">
        <v>2260</v>
      </c>
      <c r="L339" s="22"/>
      <c r="M339" s="22"/>
      <c r="N339" s="22"/>
      <c r="O339" s="22"/>
      <c r="P339" s="22"/>
      <c r="Q339" s="22"/>
      <c r="R339" s="22"/>
      <c r="S339" s="22"/>
      <c r="T339" s="22"/>
      <c r="U339" s="22"/>
      <c r="V339" s="22"/>
      <c r="W339" s="22"/>
      <c r="X339" s="22"/>
      <c r="Y339" s="22"/>
      <c r="Z339" s="22"/>
      <c r="AA339" s="22"/>
    </row>
    <row r="340" spans="1:27" ht="15" hidden="1">
      <c r="A340" s="138">
        <v>750</v>
      </c>
      <c r="B340" s="80" t="s">
        <v>2261</v>
      </c>
      <c r="C340" s="80" t="s">
        <v>1706</v>
      </c>
      <c r="D340" s="78">
        <v>50</v>
      </c>
      <c r="E340" s="217">
        <v>0</v>
      </c>
      <c r="F340" s="80"/>
      <c r="G340" s="447"/>
      <c r="H340" s="218">
        <f t="shared" si="2"/>
        <v>40</v>
      </c>
      <c r="I340" s="218">
        <f t="shared" si="3"/>
        <v>0</v>
      </c>
      <c r="J340" s="218">
        <v>200</v>
      </c>
      <c r="K340" s="219" t="s">
        <v>2262</v>
      </c>
      <c r="L340" s="22"/>
      <c r="M340" s="22"/>
      <c r="N340" s="22"/>
      <c r="O340" s="22"/>
      <c r="P340" s="22"/>
      <c r="Q340" s="22"/>
      <c r="R340" s="22"/>
      <c r="S340" s="22"/>
      <c r="T340" s="22"/>
      <c r="U340" s="22"/>
      <c r="V340" s="22"/>
      <c r="W340" s="22"/>
      <c r="X340" s="22"/>
      <c r="Y340" s="22"/>
      <c r="Z340" s="22"/>
      <c r="AA340" s="22"/>
    </row>
    <row r="341" spans="1:27" ht="15" hidden="1">
      <c r="A341" s="138">
        <v>523</v>
      </c>
      <c r="B341" s="80" t="s">
        <v>2263</v>
      </c>
      <c r="C341" s="80" t="s">
        <v>1704</v>
      </c>
      <c r="D341" s="78">
        <v>34</v>
      </c>
      <c r="E341" s="217">
        <v>0</v>
      </c>
      <c r="F341" s="80"/>
      <c r="G341" s="447"/>
      <c r="H341" s="218">
        <f t="shared" si="2"/>
        <v>13.600000000000001</v>
      </c>
      <c r="I341" s="218">
        <f t="shared" si="3"/>
        <v>0</v>
      </c>
      <c r="J341" s="218">
        <v>68</v>
      </c>
      <c r="K341" s="219" t="s">
        <v>2264</v>
      </c>
      <c r="L341" s="22"/>
      <c r="M341" s="22"/>
      <c r="N341" s="22"/>
      <c r="O341" s="22"/>
      <c r="P341" s="22"/>
      <c r="Q341" s="22"/>
      <c r="R341" s="22"/>
      <c r="S341" s="22"/>
      <c r="T341" s="22"/>
      <c r="U341" s="22"/>
      <c r="V341" s="22"/>
      <c r="W341" s="22"/>
      <c r="X341" s="22"/>
      <c r="Y341" s="22"/>
      <c r="Z341" s="22"/>
      <c r="AA341" s="22"/>
    </row>
    <row r="342" spans="1:27" ht="15" hidden="1">
      <c r="A342" s="138">
        <v>527</v>
      </c>
      <c r="B342" s="80" t="s">
        <v>2265</v>
      </c>
      <c r="C342" s="80" t="s">
        <v>1704</v>
      </c>
      <c r="D342" s="78">
        <v>34</v>
      </c>
      <c r="E342" s="217">
        <v>0</v>
      </c>
      <c r="F342" s="80"/>
      <c r="G342" s="447"/>
      <c r="H342" s="218">
        <f t="shared" si="2"/>
        <v>9.6000000000000014</v>
      </c>
      <c r="I342" s="218">
        <f t="shared" si="3"/>
        <v>0</v>
      </c>
      <c r="J342" s="218">
        <v>48</v>
      </c>
      <c r="K342" s="219" t="s">
        <v>2266</v>
      </c>
      <c r="L342" s="22"/>
      <c r="M342" s="22"/>
      <c r="N342" s="22"/>
      <c r="O342" s="22"/>
      <c r="P342" s="22"/>
      <c r="Q342" s="22"/>
      <c r="R342" s="22"/>
      <c r="S342" s="22"/>
      <c r="T342" s="22"/>
      <c r="U342" s="22"/>
      <c r="V342" s="22"/>
      <c r="W342" s="22"/>
      <c r="X342" s="22"/>
      <c r="Y342" s="22"/>
      <c r="Z342" s="22"/>
      <c r="AA342" s="22"/>
    </row>
    <row r="343" spans="1:27" ht="15" hidden="1">
      <c r="A343" s="138">
        <v>439</v>
      </c>
      <c r="B343" s="80" t="s">
        <v>2267</v>
      </c>
      <c r="C343" s="80" t="s">
        <v>1704</v>
      </c>
      <c r="D343" s="78">
        <v>34</v>
      </c>
      <c r="E343" s="217">
        <v>0</v>
      </c>
      <c r="F343" s="80"/>
      <c r="G343" s="447"/>
      <c r="H343" s="218">
        <f t="shared" si="2"/>
        <v>7</v>
      </c>
      <c r="I343" s="218">
        <f t="shared" si="3"/>
        <v>0</v>
      </c>
      <c r="J343" s="218">
        <v>35</v>
      </c>
      <c r="K343" s="219" t="s">
        <v>2268</v>
      </c>
      <c r="L343" s="22"/>
      <c r="M343" s="22"/>
      <c r="N343" s="22"/>
      <c r="O343" s="22"/>
      <c r="P343" s="22"/>
      <c r="Q343" s="22"/>
      <c r="R343" s="22"/>
      <c r="S343" s="22"/>
      <c r="T343" s="22"/>
      <c r="U343" s="22"/>
      <c r="V343" s="22"/>
      <c r="W343" s="22"/>
      <c r="X343" s="22"/>
      <c r="Y343" s="22"/>
      <c r="Z343" s="22"/>
      <c r="AA343" s="22"/>
    </row>
    <row r="344" spans="1:27" ht="15" hidden="1">
      <c r="A344" s="138">
        <v>513</v>
      </c>
      <c r="B344" s="80" t="s">
        <v>2269</v>
      </c>
      <c r="C344" s="80" t="s">
        <v>1704</v>
      </c>
      <c r="D344" s="78">
        <v>34</v>
      </c>
      <c r="E344" s="217">
        <v>0</v>
      </c>
      <c r="F344" s="80"/>
      <c r="G344" s="447"/>
      <c r="H344" s="218">
        <f t="shared" si="2"/>
        <v>12</v>
      </c>
      <c r="I344" s="218">
        <f t="shared" si="3"/>
        <v>0</v>
      </c>
      <c r="J344" s="218">
        <v>60</v>
      </c>
      <c r="K344" s="219" t="s">
        <v>2270</v>
      </c>
      <c r="L344" s="22"/>
      <c r="M344" s="22"/>
      <c r="N344" s="22"/>
      <c r="O344" s="22"/>
      <c r="P344" s="22"/>
      <c r="Q344" s="22"/>
      <c r="R344" s="22"/>
      <c r="S344" s="22"/>
      <c r="T344" s="22"/>
      <c r="U344" s="22"/>
      <c r="V344" s="22"/>
      <c r="W344" s="22"/>
      <c r="X344" s="22"/>
      <c r="Y344" s="22"/>
      <c r="Z344" s="22"/>
      <c r="AA344" s="22"/>
    </row>
    <row r="345" spans="1:27" ht="15" hidden="1">
      <c r="A345" s="138">
        <v>698</v>
      </c>
      <c r="B345" s="80" t="s">
        <v>2269</v>
      </c>
      <c r="C345" s="80" t="s">
        <v>1706</v>
      </c>
      <c r="D345" s="78">
        <v>50</v>
      </c>
      <c r="E345" s="217">
        <v>0</v>
      </c>
      <c r="F345" s="80"/>
      <c r="G345" s="447"/>
      <c r="H345" s="218">
        <f t="shared" si="2"/>
        <v>12</v>
      </c>
      <c r="I345" s="218">
        <f t="shared" si="3"/>
        <v>0</v>
      </c>
      <c r="J345" s="218">
        <v>60</v>
      </c>
      <c r="K345" s="219" t="s">
        <v>2270</v>
      </c>
      <c r="L345" s="22"/>
      <c r="M345" s="22"/>
      <c r="N345" s="22"/>
      <c r="O345" s="22"/>
      <c r="P345" s="22"/>
      <c r="Q345" s="22"/>
      <c r="R345" s="22"/>
      <c r="S345" s="22"/>
      <c r="T345" s="22"/>
      <c r="U345" s="22"/>
      <c r="V345" s="22"/>
      <c r="W345" s="22"/>
      <c r="X345" s="22"/>
      <c r="Y345" s="22"/>
      <c r="Z345" s="22"/>
      <c r="AA345" s="22"/>
    </row>
    <row r="346" spans="1:27" ht="15" hidden="1">
      <c r="A346" s="138">
        <v>499</v>
      </c>
      <c r="B346" s="80" t="s">
        <v>2271</v>
      </c>
      <c r="C346" s="80" t="s">
        <v>1704</v>
      </c>
      <c r="D346" s="78">
        <v>34</v>
      </c>
      <c r="E346" s="217">
        <v>0</v>
      </c>
      <c r="F346" s="80"/>
      <c r="G346" s="447"/>
      <c r="H346" s="218">
        <f t="shared" si="2"/>
        <v>5.2</v>
      </c>
      <c r="I346" s="218">
        <f t="shared" si="3"/>
        <v>0</v>
      </c>
      <c r="J346" s="218">
        <v>26</v>
      </c>
      <c r="K346" s="219" t="s">
        <v>2272</v>
      </c>
      <c r="L346" s="22"/>
      <c r="M346" s="22"/>
      <c r="N346" s="22"/>
      <c r="O346" s="22"/>
      <c r="P346" s="22"/>
      <c r="Q346" s="22"/>
      <c r="R346" s="22"/>
      <c r="S346" s="22"/>
      <c r="T346" s="22"/>
      <c r="U346" s="22"/>
      <c r="V346" s="22"/>
      <c r="W346" s="22"/>
      <c r="X346" s="22"/>
      <c r="Y346" s="22"/>
      <c r="Z346" s="22"/>
      <c r="AA346" s="22"/>
    </row>
    <row r="347" spans="1:27" ht="15" hidden="1">
      <c r="A347" s="138">
        <v>427</v>
      </c>
      <c r="B347" s="80" t="s">
        <v>2273</v>
      </c>
      <c r="C347" s="80" t="s">
        <v>1704</v>
      </c>
      <c r="D347" s="78">
        <v>34</v>
      </c>
      <c r="E347" s="217">
        <v>0</v>
      </c>
      <c r="F347" s="80"/>
      <c r="G347" s="447"/>
      <c r="H347" s="218">
        <f t="shared" si="2"/>
        <v>5</v>
      </c>
      <c r="I347" s="218">
        <f t="shared" si="3"/>
        <v>0</v>
      </c>
      <c r="J347" s="218">
        <v>25</v>
      </c>
      <c r="K347" s="219" t="s">
        <v>2274</v>
      </c>
      <c r="L347" s="22"/>
      <c r="M347" s="22"/>
      <c r="N347" s="22"/>
      <c r="O347" s="22"/>
      <c r="P347" s="22"/>
      <c r="Q347" s="22"/>
      <c r="R347" s="22"/>
      <c r="S347" s="22"/>
      <c r="T347" s="22"/>
      <c r="U347" s="22"/>
      <c r="V347" s="22"/>
      <c r="W347" s="22"/>
      <c r="X347" s="22"/>
      <c r="Y347" s="22"/>
      <c r="Z347" s="22"/>
      <c r="AA347" s="22"/>
    </row>
    <row r="348" spans="1:27" ht="15" hidden="1">
      <c r="A348" s="138">
        <v>139</v>
      </c>
      <c r="B348" s="80" t="s">
        <v>2275</v>
      </c>
      <c r="C348" s="80" t="s">
        <v>1699</v>
      </c>
      <c r="D348" s="78"/>
      <c r="E348" s="217">
        <v>0</v>
      </c>
      <c r="F348" s="80"/>
      <c r="G348" s="447"/>
      <c r="H348" s="218">
        <f t="shared" si="2"/>
        <v>5.6000000000000005</v>
      </c>
      <c r="I348" s="218">
        <f t="shared" si="3"/>
        <v>0</v>
      </c>
      <c r="J348" s="218">
        <v>28</v>
      </c>
      <c r="K348" s="219" t="s">
        <v>2276</v>
      </c>
      <c r="L348" s="22"/>
      <c r="M348" s="22"/>
      <c r="N348" s="22"/>
      <c r="O348" s="22"/>
      <c r="P348" s="22"/>
      <c r="Q348" s="22"/>
      <c r="R348" s="22"/>
      <c r="S348" s="22"/>
      <c r="T348" s="22"/>
      <c r="U348" s="22"/>
      <c r="V348" s="22"/>
      <c r="W348" s="22"/>
      <c r="X348" s="22"/>
      <c r="Y348" s="22"/>
      <c r="Z348" s="22"/>
      <c r="AA348" s="22"/>
    </row>
    <row r="349" spans="1:27" ht="15" hidden="1">
      <c r="A349" s="138">
        <v>178</v>
      </c>
      <c r="B349" s="80" t="s">
        <v>2277</v>
      </c>
      <c r="C349" s="80" t="s">
        <v>1699</v>
      </c>
      <c r="D349" s="78"/>
      <c r="E349" s="217">
        <v>0</v>
      </c>
      <c r="F349" s="80"/>
      <c r="G349" s="447"/>
      <c r="H349" s="218">
        <f t="shared" si="2"/>
        <v>13.200000000000001</v>
      </c>
      <c r="I349" s="218">
        <f t="shared" si="3"/>
        <v>0</v>
      </c>
      <c r="J349" s="218">
        <v>66</v>
      </c>
      <c r="K349" s="219" t="s">
        <v>2278</v>
      </c>
      <c r="L349" s="22"/>
      <c r="M349" s="22"/>
      <c r="N349" s="22"/>
      <c r="O349" s="22"/>
      <c r="P349" s="22"/>
      <c r="Q349" s="22"/>
      <c r="R349" s="22"/>
      <c r="S349" s="22"/>
      <c r="T349" s="22"/>
      <c r="U349" s="22"/>
      <c r="V349" s="22"/>
      <c r="W349" s="22"/>
      <c r="X349" s="22"/>
      <c r="Y349" s="22"/>
      <c r="Z349" s="22"/>
      <c r="AA349" s="22"/>
    </row>
    <row r="350" spans="1:27" ht="15" hidden="1">
      <c r="A350" s="138">
        <v>252</v>
      </c>
      <c r="B350" s="80" t="s">
        <v>2279</v>
      </c>
      <c r="C350" s="80" t="s">
        <v>1742</v>
      </c>
      <c r="D350" s="78" t="s">
        <v>2280</v>
      </c>
      <c r="E350" s="217">
        <v>0</v>
      </c>
      <c r="F350" s="80"/>
      <c r="G350" s="447"/>
      <c r="H350" s="218">
        <f t="shared" si="2"/>
        <v>4.6000000000000005</v>
      </c>
      <c r="I350" s="218">
        <f t="shared" si="3"/>
        <v>0</v>
      </c>
      <c r="J350" s="218">
        <v>23</v>
      </c>
      <c r="K350" s="80" t="s">
        <v>2281</v>
      </c>
      <c r="L350" s="22"/>
      <c r="M350" s="22"/>
      <c r="N350" s="22"/>
      <c r="O350" s="22"/>
      <c r="P350" s="22"/>
      <c r="Q350" s="22"/>
      <c r="R350" s="22"/>
      <c r="S350" s="22"/>
      <c r="T350" s="22"/>
      <c r="U350" s="22"/>
      <c r="V350" s="22"/>
      <c r="W350" s="22"/>
      <c r="X350" s="22"/>
      <c r="Y350" s="22"/>
      <c r="Z350" s="22"/>
      <c r="AA350" s="22"/>
    </row>
    <row r="351" spans="1:27" ht="15" hidden="1">
      <c r="A351" s="138">
        <v>414</v>
      </c>
      <c r="B351" s="80" t="s">
        <v>2282</v>
      </c>
      <c r="C351" s="80" t="s">
        <v>1704</v>
      </c>
      <c r="D351" s="78">
        <v>34</v>
      </c>
      <c r="E351" s="217">
        <v>0</v>
      </c>
      <c r="F351" s="80"/>
      <c r="G351" s="447"/>
      <c r="H351" s="218">
        <f t="shared" si="2"/>
        <v>13.200000000000001</v>
      </c>
      <c r="I351" s="218">
        <f t="shared" si="3"/>
        <v>0</v>
      </c>
      <c r="J351" s="218">
        <v>66</v>
      </c>
      <c r="K351" s="219" t="s">
        <v>2283</v>
      </c>
      <c r="L351" s="22"/>
      <c r="M351" s="22"/>
      <c r="N351" s="22"/>
      <c r="O351" s="22"/>
      <c r="P351" s="22"/>
      <c r="Q351" s="22"/>
      <c r="R351" s="22"/>
      <c r="S351" s="22"/>
      <c r="T351" s="22"/>
      <c r="U351" s="22"/>
      <c r="V351" s="22"/>
      <c r="W351" s="22"/>
      <c r="X351" s="22"/>
      <c r="Y351" s="22"/>
      <c r="Z351" s="22"/>
      <c r="AA351" s="22"/>
    </row>
    <row r="352" spans="1:27" ht="15" hidden="1">
      <c r="A352" s="138">
        <v>501</v>
      </c>
      <c r="B352" s="80" t="s">
        <v>2284</v>
      </c>
      <c r="C352" s="80" t="s">
        <v>1704</v>
      </c>
      <c r="D352" s="78">
        <v>34</v>
      </c>
      <c r="E352" s="217">
        <v>0</v>
      </c>
      <c r="F352" s="80"/>
      <c r="G352" s="447"/>
      <c r="H352" s="218">
        <f t="shared" si="2"/>
        <v>13.600000000000001</v>
      </c>
      <c r="I352" s="218">
        <f t="shared" si="3"/>
        <v>0</v>
      </c>
      <c r="J352" s="218">
        <v>68</v>
      </c>
      <c r="K352" s="219" t="s">
        <v>2285</v>
      </c>
      <c r="L352" s="22"/>
      <c r="M352" s="22"/>
      <c r="N352" s="22"/>
      <c r="O352" s="22"/>
      <c r="P352" s="22"/>
      <c r="Q352" s="22"/>
      <c r="R352" s="22"/>
      <c r="S352" s="22"/>
      <c r="T352" s="22"/>
      <c r="U352" s="22"/>
      <c r="V352" s="22"/>
      <c r="W352" s="22"/>
      <c r="X352" s="22"/>
      <c r="Y352" s="22"/>
      <c r="Z352" s="22"/>
      <c r="AA352" s="22"/>
    </row>
    <row r="353" spans="1:27" ht="15" hidden="1">
      <c r="A353" s="138">
        <v>588</v>
      </c>
      <c r="B353" s="80" t="s">
        <v>2286</v>
      </c>
      <c r="C353" s="80" t="s">
        <v>1704</v>
      </c>
      <c r="D353" s="78">
        <v>34</v>
      </c>
      <c r="E353" s="217">
        <v>0</v>
      </c>
      <c r="F353" s="80"/>
      <c r="G353" s="447"/>
      <c r="H353" s="218">
        <f t="shared" si="2"/>
        <v>7.2</v>
      </c>
      <c r="I353" s="218">
        <f t="shared" si="3"/>
        <v>0</v>
      </c>
      <c r="J353" s="218">
        <v>36</v>
      </c>
      <c r="K353" s="219" t="s">
        <v>2287</v>
      </c>
      <c r="L353" s="22"/>
      <c r="M353" s="22"/>
      <c r="N353" s="22"/>
      <c r="O353" s="22"/>
      <c r="P353" s="22"/>
      <c r="Q353" s="22"/>
      <c r="R353" s="22"/>
      <c r="S353" s="22"/>
      <c r="T353" s="22"/>
      <c r="U353" s="22"/>
      <c r="V353" s="22"/>
      <c r="W353" s="22"/>
      <c r="X353" s="22"/>
      <c r="Y353" s="22"/>
      <c r="Z353" s="22"/>
      <c r="AA353" s="22"/>
    </row>
    <row r="354" spans="1:27" ht="15" hidden="1">
      <c r="A354" s="138">
        <v>530</v>
      </c>
      <c r="B354" s="80" t="s">
        <v>2288</v>
      </c>
      <c r="C354" s="80" t="s">
        <v>1704</v>
      </c>
      <c r="D354" s="78">
        <v>34</v>
      </c>
      <c r="E354" s="217">
        <v>0</v>
      </c>
      <c r="F354" s="80"/>
      <c r="G354" s="447"/>
      <c r="H354" s="218">
        <f t="shared" si="2"/>
        <v>13.600000000000001</v>
      </c>
      <c r="I354" s="218">
        <f t="shared" si="3"/>
        <v>0</v>
      </c>
      <c r="J354" s="218">
        <v>68</v>
      </c>
      <c r="K354" s="219" t="s">
        <v>2289</v>
      </c>
      <c r="L354" s="22"/>
      <c r="M354" s="22"/>
      <c r="N354" s="22"/>
      <c r="O354" s="22"/>
      <c r="P354" s="22"/>
      <c r="Q354" s="22"/>
      <c r="R354" s="22"/>
      <c r="S354" s="22"/>
      <c r="T354" s="22"/>
      <c r="U354" s="22"/>
      <c r="V354" s="22"/>
      <c r="W354" s="22"/>
      <c r="X354" s="22"/>
      <c r="Y354" s="22"/>
      <c r="Z354" s="22"/>
      <c r="AA354" s="22"/>
    </row>
    <row r="355" spans="1:27" ht="15" hidden="1">
      <c r="A355" s="138">
        <v>781</v>
      </c>
      <c r="B355" s="80" t="s">
        <v>2290</v>
      </c>
      <c r="C355" s="80" t="s">
        <v>1706</v>
      </c>
      <c r="D355" s="78">
        <v>51</v>
      </c>
      <c r="E355" s="217">
        <v>0</v>
      </c>
      <c r="F355" s="80"/>
      <c r="G355" s="447"/>
      <c r="H355" s="218">
        <f t="shared" si="2"/>
        <v>27.8</v>
      </c>
      <c r="I355" s="218">
        <f t="shared" si="3"/>
        <v>0</v>
      </c>
      <c r="J355" s="218">
        <v>139</v>
      </c>
      <c r="K355" s="219" t="s">
        <v>2291</v>
      </c>
      <c r="L355" s="22"/>
      <c r="M355" s="22"/>
      <c r="N355" s="22"/>
      <c r="O355" s="22"/>
      <c r="P355" s="22"/>
      <c r="Q355" s="22"/>
      <c r="R355" s="22"/>
      <c r="S355" s="22"/>
      <c r="T355" s="22"/>
      <c r="U355" s="22"/>
      <c r="V355" s="22"/>
      <c r="W355" s="22"/>
      <c r="X355" s="22"/>
      <c r="Y355" s="22"/>
      <c r="Z355" s="22"/>
      <c r="AA355" s="22"/>
    </row>
    <row r="356" spans="1:27" ht="15" hidden="1">
      <c r="A356" s="138">
        <v>205</v>
      </c>
      <c r="B356" s="80" t="s">
        <v>2292</v>
      </c>
      <c r="C356" s="80" t="s">
        <v>1699</v>
      </c>
      <c r="D356" s="78"/>
      <c r="E356" s="217">
        <v>0</v>
      </c>
      <c r="F356" s="80"/>
      <c r="G356" s="447"/>
      <c r="H356" s="218">
        <f t="shared" si="2"/>
        <v>11.200000000000001</v>
      </c>
      <c r="I356" s="218">
        <f t="shared" si="3"/>
        <v>0</v>
      </c>
      <c r="J356" s="218">
        <v>56</v>
      </c>
      <c r="K356" s="219" t="s">
        <v>2293</v>
      </c>
      <c r="L356" s="22"/>
      <c r="M356" s="22"/>
      <c r="N356" s="22"/>
      <c r="O356" s="22"/>
      <c r="P356" s="22"/>
      <c r="Q356" s="22"/>
      <c r="R356" s="22"/>
      <c r="S356" s="22"/>
      <c r="T356" s="22"/>
      <c r="U356" s="22"/>
      <c r="V356" s="22"/>
      <c r="W356" s="22"/>
      <c r="X356" s="22"/>
      <c r="Y356" s="22"/>
      <c r="Z356" s="22"/>
      <c r="AA356" s="22"/>
    </row>
    <row r="357" spans="1:27" ht="15" hidden="1">
      <c r="A357" s="138">
        <v>558</v>
      </c>
      <c r="B357" s="80" t="s">
        <v>2294</v>
      </c>
      <c r="C357" s="80" t="s">
        <v>1704</v>
      </c>
      <c r="D357" s="78">
        <v>34</v>
      </c>
      <c r="E357" s="217">
        <v>0</v>
      </c>
      <c r="F357" s="80"/>
      <c r="G357" s="447"/>
      <c r="H357" s="218">
        <f t="shared" si="2"/>
        <v>10.4</v>
      </c>
      <c r="I357" s="218">
        <f t="shared" si="3"/>
        <v>0</v>
      </c>
      <c r="J357" s="218">
        <v>52</v>
      </c>
      <c r="K357" s="219" t="s">
        <v>2295</v>
      </c>
      <c r="L357" s="22"/>
      <c r="M357" s="22"/>
      <c r="N357" s="22"/>
      <c r="O357" s="22"/>
      <c r="P357" s="22"/>
      <c r="Q357" s="22"/>
      <c r="R357" s="22"/>
      <c r="S357" s="22"/>
      <c r="T357" s="22"/>
      <c r="U357" s="22"/>
      <c r="V357" s="22"/>
      <c r="W357" s="22"/>
      <c r="X357" s="22"/>
      <c r="Y357" s="22"/>
      <c r="Z357" s="22"/>
      <c r="AA357" s="22"/>
    </row>
    <row r="358" spans="1:27" ht="15" hidden="1">
      <c r="A358" s="138">
        <v>565</v>
      </c>
      <c r="B358" s="80" t="s">
        <v>2296</v>
      </c>
      <c r="C358" s="80" t="s">
        <v>1704</v>
      </c>
      <c r="D358" s="78">
        <v>34</v>
      </c>
      <c r="E358" s="217">
        <v>0</v>
      </c>
      <c r="F358" s="80"/>
      <c r="G358" s="447"/>
      <c r="H358" s="218">
        <f t="shared" si="2"/>
        <v>7.2</v>
      </c>
      <c r="I358" s="218">
        <f t="shared" si="3"/>
        <v>0</v>
      </c>
      <c r="J358" s="218">
        <v>36</v>
      </c>
      <c r="K358" s="219" t="s">
        <v>2297</v>
      </c>
      <c r="L358" s="22"/>
      <c r="M358" s="22"/>
      <c r="N358" s="22"/>
      <c r="O358" s="22"/>
      <c r="P358" s="22"/>
      <c r="Q358" s="22"/>
      <c r="R358" s="22"/>
      <c r="S358" s="22"/>
      <c r="T358" s="22"/>
      <c r="U358" s="22"/>
      <c r="V358" s="22"/>
      <c r="W358" s="22"/>
      <c r="X358" s="22"/>
      <c r="Y358" s="22"/>
      <c r="Z358" s="22"/>
      <c r="AA358" s="22"/>
    </row>
    <row r="359" spans="1:27" ht="15" hidden="1">
      <c r="A359" s="138">
        <v>562</v>
      </c>
      <c r="B359" s="80" t="s">
        <v>2298</v>
      </c>
      <c r="C359" s="80" t="s">
        <v>1704</v>
      </c>
      <c r="D359" s="78">
        <v>34</v>
      </c>
      <c r="E359" s="217">
        <v>0</v>
      </c>
      <c r="F359" s="80"/>
      <c r="G359" s="447"/>
      <c r="H359" s="218">
        <f t="shared" si="2"/>
        <v>6</v>
      </c>
      <c r="I359" s="218">
        <f t="shared" si="3"/>
        <v>0</v>
      </c>
      <c r="J359" s="218">
        <v>30</v>
      </c>
      <c r="K359" s="219" t="s">
        <v>2299</v>
      </c>
      <c r="L359" s="22"/>
      <c r="M359" s="22"/>
      <c r="N359" s="22"/>
      <c r="O359" s="22"/>
      <c r="P359" s="22"/>
      <c r="Q359" s="22"/>
      <c r="R359" s="22"/>
      <c r="S359" s="22"/>
      <c r="T359" s="22"/>
      <c r="U359" s="22"/>
      <c r="V359" s="22"/>
      <c r="W359" s="22"/>
      <c r="X359" s="22"/>
      <c r="Y359" s="22"/>
      <c r="Z359" s="22"/>
      <c r="AA359" s="22"/>
    </row>
    <row r="360" spans="1:27" ht="15" hidden="1">
      <c r="A360" s="138">
        <v>493</v>
      </c>
      <c r="B360" s="80" t="s">
        <v>2300</v>
      </c>
      <c r="C360" s="80" t="s">
        <v>1704</v>
      </c>
      <c r="D360" s="78">
        <v>34</v>
      </c>
      <c r="E360" s="217">
        <v>0</v>
      </c>
      <c r="F360" s="80"/>
      <c r="G360" s="447"/>
      <c r="H360" s="218">
        <f t="shared" si="2"/>
        <v>10.200000000000001</v>
      </c>
      <c r="I360" s="218">
        <f t="shared" si="3"/>
        <v>0</v>
      </c>
      <c r="J360" s="218">
        <v>51</v>
      </c>
      <c r="K360" s="219" t="s">
        <v>2301</v>
      </c>
      <c r="L360" s="22"/>
      <c r="M360" s="22"/>
      <c r="N360" s="22"/>
      <c r="O360" s="22"/>
      <c r="P360" s="22"/>
      <c r="Q360" s="22"/>
      <c r="R360" s="22"/>
      <c r="S360" s="22"/>
      <c r="T360" s="22"/>
      <c r="U360" s="22"/>
      <c r="V360" s="22"/>
      <c r="W360" s="22"/>
      <c r="X360" s="22"/>
      <c r="Y360" s="22"/>
      <c r="Z360" s="22"/>
      <c r="AA360" s="22"/>
    </row>
    <row r="361" spans="1:27" ht="15" hidden="1">
      <c r="A361" s="138">
        <v>489</v>
      </c>
      <c r="B361" s="80" t="s">
        <v>2302</v>
      </c>
      <c r="C361" s="80" t="s">
        <v>1704</v>
      </c>
      <c r="D361" s="78">
        <v>34</v>
      </c>
      <c r="E361" s="217">
        <v>0</v>
      </c>
      <c r="F361" s="80"/>
      <c r="G361" s="447"/>
      <c r="H361" s="218">
        <f t="shared" si="2"/>
        <v>16.2</v>
      </c>
      <c r="I361" s="218">
        <f t="shared" si="3"/>
        <v>0</v>
      </c>
      <c r="J361" s="218">
        <v>81</v>
      </c>
      <c r="K361" s="219" t="s">
        <v>2303</v>
      </c>
      <c r="L361" s="22"/>
      <c r="M361" s="22"/>
      <c r="N361" s="22"/>
      <c r="O361" s="22"/>
      <c r="P361" s="22"/>
      <c r="Q361" s="22"/>
      <c r="R361" s="22"/>
      <c r="S361" s="22"/>
      <c r="T361" s="22"/>
      <c r="U361" s="22"/>
      <c r="V361" s="22"/>
      <c r="W361" s="22"/>
      <c r="X361" s="22"/>
      <c r="Y361" s="22"/>
      <c r="Z361" s="22"/>
      <c r="AA361" s="22"/>
    </row>
    <row r="362" spans="1:27" ht="15" hidden="1">
      <c r="A362" s="138">
        <v>492</v>
      </c>
      <c r="B362" s="80" t="s">
        <v>2302</v>
      </c>
      <c r="C362" s="80" t="s">
        <v>1704</v>
      </c>
      <c r="D362" s="78">
        <v>34</v>
      </c>
      <c r="E362" s="217">
        <v>0</v>
      </c>
      <c r="F362" s="80"/>
      <c r="G362" s="447"/>
      <c r="H362" s="218">
        <f t="shared" si="2"/>
        <v>9.6000000000000014</v>
      </c>
      <c r="I362" s="218">
        <f t="shared" si="3"/>
        <v>0</v>
      </c>
      <c r="J362" s="218">
        <v>48</v>
      </c>
      <c r="K362" s="219" t="s">
        <v>2304</v>
      </c>
      <c r="L362" s="22"/>
      <c r="M362" s="22"/>
      <c r="N362" s="22"/>
      <c r="O362" s="22"/>
      <c r="P362" s="22"/>
      <c r="Q362" s="22"/>
      <c r="R362" s="22"/>
      <c r="S362" s="22"/>
      <c r="T362" s="22"/>
      <c r="U362" s="22"/>
      <c r="V362" s="22"/>
      <c r="W362" s="22"/>
      <c r="X362" s="22"/>
      <c r="Y362" s="22"/>
      <c r="Z362" s="22"/>
      <c r="AA362" s="22"/>
    </row>
    <row r="363" spans="1:27" ht="15" hidden="1">
      <c r="A363" s="138">
        <v>429</v>
      </c>
      <c r="B363" s="80" t="s">
        <v>2305</v>
      </c>
      <c r="C363" s="80" t="s">
        <v>1704</v>
      </c>
      <c r="D363" s="78">
        <v>34</v>
      </c>
      <c r="E363" s="217">
        <v>0</v>
      </c>
      <c r="F363" s="80"/>
      <c r="G363" s="447"/>
      <c r="H363" s="218">
        <f t="shared" si="2"/>
        <v>5.4</v>
      </c>
      <c r="I363" s="218">
        <f t="shared" si="3"/>
        <v>0</v>
      </c>
      <c r="J363" s="218">
        <v>27</v>
      </c>
      <c r="K363" s="219" t="s">
        <v>2306</v>
      </c>
      <c r="L363" s="22"/>
      <c r="M363" s="22"/>
      <c r="N363" s="22"/>
      <c r="O363" s="22"/>
      <c r="P363" s="22"/>
      <c r="Q363" s="22"/>
      <c r="R363" s="22"/>
      <c r="S363" s="22"/>
      <c r="T363" s="22"/>
      <c r="U363" s="22"/>
      <c r="V363" s="22"/>
      <c r="W363" s="22"/>
      <c r="X363" s="22"/>
      <c r="Y363" s="22"/>
      <c r="Z363" s="22"/>
      <c r="AA363" s="22"/>
    </row>
    <row r="364" spans="1:27" ht="15" hidden="1">
      <c r="A364" s="138">
        <v>209</v>
      </c>
      <c r="B364" s="80" t="s">
        <v>2307</v>
      </c>
      <c r="C364" s="80" t="s">
        <v>1699</v>
      </c>
      <c r="D364" s="78"/>
      <c r="E364" s="217">
        <v>0</v>
      </c>
      <c r="F364" s="80"/>
      <c r="G364" s="447"/>
      <c r="H364" s="218">
        <f t="shared" si="2"/>
        <v>18.600000000000001</v>
      </c>
      <c r="I364" s="218">
        <f t="shared" si="3"/>
        <v>0</v>
      </c>
      <c r="J364" s="218">
        <v>93</v>
      </c>
      <c r="K364" s="219" t="s">
        <v>2308</v>
      </c>
      <c r="L364" s="22"/>
      <c r="M364" s="22"/>
      <c r="N364" s="22"/>
      <c r="O364" s="22"/>
      <c r="P364" s="22"/>
      <c r="Q364" s="22"/>
      <c r="R364" s="22"/>
      <c r="S364" s="22"/>
      <c r="T364" s="22"/>
      <c r="U364" s="22"/>
      <c r="V364" s="22"/>
      <c r="W364" s="22"/>
      <c r="X364" s="22"/>
      <c r="Y364" s="22"/>
      <c r="Z364" s="22"/>
      <c r="AA364" s="22"/>
    </row>
    <row r="365" spans="1:27" ht="15" hidden="1">
      <c r="A365" s="138">
        <v>495</v>
      </c>
      <c r="B365" s="80" t="s">
        <v>2309</v>
      </c>
      <c r="C365" s="80" t="s">
        <v>1704</v>
      </c>
      <c r="D365" s="78">
        <v>34</v>
      </c>
      <c r="E365" s="217">
        <v>0</v>
      </c>
      <c r="F365" s="80"/>
      <c r="G365" s="447"/>
      <c r="H365" s="218">
        <f t="shared" si="2"/>
        <v>9.6000000000000014</v>
      </c>
      <c r="I365" s="218">
        <f t="shared" si="3"/>
        <v>0</v>
      </c>
      <c r="J365" s="218">
        <v>48</v>
      </c>
      <c r="K365" s="219" t="s">
        <v>2310</v>
      </c>
      <c r="L365" s="22"/>
      <c r="M365" s="22"/>
      <c r="N365" s="22"/>
      <c r="O365" s="22"/>
      <c r="P365" s="22"/>
      <c r="Q365" s="22"/>
      <c r="R365" s="22"/>
      <c r="S365" s="22"/>
      <c r="T365" s="22"/>
      <c r="U365" s="22"/>
      <c r="V365" s="22"/>
      <c r="W365" s="22"/>
      <c r="X365" s="22"/>
      <c r="Y365" s="22"/>
      <c r="Z365" s="22"/>
      <c r="AA365" s="22"/>
    </row>
    <row r="366" spans="1:27" ht="15" hidden="1">
      <c r="A366" s="138">
        <v>496</v>
      </c>
      <c r="B366" s="80" t="s">
        <v>2311</v>
      </c>
      <c r="C366" s="80" t="s">
        <v>1704</v>
      </c>
      <c r="D366" s="78">
        <v>34</v>
      </c>
      <c r="E366" s="217">
        <v>0</v>
      </c>
      <c r="F366" s="80"/>
      <c r="G366" s="447"/>
      <c r="H366" s="218">
        <f t="shared" si="2"/>
        <v>8.4</v>
      </c>
      <c r="I366" s="218">
        <f t="shared" si="3"/>
        <v>0</v>
      </c>
      <c r="J366" s="218">
        <v>42</v>
      </c>
      <c r="K366" s="219" t="s">
        <v>2312</v>
      </c>
      <c r="L366" s="22"/>
      <c r="M366" s="22"/>
      <c r="N366" s="22"/>
      <c r="O366" s="22"/>
      <c r="P366" s="22"/>
      <c r="Q366" s="22"/>
      <c r="R366" s="22"/>
      <c r="S366" s="22"/>
      <c r="T366" s="22"/>
      <c r="U366" s="22"/>
      <c r="V366" s="22"/>
      <c r="W366" s="22"/>
      <c r="X366" s="22"/>
      <c r="Y366" s="22"/>
      <c r="Z366" s="22"/>
      <c r="AA366" s="22"/>
    </row>
    <row r="367" spans="1:27" ht="15" hidden="1">
      <c r="A367" s="138">
        <v>152</v>
      </c>
      <c r="B367" s="80" t="s">
        <v>2313</v>
      </c>
      <c r="C367" s="80" t="s">
        <v>1699</v>
      </c>
      <c r="D367" s="78"/>
      <c r="E367" s="217">
        <v>0</v>
      </c>
      <c r="F367" s="80"/>
      <c r="G367" s="447"/>
      <c r="H367" s="218">
        <f t="shared" si="2"/>
        <v>17.8</v>
      </c>
      <c r="I367" s="218">
        <f t="shared" si="3"/>
        <v>0</v>
      </c>
      <c r="J367" s="218">
        <v>89</v>
      </c>
      <c r="K367" s="219" t="s">
        <v>2314</v>
      </c>
      <c r="L367" s="22"/>
      <c r="M367" s="22"/>
      <c r="N367" s="22"/>
      <c r="O367" s="22"/>
      <c r="P367" s="22"/>
      <c r="Q367" s="22"/>
      <c r="R367" s="22"/>
      <c r="S367" s="22"/>
      <c r="T367" s="22"/>
      <c r="U367" s="22"/>
      <c r="V367" s="22"/>
      <c r="W367" s="22"/>
      <c r="X367" s="22"/>
      <c r="Y367" s="22"/>
      <c r="Z367" s="22"/>
      <c r="AA367" s="22"/>
    </row>
    <row r="368" spans="1:27" ht="15" hidden="1">
      <c r="A368" s="138">
        <v>296</v>
      </c>
      <c r="B368" s="80" t="s">
        <v>2313</v>
      </c>
      <c r="C368" s="80" t="s">
        <v>1704</v>
      </c>
      <c r="D368" s="78">
        <v>21</v>
      </c>
      <c r="E368" s="217">
        <v>0</v>
      </c>
      <c r="F368" s="80"/>
      <c r="G368" s="447"/>
      <c r="H368" s="218">
        <f t="shared" si="2"/>
        <v>16.8</v>
      </c>
      <c r="I368" s="218">
        <f t="shared" si="3"/>
        <v>0</v>
      </c>
      <c r="J368" s="218">
        <v>84</v>
      </c>
      <c r="K368" s="219" t="s">
        <v>2315</v>
      </c>
      <c r="L368" s="22"/>
      <c r="M368" s="22"/>
      <c r="N368" s="22"/>
      <c r="O368" s="22"/>
      <c r="P368" s="22"/>
      <c r="Q368" s="22"/>
      <c r="R368" s="22"/>
      <c r="S368" s="22"/>
      <c r="T368" s="22"/>
      <c r="U368" s="22"/>
      <c r="V368" s="22"/>
      <c r="W368" s="22"/>
      <c r="X368" s="22"/>
      <c r="Y368" s="22"/>
      <c r="Z368" s="22"/>
      <c r="AA368" s="22"/>
    </row>
    <row r="369" spans="1:27" ht="15" hidden="1">
      <c r="A369" s="138">
        <v>306</v>
      </c>
      <c r="B369" s="80" t="s">
        <v>2316</v>
      </c>
      <c r="C369" s="80" t="s">
        <v>1704</v>
      </c>
      <c r="D369" s="78">
        <v>21</v>
      </c>
      <c r="E369" s="217">
        <v>0</v>
      </c>
      <c r="F369" s="80"/>
      <c r="G369" s="447"/>
      <c r="H369" s="218">
        <f t="shared" si="2"/>
        <v>6.8000000000000007</v>
      </c>
      <c r="I369" s="218">
        <f t="shared" si="3"/>
        <v>0</v>
      </c>
      <c r="J369" s="218">
        <v>34</v>
      </c>
      <c r="K369" s="219" t="s">
        <v>2317</v>
      </c>
      <c r="L369" s="22"/>
      <c r="M369" s="22"/>
      <c r="N369" s="22"/>
      <c r="O369" s="22"/>
      <c r="P369" s="22"/>
      <c r="Q369" s="22"/>
      <c r="R369" s="22"/>
      <c r="S369" s="22"/>
      <c r="T369" s="22"/>
      <c r="U369" s="22"/>
      <c r="V369" s="22"/>
      <c r="W369" s="22"/>
      <c r="X369" s="22"/>
      <c r="Y369" s="22"/>
      <c r="Z369" s="22"/>
      <c r="AA369" s="22"/>
    </row>
    <row r="370" spans="1:27" ht="15" hidden="1">
      <c r="A370" s="138">
        <v>826</v>
      </c>
      <c r="B370" s="80" t="s">
        <v>2316</v>
      </c>
      <c r="C370" s="80" t="s">
        <v>1706</v>
      </c>
      <c r="D370" s="78">
        <v>51</v>
      </c>
      <c r="E370" s="217">
        <v>0</v>
      </c>
      <c r="F370" s="80"/>
      <c r="G370" s="447"/>
      <c r="H370" s="218">
        <f t="shared" si="2"/>
        <v>6.8000000000000007</v>
      </c>
      <c r="I370" s="218">
        <f t="shared" si="3"/>
        <v>0</v>
      </c>
      <c r="J370" s="218">
        <v>34</v>
      </c>
      <c r="K370" s="219" t="s">
        <v>2317</v>
      </c>
      <c r="L370" s="22"/>
      <c r="M370" s="22"/>
      <c r="N370" s="22"/>
      <c r="O370" s="22"/>
      <c r="P370" s="22"/>
      <c r="Q370" s="22"/>
      <c r="R370" s="22"/>
      <c r="S370" s="22"/>
      <c r="T370" s="22"/>
      <c r="U370" s="22"/>
      <c r="V370" s="22"/>
      <c r="W370" s="22"/>
      <c r="X370" s="22"/>
      <c r="Y370" s="22"/>
      <c r="Z370" s="22"/>
      <c r="AA370" s="22"/>
    </row>
    <row r="371" spans="1:27" ht="15" hidden="1">
      <c r="A371" s="138">
        <v>193</v>
      </c>
      <c r="B371" s="80" t="s">
        <v>2318</v>
      </c>
      <c r="C371" s="80" t="s">
        <v>1699</v>
      </c>
      <c r="D371" s="78"/>
      <c r="E371" s="217">
        <v>0</v>
      </c>
      <c r="F371" s="80"/>
      <c r="G371" s="447"/>
      <c r="H371" s="218">
        <f t="shared" si="2"/>
        <v>2.4000000000000004</v>
      </c>
      <c r="I371" s="218">
        <f t="shared" si="3"/>
        <v>0</v>
      </c>
      <c r="J371" s="218">
        <v>12</v>
      </c>
      <c r="K371" s="219" t="s">
        <v>2319</v>
      </c>
      <c r="L371" s="22"/>
      <c r="M371" s="22"/>
      <c r="N371" s="22"/>
      <c r="O371" s="22"/>
      <c r="P371" s="22"/>
      <c r="Q371" s="22"/>
      <c r="R371" s="22"/>
      <c r="S371" s="22"/>
      <c r="T371" s="22"/>
      <c r="U371" s="22"/>
      <c r="V371" s="22"/>
      <c r="W371" s="22"/>
      <c r="X371" s="22"/>
      <c r="Y371" s="22"/>
      <c r="Z371" s="22"/>
      <c r="AA371" s="22"/>
    </row>
    <row r="372" spans="1:27" ht="15" hidden="1">
      <c r="A372" s="138">
        <v>163</v>
      </c>
      <c r="B372" s="80" t="s">
        <v>2320</v>
      </c>
      <c r="C372" s="80" t="s">
        <v>1699</v>
      </c>
      <c r="D372" s="78"/>
      <c r="E372" s="217">
        <v>0</v>
      </c>
      <c r="F372" s="80"/>
      <c r="G372" s="447"/>
      <c r="H372" s="218">
        <f t="shared" si="2"/>
        <v>2.8000000000000003</v>
      </c>
      <c r="I372" s="218">
        <f t="shared" si="3"/>
        <v>0</v>
      </c>
      <c r="J372" s="218">
        <v>14</v>
      </c>
      <c r="K372" s="219" t="s">
        <v>2321</v>
      </c>
      <c r="L372" s="22"/>
      <c r="M372" s="22"/>
      <c r="N372" s="22"/>
      <c r="O372" s="22"/>
      <c r="P372" s="22"/>
      <c r="Q372" s="22"/>
      <c r="R372" s="22"/>
      <c r="S372" s="22"/>
      <c r="T372" s="22"/>
      <c r="U372" s="22"/>
      <c r="V372" s="22"/>
      <c r="W372" s="22"/>
      <c r="X372" s="22"/>
      <c r="Y372" s="22"/>
      <c r="Z372" s="22"/>
      <c r="AA372" s="22"/>
    </row>
    <row r="373" spans="1:27" ht="15" hidden="1">
      <c r="A373" s="138">
        <v>484</v>
      </c>
      <c r="B373" s="80" t="s">
        <v>2322</v>
      </c>
      <c r="C373" s="80" t="s">
        <v>1704</v>
      </c>
      <c r="D373" s="78">
        <v>34</v>
      </c>
      <c r="E373" s="217">
        <v>0</v>
      </c>
      <c r="F373" s="80"/>
      <c r="G373" s="447"/>
      <c r="H373" s="218">
        <f t="shared" si="2"/>
        <v>3.4000000000000004</v>
      </c>
      <c r="I373" s="218">
        <f t="shared" si="3"/>
        <v>0</v>
      </c>
      <c r="J373" s="218">
        <v>17</v>
      </c>
      <c r="K373" s="219" t="s">
        <v>2323</v>
      </c>
      <c r="L373" s="22"/>
      <c r="M373" s="22"/>
      <c r="N373" s="22"/>
      <c r="O373" s="22"/>
      <c r="P373" s="22"/>
      <c r="Q373" s="22"/>
      <c r="R373" s="22"/>
      <c r="S373" s="22"/>
      <c r="T373" s="22"/>
      <c r="U373" s="22"/>
      <c r="V373" s="22"/>
      <c r="W373" s="22"/>
      <c r="X373" s="22"/>
      <c r="Y373" s="22"/>
      <c r="Z373" s="22"/>
      <c r="AA373" s="22"/>
    </row>
    <row r="374" spans="1:27" ht="15" hidden="1">
      <c r="A374" s="138">
        <v>445</v>
      </c>
      <c r="B374" s="80" t="s">
        <v>2324</v>
      </c>
      <c r="C374" s="80" t="s">
        <v>1704</v>
      </c>
      <c r="D374" s="78">
        <v>34</v>
      </c>
      <c r="E374" s="217">
        <v>0</v>
      </c>
      <c r="F374" s="80"/>
      <c r="G374" s="447"/>
      <c r="H374" s="218">
        <f t="shared" si="2"/>
        <v>7.4</v>
      </c>
      <c r="I374" s="218">
        <f t="shared" si="3"/>
        <v>0</v>
      </c>
      <c r="J374" s="218">
        <v>37</v>
      </c>
      <c r="K374" s="219" t="s">
        <v>2325</v>
      </c>
      <c r="L374" s="22"/>
      <c r="M374" s="22"/>
      <c r="N374" s="22"/>
      <c r="O374" s="22"/>
      <c r="P374" s="22"/>
      <c r="Q374" s="22"/>
      <c r="R374" s="22"/>
      <c r="S374" s="22"/>
      <c r="T374" s="22"/>
      <c r="U374" s="22"/>
      <c r="V374" s="22"/>
      <c r="W374" s="22"/>
      <c r="X374" s="22"/>
      <c r="Y374" s="22"/>
      <c r="Z374" s="22"/>
      <c r="AA374" s="22"/>
    </row>
    <row r="375" spans="1:27" ht="15" hidden="1">
      <c r="A375" s="138">
        <v>598</v>
      </c>
      <c r="B375" s="80" t="s">
        <v>2326</v>
      </c>
      <c r="C375" s="80" t="s">
        <v>1704</v>
      </c>
      <c r="D375" s="78">
        <v>34</v>
      </c>
      <c r="E375" s="217">
        <v>0</v>
      </c>
      <c r="F375" s="80"/>
      <c r="G375" s="447"/>
      <c r="H375" s="218">
        <f t="shared" si="2"/>
        <v>4.8000000000000007</v>
      </c>
      <c r="I375" s="218">
        <f t="shared" si="3"/>
        <v>0</v>
      </c>
      <c r="J375" s="218">
        <v>24</v>
      </c>
      <c r="K375" s="219" t="s">
        <v>2327</v>
      </c>
      <c r="L375" s="22"/>
      <c r="M375" s="22"/>
      <c r="N375" s="22"/>
      <c r="O375" s="22"/>
      <c r="P375" s="22"/>
      <c r="Q375" s="22"/>
      <c r="R375" s="22"/>
      <c r="S375" s="22"/>
      <c r="T375" s="22"/>
      <c r="U375" s="22"/>
      <c r="V375" s="22"/>
      <c r="W375" s="22"/>
      <c r="X375" s="22"/>
      <c r="Y375" s="22"/>
      <c r="Z375" s="22"/>
      <c r="AA375" s="22"/>
    </row>
    <row r="376" spans="1:27" ht="15" hidden="1">
      <c r="A376" s="138">
        <v>762</v>
      </c>
      <c r="B376" s="80" t="s">
        <v>2328</v>
      </c>
      <c r="C376" s="80" t="s">
        <v>1706</v>
      </c>
      <c r="D376" s="78">
        <v>51</v>
      </c>
      <c r="E376" s="217">
        <v>0</v>
      </c>
      <c r="F376" s="80"/>
      <c r="G376" s="447"/>
      <c r="H376" s="218">
        <f t="shared" si="2"/>
        <v>16.600000000000001</v>
      </c>
      <c r="I376" s="218">
        <f t="shared" si="3"/>
        <v>0</v>
      </c>
      <c r="J376" s="218">
        <v>83</v>
      </c>
      <c r="K376" s="219" t="s">
        <v>2329</v>
      </c>
      <c r="L376" s="22"/>
      <c r="M376" s="22"/>
      <c r="N376" s="22"/>
      <c r="O376" s="22"/>
      <c r="P376" s="22"/>
      <c r="Q376" s="22"/>
      <c r="R376" s="22"/>
      <c r="S376" s="22"/>
      <c r="T376" s="22"/>
      <c r="U376" s="22"/>
      <c r="V376" s="22"/>
      <c r="W376" s="22"/>
      <c r="X376" s="22"/>
      <c r="Y376" s="22"/>
      <c r="Z376" s="22"/>
      <c r="AA376" s="22"/>
    </row>
    <row r="377" spans="1:27" ht="15" hidden="1">
      <c r="A377" s="138">
        <v>319</v>
      </c>
      <c r="B377" s="80" t="s">
        <v>2330</v>
      </c>
      <c r="C377" s="80" t="s">
        <v>1704</v>
      </c>
      <c r="D377" s="78">
        <v>21</v>
      </c>
      <c r="E377" s="217">
        <v>0</v>
      </c>
      <c r="F377" s="80"/>
      <c r="G377" s="447"/>
      <c r="H377" s="218">
        <f t="shared" si="2"/>
        <v>6.8000000000000007</v>
      </c>
      <c r="I377" s="218">
        <f t="shared" si="3"/>
        <v>0</v>
      </c>
      <c r="J377" s="218">
        <v>34</v>
      </c>
      <c r="K377" s="219" t="s">
        <v>2331</v>
      </c>
      <c r="L377" s="22"/>
      <c r="M377" s="22"/>
      <c r="N377" s="22"/>
      <c r="O377" s="22"/>
      <c r="P377" s="22"/>
      <c r="Q377" s="22"/>
      <c r="R377" s="22"/>
      <c r="S377" s="22"/>
      <c r="T377" s="22"/>
      <c r="U377" s="22"/>
      <c r="V377" s="22"/>
      <c r="W377" s="22"/>
      <c r="X377" s="22"/>
      <c r="Y377" s="22"/>
      <c r="Z377" s="22"/>
      <c r="AA377" s="22"/>
    </row>
    <row r="378" spans="1:27" ht="15" hidden="1">
      <c r="A378" s="138">
        <v>430</v>
      </c>
      <c r="B378" s="80" t="s">
        <v>2332</v>
      </c>
      <c r="C378" s="80" t="s">
        <v>1704</v>
      </c>
      <c r="D378" s="78">
        <v>34</v>
      </c>
      <c r="E378" s="217">
        <v>0</v>
      </c>
      <c r="F378" s="80"/>
      <c r="G378" s="447"/>
      <c r="H378" s="218">
        <f t="shared" si="2"/>
        <v>6</v>
      </c>
      <c r="I378" s="218">
        <f t="shared" si="3"/>
        <v>0</v>
      </c>
      <c r="J378" s="218">
        <v>30</v>
      </c>
      <c r="K378" s="219" t="s">
        <v>2333</v>
      </c>
      <c r="L378" s="22"/>
      <c r="M378" s="22"/>
      <c r="N378" s="22"/>
      <c r="O378" s="22"/>
      <c r="P378" s="22"/>
      <c r="Q378" s="22"/>
      <c r="R378" s="22"/>
      <c r="S378" s="22"/>
      <c r="T378" s="22"/>
      <c r="U378" s="22"/>
      <c r="V378" s="22"/>
      <c r="W378" s="22"/>
      <c r="X378" s="22"/>
      <c r="Y378" s="22"/>
      <c r="Z378" s="22"/>
      <c r="AA378" s="22"/>
    </row>
    <row r="379" spans="1:27" ht="15" hidden="1">
      <c r="A379" s="138">
        <v>475</v>
      </c>
      <c r="B379" s="80" t="s">
        <v>2334</v>
      </c>
      <c r="C379" s="80" t="s">
        <v>1704</v>
      </c>
      <c r="D379" s="78">
        <v>34</v>
      </c>
      <c r="E379" s="217">
        <v>0</v>
      </c>
      <c r="F379" s="80"/>
      <c r="G379" s="447"/>
      <c r="H379" s="218">
        <f t="shared" si="2"/>
        <v>11.200000000000001</v>
      </c>
      <c r="I379" s="218">
        <f t="shared" si="3"/>
        <v>0</v>
      </c>
      <c r="J379" s="218">
        <v>56</v>
      </c>
      <c r="K379" s="219" t="s">
        <v>2335</v>
      </c>
      <c r="L379" s="22"/>
      <c r="M379" s="22"/>
      <c r="N379" s="22"/>
      <c r="O379" s="22"/>
      <c r="P379" s="22"/>
      <c r="Q379" s="22"/>
      <c r="R379" s="22"/>
      <c r="S379" s="22"/>
      <c r="T379" s="22"/>
      <c r="U379" s="22"/>
      <c r="V379" s="22"/>
      <c r="W379" s="22"/>
      <c r="X379" s="22"/>
      <c r="Y379" s="22"/>
      <c r="Z379" s="22"/>
      <c r="AA379" s="22"/>
    </row>
    <row r="380" spans="1:27" ht="15" hidden="1">
      <c r="A380" s="138">
        <v>165</v>
      </c>
      <c r="B380" s="80" t="s">
        <v>2336</v>
      </c>
      <c r="C380" s="80" t="s">
        <v>1699</v>
      </c>
      <c r="D380" s="78"/>
      <c r="E380" s="217">
        <v>0</v>
      </c>
      <c r="F380" s="80"/>
      <c r="G380" s="447"/>
      <c r="H380" s="218">
        <f t="shared" si="2"/>
        <v>11.200000000000001</v>
      </c>
      <c r="I380" s="218">
        <f t="shared" si="3"/>
        <v>0</v>
      </c>
      <c r="J380" s="218">
        <v>56</v>
      </c>
      <c r="K380" s="219" t="s">
        <v>2337</v>
      </c>
      <c r="L380" s="22"/>
      <c r="M380" s="22"/>
      <c r="N380" s="22"/>
      <c r="O380" s="22"/>
      <c r="P380" s="22"/>
      <c r="Q380" s="22"/>
      <c r="R380" s="22"/>
      <c r="S380" s="22"/>
      <c r="T380" s="22"/>
      <c r="U380" s="22"/>
      <c r="V380" s="22"/>
      <c r="W380" s="22"/>
      <c r="X380" s="22"/>
      <c r="Y380" s="22"/>
      <c r="Z380" s="22"/>
      <c r="AA380" s="22"/>
    </row>
    <row r="381" spans="1:27" ht="15" hidden="1">
      <c r="A381" s="138">
        <v>595</v>
      </c>
      <c r="B381" s="80" t="s">
        <v>2338</v>
      </c>
      <c r="C381" s="80" t="s">
        <v>1704</v>
      </c>
      <c r="D381" s="78">
        <v>34</v>
      </c>
      <c r="E381" s="217">
        <v>0</v>
      </c>
      <c r="F381" s="80"/>
      <c r="G381" s="447"/>
      <c r="H381" s="218">
        <f t="shared" si="2"/>
        <v>10.4</v>
      </c>
      <c r="I381" s="218">
        <f t="shared" si="3"/>
        <v>0</v>
      </c>
      <c r="J381" s="218">
        <v>52</v>
      </c>
      <c r="K381" s="219" t="s">
        <v>2339</v>
      </c>
      <c r="L381" s="22"/>
      <c r="M381" s="22"/>
      <c r="N381" s="22"/>
      <c r="O381" s="22"/>
      <c r="P381" s="22"/>
      <c r="Q381" s="22"/>
      <c r="R381" s="22"/>
      <c r="S381" s="22"/>
      <c r="T381" s="22"/>
      <c r="U381" s="22"/>
      <c r="V381" s="22"/>
      <c r="W381" s="22"/>
      <c r="X381" s="22"/>
      <c r="Y381" s="22"/>
      <c r="Z381" s="22"/>
      <c r="AA381" s="22"/>
    </row>
    <row r="382" spans="1:27" ht="15" hidden="1">
      <c r="A382" s="138">
        <v>516</v>
      </c>
      <c r="B382" s="80" t="s">
        <v>2340</v>
      </c>
      <c r="C382" s="80" t="s">
        <v>1704</v>
      </c>
      <c r="D382" s="78">
        <v>34</v>
      </c>
      <c r="E382" s="217">
        <v>0</v>
      </c>
      <c r="F382" s="80"/>
      <c r="G382" s="447"/>
      <c r="H382" s="218">
        <f t="shared" si="2"/>
        <v>12</v>
      </c>
      <c r="I382" s="218">
        <f t="shared" si="3"/>
        <v>0</v>
      </c>
      <c r="J382" s="218">
        <v>60</v>
      </c>
      <c r="K382" s="219" t="s">
        <v>2341</v>
      </c>
      <c r="L382" s="22"/>
      <c r="M382" s="22"/>
      <c r="N382" s="22"/>
      <c r="O382" s="22"/>
      <c r="P382" s="22"/>
      <c r="Q382" s="22"/>
      <c r="R382" s="22"/>
      <c r="S382" s="22"/>
      <c r="T382" s="22"/>
      <c r="U382" s="22"/>
      <c r="V382" s="22"/>
      <c r="W382" s="22"/>
      <c r="X382" s="22"/>
      <c r="Y382" s="22"/>
      <c r="Z382" s="22"/>
      <c r="AA382" s="22"/>
    </row>
    <row r="383" spans="1:27" ht="15" hidden="1">
      <c r="A383" s="138">
        <v>529</v>
      </c>
      <c r="B383" s="80" t="s">
        <v>2342</v>
      </c>
      <c r="C383" s="80" t="s">
        <v>1704</v>
      </c>
      <c r="D383" s="78">
        <v>34</v>
      </c>
      <c r="E383" s="217">
        <v>0</v>
      </c>
      <c r="F383" s="80"/>
      <c r="G383" s="447"/>
      <c r="H383" s="218">
        <f t="shared" si="2"/>
        <v>9.6000000000000014</v>
      </c>
      <c r="I383" s="218">
        <f t="shared" si="3"/>
        <v>0</v>
      </c>
      <c r="J383" s="218">
        <v>48</v>
      </c>
      <c r="K383" s="219" t="s">
        <v>2343</v>
      </c>
      <c r="L383" s="22"/>
      <c r="M383" s="22"/>
      <c r="N383" s="22"/>
      <c r="O383" s="22"/>
      <c r="P383" s="22"/>
      <c r="Q383" s="22"/>
      <c r="R383" s="22"/>
      <c r="S383" s="22"/>
      <c r="T383" s="22"/>
      <c r="U383" s="22"/>
      <c r="V383" s="22"/>
      <c r="W383" s="22"/>
      <c r="X383" s="22"/>
      <c r="Y383" s="22"/>
      <c r="Z383" s="22"/>
      <c r="AA383" s="22"/>
    </row>
    <row r="384" spans="1:27" ht="15" hidden="1">
      <c r="A384" s="138">
        <v>488</v>
      </c>
      <c r="B384" s="80" t="s">
        <v>2344</v>
      </c>
      <c r="C384" s="80" t="s">
        <v>1704</v>
      </c>
      <c r="D384" s="78">
        <v>34</v>
      </c>
      <c r="E384" s="217">
        <v>0</v>
      </c>
      <c r="F384" s="80"/>
      <c r="G384" s="447"/>
      <c r="H384" s="218">
        <f t="shared" si="2"/>
        <v>11.8</v>
      </c>
      <c r="I384" s="218">
        <f t="shared" si="3"/>
        <v>0</v>
      </c>
      <c r="J384" s="218">
        <v>59</v>
      </c>
      <c r="K384" s="219" t="s">
        <v>2345</v>
      </c>
      <c r="L384" s="22"/>
      <c r="M384" s="22"/>
      <c r="N384" s="22"/>
      <c r="O384" s="22"/>
      <c r="P384" s="22"/>
      <c r="Q384" s="22"/>
      <c r="R384" s="22"/>
      <c r="S384" s="22"/>
      <c r="T384" s="22"/>
      <c r="U384" s="22"/>
      <c r="V384" s="22"/>
      <c r="W384" s="22"/>
      <c r="X384" s="22"/>
      <c r="Y384" s="22"/>
      <c r="Z384" s="22"/>
      <c r="AA384" s="22"/>
    </row>
    <row r="385" spans="1:27" ht="15" hidden="1">
      <c r="A385" s="138">
        <v>578</v>
      </c>
      <c r="B385" s="80" t="s">
        <v>2346</v>
      </c>
      <c r="C385" s="80" t="s">
        <v>1704</v>
      </c>
      <c r="D385" s="78">
        <v>34</v>
      </c>
      <c r="E385" s="217">
        <v>0</v>
      </c>
      <c r="F385" s="80"/>
      <c r="G385" s="447"/>
      <c r="H385" s="218">
        <f t="shared" si="2"/>
        <v>10.600000000000001</v>
      </c>
      <c r="I385" s="218">
        <f t="shared" si="3"/>
        <v>0</v>
      </c>
      <c r="J385" s="218">
        <v>53</v>
      </c>
      <c r="K385" s="219" t="s">
        <v>2347</v>
      </c>
      <c r="L385" s="22"/>
      <c r="M385" s="22"/>
      <c r="N385" s="22"/>
      <c r="O385" s="22"/>
      <c r="P385" s="22"/>
      <c r="Q385" s="22"/>
      <c r="R385" s="22"/>
      <c r="S385" s="22"/>
      <c r="T385" s="22"/>
      <c r="U385" s="22"/>
      <c r="V385" s="22"/>
      <c r="W385" s="22"/>
      <c r="X385" s="22"/>
      <c r="Y385" s="22"/>
      <c r="Z385" s="22"/>
      <c r="AA385" s="22"/>
    </row>
    <row r="386" spans="1:27" ht="15" hidden="1">
      <c r="A386" s="138">
        <v>476</v>
      </c>
      <c r="B386" s="80" t="s">
        <v>2348</v>
      </c>
      <c r="C386" s="80" t="s">
        <v>1704</v>
      </c>
      <c r="D386" s="78">
        <v>34</v>
      </c>
      <c r="E386" s="217">
        <v>0</v>
      </c>
      <c r="F386" s="80"/>
      <c r="G386" s="447"/>
      <c r="H386" s="218">
        <f t="shared" si="2"/>
        <v>7.4</v>
      </c>
      <c r="I386" s="218">
        <f t="shared" si="3"/>
        <v>0</v>
      </c>
      <c r="J386" s="218">
        <v>37</v>
      </c>
      <c r="K386" s="219" t="s">
        <v>2349</v>
      </c>
      <c r="L386" s="22"/>
      <c r="M386" s="22"/>
      <c r="N386" s="22"/>
      <c r="O386" s="22"/>
      <c r="P386" s="22"/>
      <c r="Q386" s="22"/>
      <c r="R386" s="22"/>
      <c r="S386" s="22"/>
      <c r="T386" s="22"/>
      <c r="U386" s="22"/>
      <c r="V386" s="22"/>
      <c r="W386" s="22"/>
      <c r="X386" s="22"/>
      <c r="Y386" s="22"/>
      <c r="Z386" s="22"/>
      <c r="AA386" s="22"/>
    </row>
    <row r="387" spans="1:27" ht="15" hidden="1">
      <c r="A387" s="138">
        <v>202</v>
      </c>
      <c r="B387" s="80" t="s">
        <v>2350</v>
      </c>
      <c r="C387" s="80" t="s">
        <v>1699</v>
      </c>
      <c r="D387" s="78"/>
      <c r="E387" s="217">
        <v>0</v>
      </c>
      <c r="F387" s="80"/>
      <c r="G387" s="447"/>
      <c r="H387" s="218">
        <f t="shared" si="2"/>
        <v>7</v>
      </c>
      <c r="I387" s="218">
        <f t="shared" si="3"/>
        <v>0</v>
      </c>
      <c r="J387" s="218">
        <v>35</v>
      </c>
      <c r="K387" s="219" t="s">
        <v>2351</v>
      </c>
      <c r="L387" s="22"/>
      <c r="M387" s="22"/>
      <c r="N387" s="22"/>
      <c r="O387" s="22"/>
      <c r="P387" s="22"/>
      <c r="Q387" s="22"/>
      <c r="R387" s="22"/>
      <c r="S387" s="22"/>
      <c r="T387" s="22"/>
      <c r="U387" s="22"/>
      <c r="V387" s="22"/>
      <c r="W387" s="22"/>
      <c r="X387" s="22"/>
      <c r="Y387" s="22"/>
      <c r="Z387" s="22"/>
      <c r="AA387" s="22"/>
    </row>
    <row r="388" spans="1:27" ht="15" hidden="1">
      <c r="A388" s="138">
        <v>462</v>
      </c>
      <c r="B388" s="80" t="s">
        <v>2352</v>
      </c>
      <c r="C388" s="80" t="s">
        <v>1704</v>
      </c>
      <c r="D388" s="78">
        <v>34</v>
      </c>
      <c r="E388" s="217">
        <v>0</v>
      </c>
      <c r="F388" s="80"/>
      <c r="G388" s="447"/>
      <c r="H388" s="218">
        <f t="shared" si="2"/>
        <v>6.4</v>
      </c>
      <c r="I388" s="218">
        <f t="shared" si="3"/>
        <v>0</v>
      </c>
      <c r="J388" s="218">
        <v>32</v>
      </c>
      <c r="K388" s="219" t="s">
        <v>2353</v>
      </c>
      <c r="L388" s="22"/>
      <c r="M388" s="22"/>
      <c r="N388" s="22"/>
      <c r="O388" s="22"/>
      <c r="P388" s="22"/>
      <c r="Q388" s="22"/>
      <c r="R388" s="22"/>
      <c r="S388" s="22"/>
      <c r="T388" s="22"/>
      <c r="U388" s="22"/>
      <c r="V388" s="22"/>
      <c r="W388" s="22"/>
      <c r="X388" s="22"/>
      <c r="Y388" s="22"/>
      <c r="Z388" s="22"/>
      <c r="AA388" s="22"/>
    </row>
    <row r="389" spans="1:27" ht="15" hidden="1">
      <c r="A389" s="138">
        <v>459</v>
      </c>
      <c r="B389" s="80" t="s">
        <v>2354</v>
      </c>
      <c r="C389" s="80" t="s">
        <v>1704</v>
      </c>
      <c r="D389" s="78">
        <v>34</v>
      </c>
      <c r="E389" s="217">
        <v>0</v>
      </c>
      <c r="F389" s="80"/>
      <c r="G389" s="447"/>
      <c r="H389" s="218">
        <f t="shared" si="2"/>
        <v>5</v>
      </c>
      <c r="I389" s="218">
        <f t="shared" si="3"/>
        <v>0</v>
      </c>
      <c r="J389" s="218">
        <v>25</v>
      </c>
      <c r="K389" s="219" t="s">
        <v>2355</v>
      </c>
      <c r="L389" s="22"/>
      <c r="M389" s="22"/>
      <c r="N389" s="22"/>
      <c r="O389" s="22"/>
      <c r="P389" s="22"/>
      <c r="Q389" s="22"/>
      <c r="R389" s="22"/>
      <c r="S389" s="22"/>
      <c r="T389" s="22"/>
      <c r="U389" s="22"/>
      <c r="V389" s="22"/>
      <c r="W389" s="22"/>
      <c r="X389" s="22"/>
      <c r="Y389" s="22"/>
      <c r="Z389" s="22"/>
      <c r="AA389" s="22"/>
    </row>
    <row r="390" spans="1:27" ht="15" hidden="1">
      <c r="A390" s="138">
        <v>648</v>
      </c>
      <c r="B390" s="80" t="s">
        <v>2354</v>
      </c>
      <c r="C390" s="80" t="s">
        <v>1706</v>
      </c>
      <c r="D390" s="78">
        <v>49</v>
      </c>
      <c r="E390" s="217">
        <v>0</v>
      </c>
      <c r="F390" s="80"/>
      <c r="G390" s="447"/>
      <c r="H390" s="218">
        <f t="shared" si="2"/>
        <v>5</v>
      </c>
      <c r="I390" s="218">
        <f t="shared" si="3"/>
        <v>0</v>
      </c>
      <c r="J390" s="218">
        <v>25</v>
      </c>
      <c r="K390" s="219" t="s">
        <v>2355</v>
      </c>
      <c r="L390" s="22"/>
      <c r="M390" s="22"/>
      <c r="N390" s="22"/>
      <c r="O390" s="22"/>
      <c r="P390" s="22"/>
      <c r="Q390" s="22"/>
      <c r="R390" s="22"/>
      <c r="S390" s="22"/>
      <c r="T390" s="22"/>
      <c r="U390" s="22"/>
      <c r="V390" s="22"/>
      <c r="W390" s="22"/>
      <c r="X390" s="22"/>
      <c r="Y390" s="22"/>
      <c r="Z390" s="22"/>
      <c r="AA390" s="22"/>
    </row>
    <row r="391" spans="1:27" ht="15" hidden="1">
      <c r="A391" s="138">
        <v>458</v>
      </c>
      <c r="B391" s="80" t="s">
        <v>2356</v>
      </c>
      <c r="C391" s="80" t="s">
        <v>1704</v>
      </c>
      <c r="D391" s="78">
        <v>34</v>
      </c>
      <c r="E391" s="217">
        <v>0</v>
      </c>
      <c r="F391" s="80"/>
      <c r="G391" s="447"/>
      <c r="H391" s="218">
        <f t="shared" si="2"/>
        <v>6</v>
      </c>
      <c r="I391" s="218">
        <f t="shared" si="3"/>
        <v>0</v>
      </c>
      <c r="J391" s="218">
        <v>30</v>
      </c>
      <c r="K391" s="219" t="s">
        <v>2357</v>
      </c>
      <c r="L391" s="22"/>
      <c r="M391" s="22"/>
      <c r="N391" s="22"/>
      <c r="O391" s="22"/>
      <c r="P391" s="22"/>
      <c r="Q391" s="22"/>
      <c r="R391" s="22"/>
      <c r="S391" s="22"/>
      <c r="T391" s="22"/>
      <c r="U391" s="22"/>
      <c r="V391" s="22"/>
      <c r="W391" s="22"/>
      <c r="X391" s="22"/>
      <c r="Y391" s="22"/>
      <c r="Z391" s="22"/>
      <c r="AA391" s="22"/>
    </row>
    <row r="392" spans="1:27" ht="15" hidden="1">
      <c r="A392" s="138">
        <v>451</v>
      </c>
      <c r="B392" s="80" t="s">
        <v>2358</v>
      </c>
      <c r="C392" s="80" t="s">
        <v>1704</v>
      </c>
      <c r="D392" s="78">
        <v>34</v>
      </c>
      <c r="E392" s="217">
        <v>0</v>
      </c>
      <c r="F392" s="80"/>
      <c r="G392" s="447"/>
      <c r="H392" s="218">
        <f t="shared" si="2"/>
        <v>2.8000000000000003</v>
      </c>
      <c r="I392" s="218">
        <f t="shared" si="3"/>
        <v>0</v>
      </c>
      <c r="J392" s="218">
        <v>14</v>
      </c>
      <c r="K392" s="219" t="s">
        <v>2359</v>
      </c>
      <c r="L392" s="22"/>
      <c r="M392" s="22"/>
      <c r="N392" s="22"/>
      <c r="O392" s="22"/>
      <c r="P392" s="22"/>
      <c r="Q392" s="22"/>
      <c r="R392" s="22"/>
      <c r="S392" s="22"/>
      <c r="T392" s="22"/>
      <c r="U392" s="22"/>
      <c r="V392" s="22"/>
      <c r="W392" s="22"/>
      <c r="X392" s="22"/>
      <c r="Y392" s="22"/>
      <c r="Z392" s="22"/>
      <c r="AA392" s="22"/>
    </row>
    <row r="393" spans="1:27" ht="15" hidden="1">
      <c r="A393" s="138">
        <v>464</v>
      </c>
      <c r="B393" s="80" t="s">
        <v>2360</v>
      </c>
      <c r="C393" s="80" t="s">
        <v>1704</v>
      </c>
      <c r="D393" s="78">
        <v>34</v>
      </c>
      <c r="E393" s="217">
        <v>0</v>
      </c>
      <c r="F393" s="80"/>
      <c r="G393" s="447"/>
      <c r="H393" s="218">
        <f t="shared" si="2"/>
        <v>6</v>
      </c>
      <c r="I393" s="218">
        <f t="shared" si="3"/>
        <v>0</v>
      </c>
      <c r="J393" s="218">
        <v>30</v>
      </c>
      <c r="K393" s="219" t="s">
        <v>2361</v>
      </c>
      <c r="L393" s="22"/>
      <c r="M393" s="22"/>
      <c r="N393" s="22"/>
      <c r="O393" s="22"/>
      <c r="P393" s="22"/>
      <c r="Q393" s="22"/>
      <c r="R393" s="22"/>
      <c r="S393" s="22"/>
      <c r="T393" s="22"/>
      <c r="U393" s="22"/>
      <c r="V393" s="22"/>
      <c r="W393" s="22"/>
      <c r="X393" s="22"/>
      <c r="Y393" s="22"/>
      <c r="Z393" s="22"/>
      <c r="AA393" s="22"/>
    </row>
    <row r="394" spans="1:27" ht="15" hidden="1">
      <c r="A394" s="138">
        <v>531</v>
      </c>
      <c r="B394" s="80" t="s">
        <v>2362</v>
      </c>
      <c r="C394" s="80" t="s">
        <v>1704</v>
      </c>
      <c r="D394" s="78">
        <v>34</v>
      </c>
      <c r="E394" s="217">
        <v>0</v>
      </c>
      <c r="F394" s="80"/>
      <c r="G394" s="447"/>
      <c r="H394" s="218">
        <f t="shared" si="2"/>
        <v>4.8000000000000007</v>
      </c>
      <c r="I394" s="218">
        <f t="shared" si="3"/>
        <v>0</v>
      </c>
      <c r="J394" s="218">
        <v>24</v>
      </c>
      <c r="K394" s="219" t="s">
        <v>2363</v>
      </c>
      <c r="L394" s="22"/>
      <c r="M394" s="22"/>
      <c r="N394" s="22"/>
      <c r="O394" s="22"/>
      <c r="P394" s="22"/>
      <c r="Q394" s="22"/>
      <c r="R394" s="22"/>
      <c r="S394" s="22"/>
      <c r="T394" s="22"/>
      <c r="U394" s="22"/>
      <c r="V394" s="22"/>
      <c r="W394" s="22"/>
      <c r="X394" s="22"/>
      <c r="Y394" s="22"/>
      <c r="Z394" s="22"/>
      <c r="AA394" s="22"/>
    </row>
    <row r="395" spans="1:27" ht="15" hidden="1">
      <c r="A395" s="138">
        <v>506</v>
      </c>
      <c r="B395" s="80" t="s">
        <v>2364</v>
      </c>
      <c r="C395" s="80" t="s">
        <v>1704</v>
      </c>
      <c r="D395" s="78">
        <v>34</v>
      </c>
      <c r="E395" s="217">
        <v>0</v>
      </c>
      <c r="F395" s="80"/>
      <c r="G395" s="447"/>
      <c r="H395" s="218">
        <f t="shared" si="2"/>
        <v>4.8000000000000007</v>
      </c>
      <c r="I395" s="218">
        <f t="shared" si="3"/>
        <v>0</v>
      </c>
      <c r="J395" s="218">
        <v>24</v>
      </c>
      <c r="K395" s="219" t="s">
        <v>2365</v>
      </c>
      <c r="L395" s="22"/>
      <c r="M395" s="22"/>
      <c r="N395" s="22"/>
      <c r="O395" s="22"/>
      <c r="P395" s="22"/>
      <c r="Q395" s="22"/>
      <c r="R395" s="22"/>
      <c r="S395" s="22"/>
      <c r="T395" s="22"/>
      <c r="U395" s="22"/>
      <c r="V395" s="22"/>
      <c r="W395" s="22"/>
      <c r="X395" s="22"/>
      <c r="Y395" s="22"/>
      <c r="Z395" s="22"/>
      <c r="AA395" s="22"/>
    </row>
    <row r="396" spans="1:27" ht="15" hidden="1">
      <c r="A396" s="138">
        <v>589</v>
      </c>
      <c r="B396" s="80" t="s">
        <v>2366</v>
      </c>
      <c r="C396" s="80" t="s">
        <v>1704</v>
      </c>
      <c r="D396" s="78">
        <v>34</v>
      </c>
      <c r="E396" s="217">
        <v>0</v>
      </c>
      <c r="F396" s="80"/>
      <c r="G396" s="447"/>
      <c r="H396" s="218">
        <f t="shared" si="2"/>
        <v>3.2</v>
      </c>
      <c r="I396" s="218">
        <f t="shared" si="3"/>
        <v>0</v>
      </c>
      <c r="J396" s="218">
        <v>16</v>
      </c>
      <c r="K396" s="219" t="s">
        <v>2367</v>
      </c>
      <c r="L396" s="22"/>
      <c r="M396" s="22"/>
      <c r="N396" s="22"/>
      <c r="O396" s="22"/>
      <c r="P396" s="22"/>
      <c r="Q396" s="22"/>
      <c r="R396" s="22"/>
      <c r="S396" s="22"/>
      <c r="T396" s="22"/>
      <c r="U396" s="22"/>
      <c r="V396" s="22"/>
      <c r="W396" s="22"/>
      <c r="X396" s="22"/>
      <c r="Y396" s="22"/>
      <c r="Z396" s="22"/>
      <c r="AA396" s="22"/>
    </row>
    <row r="397" spans="1:27" ht="15" hidden="1">
      <c r="A397" s="138">
        <v>422</v>
      </c>
      <c r="B397" s="80" t="s">
        <v>2368</v>
      </c>
      <c r="C397" s="80" t="s">
        <v>1704</v>
      </c>
      <c r="D397" s="78">
        <v>34</v>
      </c>
      <c r="E397" s="217">
        <v>0</v>
      </c>
      <c r="F397" s="80"/>
      <c r="G397" s="447"/>
      <c r="H397" s="218">
        <f t="shared" si="2"/>
        <v>8.4</v>
      </c>
      <c r="I397" s="218">
        <f t="shared" si="3"/>
        <v>0</v>
      </c>
      <c r="J397" s="218">
        <v>42</v>
      </c>
      <c r="K397" s="219" t="s">
        <v>2369</v>
      </c>
      <c r="L397" s="22"/>
      <c r="M397" s="22"/>
      <c r="N397" s="22"/>
      <c r="O397" s="22"/>
      <c r="P397" s="22"/>
      <c r="Q397" s="22"/>
      <c r="R397" s="22"/>
      <c r="S397" s="22"/>
      <c r="T397" s="22"/>
      <c r="U397" s="22"/>
      <c r="V397" s="22"/>
      <c r="W397" s="22"/>
      <c r="X397" s="22"/>
      <c r="Y397" s="22"/>
      <c r="Z397" s="22"/>
      <c r="AA397" s="22"/>
    </row>
    <row r="398" spans="1:27" ht="15" hidden="1">
      <c r="A398" s="138">
        <v>887</v>
      </c>
      <c r="B398" s="80" t="s">
        <v>2368</v>
      </c>
      <c r="C398" s="80" t="s">
        <v>1706</v>
      </c>
      <c r="D398" s="78">
        <v>51</v>
      </c>
      <c r="E398" s="217">
        <v>0</v>
      </c>
      <c r="F398" s="80"/>
      <c r="G398" s="447"/>
      <c r="H398" s="218">
        <f t="shared" si="2"/>
        <v>8.4</v>
      </c>
      <c r="I398" s="218">
        <f t="shared" si="3"/>
        <v>0</v>
      </c>
      <c r="J398" s="218">
        <v>42</v>
      </c>
      <c r="K398" s="219" t="s">
        <v>2369</v>
      </c>
      <c r="L398" s="22"/>
      <c r="M398" s="22"/>
      <c r="N398" s="22"/>
      <c r="O398" s="22"/>
      <c r="P398" s="22"/>
      <c r="Q398" s="22"/>
      <c r="R398" s="22"/>
      <c r="S398" s="22"/>
      <c r="T398" s="22"/>
      <c r="U398" s="22"/>
      <c r="V398" s="22"/>
      <c r="W398" s="22"/>
      <c r="X398" s="22"/>
      <c r="Y398" s="22"/>
      <c r="Z398" s="22"/>
      <c r="AA398" s="22"/>
    </row>
    <row r="399" spans="1:27" ht="15" hidden="1">
      <c r="A399" s="138">
        <v>730</v>
      </c>
      <c r="B399" s="80" t="s">
        <v>2370</v>
      </c>
      <c r="C399" s="80" t="s">
        <v>1706</v>
      </c>
      <c r="D399" s="78">
        <v>50</v>
      </c>
      <c r="E399" s="217">
        <v>0</v>
      </c>
      <c r="F399" s="80"/>
      <c r="G399" s="447"/>
      <c r="H399" s="218">
        <f t="shared" si="2"/>
        <v>30.200000000000003</v>
      </c>
      <c r="I399" s="218">
        <f t="shared" si="3"/>
        <v>0</v>
      </c>
      <c r="J399" s="218">
        <v>151</v>
      </c>
      <c r="K399" s="219" t="s">
        <v>2371</v>
      </c>
      <c r="L399" s="22"/>
      <c r="M399" s="22"/>
      <c r="N399" s="22"/>
      <c r="O399" s="22"/>
      <c r="P399" s="22"/>
      <c r="Q399" s="22"/>
      <c r="R399" s="22"/>
      <c r="S399" s="22"/>
      <c r="T399" s="22"/>
      <c r="U399" s="22"/>
      <c r="V399" s="22"/>
      <c r="W399" s="22"/>
      <c r="X399" s="22"/>
      <c r="Y399" s="22"/>
      <c r="Z399" s="22"/>
      <c r="AA399" s="22"/>
    </row>
    <row r="400" spans="1:27" ht="15" hidden="1">
      <c r="A400" s="138">
        <v>461</v>
      </c>
      <c r="B400" s="80" t="s">
        <v>2372</v>
      </c>
      <c r="C400" s="80" t="s">
        <v>1704</v>
      </c>
      <c r="D400" s="78">
        <v>34</v>
      </c>
      <c r="E400" s="217">
        <v>0</v>
      </c>
      <c r="F400" s="80"/>
      <c r="G400" s="447"/>
      <c r="H400" s="218">
        <f t="shared" si="2"/>
        <v>11.200000000000001</v>
      </c>
      <c r="I400" s="218">
        <f t="shared" si="3"/>
        <v>0</v>
      </c>
      <c r="J400" s="218">
        <v>56</v>
      </c>
      <c r="K400" s="219" t="s">
        <v>2373</v>
      </c>
      <c r="L400" s="22"/>
      <c r="M400" s="22"/>
      <c r="N400" s="22"/>
      <c r="O400" s="22"/>
      <c r="P400" s="22"/>
      <c r="Q400" s="22"/>
      <c r="R400" s="22"/>
      <c r="S400" s="22"/>
      <c r="T400" s="22"/>
      <c r="U400" s="22"/>
      <c r="V400" s="22"/>
      <c r="W400" s="22"/>
      <c r="X400" s="22"/>
      <c r="Y400" s="22"/>
      <c r="Z400" s="22"/>
      <c r="AA400" s="22"/>
    </row>
    <row r="401" spans="1:27" ht="15" hidden="1">
      <c r="A401" s="138">
        <v>673</v>
      </c>
      <c r="B401" s="80" t="s">
        <v>2372</v>
      </c>
      <c r="C401" s="80" t="s">
        <v>1706</v>
      </c>
      <c r="D401" s="78">
        <v>50</v>
      </c>
      <c r="E401" s="217">
        <v>0</v>
      </c>
      <c r="F401" s="80"/>
      <c r="G401" s="447"/>
      <c r="H401" s="218">
        <f t="shared" si="2"/>
        <v>11.200000000000001</v>
      </c>
      <c r="I401" s="218">
        <f t="shared" si="3"/>
        <v>0</v>
      </c>
      <c r="J401" s="218">
        <v>56</v>
      </c>
      <c r="K401" s="219" t="s">
        <v>2373</v>
      </c>
      <c r="L401" s="22"/>
      <c r="M401" s="22"/>
      <c r="N401" s="22"/>
      <c r="O401" s="22"/>
      <c r="P401" s="22"/>
      <c r="Q401" s="22"/>
      <c r="R401" s="22"/>
      <c r="S401" s="22"/>
      <c r="T401" s="22"/>
      <c r="U401" s="22"/>
      <c r="V401" s="22"/>
      <c r="W401" s="22"/>
      <c r="X401" s="22"/>
      <c r="Y401" s="22"/>
      <c r="Z401" s="22"/>
      <c r="AA401" s="22"/>
    </row>
    <row r="402" spans="1:27" ht="15" hidden="1">
      <c r="A402" s="138">
        <v>571</v>
      </c>
      <c r="B402" s="80" t="s">
        <v>2374</v>
      </c>
      <c r="C402" s="80" t="s">
        <v>1704</v>
      </c>
      <c r="D402" s="78">
        <v>34</v>
      </c>
      <c r="E402" s="217">
        <v>0</v>
      </c>
      <c r="F402" s="80"/>
      <c r="G402" s="447"/>
      <c r="H402" s="218">
        <f t="shared" si="2"/>
        <v>15</v>
      </c>
      <c r="I402" s="218">
        <f t="shared" si="3"/>
        <v>0</v>
      </c>
      <c r="J402" s="218">
        <v>75</v>
      </c>
      <c r="K402" s="80" t="s">
        <v>2375</v>
      </c>
      <c r="L402" s="22"/>
      <c r="M402" s="22"/>
      <c r="N402" s="22"/>
      <c r="O402" s="22"/>
      <c r="P402" s="22"/>
      <c r="Q402" s="22"/>
      <c r="R402" s="22"/>
      <c r="S402" s="22"/>
      <c r="T402" s="22"/>
      <c r="U402" s="22"/>
      <c r="V402" s="22"/>
      <c r="W402" s="22"/>
      <c r="X402" s="22"/>
      <c r="Y402" s="22"/>
      <c r="Z402" s="22"/>
      <c r="AA402" s="22"/>
    </row>
    <row r="403" spans="1:27" ht="15" hidden="1">
      <c r="A403" s="138">
        <v>216</v>
      </c>
      <c r="B403" s="80" t="s">
        <v>2376</v>
      </c>
      <c r="C403" s="80" t="s">
        <v>1699</v>
      </c>
      <c r="D403" s="78"/>
      <c r="E403" s="217">
        <v>0</v>
      </c>
      <c r="F403" s="80"/>
      <c r="G403" s="447"/>
      <c r="H403" s="218">
        <f t="shared" si="2"/>
        <v>0.60000000000000009</v>
      </c>
      <c r="I403" s="218">
        <f t="shared" si="3"/>
        <v>0</v>
      </c>
      <c r="J403" s="218">
        <v>3</v>
      </c>
      <c r="K403" s="219" t="s">
        <v>2377</v>
      </c>
      <c r="L403" s="22"/>
      <c r="M403" s="22"/>
      <c r="N403" s="22"/>
      <c r="O403" s="22"/>
      <c r="P403" s="22"/>
      <c r="Q403" s="22"/>
      <c r="R403" s="22"/>
      <c r="S403" s="22"/>
      <c r="T403" s="22"/>
      <c r="U403" s="22"/>
      <c r="V403" s="22"/>
      <c r="W403" s="22"/>
      <c r="X403" s="22"/>
      <c r="Y403" s="22"/>
      <c r="Z403" s="22"/>
      <c r="AA403" s="22"/>
    </row>
    <row r="404" spans="1:27" ht="15" hidden="1">
      <c r="A404" s="138">
        <v>28</v>
      </c>
      <c r="B404" s="80" t="s">
        <v>2378</v>
      </c>
      <c r="C404" s="80" t="s">
        <v>1699</v>
      </c>
      <c r="D404" s="78"/>
      <c r="E404" s="217">
        <v>0</v>
      </c>
      <c r="F404" s="80"/>
      <c r="G404" s="447"/>
      <c r="H404" s="218">
        <f t="shared" si="2"/>
        <v>4.6000000000000005</v>
      </c>
      <c r="I404" s="218">
        <f t="shared" si="3"/>
        <v>0</v>
      </c>
      <c r="J404" s="218">
        <v>23</v>
      </c>
      <c r="K404" s="219" t="s">
        <v>2379</v>
      </c>
      <c r="L404" s="22"/>
      <c r="M404" s="22"/>
      <c r="N404" s="22"/>
      <c r="O404" s="22"/>
      <c r="P404" s="22"/>
      <c r="Q404" s="22"/>
      <c r="R404" s="22"/>
      <c r="S404" s="22"/>
      <c r="T404" s="22"/>
      <c r="U404" s="22"/>
      <c r="V404" s="22"/>
      <c r="W404" s="22"/>
      <c r="X404" s="22"/>
      <c r="Y404" s="22"/>
      <c r="Z404" s="22"/>
      <c r="AA404" s="22"/>
    </row>
    <row r="405" spans="1:27" ht="15" hidden="1">
      <c r="A405" s="138">
        <v>485</v>
      </c>
      <c r="B405" s="80" t="s">
        <v>2380</v>
      </c>
      <c r="C405" s="80" t="s">
        <v>1704</v>
      </c>
      <c r="D405" s="78">
        <v>34</v>
      </c>
      <c r="E405" s="217">
        <v>0</v>
      </c>
      <c r="F405" s="80"/>
      <c r="G405" s="447"/>
      <c r="H405" s="218">
        <f t="shared" si="2"/>
        <v>5.8000000000000007</v>
      </c>
      <c r="I405" s="218">
        <f t="shared" si="3"/>
        <v>0</v>
      </c>
      <c r="J405" s="218">
        <v>29</v>
      </c>
      <c r="K405" s="219" t="s">
        <v>2381</v>
      </c>
      <c r="L405" s="22"/>
      <c r="M405" s="22"/>
      <c r="N405" s="22"/>
      <c r="O405" s="22"/>
      <c r="P405" s="22"/>
      <c r="Q405" s="22"/>
      <c r="R405" s="22"/>
      <c r="S405" s="22"/>
      <c r="T405" s="22"/>
      <c r="U405" s="22"/>
      <c r="V405" s="22"/>
      <c r="W405" s="22"/>
      <c r="X405" s="22"/>
      <c r="Y405" s="22"/>
      <c r="Z405" s="22"/>
      <c r="AA405" s="22"/>
    </row>
    <row r="406" spans="1:27" ht="15" hidden="1">
      <c r="A406" s="138">
        <v>603</v>
      </c>
      <c r="B406" s="80" t="s">
        <v>2382</v>
      </c>
      <c r="C406" s="80" t="s">
        <v>1704</v>
      </c>
      <c r="D406" s="78">
        <v>34</v>
      </c>
      <c r="E406" s="217">
        <v>0</v>
      </c>
      <c r="F406" s="80"/>
      <c r="G406" s="447"/>
      <c r="H406" s="218">
        <f t="shared" si="2"/>
        <v>10.4</v>
      </c>
      <c r="I406" s="218">
        <f t="shared" si="3"/>
        <v>0</v>
      </c>
      <c r="J406" s="218">
        <v>52</v>
      </c>
      <c r="K406" s="219" t="s">
        <v>2383</v>
      </c>
      <c r="L406" s="22"/>
      <c r="M406" s="22"/>
      <c r="N406" s="22"/>
      <c r="O406" s="22"/>
      <c r="P406" s="22"/>
      <c r="Q406" s="22"/>
      <c r="R406" s="22"/>
      <c r="S406" s="22"/>
      <c r="T406" s="22"/>
      <c r="U406" s="22"/>
      <c r="V406" s="22"/>
      <c r="W406" s="22"/>
      <c r="X406" s="22"/>
      <c r="Y406" s="22"/>
      <c r="Z406" s="22"/>
      <c r="AA406" s="22"/>
    </row>
    <row r="407" spans="1:27" ht="15" hidden="1">
      <c r="A407" s="138">
        <v>657</v>
      </c>
      <c r="B407" s="80" t="s">
        <v>2382</v>
      </c>
      <c r="C407" s="80" t="s">
        <v>1706</v>
      </c>
      <c r="D407" s="78">
        <v>49</v>
      </c>
      <c r="E407" s="217">
        <v>0</v>
      </c>
      <c r="F407" s="80"/>
      <c r="G407" s="447"/>
      <c r="H407" s="218">
        <f t="shared" si="2"/>
        <v>10.4</v>
      </c>
      <c r="I407" s="218">
        <f t="shared" si="3"/>
        <v>0</v>
      </c>
      <c r="J407" s="218">
        <v>52</v>
      </c>
      <c r="K407" s="219" t="s">
        <v>2383</v>
      </c>
      <c r="L407" s="22"/>
      <c r="M407" s="22"/>
      <c r="N407" s="22"/>
      <c r="O407" s="22"/>
      <c r="P407" s="22"/>
      <c r="Q407" s="22"/>
      <c r="R407" s="22"/>
      <c r="S407" s="22"/>
      <c r="T407" s="22"/>
      <c r="U407" s="22"/>
      <c r="V407" s="22"/>
      <c r="W407" s="22"/>
      <c r="X407" s="22"/>
      <c r="Y407" s="22"/>
      <c r="Z407" s="22"/>
      <c r="AA407" s="22"/>
    </row>
    <row r="408" spans="1:27" ht="15" hidden="1">
      <c r="A408" s="138">
        <v>700</v>
      </c>
      <c r="B408" s="80" t="s">
        <v>2384</v>
      </c>
      <c r="C408" s="80" t="s">
        <v>1706</v>
      </c>
      <c r="D408" s="78">
        <v>50</v>
      </c>
      <c r="E408" s="217">
        <v>0</v>
      </c>
      <c r="F408" s="80"/>
      <c r="G408" s="447"/>
      <c r="H408" s="218">
        <f t="shared" si="2"/>
        <v>10</v>
      </c>
      <c r="I408" s="218">
        <f t="shared" si="3"/>
        <v>0</v>
      </c>
      <c r="J408" s="218">
        <v>50</v>
      </c>
      <c r="K408" s="219" t="s">
        <v>2385</v>
      </c>
      <c r="L408" s="22"/>
      <c r="M408" s="22"/>
      <c r="N408" s="22"/>
      <c r="O408" s="22"/>
      <c r="P408" s="22"/>
      <c r="Q408" s="22"/>
      <c r="R408" s="22"/>
      <c r="S408" s="22"/>
      <c r="T408" s="22"/>
      <c r="U408" s="22"/>
      <c r="V408" s="22"/>
      <c r="W408" s="22"/>
      <c r="X408" s="22"/>
      <c r="Y408" s="22"/>
      <c r="Z408" s="22"/>
      <c r="AA408" s="22"/>
    </row>
    <row r="409" spans="1:27" ht="15" hidden="1">
      <c r="A409" s="138">
        <v>305</v>
      </c>
      <c r="B409" s="80" t="s">
        <v>2386</v>
      </c>
      <c r="C409" s="80" t="s">
        <v>1704</v>
      </c>
      <c r="D409" s="78">
        <v>21</v>
      </c>
      <c r="E409" s="217">
        <v>0</v>
      </c>
      <c r="F409" s="80"/>
      <c r="G409" s="447"/>
      <c r="H409" s="218">
        <f t="shared" si="2"/>
        <v>7</v>
      </c>
      <c r="I409" s="218">
        <f t="shared" si="3"/>
        <v>0</v>
      </c>
      <c r="J409" s="218">
        <v>35</v>
      </c>
      <c r="K409" s="219" t="s">
        <v>2387</v>
      </c>
      <c r="L409" s="22"/>
      <c r="M409" s="22"/>
      <c r="N409" s="22"/>
      <c r="O409" s="22"/>
      <c r="P409" s="22"/>
      <c r="Q409" s="22"/>
      <c r="R409" s="22"/>
      <c r="S409" s="22"/>
      <c r="T409" s="22"/>
      <c r="U409" s="22"/>
      <c r="V409" s="22"/>
      <c r="W409" s="22"/>
      <c r="X409" s="22"/>
      <c r="Y409" s="22"/>
      <c r="Z409" s="22"/>
      <c r="AA409" s="22"/>
    </row>
    <row r="410" spans="1:27" ht="15" hidden="1">
      <c r="A410" s="138">
        <v>677</v>
      </c>
      <c r="B410" s="80" t="s">
        <v>2386</v>
      </c>
      <c r="C410" s="80" t="s">
        <v>1706</v>
      </c>
      <c r="D410" s="78">
        <v>50</v>
      </c>
      <c r="E410" s="217">
        <v>0</v>
      </c>
      <c r="F410" s="80"/>
      <c r="G410" s="447"/>
      <c r="H410" s="218">
        <f t="shared" si="2"/>
        <v>7</v>
      </c>
      <c r="I410" s="218">
        <f t="shared" si="3"/>
        <v>0</v>
      </c>
      <c r="J410" s="218">
        <v>35</v>
      </c>
      <c r="K410" s="219" t="s">
        <v>2387</v>
      </c>
      <c r="L410" s="22"/>
      <c r="M410" s="22"/>
      <c r="N410" s="22"/>
      <c r="O410" s="22"/>
      <c r="P410" s="22"/>
      <c r="Q410" s="22"/>
      <c r="R410" s="22"/>
      <c r="S410" s="22"/>
      <c r="T410" s="22"/>
      <c r="U410" s="22"/>
      <c r="V410" s="22"/>
      <c r="W410" s="22"/>
      <c r="X410" s="22"/>
      <c r="Y410" s="22"/>
      <c r="Z410" s="22"/>
      <c r="AA410" s="22"/>
    </row>
    <row r="411" spans="1:27" ht="15" hidden="1">
      <c r="A411" s="138">
        <v>433</v>
      </c>
      <c r="B411" s="80" t="s">
        <v>2388</v>
      </c>
      <c r="C411" s="80" t="s">
        <v>1704</v>
      </c>
      <c r="D411" s="78">
        <v>34</v>
      </c>
      <c r="E411" s="217">
        <v>0</v>
      </c>
      <c r="F411" s="80"/>
      <c r="G411" s="447"/>
      <c r="H411" s="218">
        <f t="shared" si="2"/>
        <v>10.200000000000001</v>
      </c>
      <c r="I411" s="218">
        <f t="shared" si="3"/>
        <v>0</v>
      </c>
      <c r="J411" s="218">
        <v>51</v>
      </c>
      <c r="K411" s="219" t="s">
        <v>2389</v>
      </c>
      <c r="L411" s="22"/>
      <c r="M411" s="22"/>
      <c r="N411" s="22"/>
      <c r="O411" s="22"/>
      <c r="P411" s="22"/>
      <c r="Q411" s="22"/>
      <c r="R411" s="22"/>
      <c r="S411" s="22"/>
      <c r="T411" s="22"/>
      <c r="U411" s="22"/>
      <c r="V411" s="22"/>
      <c r="W411" s="22"/>
      <c r="X411" s="22"/>
      <c r="Y411" s="22"/>
      <c r="Z411" s="22"/>
      <c r="AA411" s="22"/>
    </row>
    <row r="412" spans="1:27" ht="15" hidden="1">
      <c r="A412" s="138">
        <v>879</v>
      </c>
      <c r="B412" s="80" t="s">
        <v>2390</v>
      </c>
      <c r="C412" s="80" t="s">
        <v>1706</v>
      </c>
      <c r="D412" s="78">
        <v>51</v>
      </c>
      <c r="E412" s="217">
        <v>0</v>
      </c>
      <c r="F412" s="80"/>
      <c r="G412" s="447"/>
      <c r="H412" s="218">
        <f t="shared" si="2"/>
        <v>14.8</v>
      </c>
      <c r="I412" s="218">
        <f t="shared" si="3"/>
        <v>0</v>
      </c>
      <c r="J412" s="218">
        <v>74</v>
      </c>
      <c r="K412" s="219" t="s">
        <v>2391</v>
      </c>
      <c r="L412" s="22"/>
      <c r="M412" s="22"/>
      <c r="N412" s="22"/>
      <c r="O412" s="22"/>
      <c r="P412" s="22"/>
      <c r="Q412" s="22"/>
      <c r="R412" s="22"/>
      <c r="S412" s="22"/>
      <c r="T412" s="22"/>
      <c r="U412" s="22"/>
      <c r="V412" s="22"/>
      <c r="W412" s="22"/>
      <c r="X412" s="22"/>
      <c r="Y412" s="22"/>
      <c r="Z412" s="22"/>
      <c r="AA412" s="22"/>
    </row>
    <row r="413" spans="1:27" ht="15" hidden="1">
      <c r="A413" s="138">
        <v>349</v>
      </c>
      <c r="B413" s="80" t="s">
        <v>2392</v>
      </c>
      <c r="C413" s="80" t="s">
        <v>1704</v>
      </c>
      <c r="D413" s="78">
        <v>23</v>
      </c>
      <c r="E413" s="217">
        <v>0</v>
      </c>
      <c r="F413" s="80"/>
      <c r="G413" s="447"/>
      <c r="H413" s="218">
        <f t="shared" si="2"/>
        <v>12.8</v>
      </c>
      <c r="I413" s="218">
        <f t="shared" si="3"/>
        <v>0</v>
      </c>
      <c r="J413" s="218">
        <v>64</v>
      </c>
      <c r="K413" s="219" t="s">
        <v>2393</v>
      </c>
      <c r="L413" s="22"/>
      <c r="M413" s="22"/>
      <c r="N413" s="22"/>
      <c r="O413" s="22"/>
      <c r="P413" s="22"/>
      <c r="Q413" s="22"/>
      <c r="R413" s="22"/>
      <c r="S413" s="22"/>
      <c r="T413" s="22"/>
      <c r="U413" s="22"/>
      <c r="V413" s="22"/>
      <c r="W413" s="22"/>
      <c r="X413" s="22"/>
      <c r="Y413" s="22"/>
      <c r="Z413" s="22"/>
      <c r="AA413" s="22"/>
    </row>
    <row r="414" spans="1:27" ht="15" hidden="1">
      <c r="A414" s="138">
        <v>290</v>
      </c>
      <c r="B414" s="80" t="s">
        <v>2394</v>
      </c>
      <c r="C414" s="80" t="s">
        <v>1704</v>
      </c>
      <c r="D414" s="78">
        <v>21</v>
      </c>
      <c r="E414" s="217">
        <v>0</v>
      </c>
      <c r="F414" s="80"/>
      <c r="G414" s="447"/>
      <c r="H414" s="218">
        <f t="shared" si="2"/>
        <v>25.200000000000003</v>
      </c>
      <c r="I414" s="218">
        <f t="shared" si="3"/>
        <v>0</v>
      </c>
      <c r="J414" s="218">
        <v>126</v>
      </c>
      <c r="K414" s="219" t="s">
        <v>2395</v>
      </c>
      <c r="L414" s="22"/>
      <c r="M414" s="22"/>
      <c r="N414" s="22"/>
      <c r="O414" s="22"/>
      <c r="P414" s="22"/>
      <c r="Q414" s="22"/>
      <c r="R414" s="22"/>
      <c r="S414" s="22"/>
      <c r="T414" s="22"/>
      <c r="U414" s="22"/>
      <c r="V414" s="22"/>
      <c r="W414" s="22"/>
      <c r="X414" s="22"/>
      <c r="Y414" s="22"/>
      <c r="Z414" s="22"/>
      <c r="AA414" s="22"/>
    </row>
    <row r="415" spans="1:27" ht="15" hidden="1">
      <c r="A415" s="138">
        <v>540</v>
      </c>
      <c r="B415" s="80" t="s">
        <v>2396</v>
      </c>
      <c r="C415" s="80" t="s">
        <v>1704</v>
      </c>
      <c r="D415" s="78">
        <v>34</v>
      </c>
      <c r="E415" s="217">
        <v>0</v>
      </c>
      <c r="F415" s="80"/>
      <c r="G415" s="447"/>
      <c r="H415" s="218">
        <f t="shared" si="2"/>
        <v>12</v>
      </c>
      <c r="I415" s="218">
        <f t="shared" si="3"/>
        <v>0</v>
      </c>
      <c r="J415" s="218">
        <v>60</v>
      </c>
      <c r="K415" s="219" t="s">
        <v>2397</v>
      </c>
      <c r="L415" s="22"/>
      <c r="M415" s="22"/>
      <c r="N415" s="22"/>
      <c r="O415" s="22"/>
      <c r="P415" s="22"/>
      <c r="Q415" s="22"/>
      <c r="R415" s="22"/>
      <c r="S415" s="22"/>
      <c r="T415" s="22"/>
      <c r="U415" s="22"/>
      <c r="V415" s="22"/>
      <c r="W415" s="22"/>
      <c r="X415" s="22"/>
      <c r="Y415" s="22"/>
      <c r="Z415" s="22"/>
      <c r="AA415" s="22"/>
    </row>
    <row r="416" spans="1:27" ht="15" hidden="1">
      <c r="A416" s="138">
        <v>569</v>
      </c>
      <c r="B416" s="80" t="s">
        <v>2398</v>
      </c>
      <c r="C416" s="80" t="s">
        <v>1704</v>
      </c>
      <c r="D416" s="78">
        <v>34</v>
      </c>
      <c r="E416" s="217">
        <v>0</v>
      </c>
      <c r="F416" s="80"/>
      <c r="G416" s="447"/>
      <c r="H416" s="218">
        <f t="shared" si="2"/>
        <v>12.8</v>
      </c>
      <c r="I416" s="218">
        <f t="shared" si="3"/>
        <v>0</v>
      </c>
      <c r="J416" s="218">
        <v>64</v>
      </c>
      <c r="K416" s="219" t="s">
        <v>2399</v>
      </c>
      <c r="L416" s="22"/>
      <c r="M416" s="22"/>
      <c r="N416" s="22"/>
      <c r="O416" s="22"/>
      <c r="P416" s="22"/>
      <c r="Q416" s="22"/>
      <c r="R416" s="22"/>
      <c r="S416" s="22"/>
      <c r="T416" s="22"/>
      <c r="U416" s="22"/>
      <c r="V416" s="22"/>
      <c r="W416" s="22"/>
      <c r="X416" s="22"/>
      <c r="Y416" s="22"/>
      <c r="Z416" s="22"/>
      <c r="AA416" s="22"/>
    </row>
    <row r="417" spans="1:27" ht="15" hidden="1">
      <c r="A417" s="138">
        <v>738</v>
      </c>
      <c r="B417" s="80" t="s">
        <v>2400</v>
      </c>
      <c r="C417" s="80" t="s">
        <v>1706</v>
      </c>
      <c r="D417" s="78">
        <v>50</v>
      </c>
      <c r="E417" s="217">
        <v>0</v>
      </c>
      <c r="F417" s="80"/>
      <c r="G417" s="447"/>
      <c r="H417" s="218">
        <f t="shared" si="2"/>
        <v>14</v>
      </c>
      <c r="I417" s="218">
        <f t="shared" si="3"/>
        <v>0</v>
      </c>
      <c r="J417" s="218">
        <v>70</v>
      </c>
      <c r="K417" s="219" t="s">
        <v>2401</v>
      </c>
      <c r="L417" s="22"/>
      <c r="M417" s="22"/>
      <c r="N417" s="22"/>
      <c r="O417" s="22"/>
      <c r="P417" s="22"/>
      <c r="Q417" s="22"/>
      <c r="R417" s="22"/>
      <c r="S417" s="22"/>
      <c r="T417" s="22"/>
      <c r="U417" s="22"/>
      <c r="V417" s="22"/>
      <c r="W417" s="22"/>
      <c r="X417" s="22"/>
      <c r="Y417" s="22"/>
      <c r="Z417" s="22"/>
      <c r="AA417" s="22"/>
    </row>
    <row r="418" spans="1:27" ht="15" hidden="1">
      <c r="A418" s="138">
        <v>297</v>
      </c>
      <c r="B418" s="80" t="s">
        <v>2402</v>
      </c>
      <c r="C418" s="80" t="s">
        <v>1704</v>
      </c>
      <c r="D418" s="78">
        <v>21</v>
      </c>
      <c r="E418" s="217">
        <v>0</v>
      </c>
      <c r="F418" s="80"/>
      <c r="G418" s="447"/>
      <c r="H418" s="218">
        <f t="shared" si="2"/>
        <v>15</v>
      </c>
      <c r="I418" s="218">
        <f t="shared" si="3"/>
        <v>0</v>
      </c>
      <c r="J418" s="218">
        <v>75</v>
      </c>
      <c r="K418" s="219" t="s">
        <v>2403</v>
      </c>
      <c r="L418" s="22"/>
      <c r="M418" s="22"/>
      <c r="N418" s="22"/>
      <c r="O418" s="22"/>
      <c r="P418" s="22"/>
      <c r="Q418" s="22"/>
      <c r="R418" s="22"/>
      <c r="S418" s="22"/>
      <c r="T418" s="22"/>
      <c r="U418" s="22"/>
      <c r="V418" s="22"/>
      <c r="W418" s="22"/>
      <c r="X418" s="22"/>
      <c r="Y418" s="22"/>
      <c r="Z418" s="22"/>
      <c r="AA418" s="22"/>
    </row>
    <row r="419" spans="1:27" ht="15" hidden="1">
      <c r="A419" s="138">
        <v>425</v>
      </c>
      <c r="B419" s="80" t="s">
        <v>2404</v>
      </c>
      <c r="C419" s="80" t="s">
        <v>1704</v>
      </c>
      <c r="D419" s="78">
        <v>34</v>
      </c>
      <c r="E419" s="217">
        <v>0</v>
      </c>
      <c r="F419" s="80"/>
      <c r="G419" s="447"/>
      <c r="H419" s="218">
        <f t="shared" si="2"/>
        <v>6</v>
      </c>
      <c r="I419" s="218">
        <f t="shared" si="3"/>
        <v>0</v>
      </c>
      <c r="J419" s="218">
        <v>30</v>
      </c>
      <c r="K419" s="219" t="s">
        <v>2405</v>
      </c>
      <c r="L419" s="22"/>
      <c r="M419" s="22"/>
      <c r="N419" s="22"/>
      <c r="O419" s="22"/>
      <c r="P419" s="22"/>
      <c r="Q419" s="22"/>
      <c r="R419" s="22"/>
      <c r="S419" s="22"/>
      <c r="T419" s="22"/>
      <c r="U419" s="22"/>
      <c r="V419" s="22"/>
      <c r="W419" s="22"/>
      <c r="X419" s="22"/>
      <c r="Y419" s="22"/>
      <c r="Z419" s="22"/>
      <c r="AA419" s="22"/>
    </row>
    <row r="420" spans="1:27" ht="15" hidden="1">
      <c r="A420" s="138">
        <v>200</v>
      </c>
      <c r="B420" s="80" t="s">
        <v>2406</v>
      </c>
      <c r="C420" s="80" t="s">
        <v>1699</v>
      </c>
      <c r="D420" s="78"/>
      <c r="E420" s="217">
        <v>0</v>
      </c>
      <c r="F420" s="80"/>
      <c r="G420" s="447"/>
      <c r="H420" s="218">
        <f t="shared" si="2"/>
        <v>6.6000000000000005</v>
      </c>
      <c r="I420" s="218">
        <f t="shared" si="3"/>
        <v>0</v>
      </c>
      <c r="J420" s="218">
        <v>33</v>
      </c>
      <c r="K420" s="219" t="s">
        <v>2407</v>
      </c>
      <c r="L420" s="22"/>
      <c r="M420" s="22"/>
      <c r="N420" s="22"/>
      <c r="O420" s="22"/>
      <c r="P420" s="22"/>
      <c r="Q420" s="22"/>
      <c r="R420" s="22"/>
      <c r="S420" s="22"/>
      <c r="T420" s="22"/>
      <c r="U420" s="22"/>
      <c r="V420" s="22"/>
      <c r="W420" s="22"/>
      <c r="X420" s="22"/>
      <c r="Y420" s="22"/>
      <c r="Z420" s="22"/>
      <c r="AA420" s="22"/>
    </row>
    <row r="421" spans="1:27" ht="15" hidden="1">
      <c r="A421" s="138">
        <v>572</v>
      </c>
      <c r="B421" s="80" t="s">
        <v>2408</v>
      </c>
      <c r="C421" s="80" t="s">
        <v>1704</v>
      </c>
      <c r="D421" s="78">
        <v>34</v>
      </c>
      <c r="E421" s="217">
        <v>0</v>
      </c>
      <c r="F421" s="80"/>
      <c r="G421" s="447"/>
      <c r="H421" s="218">
        <f t="shared" si="2"/>
        <v>5.6000000000000005</v>
      </c>
      <c r="I421" s="218">
        <f t="shared" si="3"/>
        <v>0</v>
      </c>
      <c r="J421" s="218">
        <v>28</v>
      </c>
      <c r="K421" s="219" t="s">
        <v>2409</v>
      </c>
      <c r="L421" s="22"/>
      <c r="M421" s="22"/>
      <c r="N421" s="22"/>
      <c r="O421" s="22"/>
      <c r="P421" s="22"/>
      <c r="Q421" s="22"/>
      <c r="R421" s="22"/>
      <c r="S421" s="22"/>
      <c r="T421" s="22"/>
      <c r="U421" s="22"/>
      <c r="V421" s="22"/>
      <c r="W421" s="22"/>
      <c r="X421" s="22"/>
      <c r="Y421" s="22"/>
      <c r="Z421" s="22"/>
      <c r="AA421" s="22"/>
    </row>
    <row r="422" spans="1:27" ht="15" hidden="1">
      <c r="A422" s="138">
        <v>325</v>
      </c>
      <c r="B422" s="80" t="s">
        <v>2410</v>
      </c>
      <c r="C422" s="80" t="s">
        <v>1704</v>
      </c>
      <c r="D422" s="78">
        <v>21</v>
      </c>
      <c r="E422" s="217">
        <v>0</v>
      </c>
      <c r="F422" s="80"/>
      <c r="G422" s="447"/>
      <c r="H422" s="218">
        <f t="shared" si="2"/>
        <v>7.6000000000000005</v>
      </c>
      <c r="I422" s="218">
        <f t="shared" si="3"/>
        <v>0</v>
      </c>
      <c r="J422" s="218">
        <v>38</v>
      </c>
      <c r="K422" s="219" t="s">
        <v>2411</v>
      </c>
      <c r="L422" s="22"/>
      <c r="M422" s="22"/>
      <c r="N422" s="22"/>
      <c r="O422" s="22"/>
      <c r="P422" s="22"/>
      <c r="Q422" s="22"/>
      <c r="R422" s="22"/>
      <c r="S422" s="22"/>
      <c r="T422" s="22"/>
      <c r="U422" s="22"/>
      <c r="V422" s="22"/>
      <c r="W422" s="22"/>
      <c r="X422" s="22"/>
      <c r="Y422" s="22"/>
      <c r="Z422" s="22"/>
      <c r="AA422" s="22"/>
    </row>
    <row r="423" spans="1:27" ht="15" hidden="1">
      <c r="A423" s="138">
        <v>585</v>
      </c>
      <c r="B423" s="80" t="s">
        <v>2412</v>
      </c>
      <c r="C423" s="80" t="s">
        <v>1704</v>
      </c>
      <c r="D423" s="78">
        <v>34</v>
      </c>
      <c r="E423" s="217">
        <v>0</v>
      </c>
      <c r="F423" s="80"/>
      <c r="G423" s="447"/>
      <c r="H423" s="218">
        <f t="shared" si="2"/>
        <v>9.6000000000000014</v>
      </c>
      <c r="I423" s="218">
        <f t="shared" si="3"/>
        <v>0</v>
      </c>
      <c r="J423" s="218">
        <v>48</v>
      </c>
      <c r="K423" s="219" t="s">
        <v>2413</v>
      </c>
      <c r="L423" s="22"/>
      <c r="M423" s="22"/>
      <c r="N423" s="22"/>
      <c r="O423" s="22"/>
      <c r="P423" s="22"/>
      <c r="Q423" s="22"/>
      <c r="R423" s="22"/>
      <c r="S423" s="22"/>
      <c r="T423" s="22"/>
      <c r="U423" s="22"/>
      <c r="V423" s="22"/>
      <c r="W423" s="22"/>
      <c r="X423" s="22"/>
      <c r="Y423" s="22"/>
      <c r="Z423" s="22"/>
      <c r="AA423" s="22"/>
    </row>
    <row r="424" spans="1:27" ht="15" hidden="1">
      <c r="A424" s="138">
        <v>138</v>
      </c>
      <c r="B424" s="80" t="s">
        <v>2414</v>
      </c>
      <c r="C424" s="80" t="s">
        <v>1699</v>
      </c>
      <c r="D424" s="78"/>
      <c r="E424" s="217">
        <v>0</v>
      </c>
      <c r="F424" s="80"/>
      <c r="G424" s="447"/>
      <c r="H424" s="218">
        <f t="shared" si="2"/>
        <v>11.200000000000001</v>
      </c>
      <c r="I424" s="218">
        <f t="shared" si="3"/>
        <v>0</v>
      </c>
      <c r="J424" s="218">
        <v>56</v>
      </c>
      <c r="K424" s="219" t="s">
        <v>2415</v>
      </c>
      <c r="L424" s="22"/>
      <c r="M424" s="22"/>
      <c r="N424" s="22"/>
      <c r="O424" s="22"/>
      <c r="P424" s="22"/>
      <c r="Q424" s="22"/>
      <c r="R424" s="22"/>
      <c r="S424" s="22"/>
      <c r="T424" s="22"/>
      <c r="U424" s="22"/>
      <c r="V424" s="22"/>
      <c r="W424" s="22"/>
      <c r="X424" s="22"/>
      <c r="Y424" s="22"/>
      <c r="Z424" s="22"/>
      <c r="AA424" s="22"/>
    </row>
    <row r="425" spans="1:27" ht="15" hidden="1">
      <c r="A425" s="138">
        <v>189</v>
      </c>
      <c r="B425" s="80" t="s">
        <v>2416</v>
      </c>
      <c r="C425" s="80" t="s">
        <v>1699</v>
      </c>
      <c r="D425" s="78"/>
      <c r="E425" s="217">
        <v>0</v>
      </c>
      <c r="F425" s="80"/>
      <c r="G425" s="447"/>
      <c r="H425" s="218">
        <f t="shared" si="2"/>
        <v>11.200000000000001</v>
      </c>
      <c r="I425" s="218">
        <f t="shared" si="3"/>
        <v>0</v>
      </c>
      <c r="J425" s="218">
        <v>56</v>
      </c>
      <c r="K425" s="219" t="s">
        <v>2417</v>
      </c>
      <c r="L425" s="22"/>
      <c r="M425" s="22"/>
      <c r="N425" s="22"/>
      <c r="O425" s="22"/>
      <c r="P425" s="22"/>
      <c r="Q425" s="22"/>
      <c r="R425" s="22"/>
      <c r="S425" s="22"/>
      <c r="T425" s="22"/>
      <c r="U425" s="22"/>
      <c r="V425" s="22"/>
      <c r="W425" s="22"/>
      <c r="X425" s="22"/>
      <c r="Y425" s="22"/>
      <c r="Z425" s="22"/>
      <c r="AA425" s="22"/>
    </row>
    <row r="426" spans="1:27" ht="15" hidden="1">
      <c r="A426" s="138">
        <v>642</v>
      </c>
      <c r="B426" s="80" t="s">
        <v>2414</v>
      </c>
      <c r="C426" s="80" t="s">
        <v>1706</v>
      </c>
      <c r="D426" s="78">
        <v>49</v>
      </c>
      <c r="E426" s="217">
        <v>0</v>
      </c>
      <c r="F426" s="80"/>
      <c r="G426" s="447"/>
      <c r="H426" s="218">
        <f t="shared" si="2"/>
        <v>10.200000000000001</v>
      </c>
      <c r="I426" s="218">
        <f t="shared" si="3"/>
        <v>0</v>
      </c>
      <c r="J426" s="218">
        <v>51</v>
      </c>
      <c r="K426" s="219" t="s">
        <v>2418</v>
      </c>
      <c r="L426" s="22"/>
      <c r="M426" s="22"/>
      <c r="N426" s="22"/>
      <c r="O426" s="22"/>
      <c r="P426" s="22"/>
      <c r="Q426" s="22"/>
      <c r="R426" s="22"/>
      <c r="S426" s="22"/>
      <c r="T426" s="22"/>
      <c r="U426" s="22"/>
      <c r="V426" s="22"/>
      <c r="W426" s="22"/>
      <c r="X426" s="22"/>
      <c r="Y426" s="22"/>
      <c r="Z426" s="22"/>
      <c r="AA426" s="22"/>
    </row>
    <row r="427" spans="1:27" ht="15" hidden="1">
      <c r="A427" s="138">
        <v>801</v>
      </c>
      <c r="B427" s="80" t="s">
        <v>2419</v>
      </c>
      <c r="C427" s="80" t="s">
        <v>1706</v>
      </c>
      <c r="D427" s="78">
        <v>51</v>
      </c>
      <c r="E427" s="217">
        <v>0</v>
      </c>
      <c r="F427" s="80"/>
      <c r="G427" s="447"/>
      <c r="H427" s="218">
        <f t="shared" si="2"/>
        <v>9.6000000000000014</v>
      </c>
      <c r="I427" s="218">
        <f t="shared" si="3"/>
        <v>0</v>
      </c>
      <c r="J427" s="218">
        <v>48</v>
      </c>
      <c r="K427" s="219" t="s">
        <v>2420</v>
      </c>
      <c r="L427" s="22"/>
      <c r="M427" s="22"/>
      <c r="N427" s="22"/>
      <c r="O427" s="22"/>
      <c r="P427" s="22"/>
      <c r="Q427" s="22"/>
      <c r="R427" s="22"/>
      <c r="S427" s="22"/>
      <c r="T427" s="22"/>
      <c r="U427" s="22"/>
      <c r="V427" s="22"/>
      <c r="W427" s="22"/>
      <c r="X427" s="22"/>
      <c r="Y427" s="22"/>
      <c r="Z427" s="22"/>
      <c r="AA427" s="22"/>
    </row>
    <row r="428" spans="1:27" ht="15" hidden="1">
      <c r="A428" s="138">
        <v>323</v>
      </c>
      <c r="B428" s="80" t="s">
        <v>2421</v>
      </c>
      <c r="C428" s="80" t="s">
        <v>1704</v>
      </c>
      <c r="D428" s="78">
        <v>21</v>
      </c>
      <c r="E428" s="217">
        <v>0</v>
      </c>
      <c r="F428" s="80"/>
      <c r="G428" s="447"/>
      <c r="H428" s="218">
        <f t="shared" si="2"/>
        <v>10.200000000000001</v>
      </c>
      <c r="I428" s="218">
        <f t="shared" si="3"/>
        <v>0</v>
      </c>
      <c r="J428" s="218">
        <v>51</v>
      </c>
      <c r="K428" s="219" t="s">
        <v>2422</v>
      </c>
      <c r="L428" s="22"/>
      <c r="M428" s="22"/>
      <c r="N428" s="22"/>
      <c r="O428" s="22"/>
      <c r="P428" s="22"/>
      <c r="Q428" s="22"/>
      <c r="R428" s="22"/>
      <c r="S428" s="22"/>
      <c r="T428" s="22"/>
      <c r="U428" s="22"/>
      <c r="V428" s="22"/>
      <c r="W428" s="22"/>
      <c r="X428" s="22"/>
      <c r="Y428" s="22"/>
      <c r="Z428" s="22"/>
      <c r="AA428" s="22"/>
    </row>
    <row r="429" spans="1:27" ht="15" hidden="1">
      <c r="A429" s="138">
        <v>721</v>
      </c>
      <c r="B429" s="80" t="s">
        <v>2421</v>
      </c>
      <c r="C429" s="80" t="s">
        <v>1706</v>
      </c>
      <c r="D429" s="78">
        <v>50</v>
      </c>
      <c r="E429" s="217">
        <v>0</v>
      </c>
      <c r="F429" s="80"/>
      <c r="G429" s="447"/>
      <c r="H429" s="218">
        <f t="shared" si="2"/>
        <v>10.200000000000001</v>
      </c>
      <c r="I429" s="218">
        <f t="shared" si="3"/>
        <v>0</v>
      </c>
      <c r="J429" s="218">
        <v>51</v>
      </c>
      <c r="K429" s="219" t="s">
        <v>2422</v>
      </c>
      <c r="L429" s="22"/>
      <c r="M429" s="22"/>
      <c r="N429" s="22"/>
      <c r="O429" s="22"/>
      <c r="P429" s="22"/>
      <c r="Q429" s="22"/>
      <c r="R429" s="22"/>
      <c r="S429" s="22"/>
      <c r="T429" s="22"/>
      <c r="U429" s="22"/>
      <c r="V429" s="22"/>
      <c r="W429" s="22"/>
      <c r="X429" s="22"/>
      <c r="Y429" s="22"/>
      <c r="Z429" s="22"/>
      <c r="AA429" s="22"/>
    </row>
    <row r="430" spans="1:27" ht="15" hidden="1">
      <c r="A430" s="138">
        <v>176</v>
      </c>
      <c r="B430" s="80" t="s">
        <v>2423</v>
      </c>
      <c r="C430" s="80" t="s">
        <v>1699</v>
      </c>
      <c r="D430" s="78"/>
      <c r="E430" s="217">
        <v>0</v>
      </c>
      <c r="F430" s="80"/>
      <c r="G430" s="447"/>
      <c r="H430" s="218">
        <f t="shared" si="2"/>
        <v>3.4000000000000004</v>
      </c>
      <c r="I430" s="218">
        <f t="shared" si="3"/>
        <v>0</v>
      </c>
      <c r="J430" s="218">
        <v>17</v>
      </c>
      <c r="K430" s="219" t="s">
        <v>2424</v>
      </c>
      <c r="L430" s="22"/>
      <c r="M430" s="22"/>
      <c r="N430" s="22"/>
      <c r="O430" s="22"/>
      <c r="P430" s="22"/>
      <c r="Q430" s="22"/>
      <c r="R430" s="22"/>
      <c r="S430" s="22"/>
      <c r="T430" s="22"/>
      <c r="U430" s="22"/>
      <c r="V430" s="22"/>
      <c r="W430" s="22"/>
      <c r="X430" s="22"/>
      <c r="Y430" s="22"/>
      <c r="Z430" s="22"/>
      <c r="AA430" s="22"/>
    </row>
    <row r="431" spans="1:27" ht="15" hidden="1">
      <c r="A431" s="138">
        <v>295</v>
      </c>
      <c r="B431" s="80" t="s">
        <v>2425</v>
      </c>
      <c r="C431" s="80" t="s">
        <v>1704</v>
      </c>
      <c r="D431" s="78">
        <v>21</v>
      </c>
      <c r="E431" s="217">
        <v>0</v>
      </c>
      <c r="F431" s="80"/>
      <c r="G431" s="447"/>
      <c r="H431" s="218">
        <f t="shared" si="2"/>
        <v>2.4000000000000004</v>
      </c>
      <c r="I431" s="218">
        <f t="shared" si="3"/>
        <v>0</v>
      </c>
      <c r="J431" s="218">
        <v>12</v>
      </c>
      <c r="K431" s="219" t="s">
        <v>2426</v>
      </c>
      <c r="L431" s="22"/>
      <c r="M431" s="22"/>
      <c r="N431" s="22"/>
      <c r="O431" s="22"/>
      <c r="P431" s="22"/>
      <c r="Q431" s="22"/>
      <c r="R431" s="22"/>
      <c r="S431" s="22"/>
      <c r="T431" s="22"/>
      <c r="U431" s="22"/>
      <c r="V431" s="22"/>
      <c r="W431" s="22"/>
      <c r="X431" s="22"/>
      <c r="Y431" s="22"/>
      <c r="Z431" s="22"/>
      <c r="AA431" s="22"/>
    </row>
    <row r="432" spans="1:27" ht="15" hidden="1">
      <c r="A432" s="138">
        <v>601</v>
      </c>
      <c r="B432" s="80" t="s">
        <v>2427</v>
      </c>
      <c r="C432" s="80" t="s">
        <v>1704</v>
      </c>
      <c r="D432" s="78">
        <v>34</v>
      </c>
      <c r="E432" s="217">
        <v>0</v>
      </c>
      <c r="F432" s="80"/>
      <c r="G432" s="447"/>
      <c r="H432" s="218">
        <f t="shared" si="2"/>
        <v>12</v>
      </c>
      <c r="I432" s="218">
        <f t="shared" si="3"/>
        <v>0</v>
      </c>
      <c r="J432" s="218">
        <v>60</v>
      </c>
      <c r="K432" s="219" t="s">
        <v>2428</v>
      </c>
      <c r="L432" s="22"/>
      <c r="M432" s="22"/>
      <c r="N432" s="22"/>
      <c r="O432" s="22"/>
      <c r="P432" s="22"/>
      <c r="Q432" s="22"/>
      <c r="R432" s="22"/>
      <c r="S432" s="22"/>
      <c r="T432" s="22"/>
      <c r="U432" s="22"/>
      <c r="V432" s="22"/>
      <c r="W432" s="22"/>
      <c r="X432" s="22"/>
      <c r="Y432" s="22"/>
      <c r="Z432" s="22"/>
      <c r="AA432" s="22"/>
    </row>
    <row r="433" spans="1:27" ht="15" hidden="1">
      <c r="A433" s="138">
        <v>779</v>
      </c>
      <c r="B433" s="80" t="s">
        <v>2429</v>
      </c>
      <c r="C433" s="80" t="s">
        <v>1706</v>
      </c>
      <c r="D433" s="78">
        <v>51</v>
      </c>
      <c r="E433" s="217">
        <v>0</v>
      </c>
      <c r="F433" s="80"/>
      <c r="G433" s="447"/>
      <c r="H433" s="218">
        <f t="shared" si="2"/>
        <v>17</v>
      </c>
      <c r="I433" s="218">
        <f t="shared" si="3"/>
        <v>0</v>
      </c>
      <c r="J433" s="218">
        <v>85</v>
      </c>
      <c r="K433" s="219" t="s">
        <v>2430</v>
      </c>
      <c r="L433" s="22"/>
      <c r="M433" s="22"/>
      <c r="N433" s="22"/>
      <c r="O433" s="22"/>
      <c r="P433" s="22"/>
      <c r="Q433" s="22"/>
      <c r="R433" s="22"/>
      <c r="S433" s="22"/>
      <c r="T433" s="22"/>
      <c r="U433" s="22"/>
      <c r="V433" s="22"/>
      <c r="W433" s="22"/>
      <c r="X433" s="22"/>
      <c r="Y433" s="22"/>
      <c r="Z433" s="22"/>
      <c r="AA433" s="22"/>
    </row>
    <row r="434" spans="1:27" ht="15" hidden="1">
      <c r="A434" s="138">
        <v>542</v>
      </c>
      <c r="B434" s="80" t="s">
        <v>2431</v>
      </c>
      <c r="C434" s="80" t="s">
        <v>1704</v>
      </c>
      <c r="D434" s="78">
        <v>34</v>
      </c>
      <c r="E434" s="217">
        <v>0</v>
      </c>
      <c r="F434" s="80"/>
      <c r="G434" s="447"/>
      <c r="H434" s="218">
        <f t="shared" si="2"/>
        <v>16</v>
      </c>
      <c r="I434" s="218">
        <f t="shared" si="3"/>
        <v>0</v>
      </c>
      <c r="J434" s="218">
        <v>80</v>
      </c>
      <c r="K434" s="219" t="s">
        <v>2432</v>
      </c>
      <c r="L434" s="22"/>
      <c r="M434" s="22"/>
      <c r="N434" s="22"/>
      <c r="O434" s="22"/>
      <c r="P434" s="22"/>
      <c r="Q434" s="22"/>
      <c r="R434" s="22"/>
      <c r="S434" s="22"/>
      <c r="T434" s="22"/>
      <c r="U434" s="22"/>
      <c r="V434" s="22"/>
      <c r="W434" s="22"/>
      <c r="X434" s="22"/>
      <c r="Y434" s="22"/>
      <c r="Z434" s="22"/>
      <c r="AA434" s="22"/>
    </row>
    <row r="435" spans="1:27" ht="15" hidden="1">
      <c r="A435" s="138">
        <v>88</v>
      </c>
      <c r="B435" s="80" t="s">
        <v>2433</v>
      </c>
      <c r="C435" s="80" t="s">
        <v>1699</v>
      </c>
      <c r="D435" s="78"/>
      <c r="E435" s="217">
        <v>0</v>
      </c>
      <c r="F435" s="80"/>
      <c r="G435" s="447"/>
      <c r="H435" s="218">
        <f t="shared" si="2"/>
        <v>16</v>
      </c>
      <c r="I435" s="218">
        <f t="shared" si="3"/>
        <v>0</v>
      </c>
      <c r="J435" s="218">
        <v>80</v>
      </c>
      <c r="K435" s="219" t="s">
        <v>2434</v>
      </c>
      <c r="L435" s="22"/>
      <c r="M435" s="22"/>
      <c r="N435" s="22"/>
      <c r="O435" s="22"/>
      <c r="P435" s="22"/>
      <c r="Q435" s="22"/>
      <c r="R435" s="22"/>
      <c r="S435" s="22"/>
      <c r="T435" s="22"/>
      <c r="U435" s="22"/>
      <c r="V435" s="22"/>
      <c r="W435" s="22"/>
      <c r="X435" s="22"/>
      <c r="Y435" s="22"/>
      <c r="Z435" s="22"/>
      <c r="AA435" s="22"/>
    </row>
    <row r="436" spans="1:27" ht="15" hidden="1">
      <c r="A436" s="138">
        <v>694</v>
      </c>
      <c r="B436" s="80" t="s">
        <v>2435</v>
      </c>
      <c r="C436" s="80" t="s">
        <v>1706</v>
      </c>
      <c r="D436" s="78">
        <v>50</v>
      </c>
      <c r="E436" s="217">
        <v>0</v>
      </c>
      <c r="F436" s="80"/>
      <c r="G436" s="447"/>
      <c r="H436" s="218">
        <f t="shared" si="2"/>
        <v>5.2</v>
      </c>
      <c r="I436" s="218">
        <f t="shared" si="3"/>
        <v>0</v>
      </c>
      <c r="J436" s="218">
        <v>26</v>
      </c>
      <c r="K436" s="219" t="s">
        <v>2436</v>
      </c>
      <c r="L436" s="22"/>
      <c r="M436" s="22"/>
      <c r="N436" s="22"/>
      <c r="O436" s="22"/>
      <c r="P436" s="22"/>
      <c r="Q436" s="22"/>
      <c r="R436" s="22"/>
      <c r="S436" s="22"/>
      <c r="T436" s="22"/>
      <c r="U436" s="22"/>
      <c r="V436" s="22"/>
      <c r="W436" s="22"/>
      <c r="X436" s="22"/>
      <c r="Y436" s="22"/>
      <c r="Z436" s="22"/>
      <c r="AA436" s="22"/>
    </row>
    <row r="437" spans="1:27" ht="15" hidden="1">
      <c r="A437" s="138">
        <v>498</v>
      </c>
      <c r="B437" s="80" t="s">
        <v>2437</v>
      </c>
      <c r="C437" s="80" t="s">
        <v>1704</v>
      </c>
      <c r="D437" s="78">
        <v>34</v>
      </c>
      <c r="E437" s="217">
        <v>0</v>
      </c>
      <c r="F437" s="80"/>
      <c r="G437" s="447"/>
      <c r="H437" s="218">
        <f t="shared" si="2"/>
        <v>5.6000000000000005</v>
      </c>
      <c r="I437" s="218">
        <f t="shared" si="3"/>
        <v>0</v>
      </c>
      <c r="J437" s="218">
        <v>28</v>
      </c>
      <c r="K437" s="219" t="s">
        <v>2438</v>
      </c>
      <c r="L437" s="22"/>
      <c r="M437" s="22"/>
      <c r="N437" s="22"/>
      <c r="O437" s="22"/>
      <c r="P437" s="22"/>
      <c r="Q437" s="22"/>
      <c r="R437" s="22"/>
      <c r="S437" s="22"/>
      <c r="T437" s="22"/>
      <c r="U437" s="22"/>
      <c r="V437" s="22"/>
      <c r="W437" s="22"/>
      <c r="X437" s="22"/>
      <c r="Y437" s="22"/>
      <c r="Z437" s="22"/>
      <c r="AA437" s="22"/>
    </row>
    <row r="438" spans="1:27" ht="15" hidden="1">
      <c r="A438" s="138">
        <v>460</v>
      </c>
      <c r="B438" s="80" t="s">
        <v>2439</v>
      </c>
      <c r="C438" s="80" t="s">
        <v>1704</v>
      </c>
      <c r="D438" s="78">
        <v>34</v>
      </c>
      <c r="E438" s="217">
        <v>0</v>
      </c>
      <c r="F438" s="80"/>
      <c r="G438" s="447"/>
      <c r="H438" s="218">
        <f t="shared" si="2"/>
        <v>12.200000000000001</v>
      </c>
      <c r="I438" s="218">
        <f t="shared" si="3"/>
        <v>0</v>
      </c>
      <c r="J438" s="218">
        <v>61</v>
      </c>
      <c r="K438" s="219" t="s">
        <v>2440</v>
      </c>
      <c r="L438" s="22"/>
      <c r="M438" s="22"/>
      <c r="N438" s="22"/>
      <c r="O438" s="22"/>
      <c r="P438" s="22"/>
      <c r="Q438" s="22"/>
      <c r="R438" s="22"/>
      <c r="S438" s="22"/>
      <c r="T438" s="22"/>
      <c r="U438" s="22"/>
      <c r="V438" s="22"/>
      <c r="W438" s="22"/>
      <c r="X438" s="22"/>
      <c r="Y438" s="22"/>
      <c r="Z438" s="22"/>
      <c r="AA438" s="22"/>
    </row>
    <row r="439" spans="1:27" ht="15" hidden="1">
      <c r="A439" s="138">
        <v>817</v>
      </c>
      <c r="B439" s="80" t="s">
        <v>2439</v>
      </c>
      <c r="C439" s="80" t="s">
        <v>1706</v>
      </c>
      <c r="D439" s="78">
        <v>51</v>
      </c>
      <c r="E439" s="217">
        <v>0</v>
      </c>
      <c r="F439" s="80"/>
      <c r="G439" s="447"/>
      <c r="H439" s="218">
        <f t="shared" si="2"/>
        <v>12.200000000000001</v>
      </c>
      <c r="I439" s="218">
        <f t="shared" si="3"/>
        <v>0</v>
      </c>
      <c r="J439" s="218">
        <v>61</v>
      </c>
      <c r="K439" s="219" t="s">
        <v>2440</v>
      </c>
      <c r="L439" s="22"/>
      <c r="M439" s="22"/>
      <c r="N439" s="22"/>
      <c r="O439" s="22"/>
      <c r="P439" s="22"/>
      <c r="Q439" s="22"/>
      <c r="R439" s="22"/>
      <c r="S439" s="22"/>
      <c r="T439" s="22"/>
      <c r="U439" s="22"/>
      <c r="V439" s="22"/>
      <c r="W439" s="22"/>
      <c r="X439" s="22"/>
      <c r="Y439" s="22"/>
      <c r="Z439" s="22"/>
      <c r="AA439" s="22"/>
    </row>
    <row r="440" spans="1:27" ht="15" hidden="1">
      <c r="A440" s="138">
        <v>67</v>
      </c>
      <c r="B440" s="80" t="s">
        <v>2441</v>
      </c>
      <c r="C440" s="80" t="s">
        <v>1699</v>
      </c>
      <c r="D440" s="78"/>
      <c r="E440" s="217">
        <v>0</v>
      </c>
      <c r="F440" s="80"/>
      <c r="G440" s="447"/>
      <c r="H440" s="218">
        <f t="shared" si="2"/>
        <v>6.2</v>
      </c>
      <c r="I440" s="218">
        <f t="shared" si="3"/>
        <v>0</v>
      </c>
      <c r="J440" s="218">
        <v>31</v>
      </c>
      <c r="K440" s="219" t="s">
        <v>2442</v>
      </c>
      <c r="L440" s="22"/>
      <c r="M440" s="22"/>
      <c r="N440" s="22"/>
      <c r="O440" s="22"/>
      <c r="P440" s="22"/>
      <c r="Q440" s="22"/>
      <c r="R440" s="22"/>
      <c r="S440" s="22"/>
      <c r="T440" s="22"/>
      <c r="U440" s="22"/>
      <c r="V440" s="22"/>
      <c r="W440" s="22"/>
      <c r="X440" s="22"/>
      <c r="Y440" s="22"/>
      <c r="Z440" s="22"/>
      <c r="AA440" s="22"/>
    </row>
    <row r="441" spans="1:27" ht="15" hidden="1">
      <c r="A441" s="138">
        <v>313</v>
      </c>
      <c r="B441" s="80" t="s">
        <v>2443</v>
      </c>
      <c r="C441" s="80" t="s">
        <v>1704</v>
      </c>
      <c r="D441" s="78">
        <v>21</v>
      </c>
      <c r="E441" s="217">
        <v>0</v>
      </c>
      <c r="F441" s="80"/>
      <c r="G441" s="447"/>
      <c r="H441" s="218">
        <f t="shared" si="2"/>
        <v>8.4</v>
      </c>
      <c r="I441" s="218">
        <f t="shared" si="3"/>
        <v>0</v>
      </c>
      <c r="J441" s="218">
        <v>42</v>
      </c>
      <c r="K441" s="219" t="s">
        <v>2444</v>
      </c>
      <c r="L441" s="22"/>
      <c r="M441" s="22"/>
      <c r="N441" s="22"/>
      <c r="O441" s="22"/>
      <c r="P441" s="22"/>
      <c r="Q441" s="22"/>
      <c r="R441" s="22"/>
      <c r="S441" s="22"/>
      <c r="T441" s="22"/>
      <c r="U441" s="22"/>
      <c r="V441" s="22"/>
      <c r="W441" s="22"/>
      <c r="X441" s="22"/>
      <c r="Y441" s="22"/>
      <c r="Z441" s="22"/>
      <c r="AA441" s="22"/>
    </row>
    <row r="442" spans="1:27" ht="15" hidden="1">
      <c r="A442" s="138">
        <v>709</v>
      </c>
      <c r="B442" s="80" t="s">
        <v>2445</v>
      </c>
      <c r="C442" s="80" t="s">
        <v>1706</v>
      </c>
      <c r="D442" s="78">
        <v>50</v>
      </c>
      <c r="E442" s="217">
        <v>0</v>
      </c>
      <c r="F442" s="80"/>
      <c r="G442" s="447"/>
      <c r="H442" s="218">
        <f t="shared" si="2"/>
        <v>8.4</v>
      </c>
      <c r="I442" s="218">
        <f t="shared" si="3"/>
        <v>0</v>
      </c>
      <c r="J442" s="218">
        <v>42</v>
      </c>
      <c r="K442" s="219" t="s">
        <v>2444</v>
      </c>
      <c r="L442" s="22"/>
      <c r="M442" s="22"/>
      <c r="N442" s="22"/>
      <c r="O442" s="22"/>
      <c r="P442" s="22"/>
      <c r="Q442" s="22"/>
      <c r="R442" s="22"/>
      <c r="S442" s="22"/>
      <c r="T442" s="22"/>
      <c r="U442" s="22"/>
      <c r="V442" s="22"/>
      <c r="W442" s="22"/>
      <c r="X442" s="22"/>
      <c r="Y442" s="22"/>
      <c r="Z442" s="22"/>
      <c r="AA442" s="22"/>
    </row>
    <row r="443" spans="1:27" ht="15" hidden="1">
      <c r="A443" s="138">
        <v>865</v>
      </c>
      <c r="B443" s="80" t="s">
        <v>2446</v>
      </c>
      <c r="C443" s="80" t="s">
        <v>1706</v>
      </c>
      <c r="D443" s="78">
        <v>51</v>
      </c>
      <c r="E443" s="217">
        <v>0</v>
      </c>
      <c r="F443" s="80"/>
      <c r="G443" s="447"/>
      <c r="H443" s="218">
        <f t="shared" si="2"/>
        <v>2.8000000000000003</v>
      </c>
      <c r="I443" s="218">
        <f t="shared" si="3"/>
        <v>0</v>
      </c>
      <c r="J443" s="218">
        <v>14</v>
      </c>
      <c r="K443" s="219" t="s">
        <v>2447</v>
      </c>
      <c r="L443" s="22"/>
      <c r="M443" s="22"/>
      <c r="N443" s="22"/>
      <c r="O443" s="22"/>
      <c r="P443" s="22"/>
      <c r="Q443" s="22"/>
      <c r="R443" s="22"/>
      <c r="S443" s="22"/>
      <c r="T443" s="22"/>
      <c r="U443" s="22"/>
      <c r="V443" s="22"/>
      <c r="W443" s="22"/>
      <c r="X443" s="22"/>
      <c r="Y443" s="22"/>
      <c r="Z443" s="22"/>
      <c r="AA443" s="22"/>
    </row>
    <row r="444" spans="1:27" ht="15" hidden="1">
      <c r="A444" s="138">
        <v>719</v>
      </c>
      <c r="B444" s="80" t="s">
        <v>2448</v>
      </c>
      <c r="C444" s="80" t="s">
        <v>1706</v>
      </c>
      <c r="D444" s="78">
        <v>50</v>
      </c>
      <c r="E444" s="217">
        <v>0</v>
      </c>
      <c r="F444" s="80"/>
      <c r="G444" s="447"/>
      <c r="H444" s="218">
        <f t="shared" si="2"/>
        <v>18.2</v>
      </c>
      <c r="I444" s="218">
        <f t="shared" si="3"/>
        <v>0</v>
      </c>
      <c r="J444" s="218">
        <v>91</v>
      </c>
      <c r="K444" s="219" t="s">
        <v>2449</v>
      </c>
      <c r="L444" s="22"/>
      <c r="M444" s="22"/>
      <c r="N444" s="22"/>
      <c r="O444" s="22"/>
      <c r="P444" s="22"/>
      <c r="Q444" s="22"/>
      <c r="R444" s="22"/>
      <c r="S444" s="22"/>
      <c r="T444" s="22"/>
      <c r="U444" s="22"/>
      <c r="V444" s="22"/>
      <c r="W444" s="22"/>
      <c r="X444" s="22"/>
      <c r="Y444" s="22"/>
      <c r="Z444" s="22"/>
      <c r="AA444" s="22"/>
    </row>
    <row r="445" spans="1:27" ht="15" hidden="1">
      <c r="A445" s="138">
        <v>446</v>
      </c>
      <c r="B445" s="80" t="s">
        <v>2450</v>
      </c>
      <c r="C445" s="80" t="s">
        <v>1704</v>
      </c>
      <c r="D445" s="78">
        <v>34</v>
      </c>
      <c r="E445" s="217">
        <v>0</v>
      </c>
      <c r="F445" s="80"/>
      <c r="G445" s="447"/>
      <c r="H445" s="218">
        <f t="shared" si="2"/>
        <v>18.2</v>
      </c>
      <c r="I445" s="218">
        <f t="shared" si="3"/>
        <v>0</v>
      </c>
      <c r="J445" s="218">
        <v>91</v>
      </c>
      <c r="K445" s="219" t="s">
        <v>2449</v>
      </c>
      <c r="L445" s="22"/>
      <c r="M445" s="22"/>
      <c r="N445" s="22"/>
      <c r="O445" s="22"/>
      <c r="P445" s="22"/>
      <c r="Q445" s="22"/>
      <c r="R445" s="22"/>
      <c r="S445" s="22"/>
      <c r="T445" s="22"/>
      <c r="U445" s="22"/>
      <c r="V445" s="22"/>
      <c r="W445" s="22"/>
      <c r="X445" s="22"/>
      <c r="Y445" s="22"/>
      <c r="Z445" s="22"/>
      <c r="AA445" s="22"/>
    </row>
    <row r="446" spans="1:27" ht="15" hidden="1">
      <c r="A446" s="138">
        <v>600</v>
      </c>
      <c r="B446" s="80" t="s">
        <v>2451</v>
      </c>
      <c r="C446" s="80" t="s">
        <v>1704</v>
      </c>
      <c r="D446" s="78">
        <v>34</v>
      </c>
      <c r="E446" s="217">
        <v>0</v>
      </c>
      <c r="F446" s="80"/>
      <c r="G446" s="447"/>
      <c r="H446" s="218">
        <f t="shared" si="2"/>
        <v>5</v>
      </c>
      <c r="I446" s="218">
        <f t="shared" si="3"/>
        <v>0</v>
      </c>
      <c r="J446" s="218">
        <v>25</v>
      </c>
      <c r="K446" s="219" t="s">
        <v>2452</v>
      </c>
      <c r="L446" s="22"/>
      <c r="M446" s="22"/>
      <c r="N446" s="22"/>
      <c r="O446" s="22"/>
      <c r="P446" s="22"/>
      <c r="Q446" s="22"/>
      <c r="R446" s="22"/>
      <c r="S446" s="22"/>
      <c r="T446" s="22"/>
      <c r="U446" s="22"/>
      <c r="V446" s="22"/>
      <c r="W446" s="22"/>
      <c r="X446" s="22"/>
      <c r="Y446" s="22"/>
      <c r="Z446" s="22"/>
      <c r="AA446" s="22"/>
    </row>
    <row r="447" spans="1:27" ht="15" hidden="1">
      <c r="A447" s="138">
        <v>435</v>
      </c>
      <c r="B447" s="80" t="s">
        <v>2453</v>
      </c>
      <c r="C447" s="80" t="s">
        <v>1704</v>
      </c>
      <c r="D447" s="78">
        <v>34</v>
      </c>
      <c r="E447" s="217">
        <v>0</v>
      </c>
      <c r="F447" s="80"/>
      <c r="G447" s="447"/>
      <c r="H447" s="218">
        <f t="shared" si="2"/>
        <v>10.200000000000001</v>
      </c>
      <c r="I447" s="218">
        <f t="shared" si="3"/>
        <v>0</v>
      </c>
      <c r="J447" s="218">
        <v>51</v>
      </c>
      <c r="K447" s="219" t="s">
        <v>2454</v>
      </c>
      <c r="L447" s="22"/>
      <c r="M447" s="22"/>
      <c r="N447" s="22"/>
      <c r="O447" s="22"/>
      <c r="P447" s="22"/>
      <c r="Q447" s="22"/>
      <c r="R447" s="22"/>
      <c r="S447" s="22"/>
      <c r="T447" s="22"/>
      <c r="U447" s="22"/>
      <c r="V447" s="22"/>
      <c r="W447" s="22"/>
      <c r="X447" s="22"/>
      <c r="Y447" s="22"/>
      <c r="Z447" s="22"/>
      <c r="AA447" s="22"/>
    </row>
    <row r="448" spans="1:27" ht="15" hidden="1">
      <c r="A448" s="138">
        <v>819</v>
      </c>
      <c r="B448" s="80" t="s">
        <v>2453</v>
      </c>
      <c r="C448" s="80" t="s">
        <v>1706</v>
      </c>
      <c r="D448" s="78">
        <v>51</v>
      </c>
      <c r="E448" s="217">
        <v>0</v>
      </c>
      <c r="F448" s="80"/>
      <c r="G448" s="447"/>
      <c r="H448" s="218">
        <f t="shared" si="2"/>
        <v>10.200000000000001</v>
      </c>
      <c r="I448" s="218">
        <f t="shared" si="3"/>
        <v>0</v>
      </c>
      <c r="J448" s="218">
        <v>51</v>
      </c>
      <c r="K448" s="219" t="s">
        <v>2454</v>
      </c>
      <c r="L448" s="22"/>
      <c r="M448" s="22"/>
      <c r="N448" s="22"/>
      <c r="O448" s="22"/>
      <c r="P448" s="22"/>
      <c r="Q448" s="22"/>
      <c r="R448" s="22"/>
      <c r="S448" s="22"/>
      <c r="T448" s="22"/>
      <c r="U448" s="22"/>
      <c r="V448" s="22"/>
      <c r="W448" s="22"/>
      <c r="X448" s="22"/>
      <c r="Y448" s="22"/>
      <c r="Z448" s="22"/>
      <c r="AA448" s="22"/>
    </row>
    <row r="449" spans="1:27" ht="15" hidden="1">
      <c r="A449" s="138">
        <v>309</v>
      </c>
      <c r="B449" s="80" t="s">
        <v>2455</v>
      </c>
      <c r="C449" s="80" t="s">
        <v>1704</v>
      </c>
      <c r="D449" s="78">
        <v>21</v>
      </c>
      <c r="E449" s="217">
        <v>0</v>
      </c>
      <c r="F449" s="80"/>
      <c r="G449" s="447"/>
      <c r="H449" s="218">
        <f t="shared" si="2"/>
        <v>6.8000000000000007</v>
      </c>
      <c r="I449" s="218">
        <f t="shared" si="3"/>
        <v>0</v>
      </c>
      <c r="J449" s="218">
        <v>34</v>
      </c>
      <c r="K449" s="219" t="s">
        <v>2456</v>
      </c>
      <c r="L449" s="22"/>
      <c r="M449" s="22"/>
      <c r="N449" s="22"/>
      <c r="O449" s="22"/>
      <c r="P449" s="22"/>
      <c r="Q449" s="22"/>
      <c r="R449" s="22"/>
      <c r="S449" s="22"/>
      <c r="T449" s="22"/>
      <c r="U449" s="22"/>
      <c r="V449" s="22"/>
      <c r="W449" s="22"/>
      <c r="X449" s="22"/>
      <c r="Y449" s="22"/>
      <c r="Z449" s="22"/>
      <c r="AA449" s="22"/>
    </row>
    <row r="450" spans="1:27" ht="15" hidden="1">
      <c r="A450" s="138">
        <v>153</v>
      </c>
      <c r="B450" s="80" t="s">
        <v>2457</v>
      </c>
      <c r="C450" s="80" t="s">
        <v>1699</v>
      </c>
      <c r="D450" s="78"/>
      <c r="E450" s="217">
        <v>0</v>
      </c>
      <c r="F450" s="80"/>
      <c r="G450" s="447"/>
      <c r="H450" s="218">
        <f t="shared" si="2"/>
        <v>14.8</v>
      </c>
      <c r="I450" s="218">
        <f t="shared" si="3"/>
        <v>0</v>
      </c>
      <c r="J450" s="218">
        <v>74</v>
      </c>
      <c r="K450" s="219" t="s">
        <v>2458</v>
      </c>
      <c r="L450" s="22"/>
      <c r="M450" s="22"/>
      <c r="N450" s="22"/>
      <c r="O450" s="22"/>
      <c r="P450" s="22"/>
      <c r="Q450" s="22"/>
      <c r="R450" s="22"/>
      <c r="S450" s="22"/>
      <c r="T450" s="22"/>
      <c r="U450" s="22"/>
      <c r="V450" s="22"/>
      <c r="W450" s="22"/>
      <c r="X450" s="22"/>
      <c r="Y450" s="22"/>
      <c r="Z450" s="22"/>
      <c r="AA450" s="22"/>
    </row>
    <row r="451" spans="1:27" ht="15" hidden="1">
      <c r="A451" s="138">
        <v>201</v>
      </c>
      <c r="B451" s="80" t="s">
        <v>2459</v>
      </c>
      <c r="C451" s="80" t="s">
        <v>1699</v>
      </c>
      <c r="D451" s="78"/>
      <c r="E451" s="217">
        <v>0</v>
      </c>
      <c r="F451" s="80"/>
      <c r="G451" s="447"/>
      <c r="H451" s="218">
        <f t="shared" si="2"/>
        <v>15.4</v>
      </c>
      <c r="I451" s="218">
        <f t="shared" si="3"/>
        <v>0</v>
      </c>
      <c r="J451" s="218">
        <v>77</v>
      </c>
      <c r="K451" s="219" t="s">
        <v>2460</v>
      </c>
      <c r="L451" s="22"/>
      <c r="M451" s="22"/>
      <c r="N451" s="22"/>
      <c r="O451" s="22"/>
      <c r="P451" s="22"/>
      <c r="Q451" s="22"/>
      <c r="R451" s="22"/>
      <c r="S451" s="22"/>
      <c r="T451" s="22"/>
      <c r="U451" s="22"/>
      <c r="V451" s="22"/>
      <c r="W451" s="22"/>
      <c r="X451" s="22"/>
      <c r="Y451" s="22"/>
      <c r="Z451" s="22"/>
      <c r="AA451" s="22"/>
    </row>
    <row r="452" spans="1:27" ht="15" hidden="1">
      <c r="A452" s="138">
        <v>856</v>
      </c>
      <c r="B452" s="80" t="s">
        <v>2461</v>
      </c>
      <c r="C452" s="80" t="s">
        <v>1706</v>
      </c>
      <c r="D452" s="78">
        <v>51</v>
      </c>
      <c r="E452" s="217">
        <v>0</v>
      </c>
      <c r="F452" s="80"/>
      <c r="G452" s="447"/>
      <c r="H452" s="218">
        <f t="shared" si="2"/>
        <v>12.200000000000001</v>
      </c>
      <c r="I452" s="218">
        <f t="shared" si="3"/>
        <v>0</v>
      </c>
      <c r="J452" s="218">
        <v>61</v>
      </c>
      <c r="K452" s="219" t="s">
        <v>2462</v>
      </c>
      <c r="L452" s="22"/>
      <c r="M452" s="22"/>
      <c r="N452" s="22"/>
      <c r="O452" s="22"/>
      <c r="P452" s="22"/>
      <c r="Q452" s="22"/>
      <c r="R452" s="22"/>
      <c r="S452" s="22"/>
      <c r="T452" s="22"/>
      <c r="U452" s="22"/>
      <c r="V452" s="22"/>
      <c r="W452" s="22"/>
      <c r="X452" s="22"/>
      <c r="Y452" s="22"/>
      <c r="Z452" s="22"/>
      <c r="AA452" s="22"/>
    </row>
    <row r="453" spans="1:27" ht="15" hidden="1">
      <c r="A453" s="138">
        <v>541</v>
      </c>
      <c r="B453" s="80" t="s">
        <v>2463</v>
      </c>
      <c r="C453" s="80" t="s">
        <v>1704</v>
      </c>
      <c r="D453" s="78">
        <v>34</v>
      </c>
      <c r="E453" s="217">
        <v>0</v>
      </c>
      <c r="F453" s="80"/>
      <c r="G453" s="447"/>
      <c r="H453" s="218">
        <f t="shared" si="2"/>
        <v>13.600000000000001</v>
      </c>
      <c r="I453" s="218">
        <f t="shared" si="3"/>
        <v>0</v>
      </c>
      <c r="J453" s="218">
        <v>68</v>
      </c>
      <c r="K453" s="219" t="s">
        <v>2464</v>
      </c>
      <c r="L453" s="22"/>
      <c r="M453" s="22"/>
      <c r="N453" s="22"/>
      <c r="O453" s="22"/>
      <c r="P453" s="22"/>
      <c r="Q453" s="22"/>
      <c r="R453" s="22"/>
      <c r="S453" s="22"/>
      <c r="T453" s="22"/>
      <c r="U453" s="22"/>
      <c r="V453" s="22"/>
      <c r="W453" s="22"/>
      <c r="X453" s="22"/>
      <c r="Y453" s="22"/>
      <c r="Z453" s="22"/>
      <c r="AA453" s="22"/>
    </row>
    <row r="454" spans="1:27" ht="15" hidden="1">
      <c r="A454" s="138">
        <v>302</v>
      </c>
      <c r="B454" s="80" t="s">
        <v>2465</v>
      </c>
      <c r="C454" s="80" t="s">
        <v>1704</v>
      </c>
      <c r="D454" s="78">
        <v>21</v>
      </c>
      <c r="E454" s="217">
        <v>0</v>
      </c>
      <c r="F454" s="80"/>
      <c r="G454" s="447"/>
      <c r="H454" s="218">
        <f t="shared" si="2"/>
        <v>8.6</v>
      </c>
      <c r="I454" s="218">
        <f t="shared" si="3"/>
        <v>0</v>
      </c>
      <c r="J454" s="218">
        <v>43</v>
      </c>
      <c r="K454" s="219" t="s">
        <v>2466</v>
      </c>
      <c r="L454" s="22"/>
      <c r="M454" s="22"/>
      <c r="N454" s="22"/>
      <c r="O454" s="22"/>
      <c r="P454" s="22"/>
      <c r="Q454" s="22"/>
      <c r="R454" s="22"/>
      <c r="S454" s="22"/>
      <c r="T454" s="22"/>
      <c r="U454" s="22"/>
      <c r="V454" s="22"/>
      <c r="W454" s="22"/>
      <c r="X454" s="22"/>
      <c r="Y454" s="22"/>
      <c r="Z454" s="22"/>
      <c r="AA454" s="22"/>
    </row>
    <row r="455" spans="1:27" ht="15" hidden="1">
      <c r="A455" s="138">
        <v>515</v>
      </c>
      <c r="B455" s="80" t="s">
        <v>2467</v>
      </c>
      <c r="C455" s="80" t="s">
        <v>1704</v>
      </c>
      <c r="D455" s="78">
        <v>34</v>
      </c>
      <c r="E455" s="217">
        <v>0</v>
      </c>
      <c r="F455" s="80"/>
      <c r="G455" s="447"/>
      <c r="H455" s="218">
        <f t="shared" si="2"/>
        <v>12</v>
      </c>
      <c r="I455" s="218">
        <f t="shared" si="3"/>
        <v>0</v>
      </c>
      <c r="J455" s="218">
        <v>60</v>
      </c>
      <c r="K455" s="219" t="s">
        <v>2468</v>
      </c>
      <c r="L455" s="22"/>
      <c r="M455" s="22"/>
      <c r="N455" s="22"/>
      <c r="O455" s="22"/>
      <c r="P455" s="22"/>
      <c r="Q455" s="22"/>
      <c r="R455" s="22"/>
      <c r="S455" s="22"/>
      <c r="T455" s="22"/>
      <c r="U455" s="22"/>
      <c r="V455" s="22"/>
      <c r="W455" s="22"/>
      <c r="X455" s="22"/>
      <c r="Y455" s="22"/>
      <c r="Z455" s="22"/>
      <c r="AA455" s="22"/>
    </row>
    <row r="456" spans="1:27" ht="15" hidden="1">
      <c r="A456" s="138">
        <v>873</v>
      </c>
      <c r="B456" s="80" t="s">
        <v>2469</v>
      </c>
      <c r="C456" s="80" t="s">
        <v>1706</v>
      </c>
      <c r="D456" s="78">
        <v>51</v>
      </c>
      <c r="E456" s="217">
        <v>0</v>
      </c>
      <c r="F456" s="80"/>
      <c r="G456" s="447"/>
      <c r="H456" s="218">
        <f t="shared" si="2"/>
        <v>7.4</v>
      </c>
      <c r="I456" s="218">
        <f t="shared" si="3"/>
        <v>0</v>
      </c>
      <c r="J456" s="218">
        <v>37</v>
      </c>
      <c r="K456" s="219" t="s">
        <v>2470</v>
      </c>
      <c r="L456" s="22"/>
      <c r="M456" s="22"/>
      <c r="N456" s="22"/>
      <c r="O456" s="22"/>
      <c r="P456" s="22"/>
      <c r="Q456" s="22"/>
      <c r="R456" s="22"/>
      <c r="S456" s="22"/>
      <c r="T456" s="22"/>
      <c r="U456" s="22"/>
      <c r="V456" s="22"/>
      <c r="W456" s="22"/>
      <c r="X456" s="22"/>
      <c r="Y456" s="22"/>
      <c r="Z456" s="22"/>
      <c r="AA456" s="22"/>
    </row>
    <row r="457" spans="1:27" ht="15" hidden="1">
      <c r="A457" s="138">
        <v>211</v>
      </c>
      <c r="B457" s="80" t="s">
        <v>2471</v>
      </c>
      <c r="C457" s="80" t="s">
        <v>1699</v>
      </c>
      <c r="D457" s="78"/>
      <c r="E457" s="217">
        <v>0</v>
      </c>
      <c r="F457" s="80"/>
      <c r="G457" s="447"/>
      <c r="H457" s="218">
        <f t="shared" si="2"/>
        <v>9.6000000000000014</v>
      </c>
      <c r="I457" s="218">
        <f t="shared" si="3"/>
        <v>0</v>
      </c>
      <c r="J457" s="218">
        <v>48</v>
      </c>
      <c r="K457" s="219" t="s">
        <v>2472</v>
      </c>
      <c r="L457" s="22"/>
      <c r="M457" s="22"/>
      <c r="N457" s="22"/>
      <c r="O457" s="22"/>
      <c r="P457" s="22"/>
      <c r="Q457" s="22"/>
      <c r="R457" s="22"/>
      <c r="S457" s="22"/>
      <c r="T457" s="22"/>
      <c r="U457" s="22"/>
      <c r="V457" s="22"/>
      <c r="W457" s="22"/>
      <c r="X457" s="22"/>
      <c r="Y457" s="22"/>
      <c r="Z457" s="22"/>
      <c r="AA457" s="22"/>
    </row>
    <row r="458" spans="1:27" ht="15" hidden="1">
      <c r="A458" s="138">
        <v>573</v>
      </c>
      <c r="B458" s="80" t="s">
        <v>2473</v>
      </c>
      <c r="C458" s="80" t="s">
        <v>1704</v>
      </c>
      <c r="D458" s="78">
        <v>34</v>
      </c>
      <c r="E458" s="217">
        <v>0</v>
      </c>
      <c r="F458" s="80"/>
      <c r="G458" s="447"/>
      <c r="H458" s="218">
        <f t="shared" si="2"/>
        <v>41.6</v>
      </c>
      <c r="I458" s="218">
        <f t="shared" si="3"/>
        <v>0</v>
      </c>
      <c r="J458" s="218">
        <v>208</v>
      </c>
      <c r="K458" s="219" t="s">
        <v>2474</v>
      </c>
      <c r="L458" s="22"/>
      <c r="M458" s="22"/>
      <c r="N458" s="22"/>
      <c r="O458" s="22"/>
      <c r="P458" s="22"/>
      <c r="Q458" s="22"/>
      <c r="R458" s="22"/>
      <c r="S458" s="22"/>
      <c r="T458" s="22"/>
      <c r="U458" s="22"/>
      <c r="V458" s="22"/>
      <c r="W458" s="22"/>
      <c r="X458" s="22"/>
      <c r="Y458" s="22"/>
      <c r="Z458" s="22"/>
      <c r="AA458" s="22"/>
    </row>
    <row r="459" spans="1:27" ht="15" hidden="1">
      <c r="A459" s="138">
        <v>472</v>
      </c>
      <c r="B459" s="80" t="s">
        <v>2475</v>
      </c>
      <c r="C459" s="80" t="s">
        <v>1704</v>
      </c>
      <c r="D459" s="78">
        <v>34</v>
      </c>
      <c r="E459" s="217">
        <v>0</v>
      </c>
      <c r="F459" s="80"/>
      <c r="G459" s="447"/>
      <c r="H459" s="218">
        <f t="shared" si="2"/>
        <v>11.200000000000001</v>
      </c>
      <c r="I459" s="218">
        <f t="shared" si="3"/>
        <v>0</v>
      </c>
      <c r="J459" s="218">
        <v>56</v>
      </c>
      <c r="K459" s="219" t="s">
        <v>2476</v>
      </c>
      <c r="L459" s="22"/>
      <c r="M459" s="22"/>
      <c r="N459" s="22"/>
      <c r="O459" s="22"/>
      <c r="P459" s="22"/>
      <c r="Q459" s="22"/>
      <c r="R459" s="22"/>
      <c r="S459" s="22"/>
      <c r="T459" s="22"/>
      <c r="U459" s="22"/>
      <c r="V459" s="22"/>
      <c r="W459" s="22"/>
      <c r="X459" s="22"/>
      <c r="Y459" s="22"/>
      <c r="Z459" s="22"/>
      <c r="AA459" s="22"/>
    </row>
    <row r="460" spans="1:27" ht="15" hidden="1">
      <c r="A460" s="138">
        <v>206</v>
      </c>
      <c r="B460" s="80" t="s">
        <v>2477</v>
      </c>
      <c r="C460" s="80" t="s">
        <v>1699</v>
      </c>
      <c r="D460" s="78"/>
      <c r="E460" s="217">
        <v>0</v>
      </c>
      <c r="F460" s="80"/>
      <c r="G460" s="447"/>
      <c r="H460" s="218">
        <f t="shared" si="2"/>
        <v>5</v>
      </c>
      <c r="I460" s="218">
        <f t="shared" si="3"/>
        <v>0</v>
      </c>
      <c r="J460" s="218">
        <v>25</v>
      </c>
      <c r="K460" s="219" t="s">
        <v>2478</v>
      </c>
      <c r="L460" s="22"/>
      <c r="M460" s="22"/>
      <c r="N460" s="22"/>
      <c r="O460" s="22"/>
      <c r="P460" s="22"/>
      <c r="Q460" s="22"/>
      <c r="R460" s="22"/>
      <c r="S460" s="22"/>
      <c r="T460" s="22"/>
      <c r="U460" s="22"/>
      <c r="V460" s="22"/>
      <c r="W460" s="22"/>
      <c r="X460" s="22"/>
      <c r="Y460" s="22"/>
      <c r="Z460" s="22"/>
      <c r="AA460" s="22"/>
    </row>
    <row r="461" spans="1:27" ht="15" hidden="1">
      <c r="A461" s="138">
        <v>181</v>
      </c>
      <c r="B461" s="80" t="s">
        <v>2479</v>
      </c>
      <c r="C461" s="80" t="s">
        <v>1699</v>
      </c>
      <c r="D461" s="78"/>
      <c r="E461" s="217">
        <v>0</v>
      </c>
      <c r="F461" s="80"/>
      <c r="G461" s="447"/>
      <c r="H461" s="218">
        <f t="shared" si="2"/>
        <v>10</v>
      </c>
      <c r="I461" s="218">
        <f t="shared" si="3"/>
        <v>0</v>
      </c>
      <c r="J461" s="218">
        <v>50</v>
      </c>
      <c r="K461" s="219" t="s">
        <v>2480</v>
      </c>
      <c r="L461" s="22"/>
      <c r="M461" s="22"/>
      <c r="N461" s="22"/>
      <c r="O461" s="22"/>
      <c r="P461" s="22"/>
      <c r="Q461" s="22"/>
      <c r="R461" s="22"/>
      <c r="S461" s="22"/>
      <c r="T461" s="22"/>
      <c r="U461" s="22"/>
      <c r="V461" s="22"/>
      <c r="W461" s="22"/>
      <c r="X461" s="22"/>
      <c r="Y461" s="22"/>
      <c r="Z461" s="22"/>
      <c r="AA461" s="22"/>
    </row>
    <row r="462" spans="1:27" ht="15" hidden="1">
      <c r="A462" s="138">
        <v>576</v>
      </c>
      <c r="B462" s="80" t="s">
        <v>2481</v>
      </c>
      <c r="C462" s="80" t="s">
        <v>1704</v>
      </c>
      <c r="D462" s="78">
        <v>34</v>
      </c>
      <c r="E462" s="217">
        <v>0</v>
      </c>
      <c r="F462" s="80"/>
      <c r="G462" s="447"/>
      <c r="H462" s="218">
        <f t="shared" si="2"/>
        <v>4.8000000000000007</v>
      </c>
      <c r="I462" s="218">
        <f t="shared" si="3"/>
        <v>0</v>
      </c>
      <c r="J462" s="218">
        <v>24</v>
      </c>
      <c r="K462" s="219" t="s">
        <v>2482</v>
      </c>
      <c r="L462" s="22"/>
      <c r="M462" s="22"/>
      <c r="N462" s="22"/>
      <c r="O462" s="22"/>
      <c r="P462" s="22"/>
      <c r="Q462" s="22"/>
      <c r="R462" s="22"/>
      <c r="S462" s="22"/>
      <c r="T462" s="22"/>
      <c r="U462" s="22"/>
      <c r="V462" s="22"/>
      <c r="W462" s="22"/>
      <c r="X462" s="22"/>
      <c r="Y462" s="22"/>
      <c r="Z462" s="22"/>
      <c r="AA462" s="22"/>
    </row>
    <row r="463" spans="1:27" ht="15">
      <c r="A463" s="138">
        <v>254</v>
      </c>
      <c r="B463" s="80" t="s">
        <v>1741</v>
      </c>
      <c r="C463" s="80" t="s">
        <v>1742</v>
      </c>
      <c r="D463" s="78" t="s">
        <v>2483</v>
      </c>
      <c r="E463" s="217">
        <v>0</v>
      </c>
      <c r="F463" s="74">
        <v>1152</v>
      </c>
      <c r="G463" s="447"/>
      <c r="H463" s="218">
        <f t="shared" si="2"/>
        <v>19</v>
      </c>
      <c r="I463" s="218">
        <f t="shared" si="3"/>
        <v>0</v>
      </c>
      <c r="J463" s="218">
        <v>95</v>
      </c>
      <c r="K463" s="80" t="s">
        <v>1754</v>
      </c>
      <c r="L463" s="22"/>
      <c r="M463" s="22"/>
      <c r="N463" s="22"/>
      <c r="O463" s="22"/>
      <c r="P463" s="22"/>
      <c r="Q463" s="22"/>
      <c r="R463" s="22"/>
      <c r="S463" s="22"/>
      <c r="T463" s="22"/>
      <c r="U463" s="22"/>
      <c r="V463" s="22"/>
      <c r="W463" s="22"/>
      <c r="X463" s="22"/>
      <c r="Y463" s="22"/>
      <c r="Z463" s="22"/>
      <c r="AA463" s="22"/>
    </row>
    <row r="464" spans="1:27" ht="15">
      <c r="A464" s="138">
        <v>255</v>
      </c>
      <c r="B464" s="80" t="s">
        <v>1741</v>
      </c>
      <c r="C464" s="80" t="s">
        <v>1742</v>
      </c>
      <c r="D464" s="78" t="s">
        <v>2484</v>
      </c>
      <c r="E464" s="217">
        <v>1152</v>
      </c>
      <c r="F464" s="80"/>
      <c r="G464" s="447"/>
      <c r="H464" s="218">
        <f t="shared" si="2"/>
        <v>19</v>
      </c>
      <c r="I464" s="218">
        <f t="shared" si="3"/>
        <v>0</v>
      </c>
      <c r="J464" s="218">
        <v>95</v>
      </c>
      <c r="K464" s="80" t="s">
        <v>1754</v>
      </c>
      <c r="L464" s="22"/>
      <c r="M464" s="22"/>
      <c r="N464" s="22"/>
      <c r="O464" s="22"/>
      <c r="P464" s="22"/>
      <c r="Q464" s="22"/>
      <c r="R464" s="22"/>
      <c r="S464" s="22"/>
      <c r="T464" s="22"/>
      <c r="U464" s="22"/>
      <c r="V464" s="22"/>
      <c r="W464" s="22"/>
      <c r="X464" s="22"/>
      <c r="Y464" s="22"/>
      <c r="Z464" s="22"/>
      <c r="AA464" s="22"/>
    </row>
    <row r="465" spans="1:27" ht="15">
      <c r="A465" s="138">
        <v>256</v>
      </c>
      <c r="B465" s="80" t="s">
        <v>1741</v>
      </c>
      <c r="C465" s="80" t="s">
        <v>1742</v>
      </c>
      <c r="D465" s="78" t="s">
        <v>2485</v>
      </c>
      <c r="E465" s="217">
        <v>0</v>
      </c>
      <c r="F465" s="74">
        <v>1152</v>
      </c>
      <c r="G465" s="447"/>
      <c r="H465" s="218">
        <f t="shared" si="2"/>
        <v>19</v>
      </c>
      <c r="I465" s="218">
        <f t="shared" si="3"/>
        <v>0</v>
      </c>
      <c r="J465" s="218">
        <v>95</v>
      </c>
      <c r="K465" s="80" t="s">
        <v>1747</v>
      </c>
      <c r="L465" s="22"/>
      <c r="M465" s="22"/>
      <c r="N465" s="22"/>
      <c r="O465" s="22"/>
      <c r="P465" s="22"/>
      <c r="Q465" s="22"/>
      <c r="R465" s="22"/>
      <c r="S465" s="22"/>
      <c r="T465" s="22"/>
      <c r="U465" s="22"/>
      <c r="V465" s="22"/>
      <c r="W465" s="22"/>
      <c r="X465" s="22"/>
      <c r="Y465" s="22"/>
      <c r="Z465" s="22"/>
      <c r="AA465" s="22"/>
    </row>
    <row r="466" spans="1:27" ht="15">
      <c r="A466" s="138">
        <v>257</v>
      </c>
      <c r="B466" s="80" t="s">
        <v>1741</v>
      </c>
      <c r="C466" s="80" t="s">
        <v>1742</v>
      </c>
      <c r="D466" s="78" t="s">
        <v>2486</v>
      </c>
      <c r="E466" s="217">
        <v>0</v>
      </c>
      <c r="F466" s="74">
        <v>1152</v>
      </c>
      <c r="G466" s="447"/>
      <c r="H466" s="218">
        <f t="shared" si="2"/>
        <v>19</v>
      </c>
      <c r="I466" s="218">
        <f t="shared" si="3"/>
        <v>0</v>
      </c>
      <c r="J466" s="218">
        <v>95</v>
      </c>
      <c r="K466" s="80" t="s">
        <v>1747</v>
      </c>
      <c r="L466" s="22"/>
      <c r="M466" s="22"/>
      <c r="N466" s="22"/>
      <c r="O466" s="22"/>
      <c r="P466" s="22"/>
      <c r="Q466" s="22"/>
      <c r="R466" s="22"/>
      <c r="S466" s="22"/>
      <c r="T466" s="22"/>
      <c r="U466" s="22"/>
      <c r="V466" s="22"/>
      <c r="W466" s="22"/>
      <c r="X466" s="22"/>
      <c r="Y466" s="22"/>
      <c r="Z466" s="22"/>
      <c r="AA466" s="22"/>
    </row>
    <row r="467" spans="1:27" ht="15">
      <c r="A467" s="138">
        <v>258</v>
      </c>
      <c r="B467" s="80" t="s">
        <v>1741</v>
      </c>
      <c r="C467" s="80" t="s">
        <v>1742</v>
      </c>
      <c r="D467" s="78" t="s">
        <v>2487</v>
      </c>
      <c r="E467" s="217">
        <v>0</v>
      </c>
      <c r="F467" s="74">
        <v>1152</v>
      </c>
      <c r="G467" s="447"/>
      <c r="H467" s="218">
        <f t="shared" si="2"/>
        <v>19</v>
      </c>
      <c r="I467" s="218">
        <f t="shared" si="3"/>
        <v>0</v>
      </c>
      <c r="J467" s="218">
        <v>95</v>
      </c>
      <c r="K467" s="80" t="s">
        <v>1747</v>
      </c>
      <c r="L467" s="22"/>
      <c r="M467" s="22"/>
      <c r="N467" s="22"/>
      <c r="O467" s="22"/>
      <c r="P467" s="22"/>
      <c r="Q467" s="22"/>
      <c r="R467" s="22"/>
      <c r="S467" s="22"/>
      <c r="T467" s="22"/>
      <c r="U467" s="22"/>
      <c r="V467" s="22"/>
      <c r="W467" s="22"/>
      <c r="X467" s="22"/>
      <c r="Y467" s="22"/>
      <c r="Z467" s="22"/>
      <c r="AA467" s="22"/>
    </row>
    <row r="468" spans="1:27" ht="15">
      <c r="A468" s="138">
        <v>259</v>
      </c>
      <c r="B468" s="80" t="s">
        <v>1741</v>
      </c>
      <c r="C468" s="80" t="s">
        <v>1742</v>
      </c>
      <c r="D468" s="78" t="s">
        <v>2488</v>
      </c>
      <c r="E468" s="217">
        <v>0</v>
      </c>
      <c r="F468" s="74">
        <v>1152</v>
      </c>
      <c r="G468" s="447"/>
      <c r="H468" s="218">
        <f t="shared" si="2"/>
        <v>19</v>
      </c>
      <c r="I468" s="218">
        <f t="shared" si="3"/>
        <v>0</v>
      </c>
      <c r="J468" s="218">
        <v>95</v>
      </c>
      <c r="K468" s="80" t="s">
        <v>1754</v>
      </c>
      <c r="L468" s="22"/>
      <c r="M468" s="22"/>
      <c r="N468" s="22"/>
      <c r="O468" s="22"/>
      <c r="P468" s="22"/>
      <c r="Q468" s="22"/>
      <c r="R468" s="22"/>
      <c r="S468" s="22"/>
      <c r="T468" s="22"/>
      <c r="U468" s="22"/>
      <c r="V468" s="22"/>
      <c r="W468" s="22"/>
      <c r="X468" s="22"/>
      <c r="Y468" s="22"/>
      <c r="Z468" s="22"/>
      <c r="AA468" s="22"/>
    </row>
    <row r="469" spans="1:27" ht="15">
      <c r="A469" s="138">
        <v>403</v>
      </c>
      <c r="B469" s="80" t="s">
        <v>1786</v>
      </c>
      <c r="C469" s="80" t="s">
        <v>1704</v>
      </c>
      <c r="D469" s="78">
        <v>32</v>
      </c>
      <c r="E469" s="217">
        <v>41</v>
      </c>
      <c r="F469" s="80"/>
      <c r="G469" s="447"/>
      <c r="H469" s="218">
        <f t="shared" si="2"/>
        <v>22.200000000000003</v>
      </c>
      <c r="I469" s="218">
        <f t="shared" si="3"/>
        <v>0</v>
      </c>
      <c r="J469" s="218">
        <v>111</v>
      </c>
      <c r="K469" s="219" t="s">
        <v>1787</v>
      </c>
      <c r="L469" s="22"/>
      <c r="M469" s="22"/>
      <c r="N469" s="22"/>
      <c r="O469" s="22"/>
      <c r="P469" s="22"/>
      <c r="Q469" s="22"/>
      <c r="R469" s="22"/>
      <c r="S469" s="22"/>
      <c r="T469" s="22"/>
      <c r="U469" s="22"/>
      <c r="V469" s="22"/>
      <c r="W469" s="22"/>
      <c r="X469" s="22"/>
      <c r="Y469" s="22"/>
      <c r="Z469" s="22"/>
      <c r="AA469" s="22"/>
    </row>
    <row r="470" spans="1:27" ht="15">
      <c r="A470" s="138">
        <v>806</v>
      </c>
      <c r="B470" s="80" t="s">
        <v>2489</v>
      </c>
      <c r="C470" s="80" t="s">
        <v>1706</v>
      </c>
      <c r="D470" s="78">
        <v>51</v>
      </c>
      <c r="E470" s="217">
        <v>3</v>
      </c>
      <c r="F470" s="80"/>
      <c r="G470" s="447"/>
      <c r="H470" s="218">
        <f t="shared" si="2"/>
        <v>5.4</v>
      </c>
      <c r="I470" s="218">
        <f t="shared" si="3"/>
        <v>0</v>
      </c>
      <c r="J470" s="218">
        <v>27</v>
      </c>
      <c r="K470" s="219" t="s">
        <v>2490</v>
      </c>
      <c r="L470" s="22"/>
      <c r="M470" s="22"/>
      <c r="N470" s="22"/>
      <c r="O470" s="22"/>
      <c r="P470" s="22"/>
      <c r="Q470" s="22"/>
      <c r="R470" s="22"/>
      <c r="S470" s="22"/>
      <c r="T470" s="22"/>
      <c r="U470" s="22"/>
      <c r="V470" s="22"/>
      <c r="W470" s="22"/>
      <c r="X470" s="22"/>
      <c r="Y470" s="22"/>
      <c r="Z470" s="22"/>
      <c r="AA470" s="22"/>
    </row>
    <row r="471" spans="1:27" ht="15">
      <c r="A471" s="138">
        <v>22</v>
      </c>
      <c r="B471" s="80" t="s">
        <v>2491</v>
      </c>
      <c r="C471" s="80" t="s">
        <v>1699</v>
      </c>
      <c r="D471" s="78"/>
      <c r="E471" s="217">
        <v>3</v>
      </c>
      <c r="F471" s="80"/>
      <c r="G471" s="447"/>
      <c r="H471" s="218">
        <f t="shared" si="2"/>
        <v>7</v>
      </c>
      <c r="I471" s="218">
        <f t="shared" si="3"/>
        <v>0</v>
      </c>
      <c r="J471" s="218">
        <v>35</v>
      </c>
      <c r="K471" s="219" t="s">
        <v>2492</v>
      </c>
      <c r="L471" s="22"/>
      <c r="M471" s="22"/>
      <c r="N471" s="22"/>
      <c r="O471" s="22"/>
      <c r="P471" s="22"/>
      <c r="Q471" s="22"/>
      <c r="R471" s="22"/>
      <c r="S471" s="22"/>
      <c r="T471" s="22"/>
      <c r="U471" s="22"/>
      <c r="V471" s="22"/>
      <c r="W471" s="22"/>
      <c r="X471" s="22"/>
      <c r="Y471" s="22"/>
      <c r="Z471" s="22"/>
      <c r="AA471" s="22"/>
    </row>
    <row r="472" spans="1:27" ht="15">
      <c r="A472" s="138">
        <v>331</v>
      </c>
      <c r="B472" s="80" t="s">
        <v>2493</v>
      </c>
      <c r="C472" s="80" t="s">
        <v>1704</v>
      </c>
      <c r="D472" s="78">
        <v>22</v>
      </c>
      <c r="E472" s="217">
        <v>98</v>
      </c>
      <c r="F472" s="80"/>
      <c r="G472" s="447"/>
      <c r="H472" s="218">
        <f t="shared" si="2"/>
        <v>4.4000000000000004</v>
      </c>
      <c r="I472" s="218">
        <f t="shared" si="3"/>
        <v>0</v>
      </c>
      <c r="J472" s="218">
        <v>22</v>
      </c>
      <c r="K472" s="219" t="s">
        <v>2494</v>
      </c>
      <c r="L472" s="22"/>
      <c r="M472" s="22"/>
      <c r="N472" s="22"/>
      <c r="O472" s="22"/>
      <c r="P472" s="22"/>
      <c r="Q472" s="22"/>
      <c r="R472" s="22"/>
      <c r="S472" s="22"/>
      <c r="T472" s="22"/>
      <c r="U472" s="22"/>
      <c r="V472" s="22"/>
      <c r="W472" s="22"/>
      <c r="X472" s="22"/>
      <c r="Y472" s="22"/>
      <c r="Z472" s="22"/>
      <c r="AA472" s="22"/>
    </row>
    <row r="473" spans="1:27" ht="15">
      <c r="A473" s="138">
        <v>63</v>
      </c>
      <c r="B473" s="80" t="s">
        <v>2495</v>
      </c>
      <c r="C473" s="80" t="s">
        <v>1699</v>
      </c>
      <c r="D473" s="78"/>
      <c r="E473" s="217">
        <v>200</v>
      </c>
      <c r="F473" s="80"/>
      <c r="G473" s="447"/>
      <c r="H473" s="218">
        <f t="shared" si="2"/>
        <v>4.6000000000000005</v>
      </c>
      <c r="I473" s="218">
        <f t="shared" si="3"/>
        <v>0</v>
      </c>
      <c r="J473" s="218">
        <v>23</v>
      </c>
      <c r="K473" s="219" t="s">
        <v>2496</v>
      </c>
      <c r="L473" s="22"/>
      <c r="M473" s="22"/>
      <c r="N473" s="22"/>
      <c r="O473" s="22"/>
      <c r="P473" s="22"/>
      <c r="Q473" s="22"/>
      <c r="R473" s="22"/>
      <c r="S473" s="22"/>
      <c r="T473" s="22"/>
      <c r="U473" s="22"/>
      <c r="V473" s="22"/>
      <c r="W473" s="22"/>
      <c r="X473" s="22"/>
      <c r="Y473" s="22"/>
      <c r="Z473" s="22"/>
      <c r="AA473" s="22"/>
    </row>
    <row r="474" spans="1:27" ht="15">
      <c r="A474" s="138">
        <v>848</v>
      </c>
      <c r="B474" s="80" t="s">
        <v>2497</v>
      </c>
      <c r="C474" s="80" t="s">
        <v>1706</v>
      </c>
      <c r="D474" s="78">
        <v>51</v>
      </c>
      <c r="E474" s="217">
        <v>2</v>
      </c>
      <c r="F474" s="80"/>
      <c r="G474" s="447"/>
      <c r="H474" s="218">
        <f t="shared" si="2"/>
        <v>6</v>
      </c>
      <c r="I474" s="218">
        <f t="shared" si="3"/>
        <v>0</v>
      </c>
      <c r="J474" s="218">
        <v>30</v>
      </c>
      <c r="K474" s="219" t="s">
        <v>2498</v>
      </c>
      <c r="L474" s="22"/>
      <c r="M474" s="22"/>
      <c r="N474" s="22"/>
      <c r="O474" s="22"/>
      <c r="P474" s="22"/>
      <c r="Q474" s="22"/>
      <c r="R474" s="22"/>
      <c r="S474" s="22"/>
      <c r="T474" s="22"/>
      <c r="U474" s="22"/>
      <c r="V474" s="22"/>
      <c r="W474" s="22"/>
      <c r="X474" s="22"/>
      <c r="Y474" s="22"/>
      <c r="Z474" s="22"/>
      <c r="AA474" s="22"/>
    </row>
    <row r="475" spans="1:27" ht="15">
      <c r="A475" s="138">
        <v>44</v>
      </c>
      <c r="B475" s="80" t="s">
        <v>2499</v>
      </c>
      <c r="C475" s="80" t="s">
        <v>1699</v>
      </c>
      <c r="D475" s="78"/>
      <c r="E475" s="217">
        <v>2</v>
      </c>
      <c r="F475" s="80"/>
      <c r="G475" s="447"/>
      <c r="H475" s="218">
        <f t="shared" si="2"/>
        <v>4</v>
      </c>
      <c r="I475" s="218">
        <f t="shared" si="3"/>
        <v>0</v>
      </c>
      <c r="J475" s="218">
        <v>20</v>
      </c>
      <c r="K475" s="219" t="s">
        <v>2500</v>
      </c>
      <c r="L475" s="22"/>
      <c r="M475" s="22"/>
      <c r="N475" s="22"/>
      <c r="O475" s="22"/>
      <c r="P475" s="22"/>
      <c r="Q475" s="22"/>
      <c r="R475" s="22"/>
      <c r="S475" s="22"/>
      <c r="T475" s="22"/>
      <c r="U475" s="22"/>
      <c r="V475" s="22"/>
      <c r="W475" s="22"/>
      <c r="X475" s="22"/>
      <c r="Y475" s="22"/>
      <c r="Z475" s="22"/>
      <c r="AA475" s="22"/>
    </row>
    <row r="476" spans="1:27" ht="15">
      <c r="A476" s="138">
        <v>124</v>
      </c>
      <c r="B476" s="80" t="s">
        <v>2501</v>
      </c>
      <c r="C476" s="80" t="s">
        <v>1699</v>
      </c>
      <c r="D476" s="78"/>
      <c r="E476" s="217">
        <v>117</v>
      </c>
      <c r="F476" s="80"/>
      <c r="G476" s="447"/>
      <c r="H476" s="218">
        <f t="shared" si="2"/>
        <v>0.8</v>
      </c>
      <c r="I476" s="218">
        <f t="shared" si="3"/>
        <v>0</v>
      </c>
      <c r="J476" s="218">
        <v>4</v>
      </c>
      <c r="K476" s="219" t="s">
        <v>2502</v>
      </c>
      <c r="L476" s="22"/>
      <c r="M476" s="22"/>
      <c r="N476" s="22"/>
      <c r="O476" s="22"/>
      <c r="P476" s="22"/>
      <c r="Q476" s="22"/>
      <c r="R476" s="22"/>
      <c r="S476" s="22"/>
      <c r="T476" s="22"/>
      <c r="U476" s="22"/>
      <c r="V476" s="22"/>
      <c r="W476" s="22"/>
      <c r="X476" s="22"/>
      <c r="Y476" s="22"/>
      <c r="Z476" s="22"/>
      <c r="AA476" s="22"/>
    </row>
    <row r="477" spans="1:27" ht="15">
      <c r="A477" s="138">
        <v>790</v>
      </c>
      <c r="B477" s="80" t="s">
        <v>2503</v>
      </c>
      <c r="C477" s="80" t="s">
        <v>1706</v>
      </c>
      <c r="D477" s="78">
        <v>51</v>
      </c>
      <c r="E477" s="217">
        <v>2</v>
      </c>
      <c r="F477" s="80"/>
      <c r="G477" s="447"/>
      <c r="H477" s="218">
        <f t="shared" si="2"/>
        <v>1.8</v>
      </c>
      <c r="I477" s="218">
        <f t="shared" si="3"/>
        <v>0</v>
      </c>
      <c r="J477" s="218">
        <v>9</v>
      </c>
      <c r="K477" s="219" t="s">
        <v>2504</v>
      </c>
      <c r="L477" s="22"/>
      <c r="M477" s="22"/>
      <c r="N477" s="22"/>
      <c r="O477" s="22"/>
      <c r="P477" s="22"/>
      <c r="Q477" s="22"/>
      <c r="R477" s="22"/>
      <c r="S477" s="22"/>
      <c r="T477" s="22"/>
      <c r="U477" s="22"/>
      <c r="V477" s="22"/>
      <c r="W477" s="22"/>
      <c r="X477" s="22"/>
      <c r="Y477" s="22"/>
      <c r="Z477" s="22"/>
      <c r="AA477" s="22"/>
    </row>
    <row r="478" spans="1:27" ht="15">
      <c r="A478" s="138">
        <v>913</v>
      </c>
      <c r="B478" s="80" t="s">
        <v>2505</v>
      </c>
      <c r="C478" s="80" t="s">
        <v>1706</v>
      </c>
      <c r="D478" s="78">
        <v>52</v>
      </c>
      <c r="E478" s="217">
        <v>12</v>
      </c>
      <c r="F478" s="80"/>
      <c r="G478" s="447"/>
      <c r="H478" s="218">
        <f t="shared" si="2"/>
        <v>7.4</v>
      </c>
      <c r="I478" s="218">
        <f t="shared" si="3"/>
        <v>0</v>
      </c>
      <c r="J478" s="218">
        <v>37</v>
      </c>
      <c r="K478" s="219" t="s">
        <v>2506</v>
      </c>
      <c r="L478" s="22"/>
      <c r="M478" s="22"/>
      <c r="N478" s="22"/>
      <c r="O478" s="22"/>
      <c r="P478" s="22"/>
      <c r="Q478" s="22"/>
      <c r="R478" s="22"/>
      <c r="S478" s="22"/>
      <c r="T478" s="22"/>
      <c r="U478" s="22"/>
      <c r="V478" s="22"/>
      <c r="W478" s="22"/>
      <c r="X478" s="22"/>
      <c r="Y478" s="22"/>
      <c r="Z478" s="22"/>
      <c r="AA478" s="22"/>
    </row>
    <row r="479" spans="1:27" ht="15">
      <c r="A479" s="138">
        <v>915</v>
      </c>
      <c r="B479" s="80" t="s">
        <v>2507</v>
      </c>
      <c r="C479" s="80" t="s">
        <v>1706</v>
      </c>
      <c r="D479" s="78">
        <v>52</v>
      </c>
      <c r="E479" s="217">
        <v>1</v>
      </c>
      <c r="F479" s="80"/>
      <c r="G479" s="447"/>
      <c r="H479" s="218">
        <f t="shared" si="2"/>
        <v>4</v>
      </c>
      <c r="I479" s="218">
        <f t="shared" si="3"/>
        <v>0</v>
      </c>
      <c r="J479" s="218">
        <v>20</v>
      </c>
      <c r="K479" s="219" t="s">
        <v>2508</v>
      </c>
      <c r="L479" s="22"/>
      <c r="M479" s="22"/>
      <c r="N479" s="22"/>
      <c r="O479" s="22"/>
      <c r="P479" s="22"/>
      <c r="Q479" s="22"/>
      <c r="R479" s="22"/>
      <c r="S479" s="22"/>
      <c r="T479" s="22"/>
      <c r="U479" s="22"/>
      <c r="V479" s="22"/>
      <c r="W479" s="22"/>
      <c r="X479" s="22"/>
      <c r="Y479" s="22"/>
      <c r="Z479" s="22"/>
      <c r="AA479" s="22"/>
    </row>
    <row r="480" spans="1:27" ht="15">
      <c r="A480" s="138">
        <v>916</v>
      </c>
      <c r="B480" s="80" t="s">
        <v>2509</v>
      </c>
      <c r="C480" s="80" t="s">
        <v>1706</v>
      </c>
      <c r="D480" s="78">
        <v>52</v>
      </c>
      <c r="E480" s="217">
        <v>1</v>
      </c>
      <c r="F480" s="80"/>
      <c r="G480" s="447"/>
      <c r="H480" s="218">
        <f t="shared" si="2"/>
        <v>4.6000000000000005</v>
      </c>
      <c r="I480" s="218">
        <f t="shared" si="3"/>
        <v>0</v>
      </c>
      <c r="J480" s="218">
        <v>23</v>
      </c>
      <c r="K480" s="219" t="s">
        <v>2510</v>
      </c>
      <c r="L480" s="22"/>
      <c r="M480" s="22"/>
      <c r="N480" s="22"/>
      <c r="O480" s="22"/>
      <c r="P480" s="22"/>
      <c r="Q480" s="22"/>
      <c r="R480" s="22"/>
      <c r="S480" s="22"/>
      <c r="T480" s="22"/>
      <c r="U480" s="22"/>
      <c r="V480" s="22"/>
      <c r="W480" s="22"/>
      <c r="X480" s="22"/>
      <c r="Y480" s="22"/>
      <c r="Z480" s="22"/>
      <c r="AA480" s="22"/>
    </row>
    <row r="481" spans="1:27" ht="15">
      <c r="A481" s="138">
        <v>31</v>
      </c>
      <c r="B481" s="80" t="s">
        <v>2511</v>
      </c>
      <c r="C481" s="80" t="s">
        <v>1699</v>
      </c>
      <c r="D481" s="78"/>
      <c r="E481" s="217">
        <v>1</v>
      </c>
      <c r="F481" s="80"/>
      <c r="G481" s="447"/>
      <c r="H481" s="218">
        <f t="shared" si="2"/>
        <v>6.4</v>
      </c>
      <c r="I481" s="218">
        <f t="shared" si="3"/>
        <v>0</v>
      </c>
      <c r="J481" s="218">
        <v>32</v>
      </c>
      <c r="K481" s="219" t="s">
        <v>2512</v>
      </c>
      <c r="L481" s="22"/>
      <c r="M481" s="22"/>
      <c r="N481" s="22"/>
      <c r="O481" s="22"/>
      <c r="P481" s="22"/>
      <c r="Q481" s="22"/>
      <c r="R481" s="22"/>
      <c r="S481" s="22"/>
      <c r="T481" s="22"/>
      <c r="U481" s="22"/>
      <c r="V481" s="22"/>
      <c r="W481" s="22"/>
      <c r="X481" s="22"/>
      <c r="Y481" s="22"/>
      <c r="Z481" s="22"/>
      <c r="AA481" s="22"/>
    </row>
    <row r="482" spans="1:27" ht="15">
      <c r="A482" s="138">
        <v>87</v>
      </c>
      <c r="B482" s="80" t="s">
        <v>2513</v>
      </c>
      <c r="C482" s="80" t="s">
        <v>1699</v>
      </c>
      <c r="D482" s="78"/>
      <c r="E482" s="217">
        <v>20</v>
      </c>
      <c r="F482" s="80"/>
      <c r="G482" s="447"/>
      <c r="H482" s="218">
        <f t="shared" si="2"/>
        <v>5.2</v>
      </c>
      <c r="I482" s="218">
        <f t="shared" si="3"/>
        <v>0</v>
      </c>
      <c r="J482" s="218">
        <v>26</v>
      </c>
      <c r="K482" s="219" t="s">
        <v>2514</v>
      </c>
      <c r="L482" s="22"/>
      <c r="M482" s="22"/>
      <c r="N482" s="22"/>
      <c r="O482" s="22"/>
      <c r="P482" s="22"/>
      <c r="Q482" s="22"/>
      <c r="R482" s="22"/>
      <c r="S482" s="22"/>
      <c r="T482" s="22"/>
      <c r="U482" s="22"/>
      <c r="V482" s="22"/>
      <c r="W482" s="22"/>
      <c r="X482" s="22"/>
      <c r="Y482" s="22"/>
      <c r="Z482" s="22"/>
      <c r="AA482" s="22"/>
    </row>
    <row r="483" spans="1:27" ht="15">
      <c r="A483" s="138">
        <v>314</v>
      </c>
      <c r="B483" s="80" t="s">
        <v>2515</v>
      </c>
      <c r="C483" s="80" t="s">
        <v>1704</v>
      </c>
      <c r="D483" s="78">
        <v>21</v>
      </c>
      <c r="E483" s="217">
        <v>16</v>
      </c>
      <c r="F483" s="80"/>
      <c r="G483" s="447"/>
      <c r="H483" s="218">
        <f t="shared" si="2"/>
        <v>2.8000000000000003</v>
      </c>
      <c r="I483" s="218">
        <f t="shared" si="3"/>
        <v>0</v>
      </c>
      <c r="J483" s="218">
        <v>14</v>
      </c>
      <c r="K483" s="219" t="s">
        <v>2516</v>
      </c>
      <c r="L483" s="22"/>
      <c r="M483" s="22"/>
      <c r="N483" s="22"/>
      <c r="O483" s="22"/>
      <c r="P483" s="22"/>
      <c r="Q483" s="22"/>
      <c r="R483" s="22"/>
      <c r="S483" s="22"/>
      <c r="T483" s="22"/>
      <c r="U483" s="22"/>
      <c r="V483" s="22"/>
      <c r="W483" s="22"/>
      <c r="X483" s="22"/>
      <c r="Y483" s="22"/>
      <c r="Z483" s="22"/>
      <c r="AA483" s="22"/>
    </row>
    <row r="484" spans="1:27" ht="15">
      <c r="A484" s="138">
        <v>707</v>
      </c>
      <c r="B484" s="80" t="s">
        <v>1798</v>
      </c>
      <c r="C484" s="80" t="s">
        <v>1706</v>
      </c>
      <c r="D484" s="78">
        <v>50</v>
      </c>
      <c r="E484" s="217">
        <v>7</v>
      </c>
      <c r="F484" s="80"/>
      <c r="G484" s="447"/>
      <c r="H484" s="218">
        <f t="shared" si="2"/>
        <v>8.6</v>
      </c>
      <c r="I484" s="218">
        <f t="shared" si="3"/>
        <v>0</v>
      </c>
      <c r="J484" s="218">
        <v>43</v>
      </c>
      <c r="K484" s="219" t="s">
        <v>1799</v>
      </c>
      <c r="L484" s="22"/>
      <c r="M484" s="22"/>
      <c r="N484" s="22"/>
      <c r="O484" s="22"/>
      <c r="P484" s="22"/>
      <c r="Q484" s="22"/>
      <c r="R484" s="22"/>
      <c r="S484" s="22"/>
      <c r="T484" s="22"/>
      <c r="U484" s="22"/>
      <c r="V484" s="22"/>
      <c r="W484" s="22"/>
      <c r="X484" s="22"/>
      <c r="Y484" s="22"/>
      <c r="Z484" s="22"/>
      <c r="AA484" s="22"/>
    </row>
    <row r="485" spans="1:27" ht="15">
      <c r="A485" s="138">
        <v>841</v>
      </c>
      <c r="B485" s="80" t="s">
        <v>2517</v>
      </c>
      <c r="C485" s="80" t="s">
        <v>1706</v>
      </c>
      <c r="D485" s="78">
        <v>51</v>
      </c>
      <c r="E485" s="217">
        <v>2</v>
      </c>
      <c r="F485" s="80"/>
      <c r="G485" s="447"/>
      <c r="H485" s="218">
        <f t="shared" si="2"/>
        <v>2.2000000000000002</v>
      </c>
      <c r="I485" s="218">
        <f t="shared" si="3"/>
        <v>0</v>
      </c>
      <c r="J485" s="218">
        <v>11</v>
      </c>
      <c r="K485" s="219" t="s">
        <v>2518</v>
      </c>
      <c r="L485" s="22"/>
      <c r="M485" s="22"/>
      <c r="N485" s="22"/>
      <c r="O485" s="22"/>
      <c r="P485" s="22"/>
      <c r="Q485" s="22"/>
      <c r="R485" s="22"/>
      <c r="S485" s="22"/>
      <c r="T485" s="22"/>
      <c r="U485" s="22"/>
      <c r="V485" s="22"/>
      <c r="W485" s="22"/>
      <c r="X485" s="22"/>
      <c r="Y485" s="22"/>
      <c r="Z485" s="22"/>
      <c r="AA485" s="22"/>
    </row>
    <row r="486" spans="1:27" ht="15">
      <c r="A486" s="138">
        <v>872</v>
      </c>
      <c r="B486" s="80" t="s">
        <v>1800</v>
      </c>
      <c r="C486" s="80" t="s">
        <v>1706</v>
      </c>
      <c r="D486" s="78">
        <v>51</v>
      </c>
      <c r="E486" s="217">
        <v>2</v>
      </c>
      <c r="F486" s="80"/>
      <c r="G486" s="447"/>
      <c r="H486" s="218">
        <f t="shared" si="2"/>
        <v>1.2000000000000002</v>
      </c>
      <c r="I486" s="218">
        <f t="shared" si="3"/>
        <v>0</v>
      </c>
      <c r="J486" s="218">
        <v>6</v>
      </c>
      <c r="K486" s="219" t="s">
        <v>2519</v>
      </c>
      <c r="L486" s="22"/>
      <c r="M486" s="22"/>
      <c r="N486" s="22"/>
      <c r="O486" s="22"/>
      <c r="P486" s="22"/>
      <c r="Q486" s="22"/>
      <c r="R486" s="22"/>
      <c r="S486" s="22"/>
      <c r="T486" s="22"/>
      <c r="U486" s="22"/>
      <c r="V486" s="22"/>
      <c r="W486" s="22"/>
      <c r="X486" s="22"/>
      <c r="Y486" s="22"/>
      <c r="Z486" s="22"/>
      <c r="AA486" s="22"/>
    </row>
    <row r="487" spans="1:27" ht="15">
      <c r="A487" s="138">
        <v>728</v>
      </c>
      <c r="B487" s="80" t="s">
        <v>1802</v>
      </c>
      <c r="C487" s="80" t="s">
        <v>1706</v>
      </c>
      <c r="D487" s="78">
        <v>50</v>
      </c>
      <c r="E487" s="217">
        <v>19</v>
      </c>
      <c r="F487" s="80"/>
      <c r="G487" s="447"/>
      <c r="H487" s="218">
        <f t="shared" si="2"/>
        <v>3.2</v>
      </c>
      <c r="I487" s="218">
        <f t="shared" si="3"/>
        <v>0</v>
      </c>
      <c r="J487" s="218">
        <v>16</v>
      </c>
      <c r="K487" s="219" t="s">
        <v>1803</v>
      </c>
      <c r="L487" s="22"/>
      <c r="M487" s="22"/>
      <c r="N487" s="22"/>
      <c r="O487" s="22"/>
      <c r="P487" s="22"/>
      <c r="Q487" s="22"/>
      <c r="R487" s="22"/>
      <c r="S487" s="22"/>
      <c r="T487" s="22"/>
      <c r="U487" s="22"/>
      <c r="V487" s="22"/>
      <c r="W487" s="22"/>
      <c r="X487" s="22"/>
      <c r="Y487" s="22"/>
      <c r="Z487" s="22"/>
      <c r="AA487" s="22"/>
    </row>
    <row r="488" spans="1:27" ht="15">
      <c r="A488" s="138">
        <v>862</v>
      </c>
      <c r="B488" s="80" t="s">
        <v>2520</v>
      </c>
      <c r="C488" s="80" t="s">
        <v>1706</v>
      </c>
      <c r="D488" s="78">
        <v>51</v>
      </c>
      <c r="E488" s="217">
        <v>2</v>
      </c>
      <c r="F488" s="80"/>
      <c r="G488" s="447"/>
      <c r="H488" s="218">
        <f t="shared" si="2"/>
        <v>8.6</v>
      </c>
      <c r="I488" s="218">
        <f t="shared" si="3"/>
        <v>0</v>
      </c>
      <c r="J488" s="218">
        <v>43</v>
      </c>
      <c r="K488" s="219" t="s">
        <v>2521</v>
      </c>
      <c r="L488" s="22"/>
      <c r="M488" s="22"/>
      <c r="N488" s="22"/>
      <c r="O488" s="22"/>
      <c r="P488" s="22"/>
      <c r="Q488" s="22"/>
      <c r="R488" s="22"/>
      <c r="S488" s="22"/>
      <c r="T488" s="22"/>
      <c r="U488" s="22"/>
      <c r="V488" s="22"/>
      <c r="W488" s="22"/>
      <c r="X488" s="22"/>
      <c r="Y488" s="22"/>
      <c r="Z488" s="22"/>
      <c r="AA488" s="22"/>
    </row>
    <row r="489" spans="1:27" ht="15">
      <c r="A489" s="138">
        <v>660</v>
      </c>
      <c r="B489" s="80" t="s">
        <v>2522</v>
      </c>
      <c r="C489" s="80" t="s">
        <v>1706</v>
      </c>
      <c r="D489" s="78">
        <v>49</v>
      </c>
      <c r="E489" s="217">
        <v>8</v>
      </c>
      <c r="F489" s="80"/>
      <c r="G489" s="447"/>
      <c r="H489" s="218">
        <f t="shared" si="2"/>
        <v>4</v>
      </c>
      <c r="I489" s="218">
        <f t="shared" si="3"/>
        <v>0</v>
      </c>
      <c r="J489" s="218">
        <v>20</v>
      </c>
      <c r="K489" s="219" t="s">
        <v>2523</v>
      </c>
      <c r="L489" s="22"/>
      <c r="M489" s="22"/>
      <c r="N489" s="22"/>
      <c r="O489" s="22"/>
      <c r="P489" s="22"/>
      <c r="Q489" s="22"/>
      <c r="R489" s="22"/>
      <c r="S489" s="22"/>
      <c r="T489" s="22"/>
      <c r="U489" s="22"/>
      <c r="V489" s="22"/>
      <c r="W489" s="22"/>
      <c r="X489" s="22"/>
      <c r="Y489" s="22"/>
      <c r="Z489" s="22"/>
      <c r="AA489" s="22"/>
    </row>
    <row r="490" spans="1:27" ht="15">
      <c r="A490" s="138">
        <v>358</v>
      </c>
      <c r="B490" s="80" t="s">
        <v>2524</v>
      </c>
      <c r="C490" s="80" t="s">
        <v>1704</v>
      </c>
      <c r="D490" s="78">
        <v>23</v>
      </c>
      <c r="E490" s="217">
        <v>23</v>
      </c>
      <c r="F490" s="80"/>
      <c r="G490" s="447"/>
      <c r="H490" s="218">
        <f t="shared" si="2"/>
        <v>7.4</v>
      </c>
      <c r="I490" s="218">
        <f t="shared" si="3"/>
        <v>0</v>
      </c>
      <c r="J490" s="218">
        <v>37</v>
      </c>
      <c r="K490" s="219" t="s">
        <v>2525</v>
      </c>
      <c r="L490" s="22"/>
      <c r="M490" s="22"/>
      <c r="N490" s="22"/>
      <c r="O490" s="22"/>
      <c r="P490" s="22"/>
      <c r="Q490" s="22"/>
      <c r="R490" s="22"/>
      <c r="S490" s="22"/>
      <c r="T490" s="22"/>
      <c r="U490" s="22"/>
      <c r="V490" s="22"/>
      <c r="W490" s="22"/>
      <c r="X490" s="22"/>
      <c r="Y490" s="22"/>
      <c r="Z490" s="22"/>
      <c r="AA490" s="22"/>
    </row>
    <row r="491" spans="1:27" ht="15">
      <c r="A491" s="138">
        <v>359</v>
      </c>
      <c r="B491" s="80" t="s">
        <v>1819</v>
      </c>
      <c r="C491" s="80" t="s">
        <v>1704</v>
      </c>
      <c r="D491" s="78">
        <v>23</v>
      </c>
      <c r="E491" s="217">
        <v>37</v>
      </c>
      <c r="F491" s="80"/>
      <c r="G491" s="447"/>
      <c r="H491" s="218">
        <f t="shared" si="2"/>
        <v>3.8000000000000003</v>
      </c>
      <c r="I491" s="218">
        <f t="shared" si="3"/>
        <v>0</v>
      </c>
      <c r="J491" s="218">
        <v>19</v>
      </c>
      <c r="K491" s="219" t="s">
        <v>2526</v>
      </c>
      <c r="L491" s="22"/>
      <c r="M491" s="22"/>
      <c r="N491" s="22"/>
      <c r="O491" s="22"/>
      <c r="P491" s="22"/>
      <c r="Q491" s="22"/>
      <c r="R491" s="22"/>
      <c r="S491" s="22"/>
      <c r="T491" s="22"/>
      <c r="U491" s="22"/>
      <c r="V491" s="22"/>
      <c r="W491" s="22"/>
      <c r="X491" s="22"/>
      <c r="Y491" s="22"/>
      <c r="Z491" s="22"/>
      <c r="AA491" s="22"/>
    </row>
    <row r="492" spans="1:27" ht="15">
      <c r="A492" s="138">
        <v>788</v>
      </c>
      <c r="B492" s="80" t="s">
        <v>1819</v>
      </c>
      <c r="C492" s="80" t="s">
        <v>1706</v>
      </c>
      <c r="D492" s="78">
        <v>51</v>
      </c>
      <c r="E492" s="217">
        <v>1</v>
      </c>
      <c r="F492" s="80"/>
      <c r="G492" s="447"/>
      <c r="H492" s="218">
        <f t="shared" si="2"/>
        <v>3.8000000000000003</v>
      </c>
      <c r="I492" s="218">
        <f t="shared" si="3"/>
        <v>0</v>
      </c>
      <c r="J492" s="218">
        <v>19</v>
      </c>
      <c r="K492" s="219" t="s">
        <v>2526</v>
      </c>
      <c r="L492" s="22"/>
      <c r="M492" s="22"/>
      <c r="N492" s="22"/>
      <c r="O492" s="22"/>
      <c r="P492" s="22"/>
      <c r="Q492" s="22"/>
      <c r="R492" s="22"/>
      <c r="S492" s="22"/>
      <c r="T492" s="22"/>
      <c r="U492" s="22"/>
      <c r="V492" s="22"/>
      <c r="W492" s="22"/>
      <c r="X492" s="22"/>
      <c r="Y492" s="22"/>
      <c r="Z492" s="22"/>
      <c r="AA492" s="22"/>
    </row>
    <row r="493" spans="1:27" ht="15">
      <c r="A493" s="138">
        <v>432</v>
      </c>
      <c r="B493" s="80" t="s">
        <v>2527</v>
      </c>
      <c r="C493" s="80" t="s">
        <v>1704</v>
      </c>
      <c r="D493" s="78">
        <v>34</v>
      </c>
      <c r="E493" s="217">
        <v>7</v>
      </c>
      <c r="F493" s="80"/>
      <c r="G493" s="447"/>
      <c r="H493" s="218">
        <f t="shared" si="2"/>
        <v>3.2</v>
      </c>
      <c r="I493" s="218">
        <f t="shared" si="3"/>
        <v>0</v>
      </c>
      <c r="J493" s="218">
        <v>16</v>
      </c>
      <c r="K493" s="219" t="s">
        <v>2528</v>
      </c>
      <c r="L493" s="22"/>
      <c r="M493" s="22"/>
      <c r="N493" s="22"/>
      <c r="O493" s="22"/>
      <c r="P493" s="22"/>
      <c r="Q493" s="22"/>
      <c r="R493" s="22"/>
      <c r="S493" s="22"/>
      <c r="T493" s="22"/>
      <c r="U493" s="22"/>
      <c r="V493" s="22"/>
      <c r="W493" s="22"/>
      <c r="X493" s="22"/>
      <c r="Y493" s="22"/>
      <c r="Z493" s="22"/>
      <c r="AA493" s="22"/>
    </row>
    <row r="494" spans="1:27" ht="15">
      <c r="A494" s="138">
        <v>774</v>
      </c>
      <c r="B494" s="80" t="s">
        <v>2527</v>
      </c>
      <c r="C494" s="80" t="s">
        <v>1706</v>
      </c>
      <c r="D494" s="78">
        <v>51</v>
      </c>
      <c r="E494" s="217">
        <v>9</v>
      </c>
      <c r="F494" s="80"/>
      <c r="G494" s="447"/>
      <c r="H494" s="218">
        <f t="shared" si="2"/>
        <v>3.2</v>
      </c>
      <c r="I494" s="218">
        <f t="shared" si="3"/>
        <v>0</v>
      </c>
      <c r="J494" s="218">
        <v>16</v>
      </c>
      <c r="K494" s="219" t="s">
        <v>2528</v>
      </c>
      <c r="L494" s="22"/>
      <c r="M494" s="22"/>
      <c r="N494" s="22"/>
      <c r="O494" s="22"/>
      <c r="P494" s="22"/>
      <c r="Q494" s="22"/>
      <c r="R494" s="22"/>
      <c r="S494" s="22"/>
      <c r="T494" s="22"/>
      <c r="U494" s="22"/>
      <c r="V494" s="22"/>
      <c r="W494" s="22"/>
      <c r="X494" s="22"/>
      <c r="Y494" s="22"/>
      <c r="Z494" s="22"/>
      <c r="AA494" s="22"/>
    </row>
    <row r="495" spans="1:27" ht="15">
      <c r="A495" s="138">
        <v>118</v>
      </c>
      <c r="B495" s="80" t="s">
        <v>2529</v>
      </c>
      <c r="C495" s="80" t="s">
        <v>1699</v>
      </c>
      <c r="D495" s="78"/>
      <c r="E495" s="217">
        <v>10</v>
      </c>
      <c r="F495" s="80"/>
      <c r="G495" s="447"/>
      <c r="H495" s="218">
        <f t="shared" si="2"/>
        <v>12</v>
      </c>
      <c r="I495" s="218">
        <f t="shared" si="3"/>
        <v>0</v>
      </c>
      <c r="J495" s="218">
        <v>60</v>
      </c>
      <c r="K495" s="219" t="s">
        <v>2530</v>
      </c>
      <c r="L495" s="22"/>
      <c r="M495" s="22"/>
      <c r="N495" s="22"/>
      <c r="O495" s="22"/>
      <c r="P495" s="22"/>
      <c r="Q495" s="22"/>
      <c r="R495" s="22"/>
      <c r="S495" s="22"/>
      <c r="T495" s="22"/>
      <c r="U495" s="22"/>
      <c r="V495" s="22"/>
      <c r="W495" s="22"/>
      <c r="X495" s="22"/>
      <c r="Y495" s="22"/>
      <c r="Z495" s="22"/>
      <c r="AA495" s="22"/>
    </row>
    <row r="496" spans="1:27" ht="15">
      <c r="A496" s="138">
        <v>19</v>
      </c>
      <c r="B496" s="80" t="s">
        <v>2531</v>
      </c>
      <c r="C496" s="80" t="s">
        <v>1699</v>
      </c>
      <c r="D496" s="78"/>
      <c r="E496" s="217">
        <v>6</v>
      </c>
      <c r="F496" s="80"/>
      <c r="G496" s="447"/>
      <c r="H496" s="218">
        <f t="shared" si="2"/>
        <v>5.2</v>
      </c>
      <c r="I496" s="218">
        <f t="shared" si="3"/>
        <v>0</v>
      </c>
      <c r="J496" s="218">
        <v>26</v>
      </c>
      <c r="K496" s="219" t="s">
        <v>2532</v>
      </c>
      <c r="L496" s="22"/>
      <c r="M496" s="22"/>
      <c r="N496" s="22"/>
      <c r="O496" s="22"/>
      <c r="P496" s="22"/>
      <c r="Q496" s="22"/>
      <c r="R496" s="22"/>
      <c r="S496" s="22"/>
      <c r="T496" s="22"/>
      <c r="U496" s="22"/>
      <c r="V496" s="22"/>
      <c r="W496" s="22"/>
      <c r="X496" s="22"/>
      <c r="Y496" s="22"/>
      <c r="Z496" s="22"/>
      <c r="AA496" s="22"/>
    </row>
    <row r="497" spans="1:27" ht="15">
      <c r="A497" s="138">
        <v>149</v>
      </c>
      <c r="B497" s="80" t="s">
        <v>2533</v>
      </c>
      <c r="C497" s="80" t="s">
        <v>1699</v>
      </c>
      <c r="D497" s="78"/>
      <c r="E497" s="217">
        <v>8</v>
      </c>
      <c r="F497" s="80"/>
      <c r="G497" s="447"/>
      <c r="H497" s="218">
        <f t="shared" si="2"/>
        <v>7.8000000000000007</v>
      </c>
      <c r="I497" s="218">
        <f t="shared" si="3"/>
        <v>0</v>
      </c>
      <c r="J497" s="218">
        <v>39</v>
      </c>
      <c r="K497" s="219" t="s">
        <v>2534</v>
      </c>
      <c r="L497" s="22"/>
      <c r="M497" s="22"/>
      <c r="N497" s="22"/>
      <c r="O497" s="22"/>
      <c r="P497" s="22"/>
      <c r="Q497" s="22"/>
      <c r="R497" s="22"/>
      <c r="S497" s="22"/>
      <c r="T497" s="22"/>
      <c r="U497" s="22"/>
      <c r="V497" s="22"/>
      <c r="W497" s="22"/>
      <c r="X497" s="22"/>
      <c r="Y497" s="22"/>
      <c r="Z497" s="22"/>
      <c r="AA497" s="22"/>
    </row>
    <row r="498" spans="1:27" ht="15">
      <c r="A498" s="138">
        <v>93</v>
      </c>
      <c r="B498" s="80" t="s">
        <v>2535</v>
      </c>
      <c r="C498" s="80" t="s">
        <v>1699</v>
      </c>
      <c r="D498" s="78"/>
      <c r="E498" s="217">
        <v>13</v>
      </c>
      <c r="F498" s="80"/>
      <c r="G498" s="447"/>
      <c r="H498" s="218">
        <f t="shared" si="2"/>
        <v>6</v>
      </c>
      <c r="I498" s="218">
        <f t="shared" si="3"/>
        <v>0</v>
      </c>
      <c r="J498" s="218">
        <v>30</v>
      </c>
      <c r="K498" s="219" t="s">
        <v>2536</v>
      </c>
      <c r="L498" s="22"/>
      <c r="M498" s="22"/>
      <c r="N498" s="22"/>
      <c r="O498" s="22"/>
      <c r="P498" s="22"/>
      <c r="Q498" s="22"/>
      <c r="R498" s="22"/>
      <c r="S498" s="22"/>
      <c r="T498" s="22"/>
      <c r="U498" s="22"/>
      <c r="V498" s="22"/>
      <c r="W498" s="22"/>
      <c r="X498" s="22"/>
      <c r="Y498" s="22"/>
      <c r="Z498" s="22"/>
      <c r="AA498" s="22"/>
    </row>
    <row r="499" spans="1:27" ht="15">
      <c r="A499" s="138">
        <v>57</v>
      </c>
      <c r="B499" s="80" t="s">
        <v>2537</v>
      </c>
      <c r="C499" s="80" t="s">
        <v>1699</v>
      </c>
      <c r="D499" s="78"/>
      <c r="E499" s="217">
        <v>5</v>
      </c>
      <c r="F499" s="80"/>
      <c r="G499" s="447"/>
      <c r="H499" s="218">
        <f t="shared" si="2"/>
        <v>9.4</v>
      </c>
      <c r="I499" s="218">
        <f t="shared" si="3"/>
        <v>0</v>
      </c>
      <c r="J499" s="218">
        <v>47</v>
      </c>
      <c r="K499" s="219" t="s">
        <v>2538</v>
      </c>
      <c r="L499" s="22"/>
      <c r="M499" s="22"/>
      <c r="N499" s="22"/>
      <c r="O499" s="22"/>
      <c r="P499" s="22"/>
      <c r="Q499" s="22"/>
      <c r="R499" s="22"/>
      <c r="S499" s="22"/>
      <c r="T499" s="22"/>
      <c r="U499" s="22"/>
      <c r="V499" s="22"/>
      <c r="W499" s="22"/>
      <c r="X499" s="22"/>
      <c r="Y499" s="22"/>
      <c r="Z499" s="22"/>
      <c r="AA499" s="22"/>
    </row>
    <row r="500" spans="1:27" ht="15">
      <c r="A500" s="138">
        <v>115</v>
      </c>
      <c r="B500" s="80" t="s">
        <v>2539</v>
      </c>
      <c r="C500" s="80" t="s">
        <v>1699</v>
      </c>
      <c r="D500" s="78"/>
      <c r="E500" s="217">
        <v>351</v>
      </c>
      <c r="F500" s="80"/>
      <c r="G500" s="447"/>
      <c r="H500" s="218">
        <f t="shared" si="2"/>
        <v>7</v>
      </c>
      <c r="I500" s="218">
        <f t="shared" si="3"/>
        <v>0</v>
      </c>
      <c r="J500" s="218">
        <v>35</v>
      </c>
      <c r="K500" s="219" t="s">
        <v>2540</v>
      </c>
      <c r="L500" s="22"/>
      <c r="M500" s="22"/>
      <c r="N500" s="22"/>
      <c r="O500" s="22"/>
      <c r="P500" s="22"/>
      <c r="Q500" s="22"/>
      <c r="R500" s="22"/>
      <c r="S500" s="22"/>
      <c r="T500" s="22"/>
      <c r="U500" s="22"/>
      <c r="V500" s="22"/>
      <c r="W500" s="22"/>
      <c r="X500" s="22"/>
      <c r="Y500" s="22"/>
      <c r="Z500" s="22"/>
      <c r="AA500" s="22"/>
    </row>
    <row r="501" spans="1:27" ht="15">
      <c r="A501" s="138">
        <v>405</v>
      </c>
      <c r="B501" s="80" t="s">
        <v>2541</v>
      </c>
      <c r="C501" s="80" t="s">
        <v>1704</v>
      </c>
      <c r="D501" s="78">
        <v>32</v>
      </c>
      <c r="E501" s="217">
        <v>689</v>
      </c>
      <c r="F501" s="80"/>
      <c r="G501" s="447"/>
      <c r="H501" s="218">
        <f t="shared" si="2"/>
        <v>7</v>
      </c>
      <c r="I501" s="218">
        <f t="shared" si="3"/>
        <v>0</v>
      </c>
      <c r="J501" s="218">
        <v>35</v>
      </c>
      <c r="K501" s="219" t="s">
        <v>2542</v>
      </c>
      <c r="L501" s="22"/>
      <c r="M501" s="22"/>
      <c r="N501" s="22"/>
      <c r="O501" s="22"/>
      <c r="P501" s="22"/>
      <c r="Q501" s="22"/>
      <c r="R501" s="22"/>
      <c r="S501" s="22"/>
      <c r="T501" s="22"/>
      <c r="U501" s="22"/>
      <c r="V501" s="22"/>
      <c r="W501" s="22"/>
      <c r="X501" s="22"/>
      <c r="Y501" s="22"/>
      <c r="Z501" s="22"/>
      <c r="AA501" s="22"/>
    </row>
    <row r="502" spans="1:27" ht="15">
      <c r="A502" s="138">
        <v>805</v>
      </c>
      <c r="B502" s="80" t="s">
        <v>2541</v>
      </c>
      <c r="C502" s="80" t="s">
        <v>1706</v>
      </c>
      <c r="D502" s="78">
        <v>51</v>
      </c>
      <c r="E502" s="217">
        <v>3</v>
      </c>
      <c r="F502" s="80"/>
      <c r="G502" s="447"/>
      <c r="H502" s="218">
        <f t="shared" si="2"/>
        <v>7</v>
      </c>
      <c r="I502" s="218">
        <f t="shared" si="3"/>
        <v>0</v>
      </c>
      <c r="J502" s="218">
        <v>35</v>
      </c>
      <c r="K502" s="219" t="s">
        <v>2542</v>
      </c>
      <c r="L502" s="22"/>
      <c r="M502" s="22"/>
      <c r="N502" s="22"/>
      <c r="O502" s="22"/>
      <c r="P502" s="22"/>
      <c r="Q502" s="22"/>
      <c r="R502" s="22"/>
      <c r="S502" s="22"/>
      <c r="T502" s="22"/>
      <c r="U502" s="22"/>
      <c r="V502" s="22"/>
      <c r="W502" s="22"/>
      <c r="X502" s="22"/>
      <c r="Y502" s="22"/>
      <c r="Z502" s="22"/>
      <c r="AA502" s="22"/>
    </row>
    <row r="503" spans="1:27" ht="15">
      <c r="A503" s="138">
        <v>322</v>
      </c>
      <c r="B503" s="80" t="s">
        <v>2543</v>
      </c>
      <c r="C503" s="80" t="s">
        <v>1704</v>
      </c>
      <c r="D503" s="78">
        <v>21</v>
      </c>
      <c r="E503" s="217">
        <v>5</v>
      </c>
      <c r="F503" s="80"/>
      <c r="G503" s="447"/>
      <c r="H503" s="218">
        <f t="shared" si="2"/>
        <v>3.8000000000000003</v>
      </c>
      <c r="I503" s="218">
        <f t="shared" si="3"/>
        <v>0</v>
      </c>
      <c r="J503" s="218">
        <v>19</v>
      </c>
      <c r="K503" s="219" t="s">
        <v>2544</v>
      </c>
      <c r="L503" s="22"/>
      <c r="M503" s="22"/>
      <c r="N503" s="22"/>
      <c r="O503" s="22"/>
      <c r="P503" s="22"/>
      <c r="Q503" s="22"/>
      <c r="R503" s="22"/>
      <c r="S503" s="22"/>
      <c r="T503" s="22"/>
      <c r="U503" s="22"/>
      <c r="V503" s="22"/>
      <c r="W503" s="22"/>
      <c r="X503" s="22"/>
      <c r="Y503" s="22"/>
      <c r="Z503" s="22"/>
      <c r="AA503" s="22"/>
    </row>
    <row r="504" spans="1:27" ht="15">
      <c r="A504" s="138">
        <v>855</v>
      </c>
      <c r="B504" s="80" t="s">
        <v>1831</v>
      </c>
      <c r="C504" s="80" t="s">
        <v>1706</v>
      </c>
      <c r="D504" s="78">
        <v>51</v>
      </c>
      <c r="E504" s="217">
        <v>3</v>
      </c>
      <c r="F504" s="80"/>
      <c r="G504" s="447"/>
      <c r="H504" s="218">
        <f t="shared" si="2"/>
        <v>5.6000000000000005</v>
      </c>
      <c r="I504" s="218">
        <f t="shared" si="3"/>
        <v>0</v>
      </c>
      <c r="J504" s="218">
        <v>28</v>
      </c>
      <c r="K504" s="219" t="s">
        <v>1832</v>
      </c>
      <c r="L504" s="22"/>
      <c r="M504" s="22"/>
      <c r="N504" s="22"/>
      <c r="O504" s="22"/>
      <c r="P504" s="22"/>
      <c r="Q504" s="22"/>
      <c r="R504" s="22"/>
      <c r="S504" s="22"/>
      <c r="T504" s="22"/>
      <c r="U504" s="22"/>
      <c r="V504" s="22"/>
      <c r="W504" s="22"/>
      <c r="X504" s="22"/>
      <c r="Y504" s="22"/>
      <c r="Z504" s="22"/>
      <c r="AA504" s="22"/>
    </row>
    <row r="505" spans="1:27" ht="15">
      <c r="A505" s="138">
        <v>399</v>
      </c>
      <c r="B505" s="80" t="s">
        <v>2545</v>
      </c>
      <c r="C505" s="80" t="s">
        <v>1704</v>
      </c>
      <c r="D505" s="78">
        <v>31</v>
      </c>
      <c r="E505" s="217">
        <v>2</v>
      </c>
      <c r="F505" s="80"/>
      <c r="G505" s="447"/>
      <c r="H505" s="218">
        <f t="shared" si="2"/>
        <v>7.2</v>
      </c>
      <c r="I505" s="218">
        <f t="shared" si="3"/>
        <v>0</v>
      </c>
      <c r="J505" s="218">
        <v>36</v>
      </c>
      <c r="K505" s="219" t="s">
        <v>2546</v>
      </c>
      <c r="L505" s="22"/>
      <c r="M505" s="22"/>
      <c r="N505" s="22"/>
      <c r="O505" s="22"/>
      <c r="P505" s="22"/>
      <c r="Q505" s="22"/>
      <c r="R505" s="22"/>
      <c r="S505" s="22"/>
      <c r="T505" s="22"/>
      <c r="U505" s="22"/>
      <c r="V505" s="22"/>
      <c r="W505" s="22"/>
      <c r="X505" s="22"/>
      <c r="Y505" s="22"/>
      <c r="Z505" s="22"/>
      <c r="AA505" s="22"/>
    </row>
    <row r="506" spans="1:27" ht="15">
      <c r="A506" s="138">
        <v>835</v>
      </c>
      <c r="B506" s="80" t="s">
        <v>1839</v>
      </c>
      <c r="C506" s="80" t="s">
        <v>1706</v>
      </c>
      <c r="D506" s="78">
        <v>51</v>
      </c>
      <c r="E506" s="217">
        <v>1</v>
      </c>
      <c r="F506" s="80"/>
      <c r="G506" s="447"/>
      <c r="H506" s="218">
        <f t="shared" si="2"/>
        <v>16.2</v>
      </c>
      <c r="I506" s="218">
        <f t="shared" si="3"/>
        <v>0</v>
      </c>
      <c r="J506" s="218">
        <v>81</v>
      </c>
      <c r="K506" s="219" t="s">
        <v>1840</v>
      </c>
      <c r="L506" s="22"/>
      <c r="M506" s="22"/>
      <c r="N506" s="22"/>
      <c r="O506" s="22"/>
      <c r="P506" s="22"/>
      <c r="Q506" s="22"/>
      <c r="R506" s="22"/>
      <c r="S506" s="22"/>
      <c r="T506" s="22"/>
      <c r="U506" s="22"/>
      <c r="V506" s="22"/>
      <c r="W506" s="22"/>
      <c r="X506" s="22"/>
      <c r="Y506" s="22"/>
      <c r="Z506" s="22"/>
      <c r="AA506" s="22"/>
    </row>
    <row r="507" spans="1:27" ht="15">
      <c r="A507" s="138">
        <v>896</v>
      </c>
      <c r="B507" s="80" t="s">
        <v>2547</v>
      </c>
      <c r="C507" s="80" t="s">
        <v>1706</v>
      </c>
      <c r="D507" s="78">
        <v>51</v>
      </c>
      <c r="E507" s="217">
        <v>4</v>
      </c>
      <c r="F507" s="80"/>
      <c r="G507" s="447"/>
      <c r="H507" s="218">
        <f t="shared" si="2"/>
        <v>3.8000000000000003</v>
      </c>
      <c r="I507" s="218">
        <f t="shared" si="3"/>
        <v>0</v>
      </c>
      <c r="J507" s="218">
        <v>19</v>
      </c>
      <c r="K507" s="219" t="s">
        <v>2548</v>
      </c>
      <c r="L507" s="22"/>
      <c r="M507" s="22"/>
      <c r="N507" s="22"/>
      <c r="O507" s="22"/>
      <c r="P507" s="22"/>
      <c r="Q507" s="22"/>
      <c r="R507" s="22"/>
      <c r="S507" s="22"/>
      <c r="T507" s="22"/>
      <c r="U507" s="22"/>
      <c r="V507" s="22"/>
      <c r="W507" s="22"/>
      <c r="X507" s="22"/>
      <c r="Y507" s="22"/>
      <c r="Z507" s="22"/>
      <c r="AA507" s="22"/>
    </row>
    <row r="508" spans="1:27" ht="15">
      <c r="A508" s="138">
        <v>76</v>
      </c>
      <c r="B508" s="80" t="s">
        <v>2549</v>
      </c>
      <c r="C508" s="80" t="s">
        <v>1699</v>
      </c>
      <c r="D508" s="78"/>
      <c r="E508" s="217">
        <v>120</v>
      </c>
      <c r="F508" s="80"/>
      <c r="G508" s="447"/>
      <c r="H508" s="218">
        <f t="shared" si="2"/>
        <v>6.6000000000000005</v>
      </c>
      <c r="I508" s="218">
        <f t="shared" si="3"/>
        <v>0</v>
      </c>
      <c r="J508" s="218">
        <v>33</v>
      </c>
      <c r="K508" s="219" t="s">
        <v>2550</v>
      </c>
      <c r="L508" s="22"/>
      <c r="M508" s="22"/>
      <c r="N508" s="22"/>
      <c r="O508" s="22"/>
      <c r="P508" s="22"/>
      <c r="Q508" s="22"/>
      <c r="R508" s="22"/>
      <c r="S508" s="22"/>
      <c r="T508" s="22"/>
      <c r="U508" s="22"/>
      <c r="V508" s="22"/>
      <c r="W508" s="22"/>
      <c r="X508" s="22"/>
      <c r="Y508" s="22"/>
      <c r="Z508" s="22"/>
      <c r="AA508" s="22"/>
    </row>
    <row r="509" spans="1:27" ht="15">
      <c r="A509" s="138">
        <v>75</v>
      </c>
      <c r="B509" s="80" t="s">
        <v>2551</v>
      </c>
      <c r="C509" s="80" t="s">
        <v>1699</v>
      </c>
      <c r="D509" s="78"/>
      <c r="E509" s="217">
        <v>46</v>
      </c>
      <c r="F509" s="80"/>
      <c r="G509" s="447"/>
      <c r="H509" s="218">
        <f t="shared" si="2"/>
        <v>8.4</v>
      </c>
      <c r="I509" s="218">
        <f t="shared" si="3"/>
        <v>0</v>
      </c>
      <c r="J509" s="218">
        <v>42</v>
      </c>
      <c r="K509" s="219" t="s">
        <v>2552</v>
      </c>
      <c r="L509" s="22"/>
      <c r="M509" s="22"/>
      <c r="N509" s="22"/>
      <c r="O509" s="22"/>
      <c r="P509" s="22"/>
      <c r="Q509" s="22"/>
      <c r="R509" s="22"/>
      <c r="S509" s="22"/>
      <c r="T509" s="22"/>
      <c r="U509" s="22"/>
      <c r="V509" s="22"/>
      <c r="W509" s="22"/>
      <c r="X509" s="22"/>
      <c r="Y509" s="22"/>
      <c r="Z509" s="22"/>
      <c r="AA509" s="22"/>
    </row>
    <row r="510" spans="1:27" ht="15">
      <c r="A510" s="138">
        <v>24</v>
      </c>
      <c r="B510" s="80" t="s">
        <v>2553</v>
      </c>
      <c r="C510" s="80" t="s">
        <v>1699</v>
      </c>
      <c r="D510" s="78"/>
      <c r="E510" s="217">
        <v>2</v>
      </c>
      <c r="F510" s="80"/>
      <c r="G510" s="447"/>
      <c r="H510" s="218">
        <f t="shared" si="2"/>
        <v>17.8</v>
      </c>
      <c r="I510" s="218">
        <f t="shared" si="3"/>
        <v>0</v>
      </c>
      <c r="J510" s="218">
        <v>89</v>
      </c>
      <c r="K510" s="219" t="s">
        <v>2554</v>
      </c>
      <c r="L510" s="22"/>
      <c r="M510" s="22"/>
      <c r="N510" s="22"/>
      <c r="O510" s="22"/>
      <c r="P510" s="22"/>
      <c r="Q510" s="22"/>
      <c r="R510" s="22"/>
      <c r="S510" s="22"/>
      <c r="T510" s="22"/>
      <c r="U510" s="22"/>
      <c r="V510" s="22"/>
      <c r="W510" s="22"/>
      <c r="X510" s="22"/>
      <c r="Y510" s="22"/>
      <c r="Z510" s="22"/>
      <c r="AA510" s="22"/>
    </row>
    <row r="511" spans="1:27" ht="15">
      <c r="A511" s="138">
        <v>509</v>
      </c>
      <c r="B511" s="80" t="s">
        <v>2555</v>
      </c>
      <c r="C511" s="80" t="s">
        <v>1704</v>
      </c>
      <c r="D511" s="78">
        <v>34</v>
      </c>
      <c r="E511" s="217">
        <v>2</v>
      </c>
      <c r="F511" s="80"/>
      <c r="G511" s="447"/>
      <c r="H511" s="218">
        <f t="shared" si="2"/>
        <v>8</v>
      </c>
      <c r="I511" s="218">
        <f t="shared" si="3"/>
        <v>0</v>
      </c>
      <c r="J511" s="218">
        <v>40</v>
      </c>
      <c r="K511" s="219" t="s">
        <v>2556</v>
      </c>
      <c r="L511" s="22"/>
      <c r="M511" s="22"/>
      <c r="N511" s="22"/>
      <c r="O511" s="22"/>
      <c r="P511" s="22"/>
      <c r="Q511" s="22"/>
      <c r="R511" s="22"/>
      <c r="S511" s="22"/>
      <c r="T511" s="22"/>
      <c r="U511" s="22"/>
      <c r="V511" s="22"/>
      <c r="W511" s="22"/>
      <c r="X511" s="22"/>
      <c r="Y511" s="22"/>
      <c r="Z511" s="22"/>
      <c r="AA511" s="22"/>
    </row>
    <row r="512" spans="1:27" ht="15">
      <c r="A512" s="138">
        <v>808</v>
      </c>
      <c r="B512" s="80" t="s">
        <v>2557</v>
      </c>
      <c r="C512" s="80" t="s">
        <v>1706</v>
      </c>
      <c r="D512" s="78">
        <v>51</v>
      </c>
      <c r="E512" s="217">
        <v>1</v>
      </c>
      <c r="F512" s="80"/>
      <c r="G512" s="447"/>
      <c r="H512" s="218">
        <f t="shared" ref="H512:H766" si="4">J512*H$1</f>
        <v>19</v>
      </c>
      <c r="I512" s="218">
        <f t="shared" ref="I512:I766" si="5">H512*G512</f>
        <v>0</v>
      </c>
      <c r="J512" s="218">
        <v>95</v>
      </c>
      <c r="K512" s="219" t="s">
        <v>2558</v>
      </c>
      <c r="L512" s="22"/>
      <c r="M512" s="22"/>
      <c r="N512" s="22"/>
      <c r="O512" s="22"/>
      <c r="P512" s="22"/>
      <c r="Q512" s="22"/>
      <c r="R512" s="22"/>
      <c r="S512" s="22"/>
      <c r="T512" s="22"/>
      <c r="U512" s="22"/>
      <c r="V512" s="22"/>
      <c r="W512" s="22"/>
      <c r="X512" s="22"/>
      <c r="Y512" s="22"/>
      <c r="Z512" s="22"/>
      <c r="AA512" s="22"/>
    </row>
    <row r="513" spans="1:27" ht="15">
      <c r="A513" s="138">
        <v>784</v>
      </c>
      <c r="B513" s="80" t="s">
        <v>2559</v>
      </c>
      <c r="C513" s="80" t="s">
        <v>1706</v>
      </c>
      <c r="D513" s="78">
        <v>51</v>
      </c>
      <c r="E513" s="217">
        <v>2</v>
      </c>
      <c r="F513" s="80"/>
      <c r="G513" s="447"/>
      <c r="H513" s="218">
        <f t="shared" si="4"/>
        <v>11.200000000000001</v>
      </c>
      <c r="I513" s="218">
        <f t="shared" si="5"/>
        <v>0</v>
      </c>
      <c r="J513" s="218">
        <v>56</v>
      </c>
      <c r="K513" s="219" t="s">
        <v>2560</v>
      </c>
      <c r="L513" s="22"/>
      <c r="M513" s="22"/>
      <c r="N513" s="22"/>
      <c r="O513" s="22"/>
      <c r="P513" s="22"/>
      <c r="Q513" s="22"/>
      <c r="R513" s="22"/>
      <c r="S513" s="22"/>
      <c r="T513" s="22"/>
      <c r="U513" s="22"/>
      <c r="V513" s="22"/>
      <c r="W513" s="22"/>
      <c r="X513" s="22"/>
      <c r="Y513" s="22"/>
      <c r="Z513" s="22"/>
      <c r="AA513" s="22"/>
    </row>
    <row r="514" spans="1:27" ht="15">
      <c r="A514" s="138">
        <v>888</v>
      </c>
      <c r="B514" s="80" t="s">
        <v>2561</v>
      </c>
      <c r="C514" s="80" t="s">
        <v>1706</v>
      </c>
      <c r="D514" s="78">
        <v>51</v>
      </c>
      <c r="E514" s="217">
        <v>1</v>
      </c>
      <c r="F514" s="80"/>
      <c r="G514" s="447"/>
      <c r="H514" s="218">
        <f t="shared" si="4"/>
        <v>7.6000000000000005</v>
      </c>
      <c r="I514" s="218">
        <f t="shared" si="5"/>
        <v>0</v>
      </c>
      <c r="J514" s="218">
        <v>38</v>
      </c>
      <c r="K514" s="219" t="s">
        <v>2562</v>
      </c>
      <c r="L514" s="22"/>
      <c r="M514" s="22"/>
      <c r="N514" s="22"/>
      <c r="O514" s="22"/>
      <c r="P514" s="22"/>
      <c r="Q514" s="22"/>
      <c r="R514" s="22"/>
      <c r="S514" s="22"/>
      <c r="T514" s="22"/>
      <c r="U514" s="22"/>
      <c r="V514" s="22"/>
      <c r="W514" s="22"/>
      <c r="X514" s="22"/>
      <c r="Y514" s="22"/>
      <c r="Z514" s="22"/>
      <c r="AA514" s="22"/>
    </row>
    <row r="515" spans="1:27" ht="15">
      <c r="A515" s="138">
        <v>809</v>
      </c>
      <c r="B515" s="80" t="s">
        <v>2563</v>
      </c>
      <c r="C515" s="80" t="s">
        <v>1706</v>
      </c>
      <c r="D515" s="78">
        <v>51</v>
      </c>
      <c r="E515" s="217">
        <v>1</v>
      </c>
      <c r="F515" s="80"/>
      <c r="G515" s="447"/>
      <c r="H515" s="218">
        <f t="shared" si="4"/>
        <v>11</v>
      </c>
      <c r="I515" s="218">
        <f t="shared" si="5"/>
        <v>0</v>
      </c>
      <c r="J515" s="218">
        <v>55</v>
      </c>
      <c r="K515" s="219" t="s">
        <v>2564</v>
      </c>
      <c r="L515" s="22"/>
      <c r="M515" s="22"/>
      <c r="N515" s="22"/>
      <c r="O515" s="22"/>
      <c r="P515" s="22"/>
      <c r="Q515" s="22"/>
      <c r="R515" s="22"/>
      <c r="S515" s="22"/>
      <c r="T515" s="22"/>
      <c r="U515" s="22"/>
      <c r="V515" s="22"/>
      <c r="W515" s="22"/>
      <c r="X515" s="22"/>
      <c r="Y515" s="22"/>
      <c r="Z515" s="22"/>
      <c r="AA515" s="22"/>
    </row>
    <row r="516" spans="1:27" ht="15">
      <c r="A516" s="138">
        <v>844</v>
      </c>
      <c r="B516" s="80" t="s">
        <v>2565</v>
      </c>
      <c r="C516" s="80" t="s">
        <v>1706</v>
      </c>
      <c r="D516" s="78">
        <v>51</v>
      </c>
      <c r="E516" s="217">
        <v>1</v>
      </c>
      <c r="F516" s="80"/>
      <c r="G516" s="447"/>
      <c r="H516" s="218">
        <f t="shared" si="4"/>
        <v>6</v>
      </c>
      <c r="I516" s="218">
        <f t="shared" si="5"/>
        <v>0</v>
      </c>
      <c r="J516" s="218">
        <v>30</v>
      </c>
      <c r="K516" s="219" t="s">
        <v>2566</v>
      </c>
      <c r="L516" s="22"/>
      <c r="M516" s="22"/>
      <c r="N516" s="22"/>
      <c r="O516" s="22"/>
      <c r="P516" s="22"/>
      <c r="Q516" s="22"/>
      <c r="R516" s="22"/>
      <c r="S516" s="22"/>
      <c r="T516" s="22"/>
      <c r="U516" s="22"/>
      <c r="V516" s="22"/>
      <c r="W516" s="22"/>
      <c r="X516" s="22"/>
      <c r="Y516" s="22"/>
      <c r="Z516" s="22"/>
      <c r="AA516" s="22"/>
    </row>
    <row r="517" spans="1:27" ht="15">
      <c r="A517" s="138">
        <v>807</v>
      </c>
      <c r="B517" s="80" t="s">
        <v>1862</v>
      </c>
      <c r="C517" s="80" t="s">
        <v>1706</v>
      </c>
      <c r="D517" s="78">
        <v>51</v>
      </c>
      <c r="E517" s="217">
        <v>2</v>
      </c>
      <c r="F517" s="80"/>
      <c r="G517" s="447"/>
      <c r="H517" s="218">
        <f t="shared" si="4"/>
        <v>6.8000000000000007</v>
      </c>
      <c r="I517" s="218">
        <f t="shared" si="5"/>
        <v>0</v>
      </c>
      <c r="J517" s="218">
        <v>34</v>
      </c>
      <c r="K517" s="219" t="s">
        <v>1863</v>
      </c>
      <c r="L517" s="22"/>
      <c r="M517" s="22"/>
      <c r="N517" s="22"/>
      <c r="O517" s="22"/>
      <c r="P517" s="22"/>
      <c r="Q517" s="22"/>
      <c r="R517" s="22"/>
      <c r="S517" s="22"/>
      <c r="T517" s="22"/>
      <c r="U517" s="22"/>
      <c r="V517" s="22"/>
      <c r="W517" s="22"/>
      <c r="X517" s="22"/>
      <c r="Y517" s="22"/>
      <c r="Z517" s="22"/>
      <c r="AA517" s="22"/>
    </row>
    <row r="518" spans="1:27" ht="15">
      <c r="A518" s="138">
        <v>625</v>
      </c>
      <c r="B518" s="80" t="s">
        <v>2567</v>
      </c>
      <c r="C518" s="80" t="s">
        <v>1706</v>
      </c>
      <c r="D518" s="78">
        <v>40</v>
      </c>
      <c r="E518" s="217">
        <v>0</v>
      </c>
      <c r="F518" s="80"/>
      <c r="G518" s="447"/>
      <c r="H518" s="218">
        <f t="shared" si="4"/>
        <v>14.4</v>
      </c>
      <c r="I518" s="218">
        <f t="shared" si="5"/>
        <v>0</v>
      </c>
      <c r="J518" s="218">
        <v>72</v>
      </c>
      <c r="K518" s="219" t="s">
        <v>2568</v>
      </c>
      <c r="L518" s="22"/>
      <c r="M518" s="22"/>
      <c r="N518" s="22"/>
      <c r="O518" s="22"/>
      <c r="P518" s="22"/>
      <c r="Q518" s="22"/>
      <c r="R518" s="22"/>
      <c r="S518" s="22"/>
      <c r="T518" s="22"/>
      <c r="U518" s="22"/>
      <c r="V518" s="22"/>
      <c r="W518" s="22"/>
      <c r="X518" s="22"/>
      <c r="Y518" s="22"/>
      <c r="Z518" s="22"/>
      <c r="AA518" s="22"/>
    </row>
    <row r="519" spans="1:27" ht="15">
      <c r="A519" s="138">
        <v>372</v>
      </c>
      <c r="B519" s="80" t="s">
        <v>2569</v>
      </c>
      <c r="C519" s="80" t="s">
        <v>1704</v>
      </c>
      <c r="D519" s="78">
        <v>24</v>
      </c>
      <c r="E519" s="217">
        <v>0</v>
      </c>
      <c r="F519" s="80"/>
      <c r="G519" s="447"/>
      <c r="H519" s="218">
        <f t="shared" si="4"/>
        <v>14.4</v>
      </c>
      <c r="I519" s="218">
        <f t="shared" si="5"/>
        <v>0</v>
      </c>
      <c r="J519" s="218">
        <v>72</v>
      </c>
      <c r="K519" s="219" t="s">
        <v>1873</v>
      </c>
      <c r="L519" s="22"/>
      <c r="M519" s="22"/>
      <c r="N519" s="22"/>
      <c r="O519" s="22"/>
      <c r="P519" s="22"/>
      <c r="Q519" s="22"/>
      <c r="R519" s="22"/>
      <c r="S519" s="22"/>
      <c r="T519" s="22"/>
      <c r="U519" s="22"/>
      <c r="V519" s="22"/>
      <c r="W519" s="22"/>
      <c r="X519" s="22"/>
      <c r="Y519" s="22"/>
      <c r="Z519" s="22"/>
      <c r="AA519" s="22"/>
    </row>
    <row r="520" spans="1:27" ht="15">
      <c r="A520" s="138">
        <v>810</v>
      </c>
      <c r="B520" s="80" t="s">
        <v>2569</v>
      </c>
      <c r="C520" s="80" t="s">
        <v>1706</v>
      </c>
      <c r="D520" s="78">
        <v>51</v>
      </c>
      <c r="E520" s="217">
        <v>0</v>
      </c>
      <c r="F520" s="80"/>
      <c r="G520" s="447"/>
      <c r="H520" s="218">
        <f t="shared" si="4"/>
        <v>14.4</v>
      </c>
      <c r="I520" s="218">
        <f t="shared" si="5"/>
        <v>0</v>
      </c>
      <c r="J520" s="218">
        <v>72</v>
      </c>
      <c r="K520" s="219" t="s">
        <v>2570</v>
      </c>
      <c r="L520" s="22"/>
      <c r="M520" s="22"/>
      <c r="N520" s="22"/>
      <c r="O520" s="22"/>
      <c r="P520" s="22"/>
      <c r="Q520" s="22"/>
      <c r="R520" s="22"/>
      <c r="S520" s="22"/>
      <c r="T520" s="22"/>
      <c r="U520" s="22"/>
      <c r="V520" s="22"/>
      <c r="W520" s="22"/>
      <c r="X520" s="22"/>
      <c r="Y520" s="22"/>
      <c r="Z520" s="22"/>
      <c r="AA520" s="22"/>
    </row>
    <row r="521" spans="1:27" ht="15">
      <c r="A521" s="138">
        <v>691</v>
      </c>
      <c r="B521" s="80" t="s">
        <v>2571</v>
      </c>
      <c r="C521" s="80" t="s">
        <v>1706</v>
      </c>
      <c r="D521" s="78">
        <v>50</v>
      </c>
      <c r="E521" s="217">
        <v>0</v>
      </c>
      <c r="F521" s="80"/>
      <c r="G521" s="447"/>
      <c r="H521" s="218">
        <f t="shared" si="4"/>
        <v>6.2</v>
      </c>
      <c r="I521" s="218">
        <f t="shared" si="5"/>
        <v>0</v>
      </c>
      <c r="J521" s="218">
        <v>31</v>
      </c>
      <c r="K521" s="219" t="s">
        <v>1842</v>
      </c>
      <c r="L521" s="22"/>
      <c r="M521" s="22"/>
      <c r="N521" s="22"/>
      <c r="O521" s="22"/>
      <c r="P521" s="22"/>
      <c r="Q521" s="22"/>
      <c r="R521" s="22"/>
      <c r="S521" s="22"/>
      <c r="T521" s="22"/>
      <c r="U521" s="22"/>
      <c r="V521" s="22"/>
      <c r="W521" s="22"/>
      <c r="X521" s="22"/>
      <c r="Y521" s="22"/>
      <c r="Z521" s="22"/>
      <c r="AA521" s="22"/>
    </row>
    <row r="522" spans="1:27" ht="15">
      <c r="A522" s="138">
        <v>337</v>
      </c>
      <c r="B522" s="80" t="s">
        <v>2572</v>
      </c>
      <c r="C522" s="80" t="s">
        <v>1704</v>
      </c>
      <c r="D522" s="78">
        <v>23</v>
      </c>
      <c r="E522" s="217">
        <v>70</v>
      </c>
      <c r="F522" s="80"/>
      <c r="G522" s="447"/>
      <c r="H522" s="218">
        <f t="shared" si="4"/>
        <v>4</v>
      </c>
      <c r="I522" s="218">
        <f t="shared" si="5"/>
        <v>0</v>
      </c>
      <c r="J522" s="218">
        <v>20</v>
      </c>
      <c r="K522" s="219" t="s">
        <v>2573</v>
      </c>
      <c r="L522" s="22"/>
      <c r="M522" s="22"/>
      <c r="N522" s="22"/>
      <c r="O522" s="22"/>
      <c r="P522" s="22"/>
      <c r="Q522" s="22"/>
      <c r="R522" s="22"/>
      <c r="S522" s="22"/>
      <c r="T522" s="22"/>
      <c r="U522" s="22"/>
      <c r="V522" s="22"/>
      <c r="W522" s="22"/>
      <c r="X522" s="22"/>
      <c r="Y522" s="22"/>
      <c r="Z522" s="22"/>
      <c r="AA522" s="22"/>
    </row>
    <row r="523" spans="1:27" ht="15">
      <c r="A523" s="138">
        <v>294</v>
      </c>
      <c r="B523" s="80" t="s">
        <v>2574</v>
      </c>
      <c r="C523" s="80" t="s">
        <v>1704</v>
      </c>
      <c r="D523" s="78">
        <v>21</v>
      </c>
      <c r="E523" s="217">
        <v>13</v>
      </c>
      <c r="F523" s="80"/>
      <c r="G523" s="447"/>
      <c r="H523" s="218">
        <f t="shared" si="4"/>
        <v>3.4000000000000004</v>
      </c>
      <c r="I523" s="218">
        <f t="shared" si="5"/>
        <v>0</v>
      </c>
      <c r="J523" s="218">
        <v>17</v>
      </c>
      <c r="K523" s="219" t="s">
        <v>2575</v>
      </c>
      <c r="L523" s="22"/>
      <c r="M523" s="22"/>
      <c r="N523" s="22"/>
      <c r="O523" s="22"/>
      <c r="P523" s="22"/>
      <c r="Q523" s="22"/>
      <c r="R523" s="22"/>
      <c r="S523" s="22"/>
      <c r="T523" s="22"/>
      <c r="U523" s="22"/>
      <c r="V523" s="22"/>
      <c r="W523" s="22"/>
      <c r="X523" s="22"/>
      <c r="Y523" s="22"/>
      <c r="Z523" s="22"/>
      <c r="AA523" s="22"/>
    </row>
    <row r="524" spans="1:27" ht="15">
      <c r="A524" s="138">
        <v>434</v>
      </c>
      <c r="B524" s="80" t="s">
        <v>2576</v>
      </c>
      <c r="C524" s="80" t="s">
        <v>1704</v>
      </c>
      <c r="D524" s="78">
        <v>34</v>
      </c>
      <c r="E524" s="217">
        <v>3</v>
      </c>
      <c r="F524" s="80"/>
      <c r="G524" s="447"/>
      <c r="H524" s="218">
        <f t="shared" si="4"/>
        <v>6.6000000000000005</v>
      </c>
      <c r="I524" s="218">
        <f t="shared" si="5"/>
        <v>0</v>
      </c>
      <c r="J524" s="218">
        <v>33</v>
      </c>
      <c r="K524" s="219" t="s">
        <v>2577</v>
      </c>
      <c r="L524" s="22"/>
      <c r="M524" s="22"/>
      <c r="N524" s="22"/>
      <c r="O524" s="22"/>
      <c r="P524" s="22"/>
      <c r="Q524" s="22"/>
      <c r="R524" s="22"/>
      <c r="S524" s="22"/>
      <c r="T524" s="22"/>
      <c r="U524" s="22"/>
      <c r="V524" s="22"/>
      <c r="W524" s="22"/>
      <c r="X524" s="22"/>
      <c r="Y524" s="22"/>
      <c r="Z524" s="22"/>
      <c r="AA524" s="22"/>
    </row>
    <row r="525" spans="1:27" ht="15">
      <c r="A525" s="138">
        <v>507</v>
      </c>
      <c r="B525" s="80" t="s">
        <v>2578</v>
      </c>
      <c r="C525" s="80" t="s">
        <v>1704</v>
      </c>
      <c r="D525" s="78">
        <v>34</v>
      </c>
      <c r="E525" s="217">
        <v>2</v>
      </c>
      <c r="F525" s="80"/>
      <c r="G525" s="447"/>
      <c r="H525" s="218">
        <f t="shared" si="4"/>
        <v>14.4</v>
      </c>
      <c r="I525" s="218">
        <f t="shared" si="5"/>
        <v>0</v>
      </c>
      <c r="J525" s="218">
        <v>72</v>
      </c>
      <c r="K525" s="219" t="s">
        <v>2579</v>
      </c>
      <c r="L525" s="22"/>
      <c r="M525" s="22"/>
      <c r="N525" s="22"/>
      <c r="O525" s="22"/>
      <c r="P525" s="22"/>
      <c r="Q525" s="22"/>
      <c r="R525" s="22"/>
      <c r="S525" s="22"/>
      <c r="T525" s="22"/>
      <c r="U525" s="22"/>
      <c r="V525" s="22"/>
      <c r="W525" s="22"/>
      <c r="X525" s="22"/>
      <c r="Y525" s="22"/>
      <c r="Z525" s="22"/>
      <c r="AA525" s="22"/>
    </row>
    <row r="526" spans="1:27" ht="15">
      <c r="A526" s="138">
        <v>772</v>
      </c>
      <c r="B526" s="80" t="s">
        <v>2580</v>
      </c>
      <c r="C526" s="80" t="s">
        <v>1706</v>
      </c>
      <c r="D526" s="78">
        <v>51</v>
      </c>
      <c r="E526" s="217">
        <v>1</v>
      </c>
      <c r="F526" s="80"/>
      <c r="G526" s="447"/>
      <c r="H526" s="218">
        <f t="shared" si="4"/>
        <v>4.6000000000000005</v>
      </c>
      <c r="I526" s="218">
        <f t="shared" si="5"/>
        <v>0</v>
      </c>
      <c r="J526" s="218">
        <v>23</v>
      </c>
      <c r="K526" s="219" t="s">
        <v>2581</v>
      </c>
      <c r="L526" s="22"/>
      <c r="M526" s="22"/>
      <c r="N526" s="22"/>
      <c r="O526" s="22"/>
      <c r="P526" s="22"/>
      <c r="Q526" s="22"/>
      <c r="R526" s="22"/>
      <c r="S526" s="22"/>
      <c r="T526" s="22"/>
      <c r="U526" s="22"/>
      <c r="V526" s="22"/>
      <c r="W526" s="22"/>
      <c r="X526" s="22"/>
      <c r="Y526" s="22"/>
      <c r="Z526" s="22"/>
      <c r="AA526" s="22"/>
    </row>
    <row r="527" spans="1:27" ht="15">
      <c r="A527" s="138">
        <v>23</v>
      </c>
      <c r="B527" s="80" t="s">
        <v>2582</v>
      </c>
      <c r="C527" s="80" t="s">
        <v>1699</v>
      </c>
      <c r="D527" s="78"/>
      <c r="E527" s="217">
        <v>4</v>
      </c>
      <c r="F527" s="80"/>
      <c r="G527" s="447"/>
      <c r="H527" s="218">
        <f t="shared" si="4"/>
        <v>1</v>
      </c>
      <c r="I527" s="218">
        <f t="shared" si="5"/>
        <v>0</v>
      </c>
      <c r="J527" s="218">
        <v>5</v>
      </c>
      <c r="K527" s="219" t="s">
        <v>2583</v>
      </c>
      <c r="L527" s="22"/>
      <c r="M527" s="22"/>
      <c r="N527" s="22"/>
      <c r="O527" s="22"/>
      <c r="P527" s="22"/>
      <c r="Q527" s="22"/>
      <c r="R527" s="22"/>
      <c r="S527" s="22"/>
      <c r="T527" s="22"/>
      <c r="U527" s="22"/>
      <c r="V527" s="22"/>
      <c r="W527" s="22"/>
      <c r="X527" s="22"/>
      <c r="Y527" s="22"/>
      <c r="Z527" s="22"/>
      <c r="AA527" s="22"/>
    </row>
    <row r="528" spans="1:27" ht="15">
      <c r="A528" s="138">
        <v>311</v>
      </c>
      <c r="B528" s="80" t="s">
        <v>2584</v>
      </c>
      <c r="C528" s="80" t="s">
        <v>1704</v>
      </c>
      <c r="D528" s="78">
        <v>21</v>
      </c>
      <c r="E528" s="217">
        <v>35</v>
      </c>
      <c r="F528" s="80"/>
      <c r="G528" s="447"/>
      <c r="H528" s="218">
        <f t="shared" si="4"/>
        <v>3.8000000000000003</v>
      </c>
      <c r="I528" s="218">
        <f t="shared" si="5"/>
        <v>0</v>
      </c>
      <c r="J528" s="218">
        <v>19</v>
      </c>
      <c r="K528" s="219" t="s">
        <v>2585</v>
      </c>
      <c r="L528" s="22"/>
      <c r="M528" s="22"/>
      <c r="N528" s="22"/>
      <c r="O528" s="22"/>
      <c r="P528" s="22"/>
      <c r="Q528" s="22"/>
      <c r="R528" s="22"/>
      <c r="S528" s="22"/>
      <c r="T528" s="22"/>
      <c r="U528" s="22"/>
      <c r="V528" s="22"/>
      <c r="W528" s="22"/>
      <c r="X528" s="22"/>
      <c r="Y528" s="22"/>
      <c r="Z528" s="22"/>
      <c r="AA528" s="22"/>
    </row>
    <row r="529" spans="1:27" ht="15">
      <c r="A529" s="138">
        <v>665</v>
      </c>
      <c r="B529" s="80" t="s">
        <v>2584</v>
      </c>
      <c r="C529" s="80" t="s">
        <v>1706</v>
      </c>
      <c r="D529" s="78">
        <v>49</v>
      </c>
      <c r="E529" s="217">
        <v>42</v>
      </c>
      <c r="F529" s="80"/>
      <c r="G529" s="447"/>
      <c r="H529" s="218">
        <f t="shared" si="4"/>
        <v>3.8000000000000003</v>
      </c>
      <c r="I529" s="218">
        <f t="shared" si="5"/>
        <v>0</v>
      </c>
      <c r="J529" s="218">
        <v>19</v>
      </c>
      <c r="K529" s="219" t="s">
        <v>2585</v>
      </c>
      <c r="L529" s="22"/>
      <c r="M529" s="22"/>
      <c r="N529" s="22"/>
      <c r="O529" s="22"/>
      <c r="P529" s="22"/>
      <c r="Q529" s="22"/>
      <c r="R529" s="22"/>
      <c r="S529" s="22"/>
      <c r="T529" s="22"/>
      <c r="U529" s="22"/>
      <c r="V529" s="22"/>
      <c r="W529" s="22"/>
      <c r="X529" s="22"/>
      <c r="Y529" s="22"/>
      <c r="Z529" s="22"/>
      <c r="AA529" s="22"/>
    </row>
    <row r="530" spans="1:27" ht="15">
      <c r="A530" s="138">
        <v>390</v>
      </c>
      <c r="B530" s="80" t="s">
        <v>2586</v>
      </c>
      <c r="C530" s="80" t="s">
        <v>1704</v>
      </c>
      <c r="D530" s="78">
        <v>31</v>
      </c>
      <c r="E530" s="217">
        <v>200</v>
      </c>
      <c r="F530" s="80"/>
      <c r="G530" s="447"/>
      <c r="H530" s="218">
        <f t="shared" si="4"/>
        <v>6.8000000000000007</v>
      </c>
      <c r="I530" s="218">
        <f t="shared" si="5"/>
        <v>0</v>
      </c>
      <c r="J530" s="218">
        <v>34</v>
      </c>
      <c r="K530" s="219" t="s">
        <v>2587</v>
      </c>
      <c r="L530" s="22"/>
      <c r="M530" s="22"/>
      <c r="N530" s="22"/>
      <c r="O530" s="22"/>
      <c r="P530" s="22"/>
      <c r="Q530" s="22"/>
      <c r="R530" s="22"/>
      <c r="S530" s="22"/>
      <c r="T530" s="22"/>
      <c r="U530" s="22"/>
      <c r="V530" s="22"/>
      <c r="W530" s="22"/>
      <c r="X530" s="22"/>
      <c r="Y530" s="22"/>
      <c r="Z530" s="22"/>
      <c r="AA530" s="22"/>
    </row>
    <row r="531" spans="1:27" ht="15">
      <c r="A531" s="138">
        <v>900</v>
      </c>
      <c r="B531" s="80" t="s">
        <v>2588</v>
      </c>
      <c r="C531" s="80" t="s">
        <v>1706</v>
      </c>
      <c r="D531" s="78">
        <v>51</v>
      </c>
      <c r="E531" s="217">
        <v>1</v>
      </c>
      <c r="F531" s="80"/>
      <c r="G531" s="447"/>
      <c r="H531" s="218">
        <f t="shared" si="4"/>
        <v>25.6</v>
      </c>
      <c r="I531" s="218">
        <f t="shared" si="5"/>
        <v>0</v>
      </c>
      <c r="J531" s="218">
        <v>128</v>
      </c>
      <c r="K531" s="219" t="s">
        <v>2589</v>
      </c>
      <c r="L531" s="22"/>
      <c r="M531" s="22"/>
      <c r="N531" s="22"/>
      <c r="O531" s="22"/>
      <c r="P531" s="22"/>
      <c r="Q531" s="22"/>
      <c r="R531" s="22"/>
      <c r="S531" s="22"/>
      <c r="T531" s="22"/>
      <c r="U531" s="22"/>
      <c r="V531" s="22"/>
      <c r="W531" s="22"/>
      <c r="X531" s="22"/>
      <c r="Y531" s="22"/>
      <c r="Z531" s="22"/>
      <c r="AA531" s="22"/>
    </row>
    <row r="532" spans="1:27" ht="15">
      <c r="A532" s="138">
        <v>92</v>
      </c>
      <c r="B532" s="80" t="s">
        <v>2590</v>
      </c>
      <c r="C532" s="80" t="s">
        <v>1699</v>
      </c>
      <c r="D532" s="78"/>
      <c r="E532" s="217">
        <v>18</v>
      </c>
      <c r="F532" s="80"/>
      <c r="G532" s="447"/>
      <c r="H532" s="218">
        <f t="shared" si="4"/>
        <v>6</v>
      </c>
      <c r="I532" s="218">
        <f t="shared" si="5"/>
        <v>0</v>
      </c>
      <c r="J532" s="218">
        <v>30</v>
      </c>
      <c r="K532" s="219" t="s">
        <v>2591</v>
      </c>
      <c r="L532" s="22"/>
      <c r="M532" s="22"/>
      <c r="N532" s="22"/>
      <c r="O532" s="22"/>
      <c r="P532" s="22"/>
      <c r="Q532" s="22"/>
      <c r="R532" s="22"/>
      <c r="S532" s="22"/>
      <c r="T532" s="22"/>
      <c r="U532" s="22"/>
      <c r="V532" s="22"/>
      <c r="W532" s="22"/>
      <c r="X532" s="22"/>
      <c r="Y532" s="22"/>
      <c r="Z532" s="22"/>
      <c r="AA532" s="22"/>
    </row>
    <row r="533" spans="1:27" ht="15">
      <c r="A533" s="138">
        <v>470</v>
      </c>
      <c r="B533" s="80" t="s">
        <v>2592</v>
      </c>
      <c r="C533" s="80" t="s">
        <v>1704</v>
      </c>
      <c r="D533" s="78">
        <v>34</v>
      </c>
      <c r="E533" s="217">
        <v>2</v>
      </c>
      <c r="F533" s="80"/>
      <c r="G533" s="447"/>
      <c r="H533" s="218">
        <f t="shared" si="4"/>
        <v>8.6</v>
      </c>
      <c r="I533" s="218">
        <f t="shared" si="5"/>
        <v>0</v>
      </c>
      <c r="J533" s="218">
        <v>43</v>
      </c>
      <c r="K533" s="219" t="s">
        <v>2593</v>
      </c>
      <c r="L533" s="22"/>
      <c r="M533" s="22"/>
      <c r="N533" s="22"/>
      <c r="O533" s="22"/>
      <c r="P533" s="22"/>
      <c r="Q533" s="22"/>
      <c r="R533" s="22"/>
      <c r="S533" s="22"/>
      <c r="T533" s="22"/>
      <c r="U533" s="22"/>
      <c r="V533" s="22"/>
      <c r="W533" s="22"/>
      <c r="X533" s="22"/>
      <c r="Y533" s="22"/>
      <c r="Z533" s="22"/>
      <c r="AA533" s="22"/>
    </row>
    <row r="534" spans="1:27" ht="15">
      <c r="A534" s="138">
        <v>123</v>
      </c>
      <c r="B534" s="80" t="s">
        <v>2594</v>
      </c>
      <c r="C534" s="80" t="s">
        <v>1699</v>
      </c>
      <c r="D534" s="78"/>
      <c r="E534" s="217">
        <v>1</v>
      </c>
      <c r="F534" s="80"/>
      <c r="G534" s="447"/>
      <c r="H534" s="218">
        <f t="shared" si="4"/>
        <v>9.4</v>
      </c>
      <c r="I534" s="218">
        <f t="shared" si="5"/>
        <v>0</v>
      </c>
      <c r="J534" s="218">
        <v>47</v>
      </c>
      <c r="K534" s="219" t="s">
        <v>2595</v>
      </c>
      <c r="L534" s="22"/>
      <c r="M534" s="22"/>
      <c r="N534" s="22"/>
      <c r="O534" s="22"/>
      <c r="P534" s="22"/>
      <c r="Q534" s="22"/>
      <c r="R534" s="22"/>
      <c r="S534" s="22"/>
      <c r="T534" s="22"/>
      <c r="U534" s="22"/>
      <c r="V534" s="22"/>
      <c r="W534" s="22"/>
      <c r="X534" s="22"/>
      <c r="Y534" s="22"/>
      <c r="Z534" s="22"/>
      <c r="AA534" s="22"/>
    </row>
    <row r="535" spans="1:27" ht="15">
      <c r="A535" s="138">
        <v>734</v>
      </c>
      <c r="B535" s="80" t="s">
        <v>2596</v>
      </c>
      <c r="C535" s="80" t="s">
        <v>1706</v>
      </c>
      <c r="D535" s="78">
        <v>50</v>
      </c>
      <c r="E535" s="217">
        <v>1</v>
      </c>
      <c r="F535" s="80"/>
      <c r="G535" s="447"/>
      <c r="H535" s="218">
        <f t="shared" si="4"/>
        <v>11.200000000000001</v>
      </c>
      <c r="I535" s="218">
        <f t="shared" si="5"/>
        <v>0</v>
      </c>
      <c r="J535" s="218">
        <v>56</v>
      </c>
      <c r="K535" s="219" t="s">
        <v>2597</v>
      </c>
      <c r="L535" s="22"/>
      <c r="M535" s="22"/>
      <c r="N535" s="22"/>
      <c r="O535" s="22"/>
      <c r="P535" s="22"/>
      <c r="Q535" s="22"/>
      <c r="R535" s="22"/>
      <c r="S535" s="22"/>
      <c r="T535" s="22"/>
      <c r="U535" s="22"/>
      <c r="V535" s="22"/>
      <c r="W535" s="22"/>
      <c r="X535" s="22"/>
      <c r="Y535" s="22"/>
      <c r="Z535" s="22"/>
      <c r="AA535" s="22"/>
    </row>
    <row r="536" spans="1:27" ht="15">
      <c r="A536" s="138">
        <v>89</v>
      </c>
      <c r="B536" s="80" t="s">
        <v>2598</v>
      </c>
      <c r="C536" s="80" t="s">
        <v>1699</v>
      </c>
      <c r="D536" s="78"/>
      <c r="E536" s="217">
        <v>5</v>
      </c>
      <c r="F536" s="80"/>
      <c r="G536" s="447"/>
      <c r="H536" s="218">
        <f t="shared" si="4"/>
        <v>1.6</v>
      </c>
      <c r="I536" s="218">
        <f t="shared" si="5"/>
        <v>0</v>
      </c>
      <c r="J536" s="218">
        <v>8</v>
      </c>
      <c r="K536" s="219" t="s">
        <v>2599</v>
      </c>
      <c r="L536" s="22"/>
      <c r="M536" s="22"/>
      <c r="N536" s="22"/>
      <c r="O536" s="22"/>
      <c r="P536" s="22"/>
      <c r="Q536" s="22"/>
      <c r="R536" s="22"/>
      <c r="S536" s="22"/>
      <c r="T536" s="22"/>
      <c r="U536" s="22"/>
      <c r="V536" s="22"/>
      <c r="W536" s="22"/>
      <c r="X536" s="22"/>
      <c r="Y536" s="22"/>
      <c r="Z536" s="22"/>
      <c r="AA536" s="22"/>
    </row>
    <row r="537" spans="1:27" ht="15">
      <c r="A537" s="138">
        <v>756</v>
      </c>
      <c r="B537" s="80" t="s">
        <v>2600</v>
      </c>
      <c r="C537" s="80" t="s">
        <v>1706</v>
      </c>
      <c r="D537" s="78">
        <v>50</v>
      </c>
      <c r="E537" s="217">
        <v>1</v>
      </c>
      <c r="F537" s="80"/>
      <c r="G537" s="447"/>
      <c r="H537" s="218">
        <f t="shared" si="4"/>
        <v>3.8000000000000003</v>
      </c>
      <c r="I537" s="218">
        <f t="shared" si="5"/>
        <v>0</v>
      </c>
      <c r="J537" s="218">
        <v>19</v>
      </c>
      <c r="K537" s="219" t="s">
        <v>2601</v>
      </c>
      <c r="L537" s="22"/>
      <c r="M537" s="22"/>
      <c r="N537" s="22"/>
      <c r="O537" s="22"/>
      <c r="P537" s="22"/>
      <c r="Q537" s="22"/>
      <c r="R537" s="22"/>
      <c r="S537" s="22"/>
      <c r="T537" s="22"/>
      <c r="U537" s="22"/>
      <c r="V537" s="22"/>
      <c r="W537" s="22"/>
      <c r="X537" s="22"/>
      <c r="Y537" s="22"/>
      <c r="Z537" s="22"/>
      <c r="AA537" s="22"/>
    </row>
    <row r="538" spans="1:27" ht="15">
      <c r="A538" s="138">
        <v>68</v>
      </c>
      <c r="B538" s="80" t="s">
        <v>2602</v>
      </c>
      <c r="C538" s="80" t="s">
        <v>1699</v>
      </c>
      <c r="D538" s="78"/>
      <c r="E538" s="217">
        <v>2</v>
      </c>
      <c r="F538" s="80"/>
      <c r="G538" s="447"/>
      <c r="H538" s="218">
        <f t="shared" si="4"/>
        <v>1.2000000000000002</v>
      </c>
      <c r="I538" s="218">
        <f t="shared" si="5"/>
        <v>0</v>
      </c>
      <c r="J538" s="218">
        <v>6</v>
      </c>
      <c r="K538" s="219" t="s">
        <v>2603</v>
      </c>
      <c r="L538" s="22"/>
      <c r="M538" s="22"/>
      <c r="N538" s="22"/>
      <c r="O538" s="22"/>
      <c r="P538" s="22"/>
      <c r="Q538" s="22"/>
      <c r="R538" s="22"/>
      <c r="S538" s="22"/>
      <c r="T538" s="22"/>
      <c r="U538" s="22"/>
      <c r="V538" s="22"/>
      <c r="W538" s="22"/>
      <c r="X538" s="22"/>
      <c r="Y538" s="22"/>
      <c r="Z538" s="22"/>
      <c r="AA538" s="22"/>
    </row>
    <row r="539" spans="1:27" ht="15">
      <c r="A539" s="138">
        <v>669</v>
      </c>
      <c r="B539" s="80" t="s">
        <v>2604</v>
      </c>
      <c r="C539" s="80" t="s">
        <v>1706</v>
      </c>
      <c r="D539" s="78">
        <v>50</v>
      </c>
      <c r="E539" s="217">
        <v>19</v>
      </c>
      <c r="F539" s="80"/>
      <c r="G539" s="447"/>
      <c r="H539" s="218">
        <f t="shared" si="4"/>
        <v>8.6</v>
      </c>
      <c r="I539" s="218">
        <f t="shared" si="5"/>
        <v>0</v>
      </c>
      <c r="J539" s="218">
        <v>43</v>
      </c>
      <c r="K539" s="219" t="s">
        <v>1915</v>
      </c>
      <c r="L539" s="22"/>
      <c r="M539" s="22"/>
      <c r="N539" s="22"/>
      <c r="O539" s="22"/>
      <c r="P539" s="22"/>
      <c r="Q539" s="22"/>
      <c r="R539" s="22"/>
      <c r="S539" s="22"/>
      <c r="T539" s="22"/>
      <c r="U539" s="22"/>
      <c r="V539" s="22"/>
      <c r="W539" s="22"/>
      <c r="X539" s="22"/>
      <c r="Y539" s="22"/>
      <c r="Z539" s="22"/>
      <c r="AA539" s="22"/>
    </row>
    <row r="540" spans="1:27" ht="15">
      <c r="A540" s="138">
        <v>640</v>
      </c>
      <c r="B540" s="80" t="s">
        <v>1916</v>
      </c>
      <c r="C540" s="80" t="s">
        <v>1706</v>
      </c>
      <c r="D540" s="78">
        <v>49</v>
      </c>
      <c r="E540" s="217">
        <v>27</v>
      </c>
      <c r="F540" s="80"/>
      <c r="G540" s="447"/>
      <c r="H540" s="218">
        <f t="shared" si="4"/>
        <v>10.8</v>
      </c>
      <c r="I540" s="218">
        <f t="shared" si="5"/>
        <v>0</v>
      </c>
      <c r="J540" s="218">
        <v>54</v>
      </c>
      <c r="K540" s="219" t="s">
        <v>1917</v>
      </c>
      <c r="L540" s="22"/>
      <c r="M540" s="22"/>
      <c r="N540" s="22"/>
      <c r="O540" s="22"/>
      <c r="P540" s="22"/>
      <c r="Q540" s="22"/>
      <c r="R540" s="22"/>
      <c r="S540" s="22"/>
      <c r="T540" s="22"/>
      <c r="U540" s="22"/>
      <c r="V540" s="22"/>
      <c r="W540" s="22"/>
      <c r="X540" s="22"/>
      <c r="Y540" s="22"/>
      <c r="Z540" s="22"/>
      <c r="AA540" s="22"/>
    </row>
    <row r="541" spans="1:27" ht="15">
      <c r="A541" s="138">
        <v>726</v>
      </c>
      <c r="B541" s="80" t="s">
        <v>1926</v>
      </c>
      <c r="C541" s="80" t="s">
        <v>1706</v>
      </c>
      <c r="D541" s="78">
        <v>50</v>
      </c>
      <c r="E541" s="217">
        <v>21</v>
      </c>
      <c r="F541" s="80"/>
      <c r="G541" s="447"/>
      <c r="H541" s="218">
        <f t="shared" si="4"/>
        <v>5.6000000000000005</v>
      </c>
      <c r="I541" s="218">
        <f t="shared" si="5"/>
        <v>0</v>
      </c>
      <c r="J541" s="218">
        <v>28</v>
      </c>
      <c r="K541" s="219" t="s">
        <v>2605</v>
      </c>
      <c r="L541" s="22"/>
      <c r="M541" s="22"/>
      <c r="N541" s="22"/>
      <c r="O541" s="22"/>
      <c r="P541" s="22"/>
      <c r="Q541" s="22"/>
      <c r="R541" s="22"/>
      <c r="S541" s="22"/>
      <c r="T541" s="22"/>
      <c r="U541" s="22"/>
      <c r="V541" s="22"/>
      <c r="W541" s="22"/>
      <c r="X541" s="22"/>
      <c r="Y541" s="22"/>
      <c r="Z541" s="22"/>
      <c r="AA541" s="22"/>
    </row>
    <row r="542" spans="1:27" ht="15">
      <c r="A542" s="138">
        <v>72</v>
      </c>
      <c r="B542" s="80" t="s">
        <v>2606</v>
      </c>
      <c r="C542" s="80" t="s">
        <v>1699</v>
      </c>
      <c r="D542" s="78"/>
      <c r="E542" s="217">
        <v>211</v>
      </c>
      <c r="F542" s="80"/>
      <c r="G542" s="447"/>
      <c r="H542" s="218">
        <f t="shared" si="4"/>
        <v>3.6</v>
      </c>
      <c r="I542" s="218">
        <f t="shared" si="5"/>
        <v>0</v>
      </c>
      <c r="J542" s="218">
        <v>18</v>
      </c>
      <c r="K542" s="219" t="s">
        <v>2607</v>
      </c>
      <c r="L542" s="22"/>
      <c r="M542" s="22"/>
      <c r="N542" s="22"/>
      <c r="O542" s="22"/>
      <c r="P542" s="22"/>
      <c r="Q542" s="22"/>
      <c r="R542" s="22"/>
      <c r="S542" s="22"/>
      <c r="T542" s="22"/>
      <c r="U542" s="22"/>
      <c r="V542" s="22"/>
      <c r="W542" s="22"/>
      <c r="X542" s="22"/>
      <c r="Y542" s="22"/>
      <c r="Z542" s="22"/>
      <c r="AA542" s="22"/>
    </row>
    <row r="543" spans="1:27" ht="15">
      <c r="A543" s="138">
        <v>292</v>
      </c>
      <c r="B543" s="80" t="s">
        <v>2608</v>
      </c>
      <c r="C543" s="80" t="s">
        <v>1704</v>
      </c>
      <c r="D543" s="78">
        <v>21</v>
      </c>
      <c r="E543" s="217">
        <v>11</v>
      </c>
      <c r="F543" s="80"/>
      <c r="G543" s="447"/>
      <c r="H543" s="218">
        <f t="shared" si="4"/>
        <v>5.6000000000000005</v>
      </c>
      <c r="I543" s="218">
        <f t="shared" si="5"/>
        <v>0</v>
      </c>
      <c r="J543" s="218">
        <v>28</v>
      </c>
      <c r="K543" s="219" t="s">
        <v>2609</v>
      </c>
      <c r="L543" s="22"/>
      <c r="M543" s="22"/>
      <c r="N543" s="22"/>
      <c r="O543" s="22"/>
      <c r="P543" s="22"/>
      <c r="Q543" s="22"/>
      <c r="R543" s="22"/>
      <c r="S543" s="22"/>
      <c r="T543" s="22"/>
      <c r="U543" s="22"/>
      <c r="V543" s="22"/>
      <c r="W543" s="22"/>
      <c r="X543" s="22"/>
      <c r="Y543" s="22"/>
      <c r="Z543" s="22"/>
      <c r="AA543" s="22"/>
    </row>
    <row r="544" spans="1:27" ht="15">
      <c r="A544" s="138">
        <v>761</v>
      </c>
      <c r="B544" s="80" t="s">
        <v>2608</v>
      </c>
      <c r="C544" s="80" t="s">
        <v>1706</v>
      </c>
      <c r="D544" s="78">
        <v>51</v>
      </c>
      <c r="E544" s="217">
        <v>5</v>
      </c>
      <c r="F544" s="80"/>
      <c r="G544" s="447"/>
      <c r="H544" s="218">
        <f t="shared" si="4"/>
        <v>5.6000000000000005</v>
      </c>
      <c r="I544" s="218">
        <f t="shared" si="5"/>
        <v>0</v>
      </c>
      <c r="J544" s="218">
        <v>28</v>
      </c>
      <c r="K544" s="219" t="s">
        <v>2609</v>
      </c>
      <c r="L544" s="22"/>
      <c r="M544" s="22"/>
      <c r="N544" s="22"/>
      <c r="O544" s="22"/>
      <c r="P544" s="22"/>
      <c r="Q544" s="22"/>
      <c r="R544" s="22"/>
      <c r="S544" s="22"/>
      <c r="T544" s="22"/>
      <c r="U544" s="22"/>
      <c r="V544" s="22"/>
      <c r="W544" s="22"/>
      <c r="X544" s="22"/>
      <c r="Y544" s="22"/>
      <c r="Z544" s="22"/>
      <c r="AA544" s="22"/>
    </row>
    <row r="545" spans="1:27" ht="15">
      <c r="A545" s="138">
        <v>846</v>
      </c>
      <c r="B545" s="80" t="s">
        <v>1932</v>
      </c>
      <c r="C545" s="80" t="s">
        <v>1706</v>
      </c>
      <c r="D545" s="78">
        <v>51</v>
      </c>
      <c r="E545" s="217">
        <v>1</v>
      </c>
      <c r="F545" s="80"/>
      <c r="G545" s="447"/>
      <c r="H545" s="218">
        <f t="shared" si="4"/>
        <v>3.4000000000000004</v>
      </c>
      <c r="I545" s="218">
        <f t="shared" si="5"/>
        <v>0</v>
      </c>
      <c r="J545" s="218">
        <v>17</v>
      </c>
      <c r="K545" s="219" t="s">
        <v>1933</v>
      </c>
      <c r="L545" s="22"/>
      <c r="M545" s="22"/>
      <c r="N545" s="22"/>
      <c r="O545" s="22"/>
      <c r="P545" s="22"/>
      <c r="Q545" s="22"/>
      <c r="R545" s="22"/>
      <c r="S545" s="22"/>
      <c r="T545" s="22"/>
      <c r="U545" s="22"/>
      <c r="V545" s="22"/>
      <c r="W545" s="22"/>
      <c r="X545" s="22"/>
      <c r="Y545" s="22"/>
      <c r="Z545" s="22"/>
      <c r="AA545" s="22"/>
    </row>
    <row r="546" spans="1:27" ht="15">
      <c r="A546" s="138">
        <v>889</v>
      </c>
      <c r="B546" s="80" t="s">
        <v>2610</v>
      </c>
      <c r="C546" s="80" t="s">
        <v>1706</v>
      </c>
      <c r="D546" s="78">
        <v>51</v>
      </c>
      <c r="E546" s="217">
        <v>1</v>
      </c>
      <c r="F546" s="80"/>
      <c r="G546" s="447"/>
      <c r="H546" s="218">
        <f t="shared" si="4"/>
        <v>5.6000000000000005</v>
      </c>
      <c r="I546" s="218">
        <f t="shared" si="5"/>
        <v>0</v>
      </c>
      <c r="J546" s="218">
        <v>28</v>
      </c>
      <c r="K546" s="219" t="s">
        <v>2611</v>
      </c>
      <c r="L546" s="22"/>
      <c r="M546" s="22"/>
      <c r="N546" s="22"/>
      <c r="O546" s="22"/>
      <c r="P546" s="22"/>
      <c r="Q546" s="22"/>
      <c r="R546" s="22"/>
      <c r="S546" s="22"/>
      <c r="T546" s="22"/>
      <c r="U546" s="22"/>
      <c r="V546" s="22"/>
      <c r="W546" s="22"/>
      <c r="X546" s="22"/>
      <c r="Y546" s="22"/>
      <c r="Z546" s="22"/>
      <c r="AA546" s="22"/>
    </row>
    <row r="547" spans="1:27" ht="15">
      <c r="A547" s="138">
        <v>722</v>
      </c>
      <c r="B547" s="80" t="s">
        <v>2612</v>
      </c>
      <c r="C547" s="80" t="s">
        <v>1706</v>
      </c>
      <c r="D547" s="78">
        <v>50</v>
      </c>
      <c r="E547" s="217">
        <v>2</v>
      </c>
      <c r="F547" s="80"/>
      <c r="G547" s="447"/>
      <c r="H547" s="218">
        <f t="shared" si="4"/>
        <v>11.8</v>
      </c>
      <c r="I547" s="218">
        <f t="shared" si="5"/>
        <v>0</v>
      </c>
      <c r="J547" s="218">
        <v>59</v>
      </c>
      <c r="K547" s="219" t="s">
        <v>2613</v>
      </c>
      <c r="L547" s="22"/>
      <c r="M547" s="22"/>
      <c r="N547" s="22"/>
      <c r="O547" s="22"/>
      <c r="P547" s="22"/>
      <c r="Q547" s="22"/>
      <c r="R547" s="22"/>
      <c r="S547" s="22"/>
      <c r="T547" s="22"/>
      <c r="U547" s="22"/>
      <c r="V547" s="22"/>
      <c r="W547" s="22"/>
      <c r="X547" s="22"/>
      <c r="Y547" s="22"/>
      <c r="Z547" s="22"/>
      <c r="AA547" s="22"/>
    </row>
    <row r="548" spans="1:27" ht="15">
      <c r="A548" s="138">
        <v>836</v>
      </c>
      <c r="B548" s="80" t="s">
        <v>2614</v>
      </c>
      <c r="C548" s="80" t="s">
        <v>1706</v>
      </c>
      <c r="D548" s="78">
        <v>51</v>
      </c>
      <c r="E548" s="217">
        <v>1</v>
      </c>
      <c r="F548" s="80"/>
      <c r="G548" s="447"/>
      <c r="H548" s="218">
        <f t="shared" si="4"/>
        <v>12.8</v>
      </c>
      <c r="I548" s="218">
        <f t="shared" si="5"/>
        <v>0</v>
      </c>
      <c r="J548" s="218">
        <v>64</v>
      </c>
      <c r="K548" s="219" t="s">
        <v>2615</v>
      </c>
      <c r="L548" s="22"/>
      <c r="M548" s="22"/>
      <c r="N548" s="22"/>
      <c r="O548" s="22"/>
      <c r="P548" s="22"/>
      <c r="Q548" s="22"/>
      <c r="R548" s="22"/>
      <c r="S548" s="22"/>
      <c r="T548" s="22"/>
      <c r="U548" s="22"/>
      <c r="V548" s="22"/>
      <c r="W548" s="22"/>
      <c r="X548" s="22"/>
      <c r="Y548" s="22"/>
      <c r="Z548" s="22"/>
      <c r="AA548" s="22"/>
    </row>
    <row r="549" spans="1:27" ht="15">
      <c r="A549" s="138">
        <v>108</v>
      </c>
      <c r="B549" s="80" t="s">
        <v>2616</v>
      </c>
      <c r="C549" s="80" t="s">
        <v>1699</v>
      </c>
      <c r="D549" s="78"/>
      <c r="E549" s="217">
        <v>10</v>
      </c>
      <c r="F549" s="80"/>
      <c r="G549" s="447"/>
      <c r="H549" s="218">
        <f t="shared" si="4"/>
        <v>14</v>
      </c>
      <c r="I549" s="218">
        <f t="shared" si="5"/>
        <v>0</v>
      </c>
      <c r="J549" s="218">
        <v>70</v>
      </c>
      <c r="K549" s="219" t="s">
        <v>2617</v>
      </c>
      <c r="L549" s="22"/>
      <c r="M549" s="22"/>
      <c r="N549" s="22"/>
      <c r="O549" s="22"/>
      <c r="P549" s="22"/>
      <c r="Q549" s="22"/>
      <c r="R549" s="22"/>
      <c r="S549" s="22"/>
      <c r="T549" s="22"/>
      <c r="U549" s="22"/>
      <c r="V549" s="22"/>
      <c r="W549" s="22"/>
      <c r="X549" s="22"/>
      <c r="Y549" s="22"/>
      <c r="Z549" s="22"/>
      <c r="AA549" s="22"/>
    </row>
    <row r="550" spans="1:27" ht="15">
      <c r="A550" s="138">
        <v>334</v>
      </c>
      <c r="B550" s="80" t="s">
        <v>1941</v>
      </c>
      <c r="C550" s="80" t="s">
        <v>1704</v>
      </c>
      <c r="D550" s="78">
        <v>22</v>
      </c>
      <c r="E550" s="217">
        <v>11</v>
      </c>
      <c r="F550" s="80"/>
      <c r="G550" s="447"/>
      <c r="H550" s="218">
        <f t="shared" si="4"/>
        <v>9.4</v>
      </c>
      <c r="I550" s="218">
        <f t="shared" si="5"/>
        <v>0</v>
      </c>
      <c r="J550" s="218">
        <v>47</v>
      </c>
      <c r="K550" s="219" t="s">
        <v>1942</v>
      </c>
      <c r="L550" s="22"/>
      <c r="M550" s="22"/>
      <c r="N550" s="22"/>
      <c r="O550" s="22"/>
      <c r="P550" s="22"/>
      <c r="Q550" s="22"/>
      <c r="R550" s="22"/>
      <c r="S550" s="22"/>
      <c r="T550" s="22"/>
      <c r="U550" s="22"/>
      <c r="V550" s="22"/>
      <c r="W550" s="22"/>
      <c r="X550" s="22"/>
      <c r="Y550" s="22"/>
      <c r="Z550" s="22"/>
      <c r="AA550" s="22"/>
    </row>
    <row r="551" spans="1:27" ht="15">
      <c r="A551" s="138">
        <v>318</v>
      </c>
      <c r="B551" s="80" t="s">
        <v>2618</v>
      </c>
      <c r="C551" s="80" t="s">
        <v>1704</v>
      </c>
      <c r="D551" s="78">
        <v>21</v>
      </c>
      <c r="E551" s="217">
        <v>5</v>
      </c>
      <c r="F551" s="80"/>
      <c r="G551" s="447"/>
      <c r="H551" s="218">
        <f t="shared" si="4"/>
        <v>3.6</v>
      </c>
      <c r="I551" s="218">
        <f t="shared" si="5"/>
        <v>0</v>
      </c>
      <c r="J551" s="218">
        <v>18</v>
      </c>
      <c r="K551" s="219" t="s">
        <v>2619</v>
      </c>
      <c r="L551" s="22"/>
      <c r="M551" s="22"/>
      <c r="N551" s="22"/>
      <c r="O551" s="22"/>
      <c r="P551" s="22"/>
      <c r="Q551" s="22"/>
      <c r="R551" s="22"/>
      <c r="S551" s="22"/>
      <c r="T551" s="22"/>
      <c r="U551" s="22"/>
      <c r="V551" s="22"/>
      <c r="W551" s="22"/>
      <c r="X551" s="22"/>
      <c r="Y551" s="22"/>
      <c r="Z551" s="22"/>
      <c r="AA551" s="22"/>
    </row>
    <row r="552" spans="1:27" ht="15">
      <c r="A552" s="138">
        <v>716</v>
      </c>
      <c r="B552" s="80" t="s">
        <v>2618</v>
      </c>
      <c r="C552" s="80" t="s">
        <v>1706</v>
      </c>
      <c r="D552" s="78">
        <v>50</v>
      </c>
      <c r="E552" s="217">
        <v>3</v>
      </c>
      <c r="F552" s="80"/>
      <c r="G552" s="447"/>
      <c r="H552" s="218">
        <f t="shared" si="4"/>
        <v>3.6</v>
      </c>
      <c r="I552" s="218">
        <f t="shared" si="5"/>
        <v>0</v>
      </c>
      <c r="J552" s="218">
        <v>18</v>
      </c>
      <c r="K552" s="219" t="s">
        <v>2619</v>
      </c>
      <c r="L552" s="22"/>
      <c r="M552" s="22"/>
      <c r="N552" s="22"/>
      <c r="O552" s="22"/>
      <c r="P552" s="22"/>
      <c r="Q552" s="22"/>
      <c r="R552" s="22"/>
      <c r="S552" s="22"/>
      <c r="T552" s="22"/>
      <c r="U552" s="22"/>
      <c r="V552" s="22"/>
      <c r="W552" s="22"/>
      <c r="X552" s="22"/>
      <c r="Y552" s="22"/>
      <c r="Z552" s="22"/>
      <c r="AA552" s="22"/>
    </row>
    <row r="553" spans="1:27" ht="15">
      <c r="A553" s="138">
        <v>383</v>
      </c>
      <c r="B553" s="80" t="s">
        <v>2620</v>
      </c>
      <c r="C553" s="80" t="s">
        <v>1704</v>
      </c>
      <c r="D553" s="78">
        <v>28</v>
      </c>
      <c r="E553" s="217">
        <v>1060</v>
      </c>
      <c r="F553" s="80"/>
      <c r="G553" s="447"/>
      <c r="H553" s="218">
        <f t="shared" si="4"/>
        <v>2.2000000000000002</v>
      </c>
      <c r="I553" s="218">
        <f t="shared" si="5"/>
        <v>0</v>
      </c>
      <c r="J553" s="218">
        <v>11</v>
      </c>
      <c r="K553" s="219" t="s">
        <v>2621</v>
      </c>
      <c r="L553" s="22"/>
      <c r="M553" s="22"/>
      <c r="N553" s="22"/>
      <c r="O553" s="22"/>
      <c r="P553" s="22"/>
      <c r="Q553" s="22"/>
      <c r="R553" s="22"/>
      <c r="S553" s="22"/>
      <c r="T553" s="22"/>
      <c r="U553" s="22"/>
      <c r="V553" s="22"/>
      <c r="W553" s="22"/>
      <c r="X553" s="22"/>
      <c r="Y553" s="22"/>
      <c r="Z553" s="22"/>
      <c r="AA553" s="22"/>
    </row>
    <row r="554" spans="1:27" ht="15">
      <c r="A554" s="138">
        <v>620</v>
      </c>
      <c r="B554" s="80" t="s">
        <v>2622</v>
      </c>
      <c r="C554" s="80" t="s">
        <v>1706</v>
      </c>
      <c r="D554" s="78">
        <v>40</v>
      </c>
      <c r="E554" s="217">
        <v>68</v>
      </c>
      <c r="F554" s="80"/>
      <c r="G554" s="447"/>
      <c r="H554" s="218">
        <f t="shared" si="4"/>
        <v>2.2000000000000002</v>
      </c>
      <c r="I554" s="218">
        <f t="shared" si="5"/>
        <v>0</v>
      </c>
      <c r="J554" s="218">
        <v>11</v>
      </c>
      <c r="K554" s="219" t="s">
        <v>2621</v>
      </c>
      <c r="L554" s="22"/>
      <c r="M554" s="22"/>
      <c r="N554" s="22"/>
      <c r="O554" s="22"/>
      <c r="P554" s="22"/>
      <c r="Q554" s="22"/>
      <c r="R554" s="22"/>
      <c r="S554" s="22"/>
      <c r="T554" s="22"/>
      <c r="U554" s="22"/>
      <c r="V554" s="22"/>
      <c r="W554" s="22"/>
      <c r="X554" s="22"/>
      <c r="Y554" s="22"/>
      <c r="Z554" s="22"/>
      <c r="AA554" s="22"/>
    </row>
    <row r="555" spans="1:27" ht="15">
      <c r="A555" s="138">
        <v>725</v>
      </c>
      <c r="B555" s="80" t="s">
        <v>2623</v>
      </c>
      <c r="C555" s="80" t="s">
        <v>1706</v>
      </c>
      <c r="D555" s="78">
        <v>50</v>
      </c>
      <c r="E555" s="217">
        <v>5</v>
      </c>
      <c r="F555" s="80"/>
      <c r="G555" s="447"/>
      <c r="H555" s="218">
        <f t="shared" si="4"/>
        <v>6</v>
      </c>
      <c r="I555" s="218">
        <f t="shared" si="5"/>
        <v>0</v>
      </c>
      <c r="J555" s="218">
        <v>30</v>
      </c>
      <c r="K555" s="219" t="s">
        <v>2624</v>
      </c>
      <c r="L555" s="22"/>
      <c r="M555" s="22"/>
      <c r="N555" s="22"/>
      <c r="O555" s="22"/>
      <c r="P555" s="22"/>
      <c r="Q555" s="22"/>
      <c r="R555" s="22"/>
      <c r="S555" s="22"/>
      <c r="T555" s="22"/>
      <c r="U555" s="22"/>
      <c r="V555" s="22"/>
      <c r="W555" s="22"/>
      <c r="X555" s="22"/>
      <c r="Y555" s="22"/>
      <c r="Z555" s="22"/>
      <c r="AA555" s="22"/>
    </row>
    <row r="556" spans="1:27" ht="15">
      <c r="A556" s="138">
        <v>780</v>
      </c>
      <c r="B556" s="80" t="s">
        <v>1947</v>
      </c>
      <c r="C556" s="80" t="s">
        <v>1706</v>
      </c>
      <c r="D556" s="78">
        <v>51</v>
      </c>
      <c r="E556" s="217">
        <v>9</v>
      </c>
      <c r="F556" s="80"/>
      <c r="G556" s="447"/>
      <c r="H556" s="218">
        <f t="shared" si="4"/>
        <v>5</v>
      </c>
      <c r="I556" s="218">
        <f t="shared" si="5"/>
        <v>0</v>
      </c>
      <c r="J556" s="218">
        <v>25</v>
      </c>
      <c r="K556" s="219" t="s">
        <v>1948</v>
      </c>
      <c r="L556" s="22"/>
      <c r="M556" s="22"/>
      <c r="N556" s="22"/>
      <c r="O556" s="22"/>
      <c r="P556" s="22"/>
      <c r="Q556" s="22"/>
      <c r="R556" s="22"/>
      <c r="S556" s="22"/>
      <c r="T556" s="22"/>
      <c r="U556" s="22"/>
      <c r="V556" s="22"/>
      <c r="W556" s="22"/>
      <c r="X556" s="22"/>
      <c r="Y556" s="22"/>
      <c r="Z556" s="22"/>
      <c r="AA556" s="22"/>
    </row>
    <row r="557" spans="1:27" ht="15">
      <c r="A557" s="138">
        <v>343</v>
      </c>
      <c r="B557" s="80" t="s">
        <v>2625</v>
      </c>
      <c r="C557" s="80" t="s">
        <v>1704</v>
      </c>
      <c r="D557" s="78">
        <v>23</v>
      </c>
      <c r="E557" s="217">
        <v>17</v>
      </c>
      <c r="F557" s="80"/>
      <c r="G557" s="447"/>
      <c r="H557" s="218">
        <f t="shared" si="4"/>
        <v>6.8000000000000007</v>
      </c>
      <c r="I557" s="218">
        <f t="shared" si="5"/>
        <v>0</v>
      </c>
      <c r="J557" s="218">
        <v>34</v>
      </c>
      <c r="K557" s="219" t="s">
        <v>2626</v>
      </c>
      <c r="L557" s="22"/>
      <c r="M557" s="22"/>
      <c r="N557" s="22"/>
      <c r="O557" s="22"/>
      <c r="P557" s="22"/>
      <c r="Q557" s="22"/>
      <c r="R557" s="22"/>
      <c r="S557" s="22"/>
      <c r="T557" s="22"/>
      <c r="U557" s="22"/>
      <c r="V557" s="22"/>
      <c r="W557" s="22"/>
      <c r="X557" s="22"/>
      <c r="Y557" s="22"/>
      <c r="Z557" s="22"/>
      <c r="AA557" s="22"/>
    </row>
    <row r="558" spans="1:27" ht="15">
      <c r="A558" s="138">
        <v>693</v>
      </c>
      <c r="B558" s="80" t="s">
        <v>2625</v>
      </c>
      <c r="C558" s="80" t="s">
        <v>1706</v>
      </c>
      <c r="D558" s="78">
        <v>50</v>
      </c>
      <c r="E558" s="217">
        <v>1</v>
      </c>
      <c r="F558" s="80"/>
      <c r="G558" s="447"/>
      <c r="H558" s="218">
        <f t="shared" si="4"/>
        <v>6.8000000000000007</v>
      </c>
      <c r="I558" s="218">
        <f t="shared" si="5"/>
        <v>0</v>
      </c>
      <c r="J558" s="218">
        <v>34</v>
      </c>
      <c r="K558" s="219" t="s">
        <v>2626</v>
      </c>
      <c r="L558" s="22"/>
      <c r="M558" s="22"/>
      <c r="N558" s="22"/>
      <c r="O558" s="22"/>
      <c r="P558" s="22"/>
      <c r="Q558" s="22"/>
      <c r="R558" s="22"/>
      <c r="S558" s="22"/>
      <c r="T558" s="22"/>
      <c r="U558" s="22"/>
      <c r="V558" s="22"/>
      <c r="W558" s="22"/>
      <c r="X558" s="22"/>
      <c r="Y558" s="22"/>
      <c r="Z558" s="22"/>
      <c r="AA558" s="22"/>
    </row>
    <row r="559" spans="1:27" ht="15">
      <c r="A559" s="138">
        <v>159</v>
      </c>
      <c r="B559" s="80" t="s">
        <v>2627</v>
      </c>
      <c r="C559" s="80" t="s">
        <v>1699</v>
      </c>
      <c r="D559" s="78"/>
      <c r="E559" s="217">
        <v>226</v>
      </c>
      <c r="F559" s="80"/>
      <c r="G559" s="447"/>
      <c r="H559" s="218">
        <f t="shared" si="4"/>
        <v>4.6000000000000005</v>
      </c>
      <c r="I559" s="218">
        <f t="shared" si="5"/>
        <v>0</v>
      </c>
      <c r="J559" s="218">
        <v>23</v>
      </c>
      <c r="K559" s="219" t="s">
        <v>2628</v>
      </c>
      <c r="L559" s="22"/>
      <c r="M559" s="22"/>
      <c r="N559" s="22"/>
      <c r="O559" s="22"/>
      <c r="P559" s="22"/>
      <c r="Q559" s="22"/>
      <c r="R559" s="22"/>
      <c r="S559" s="22"/>
      <c r="T559" s="22"/>
      <c r="U559" s="22"/>
      <c r="V559" s="22"/>
      <c r="W559" s="22"/>
      <c r="X559" s="22"/>
      <c r="Y559" s="22"/>
      <c r="Z559" s="22"/>
      <c r="AA559" s="22"/>
    </row>
    <row r="560" spans="1:27" ht="15">
      <c r="A560" s="138">
        <v>310</v>
      </c>
      <c r="B560" s="80" t="s">
        <v>2629</v>
      </c>
      <c r="C560" s="80" t="s">
        <v>1704</v>
      </c>
      <c r="D560" s="78">
        <v>21</v>
      </c>
      <c r="E560" s="217">
        <v>20</v>
      </c>
      <c r="F560" s="80"/>
      <c r="G560" s="447"/>
      <c r="H560" s="218">
        <f t="shared" si="4"/>
        <v>5.8000000000000007</v>
      </c>
      <c r="I560" s="218">
        <f t="shared" si="5"/>
        <v>0</v>
      </c>
      <c r="J560" s="218">
        <v>29</v>
      </c>
      <c r="K560" s="219" t="s">
        <v>2630</v>
      </c>
      <c r="L560" s="22"/>
      <c r="M560" s="22"/>
      <c r="N560" s="22"/>
      <c r="O560" s="22"/>
      <c r="P560" s="22"/>
      <c r="Q560" s="22"/>
      <c r="R560" s="22"/>
      <c r="S560" s="22"/>
      <c r="T560" s="22"/>
      <c r="U560" s="22"/>
      <c r="V560" s="22"/>
      <c r="W560" s="22"/>
      <c r="X560" s="22"/>
      <c r="Y560" s="22"/>
      <c r="Z560" s="22"/>
      <c r="AA560" s="22"/>
    </row>
    <row r="561" spans="1:27" ht="15">
      <c r="A561" s="138">
        <v>160</v>
      </c>
      <c r="B561" s="80" t="s">
        <v>2631</v>
      </c>
      <c r="C561" s="80" t="s">
        <v>1699</v>
      </c>
      <c r="D561" s="78"/>
      <c r="E561" s="217">
        <v>269</v>
      </c>
      <c r="F561" s="80"/>
      <c r="G561" s="447"/>
      <c r="H561" s="218">
        <f t="shared" si="4"/>
        <v>5.2</v>
      </c>
      <c r="I561" s="218">
        <f t="shared" si="5"/>
        <v>0</v>
      </c>
      <c r="J561" s="218">
        <v>26</v>
      </c>
      <c r="K561" s="219" t="s">
        <v>2632</v>
      </c>
      <c r="L561" s="22"/>
      <c r="M561" s="22"/>
      <c r="N561" s="22"/>
      <c r="O561" s="22"/>
      <c r="P561" s="22"/>
      <c r="Q561" s="22"/>
      <c r="R561" s="22"/>
      <c r="S561" s="22"/>
      <c r="T561" s="22"/>
      <c r="U561" s="22"/>
      <c r="V561" s="22"/>
      <c r="W561" s="22"/>
      <c r="X561" s="22"/>
      <c r="Y561" s="22"/>
      <c r="Z561" s="22"/>
      <c r="AA561" s="22"/>
    </row>
    <row r="562" spans="1:27" ht="15">
      <c r="A562" s="138">
        <v>104</v>
      </c>
      <c r="B562" s="80" t="s">
        <v>2633</v>
      </c>
      <c r="C562" s="80" t="s">
        <v>1699</v>
      </c>
      <c r="D562" s="78"/>
      <c r="E562" s="217">
        <v>127</v>
      </c>
      <c r="F562" s="80"/>
      <c r="G562" s="447"/>
      <c r="H562" s="218">
        <f t="shared" si="4"/>
        <v>5.6000000000000005</v>
      </c>
      <c r="I562" s="218">
        <f t="shared" si="5"/>
        <v>0</v>
      </c>
      <c r="J562" s="218">
        <v>28</v>
      </c>
      <c r="K562" s="219" t="s">
        <v>2634</v>
      </c>
      <c r="L562" s="22"/>
      <c r="M562" s="22"/>
      <c r="N562" s="22"/>
      <c r="O562" s="22"/>
      <c r="P562" s="22"/>
      <c r="Q562" s="22"/>
      <c r="R562" s="22"/>
      <c r="S562" s="22"/>
      <c r="T562" s="22"/>
      <c r="U562" s="22"/>
      <c r="V562" s="22"/>
      <c r="W562" s="22"/>
      <c r="X562" s="22"/>
      <c r="Y562" s="22"/>
      <c r="Z562" s="22"/>
      <c r="AA562" s="22"/>
    </row>
    <row r="563" spans="1:27" ht="15">
      <c r="A563" s="138">
        <v>608</v>
      </c>
      <c r="B563" s="80" t="s">
        <v>2635</v>
      </c>
      <c r="C563" s="80" t="s">
        <v>1704</v>
      </c>
      <c r="D563" s="78">
        <v>35</v>
      </c>
      <c r="E563" s="217">
        <v>464</v>
      </c>
      <c r="F563" s="80"/>
      <c r="G563" s="447"/>
      <c r="H563" s="218">
        <f t="shared" si="4"/>
        <v>3</v>
      </c>
      <c r="I563" s="218">
        <f t="shared" si="5"/>
        <v>0</v>
      </c>
      <c r="J563" s="218">
        <v>15</v>
      </c>
      <c r="K563" s="219" t="s">
        <v>2636</v>
      </c>
      <c r="L563" s="22"/>
      <c r="M563" s="22"/>
      <c r="N563" s="22"/>
      <c r="O563" s="22"/>
      <c r="P563" s="22"/>
      <c r="Q563" s="22"/>
      <c r="R563" s="22"/>
      <c r="S563" s="22"/>
      <c r="T563" s="22"/>
      <c r="U563" s="22"/>
      <c r="V563" s="22"/>
      <c r="W563" s="22"/>
      <c r="X563" s="22"/>
      <c r="Y563" s="22"/>
      <c r="Z563" s="22"/>
      <c r="AA563" s="22"/>
    </row>
    <row r="564" spans="1:27" ht="15">
      <c r="A564" s="138">
        <v>667</v>
      </c>
      <c r="B564" s="80" t="s">
        <v>2635</v>
      </c>
      <c r="C564" s="80" t="s">
        <v>1706</v>
      </c>
      <c r="D564" s="78">
        <v>50</v>
      </c>
      <c r="E564" s="217">
        <v>515</v>
      </c>
      <c r="F564" s="80"/>
      <c r="G564" s="447"/>
      <c r="H564" s="218">
        <f t="shared" si="4"/>
        <v>3</v>
      </c>
      <c r="I564" s="218">
        <f t="shared" si="5"/>
        <v>0</v>
      </c>
      <c r="J564" s="218">
        <v>15</v>
      </c>
      <c r="K564" s="219" t="s">
        <v>2636</v>
      </c>
      <c r="L564" s="22"/>
      <c r="M564" s="22"/>
      <c r="N564" s="22"/>
      <c r="O564" s="22"/>
      <c r="P564" s="22"/>
      <c r="Q564" s="22"/>
      <c r="R564" s="22"/>
      <c r="S564" s="22"/>
      <c r="T564" s="22"/>
      <c r="U564" s="22"/>
      <c r="V564" s="22"/>
      <c r="W564" s="22"/>
      <c r="X564" s="22"/>
      <c r="Y564" s="22"/>
      <c r="Z564" s="22"/>
      <c r="AA564" s="22"/>
    </row>
    <row r="565" spans="1:27" ht="15">
      <c r="A565" s="138">
        <v>374</v>
      </c>
      <c r="B565" s="80" t="s">
        <v>2637</v>
      </c>
      <c r="C565" s="80" t="s">
        <v>1704</v>
      </c>
      <c r="D565" s="78">
        <v>25</v>
      </c>
      <c r="E565" s="217">
        <v>174</v>
      </c>
      <c r="F565" s="80"/>
      <c r="G565" s="447"/>
      <c r="H565" s="218">
        <f t="shared" si="4"/>
        <v>4.6000000000000005</v>
      </c>
      <c r="I565" s="218">
        <f t="shared" si="5"/>
        <v>0</v>
      </c>
      <c r="J565" s="218">
        <v>23</v>
      </c>
      <c r="K565" s="219" t="s">
        <v>2632</v>
      </c>
      <c r="L565" s="22"/>
      <c r="M565" s="22"/>
      <c r="N565" s="22"/>
      <c r="O565" s="22"/>
      <c r="P565" s="22"/>
      <c r="Q565" s="22"/>
      <c r="R565" s="22"/>
      <c r="S565" s="22"/>
      <c r="T565" s="22"/>
      <c r="U565" s="22"/>
      <c r="V565" s="22"/>
      <c r="W565" s="22"/>
      <c r="X565" s="22"/>
      <c r="Y565" s="22"/>
      <c r="Z565" s="22"/>
      <c r="AA565" s="22"/>
    </row>
    <row r="566" spans="1:27" ht="15">
      <c r="A566" s="138">
        <v>743</v>
      </c>
      <c r="B566" s="80" t="s">
        <v>2637</v>
      </c>
      <c r="C566" s="80" t="s">
        <v>1706</v>
      </c>
      <c r="D566" s="78">
        <v>50</v>
      </c>
      <c r="E566" s="217">
        <v>139</v>
      </c>
      <c r="F566" s="80"/>
      <c r="G566" s="447"/>
      <c r="H566" s="218">
        <f t="shared" si="4"/>
        <v>4.6000000000000005</v>
      </c>
      <c r="I566" s="218">
        <f t="shared" si="5"/>
        <v>0</v>
      </c>
      <c r="J566" s="218">
        <v>23</v>
      </c>
      <c r="K566" s="219" t="s">
        <v>2632</v>
      </c>
      <c r="L566" s="22"/>
      <c r="M566" s="22"/>
      <c r="N566" s="22"/>
      <c r="O566" s="22"/>
      <c r="P566" s="22"/>
      <c r="Q566" s="22"/>
      <c r="R566" s="22"/>
      <c r="S566" s="22"/>
      <c r="T566" s="22"/>
      <c r="U566" s="22"/>
      <c r="V566" s="22"/>
      <c r="W566" s="22"/>
      <c r="X566" s="22"/>
      <c r="Y566" s="22"/>
      <c r="Z566" s="22"/>
      <c r="AA566" s="22"/>
    </row>
    <row r="567" spans="1:27" ht="15">
      <c r="A567" s="138">
        <v>126</v>
      </c>
      <c r="B567" s="80" t="s">
        <v>2638</v>
      </c>
      <c r="C567" s="80" t="s">
        <v>1699</v>
      </c>
      <c r="D567" s="78"/>
      <c r="E567" s="217">
        <v>25</v>
      </c>
      <c r="F567" s="80"/>
      <c r="G567" s="447"/>
      <c r="H567" s="218">
        <f t="shared" si="4"/>
        <v>5.2</v>
      </c>
      <c r="I567" s="218">
        <f t="shared" si="5"/>
        <v>0</v>
      </c>
      <c r="J567" s="218">
        <v>26</v>
      </c>
      <c r="K567" s="219" t="s">
        <v>2639</v>
      </c>
      <c r="L567" s="22"/>
      <c r="M567" s="22"/>
      <c r="N567" s="22"/>
      <c r="O567" s="22"/>
      <c r="P567" s="22"/>
      <c r="Q567" s="22"/>
      <c r="R567" s="22"/>
      <c r="S567" s="22"/>
      <c r="T567" s="22"/>
      <c r="U567" s="22"/>
      <c r="V567" s="22"/>
      <c r="W567" s="22"/>
      <c r="X567" s="22"/>
      <c r="Y567" s="22"/>
      <c r="Z567" s="22"/>
      <c r="AA567" s="22"/>
    </row>
    <row r="568" spans="1:27" ht="15">
      <c r="A568" s="138">
        <v>381</v>
      </c>
      <c r="B568" s="80" t="s">
        <v>2638</v>
      </c>
      <c r="C568" s="80" t="s">
        <v>1704</v>
      </c>
      <c r="D568" s="78">
        <v>27</v>
      </c>
      <c r="E568" s="217">
        <v>466</v>
      </c>
      <c r="F568" s="80"/>
      <c r="G568" s="447"/>
      <c r="H568" s="218">
        <f t="shared" si="4"/>
        <v>5.2</v>
      </c>
      <c r="I568" s="218">
        <f t="shared" si="5"/>
        <v>0</v>
      </c>
      <c r="J568" s="218">
        <v>26</v>
      </c>
      <c r="K568" s="219" t="s">
        <v>2639</v>
      </c>
      <c r="L568" s="22"/>
      <c r="M568" s="22"/>
      <c r="N568" s="22"/>
      <c r="O568" s="22"/>
      <c r="P568" s="22"/>
      <c r="Q568" s="22"/>
      <c r="R568" s="22"/>
      <c r="S568" s="22"/>
      <c r="T568" s="22"/>
      <c r="U568" s="22"/>
      <c r="V568" s="22"/>
      <c r="W568" s="22"/>
      <c r="X568" s="22"/>
      <c r="Y568" s="22"/>
      <c r="Z568" s="22"/>
      <c r="AA568" s="22"/>
    </row>
    <row r="569" spans="1:27" ht="15">
      <c r="A569" s="138">
        <v>912</v>
      </c>
      <c r="B569" s="80" t="s">
        <v>2638</v>
      </c>
      <c r="C569" s="80" t="s">
        <v>1706</v>
      </c>
      <c r="D569" s="78">
        <v>52</v>
      </c>
      <c r="E569" s="217">
        <v>151</v>
      </c>
      <c r="F569" s="80"/>
      <c r="G569" s="447"/>
      <c r="H569" s="218">
        <f t="shared" si="4"/>
        <v>5.2</v>
      </c>
      <c r="I569" s="218">
        <f t="shared" si="5"/>
        <v>0</v>
      </c>
      <c r="J569" s="218">
        <v>26</v>
      </c>
      <c r="K569" s="219" t="s">
        <v>2639</v>
      </c>
      <c r="L569" s="22"/>
      <c r="M569" s="22"/>
      <c r="N569" s="22"/>
      <c r="O569" s="22"/>
      <c r="P569" s="22"/>
      <c r="Q569" s="22"/>
      <c r="R569" s="22"/>
      <c r="S569" s="22"/>
      <c r="T569" s="22"/>
      <c r="U569" s="22"/>
      <c r="V569" s="22"/>
      <c r="W569" s="22"/>
      <c r="X569" s="22"/>
      <c r="Y569" s="22"/>
      <c r="Z569" s="22"/>
      <c r="AA569" s="22"/>
    </row>
    <row r="570" spans="1:27" ht="15">
      <c r="A570" s="138">
        <v>125</v>
      </c>
      <c r="B570" s="80" t="s">
        <v>2640</v>
      </c>
      <c r="C570" s="80" t="s">
        <v>1699</v>
      </c>
      <c r="D570" s="78"/>
      <c r="E570" s="217">
        <v>59</v>
      </c>
      <c r="F570" s="80"/>
      <c r="G570" s="447"/>
      <c r="H570" s="218">
        <f t="shared" si="4"/>
        <v>4.2</v>
      </c>
      <c r="I570" s="218">
        <f t="shared" si="5"/>
        <v>0</v>
      </c>
      <c r="J570" s="218">
        <v>21</v>
      </c>
      <c r="K570" s="219" t="s">
        <v>2641</v>
      </c>
      <c r="L570" s="22"/>
      <c r="M570" s="22"/>
      <c r="N570" s="22"/>
      <c r="O570" s="22"/>
      <c r="P570" s="22"/>
      <c r="Q570" s="22"/>
      <c r="R570" s="22"/>
      <c r="S570" s="22"/>
      <c r="T570" s="22"/>
      <c r="U570" s="22"/>
      <c r="V570" s="22"/>
      <c r="W570" s="22"/>
      <c r="X570" s="22"/>
      <c r="Y570" s="22"/>
      <c r="Z570" s="22"/>
      <c r="AA570" s="22"/>
    </row>
    <row r="571" spans="1:27" ht="15">
      <c r="A571" s="138">
        <v>614</v>
      </c>
      <c r="B571" s="80" t="s">
        <v>2640</v>
      </c>
      <c r="C571" s="80" t="s">
        <v>1704</v>
      </c>
      <c r="D571" s="78">
        <v>36</v>
      </c>
      <c r="E571" s="217">
        <v>328</v>
      </c>
      <c r="F571" s="80"/>
      <c r="G571" s="447"/>
      <c r="H571" s="218">
        <f t="shared" si="4"/>
        <v>4.2</v>
      </c>
      <c r="I571" s="218">
        <f t="shared" si="5"/>
        <v>0</v>
      </c>
      <c r="J571" s="218">
        <v>21</v>
      </c>
      <c r="K571" s="219" t="s">
        <v>2642</v>
      </c>
      <c r="L571" s="22"/>
      <c r="M571" s="22"/>
      <c r="N571" s="22"/>
      <c r="O571" s="22"/>
      <c r="P571" s="22"/>
      <c r="Q571" s="22"/>
      <c r="R571" s="22"/>
      <c r="S571" s="22"/>
      <c r="T571" s="22"/>
      <c r="U571" s="22"/>
      <c r="V571" s="22"/>
      <c r="W571" s="22"/>
      <c r="X571" s="22"/>
      <c r="Y571" s="22"/>
      <c r="Z571" s="22"/>
      <c r="AA571" s="22"/>
    </row>
    <row r="572" spans="1:27" ht="15">
      <c r="A572" s="138">
        <v>911</v>
      </c>
      <c r="B572" s="80" t="s">
        <v>2640</v>
      </c>
      <c r="C572" s="80" t="s">
        <v>1706</v>
      </c>
      <c r="D572" s="78">
        <v>52</v>
      </c>
      <c r="E572" s="217">
        <v>203</v>
      </c>
      <c r="F572" s="80"/>
      <c r="G572" s="447"/>
      <c r="H572" s="218">
        <f t="shared" si="4"/>
        <v>4.2</v>
      </c>
      <c r="I572" s="218">
        <f t="shared" si="5"/>
        <v>0</v>
      </c>
      <c r="J572" s="218">
        <v>21</v>
      </c>
      <c r="K572" s="219" t="s">
        <v>2642</v>
      </c>
      <c r="L572" s="22"/>
      <c r="M572" s="22"/>
      <c r="N572" s="22"/>
      <c r="O572" s="22"/>
      <c r="P572" s="22"/>
      <c r="Q572" s="22"/>
      <c r="R572" s="22"/>
      <c r="S572" s="22"/>
      <c r="T572" s="22"/>
      <c r="U572" s="22"/>
      <c r="V572" s="22"/>
      <c r="W572" s="22"/>
      <c r="X572" s="22"/>
      <c r="Y572" s="22"/>
      <c r="Z572" s="22"/>
      <c r="AA572" s="22"/>
    </row>
    <row r="573" spans="1:27" ht="15">
      <c r="A573" s="138">
        <v>662</v>
      </c>
      <c r="B573" s="80" t="s">
        <v>2643</v>
      </c>
      <c r="C573" s="80" t="s">
        <v>1706</v>
      </c>
      <c r="D573" s="78">
        <v>49</v>
      </c>
      <c r="E573" s="217">
        <v>13</v>
      </c>
      <c r="F573" s="80"/>
      <c r="G573" s="447"/>
      <c r="H573" s="218">
        <f t="shared" si="4"/>
        <v>3.2</v>
      </c>
      <c r="I573" s="218">
        <f t="shared" si="5"/>
        <v>0</v>
      </c>
      <c r="J573" s="218">
        <v>16</v>
      </c>
      <c r="K573" s="219" t="s">
        <v>2644</v>
      </c>
      <c r="L573" s="22"/>
      <c r="M573" s="22"/>
      <c r="N573" s="22"/>
      <c r="O573" s="22"/>
      <c r="P573" s="22"/>
      <c r="Q573" s="22"/>
      <c r="R573" s="22"/>
      <c r="S573" s="22"/>
      <c r="T573" s="22"/>
      <c r="U573" s="22"/>
      <c r="V573" s="22"/>
      <c r="W573" s="22"/>
      <c r="X573" s="22"/>
      <c r="Y573" s="22"/>
      <c r="Z573" s="22"/>
      <c r="AA573" s="22"/>
    </row>
    <row r="574" spans="1:27" ht="15">
      <c r="A574" s="138">
        <v>284</v>
      </c>
      <c r="B574" s="80" t="s">
        <v>2645</v>
      </c>
      <c r="C574" s="80" t="s">
        <v>1704</v>
      </c>
      <c r="D574" s="78">
        <v>21</v>
      </c>
      <c r="E574" s="217">
        <v>34</v>
      </c>
      <c r="F574" s="80"/>
      <c r="G574" s="447"/>
      <c r="H574" s="218">
        <f t="shared" si="4"/>
        <v>2.2000000000000002</v>
      </c>
      <c r="I574" s="218">
        <f t="shared" si="5"/>
        <v>0</v>
      </c>
      <c r="J574" s="218">
        <v>11</v>
      </c>
      <c r="K574" s="219" t="s">
        <v>2646</v>
      </c>
      <c r="L574" s="22"/>
      <c r="M574" s="22"/>
      <c r="N574" s="22"/>
      <c r="O574" s="22"/>
      <c r="P574" s="22"/>
      <c r="Q574" s="22"/>
      <c r="R574" s="22"/>
      <c r="S574" s="22"/>
      <c r="T574" s="22"/>
      <c r="U574" s="22"/>
      <c r="V574" s="22"/>
      <c r="W574" s="22"/>
      <c r="X574" s="22"/>
      <c r="Y574" s="22"/>
      <c r="Z574" s="22"/>
      <c r="AA574" s="22"/>
    </row>
    <row r="575" spans="1:27" ht="15">
      <c r="A575" s="138">
        <v>65</v>
      </c>
      <c r="B575" s="80" t="s">
        <v>2647</v>
      </c>
      <c r="C575" s="80" t="s">
        <v>1699</v>
      </c>
      <c r="D575" s="78"/>
      <c r="E575" s="217">
        <v>83</v>
      </c>
      <c r="F575" s="80"/>
      <c r="G575" s="447"/>
      <c r="H575" s="218">
        <f t="shared" si="4"/>
        <v>4</v>
      </c>
      <c r="I575" s="218">
        <f t="shared" si="5"/>
        <v>0</v>
      </c>
      <c r="J575" s="218">
        <v>20</v>
      </c>
      <c r="K575" s="219" t="s">
        <v>2648</v>
      </c>
      <c r="L575" s="22"/>
      <c r="M575" s="22"/>
      <c r="N575" s="22"/>
      <c r="O575" s="22"/>
      <c r="P575" s="22"/>
      <c r="Q575" s="22"/>
      <c r="R575" s="22"/>
      <c r="S575" s="22"/>
      <c r="T575" s="22"/>
      <c r="U575" s="22"/>
      <c r="V575" s="22"/>
      <c r="W575" s="22"/>
      <c r="X575" s="22"/>
      <c r="Y575" s="22"/>
      <c r="Z575" s="22"/>
      <c r="AA575" s="22"/>
    </row>
    <row r="576" spans="1:27" ht="15">
      <c r="A576" s="138">
        <v>748</v>
      </c>
      <c r="B576" s="80" t="s">
        <v>2649</v>
      </c>
      <c r="C576" s="80" t="s">
        <v>1706</v>
      </c>
      <c r="D576" s="78">
        <v>50</v>
      </c>
      <c r="E576" s="217">
        <v>1</v>
      </c>
      <c r="F576" s="80"/>
      <c r="G576" s="447"/>
      <c r="H576" s="218">
        <f t="shared" si="4"/>
        <v>7.8000000000000007</v>
      </c>
      <c r="I576" s="218">
        <f t="shared" si="5"/>
        <v>0</v>
      </c>
      <c r="J576" s="218">
        <v>39</v>
      </c>
      <c r="K576" s="219" t="s">
        <v>2650</v>
      </c>
      <c r="L576" s="22"/>
      <c r="M576" s="22"/>
      <c r="N576" s="22"/>
      <c r="O576" s="22"/>
      <c r="P576" s="22"/>
      <c r="Q576" s="22"/>
      <c r="R576" s="22"/>
      <c r="S576" s="22"/>
      <c r="T576" s="22"/>
      <c r="U576" s="22"/>
      <c r="V576" s="22"/>
      <c r="W576" s="22"/>
      <c r="X576" s="22"/>
      <c r="Y576" s="22"/>
      <c r="Z576" s="22"/>
      <c r="AA576" s="22"/>
    </row>
    <row r="577" spans="1:27" ht="15">
      <c r="A577" s="138">
        <v>74</v>
      </c>
      <c r="B577" s="80" t="s">
        <v>2651</v>
      </c>
      <c r="C577" s="80" t="s">
        <v>1699</v>
      </c>
      <c r="D577" s="78"/>
      <c r="E577" s="217">
        <v>53</v>
      </c>
      <c r="F577" s="80"/>
      <c r="G577" s="447"/>
      <c r="H577" s="218">
        <f t="shared" si="4"/>
        <v>9.8000000000000007</v>
      </c>
      <c r="I577" s="218">
        <f t="shared" si="5"/>
        <v>0</v>
      </c>
      <c r="J577" s="218">
        <v>49</v>
      </c>
      <c r="K577" s="219" t="s">
        <v>2652</v>
      </c>
      <c r="L577" s="22"/>
      <c r="M577" s="22"/>
      <c r="N577" s="22"/>
      <c r="O577" s="22"/>
      <c r="P577" s="22"/>
      <c r="Q577" s="22"/>
      <c r="R577" s="22"/>
      <c r="S577" s="22"/>
      <c r="T577" s="22"/>
      <c r="U577" s="22"/>
      <c r="V577" s="22"/>
      <c r="W577" s="22"/>
      <c r="X577" s="22"/>
      <c r="Y577" s="22"/>
      <c r="Z577" s="22"/>
      <c r="AA577" s="22"/>
    </row>
    <row r="578" spans="1:27" ht="15">
      <c r="A578" s="138">
        <v>861</v>
      </c>
      <c r="B578" s="80" t="s">
        <v>2653</v>
      </c>
      <c r="C578" s="80" t="s">
        <v>1706</v>
      </c>
      <c r="D578" s="78">
        <v>51</v>
      </c>
      <c r="E578" s="217">
        <v>2</v>
      </c>
      <c r="F578" s="80"/>
      <c r="G578" s="447"/>
      <c r="H578" s="218">
        <f t="shared" si="4"/>
        <v>11.200000000000001</v>
      </c>
      <c r="I578" s="218">
        <f t="shared" si="5"/>
        <v>0</v>
      </c>
      <c r="J578" s="218">
        <v>56</v>
      </c>
      <c r="K578" s="219" t="s">
        <v>2654</v>
      </c>
      <c r="L578" s="22"/>
      <c r="M578" s="22"/>
      <c r="N578" s="22"/>
      <c r="O578" s="22"/>
      <c r="P578" s="22"/>
      <c r="Q578" s="22"/>
      <c r="R578" s="22"/>
      <c r="S578" s="22"/>
      <c r="T578" s="22"/>
      <c r="U578" s="22"/>
      <c r="V578" s="22"/>
      <c r="W578" s="22"/>
      <c r="X578" s="22"/>
      <c r="Y578" s="22"/>
      <c r="Z578" s="22"/>
      <c r="AA578" s="22"/>
    </row>
    <row r="579" spans="1:27" ht="15">
      <c r="A579" s="138">
        <v>690</v>
      </c>
      <c r="B579" s="80" t="s">
        <v>2655</v>
      </c>
      <c r="C579" s="80" t="s">
        <v>1706</v>
      </c>
      <c r="D579" s="78">
        <v>50</v>
      </c>
      <c r="E579" s="217">
        <v>1</v>
      </c>
      <c r="F579" s="80"/>
      <c r="G579" s="447"/>
      <c r="H579" s="218">
        <f t="shared" si="4"/>
        <v>9</v>
      </c>
      <c r="I579" s="218">
        <f t="shared" si="5"/>
        <v>0</v>
      </c>
      <c r="J579" s="218">
        <v>45</v>
      </c>
      <c r="K579" s="219" t="s">
        <v>2656</v>
      </c>
      <c r="L579" s="22"/>
      <c r="M579" s="22"/>
      <c r="N579" s="22"/>
      <c r="O579" s="22"/>
      <c r="P579" s="22"/>
      <c r="Q579" s="22"/>
      <c r="R579" s="22"/>
      <c r="S579" s="22"/>
      <c r="T579" s="22"/>
      <c r="U579" s="22"/>
      <c r="V579" s="22"/>
      <c r="W579" s="22"/>
      <c r="X579" s="22"/>
      <c r="Y579" s="22"/>
      <c r="Z579" s="22"/>
      <c r="AA579" s="22"/>
    </row>
    <row r="580" spans="1:27" ht="15">
      <c r="A580" s="138">
        <v>870</v>
      </c>
      <c r="B580" s="80" t="s">
        <v>2657</v>
      </c>
      <c r="C580" s="80" t="s">
        <v>1706</v>
      </c>
      <c r="D580" s="78">
        <v>51</v>
      </c>
      <c r="E580" s="217">
        <v>1</v>
      </c>
      <c r="F580" s="80"/>
      <c r="G580" s="447"/>
      <c r="H580" s="218">
        <f t="shared" si="4"/>
        <v>5.6000000000000005</v>
      </c>
      <c r="I580" s="218">
        <f t="shared" si="5"/>
        <v>0</v>
      </c>
      <c r="J580" s="218">
        <v>28</v>
      </c>
      <c r="K580" s="219" t="s">
        <v>2658</v>
      </c>
      <c r="L580" s="22"/>
      <c r="M580" s="22"/>
      <c r="N580" s="22"/>
      <c r="O580" s="22"/>
      <c r="P580" s="22"/>
      <c r="Q580" s="22"/>
      <c r="R580" s="22"/>
      <c r="S580" s="22"/>
      <c r="T580" s="22"/>
      <c r="U580" s="22"/>
      <c r="V580" s="22"/>
      <c r="W580" s="22"/>
      <c r="X580" s="22"/>
      <c r="Y580" s="22"/>
      <c r="Z580" s="22"/>
      <c r="AA580" s="22"/>
    </row>
    <row r="581" spans="1:27" ht="15">
      <c r="A581" s="138">
        <v>702</v>
      </c>
      <c r="B581" s="80" t="s">
        <v>2659</v>
      </c>
      <c r="C581" s="80" t="s">
        <v>1706</v>
      </c>
      <c r="D581" s="78">
        <v>50</v>
      </c>
      <c r="E581" s="217">
        <v>7</v>
      </c>
      <c r="F581" s="80"/>
      <c r="G581" s="447"/>
      <c r="H581" s="218">
        <f t="shared" si="4"/>
        <v>5.2</v>
      </c>
      <c r="I581" s="218">
        <f t="shared" si="5"/>
        <v>0</v>
      </c>
      <c r="J581" s="218">
        <v>26</v>
      </c>
      <c r="K581" s="219" t="s">
        <v>2660</v>
      </c>
      <c r="L581" s="22"/>
      <c r="M581" s="22"/>
      <c r="N581" s="22"/>
      <c r="O581" s="22"/>
      <c r="P581" s="22"/>
      <c r="Q581" s="22"/>
      <c r="R581" s="22"/>
      <c r="S581" s="22"/>
      <c r="T581" s="22"/>
      <c r="U581" s="22"/>
      <c r="V581" s="22"/>
      <c r="W581" s="22"/>
      <c r="X581" s="22"/>
      <c r="Y581" s="22"/>
      <c r="Z581" s="22"/>
      <c r="AA581" s="22"/>
    </row>
    <row r="582" spans="1:27" ht="15">
      <c r="A582" s="138">
        <v>701</v>
      </c>
      <c r="B582" s="80" t="s">
        <v>2661</v>
      </c>
      <c r="C582" s="80" t="s">
        <v>1706</v>
      </c>
      <c r="D582" s="78">
        <v>50</v>
      </c>
      <c r="E582" s="217">
        <v>22</v>
      </c>
      <c r="F582" s="80"/>
      <c r="G582" s="447"/>
      <c r="H582" s="218">
        <f t="shared" si="4"/>
        <v>3</v>
      </c>
      <c r="I582" s="218">
        <f t="shared" si="5"/>
        <v>0</v>
      </c>
      <c r="J582" s="218">
        <v>15</v>
      </c>
      <c r="K582" s="219" t="s">
        <v>1980</v>
      </c>
      <c r="L582" s="22"/>
      <c r="M582" s="22"/>
      <c r="N582" s="22"/>
      <c r="O582" s="22"/>
      <c r="P582" s="22"/>
      <c r="Q582" s="22"/>
      <c r="R582" s="22"/>
      <c r="S582" s="22"/>
      <c r="T582" s="22"/>
      <c r="U582" s="22"/>
      <c r="V582" s="22"/>
      <c r="W582" s="22"/>
      <c r="X582" s="22"/>
      <c r="Y582" s="22"/>
      <c r="Z582" s="22"/>
      <c r="AA582" s="22"/>
    </row>
    <row r="583" spans="1:27" ht="15">
      <c r="A583" s="138">
        <v>350</v>
      </c>
      <c r="B583" s="80" t="s">
        <v>2662</v>
      </c>
      <c r="C583" s="80" t="s">
        <v>1704</v>
      </c>
      <c r="D583" s="78">
        <v>23</v>
      </c>
      <c r="E583" s="217">
        <v>26</v>
      </c>
      <c r="F583" s="80"/>
      <c r="G583" s="447"/>
      <c r="H583" s="218">
        <f t="shared" si="4"/>
        <v>5.6000000000000005</v>
      </c>
      <c r="I583" s="218">
        <f t="shared" si="5"/>
        <v>0</v>
      </c>
      <c r="J583" s="218">
        <v>28</v>
      </c>
      <c r="K583" s="219" t="s">
        <v>2663</v>
      </c>
      <c r="L583" s="22"/>
      <c r="M583" s="22"/>
      <c r="N583" s="22"/>
      <c r="O583" s="22"/>
      <c r="P583" s="22"/>
      <c r="Q583" s="22"/>
      <c r="R583" s="22"/>
      <c r="S583" s="22"/>
      <c r="T583" s="22"/>
      <c r="U583" s="22"/>
      <c r="V583" s="22"/>
      <c r="W583" s="22"/>
      <c r="X583" s="22"/>
      <c r="Y583" s="22"/>
      <c r="Z583" s="22"/>
      <c r="AA583" s="22"/>
    </row>
    <row r="584" spans="1:27" ht="15">
      <c r="A584" s="138">
        <v>903</v>
      </c>
      <c r="B584" s="80" t="s">
        <v>1987</v>
      </c>
      <c r="C584" s="80" t="s">
        <v>1706</v>
      </c>
      <c r="D584" s="78">
        <v>51</v>
      </c>
      <c r="E584" s="217">
        <v>1</v>
      </c>
      <c r="F584" s="80"/>
      <c r="G584" s="447"/>
      <c r="H584" s="218">
        <f t="shared" si="4"/>
        <v>13.600000000000001</v>
      </c>
      <c r="I584" s="218">
        <f t="shared" si="5"/>
        <v>0</v>
      </c>
      <c r="J584" s="218">
        <v>68</v>
      </c>
      <c r="K584" s="219" t="s">
        <v>1988</v>
      </c>
      <c r="L584" s="22"/>
      <c r="M584" s="22"/>
      <c r="N584" s="22"/>
      <c r="O584" s="22"/>
      <c r="P584" s="22"/>
      <c r="Q584" s="22"/>
      <c r="R584" s="22"/>
      <c r="S584" s="22"/>
      <c r="T584" s="22"/>
      <c r="U584" s="22"/>
      <c r="V584" s="22"/>
      <c r="W584" s="22"/>
      <c r="X584" s="22"/>
      <c r="Y584" s="22"/>
      <c r="Z584" s="22"/>
      <c r="AA584" s="22"/>
    </row>
    <row r="585" spans="1:27" ht="15">
      <c r="A585" s="138">
        <v>860</v>
      </c>
      <c r="B585" s="80" t="s">
        <v>2664</v>
      </c>
      <c r="C585" s="80" t="s">
        <v>1706</v>
      </c>
      <c r="D585" s="78">
        <v>51</v>
      </c>
      <c r="E585" s="217">
        <v>2</v>
      </c>
      <c r="F585" s="80"/>
      <c r="G585" s="447"/>
      <c r="H585" s="218">
        <f t="shared" si="4"/>
        <v>6</v>
      </c>
      <c r="I585" s="218">
        <f t="shared" si="5"/>
        <v>0</v>
      </c>
      <c r="J585" s="218">
        <v>30</v>
      </c>
      <c r="K585" s="219" t="s">
        <v>2665</v>
      </c>
      <c r="L585" s="22"/>
      <c r="M585" s="22"/>
      <c r="N585" s="22"/>
      <c r="O585" s="22"/>
      <c r="P585" s="22"/>
      <c r="Q585" s="22"/>
      <c r="R585" s="22"/>
      <c r="S585" s="22"/>
      <c r="T585" s="22"/>
      <c r="U585" s="22"/>
      <c r="V585" s="22"/>
      <c r="W585" s="22"/>
      <c r="X585" s="22"/>
      <c r="Y585" s="22"/>
      <c r="Z585" s="22"/>
      <c r="AA585" s="22"/>
    </row>
    <row r="586" spans="1:27" ht="15">
      <c r="A586" s="138">
        <v>43</v>
      </c>
      <c r="B586" s="80" t="s">
        <v>2666</v>
      </c>
      <c r="C586" s="80" t="s">
        <v>1699</v>
      </c>
      <c r="D586" s="78"/>
      <c r="E586" s="217">
        <v>5</v>
      </c>
      <c r="F586" s="80"/>
      <c r="G586" s="447"/>
      <c r="H586" s="218">
        <f t="shared" si="4"/>
        <v>6.6000000000000005</v>
      </c>
      <c r="I586" s="218">
        <f t="shared" si="5"/>
        <v>0</v>
      </c>
      <c r="J586" s="218">
        <v>33</v>
      </c>
      <c r="K586" s="219" t="s">
        <v>2667</v>
      </c>
      <c r="L586" s="22"/>
      <c r="M586" s="22"/>
      <c r="N586" s="22"/>
      <c r="O586" s="22"/>
      <c r="P586" s="22"/>
      <c r="Q586" s="22"/>
      <c r="R586" s="22"/>
      <c r="S586" s="22"/>
      <c r="T586" s="22"/>
      <c r="U586" s="22"/>
      <c r="V586" s="22"/>
      <c r="W586" s="22"/>
      <c r="X586" s="22"/>
      <c r="Y586" s="22"/>
      <c r="Z586" s="22"/>
      <c r="AA586" s="22"/>
    </row>
    <row r="587" spans="1:27" ht="15">
      <c r="A587" s="138">
        <v>758</v>
      </c>
      <c r="B587" s="80" t="s">
        <v>2668</v>
      </c>
      <c r="C587" s="80" t="s">
        <v>1706</v>
      </c>
      <c r="D587" s="78">
        <v>51</v>
      </c>
      <c r="E587" s="217">
        <v>191</v>
      </c>
      <c r="F587" s="80"/>
      <c r="G587" s="447"/>
      <c r="H587" s="218">
        <f t="shared" si="4"/>
        <v>5.4</v>
      </c>
      <c r="I587" s="218">
        <f t="shared" si="5"/>
        <v>0</v>
      </c>
      <c r="J587" s="218">
        <v>27</v>
      </c>
      <c r="K587" s="219" t="s">
        <v>2669</v>
      </c>
      <c r="L587" s="22"/>
      <c r="M587" s="22"/>
      <c r="N587" s="22"/>
      <c r="O587" s="22"/>
      <c r="P587" s="22"/>
      <c r="Q587" s="22"/>
      <c r="R587" s="22"/>
      <c r="S587" s="22"/>
      <c r="T587" s="22"/>
      <c r="U587" s="22"/>
      <c r="V587" s="22"/>
      <c r="W587" s="22"/>
      <c r="X587" s="22"/>
      <c r="Y587" s="22"/>
      <c r="Z587" s="22"/>
      <c r="AA587" s="22"/>
    </row>
    <row r="588" spans="1:27" ht="15">
      <c r="A588" s="138">
        <v>867</v>
      </c>
      <c r="B588" s="80" t="s">
        <v>2670</v>
      </c>
      <c r="C588" s="80" t="s">
        <v>1706</v>
      </c>
      <c r="D588" s="78">
        <v>51</v>
      </c>
      <c r="E588" s="217">
        <v>1</v>
      </c>
      <c r="F588" s="80"/>
      <c r="G588" s="447"/>
      <c r="H588" s="218">
        <f t="shared" si="4"/>
        <v>8.6</v>
      </c>
      <c r="I588" s="218">
        <f t="shared" si="5"/>
        <v>0</v>
      </c>
      <c r="J588" s="218">
        <v>43</v>
      </c>
      <c r="K588" s="219" t="s">
        <v>2671</v>
      </c>
      <c r="L588" s="22"/>
      <c r="M588" s="22"/>
      <c r="N588" s="22"/>
      <c r="O588" s="22"/>
      <c r="P588" s="22"/>
      <c r="Q588" s="22"/>
      <c r="R588" s="22"/>
      <c r="S588" s="22"/>
      <c r="T588" s="22"/>
      <c r="U588" s="22"/>
      <c r="V588" s="22"/>
      <c r="W588" s="22"/>
      <c r="X588" s="22"/>
      <c r="Y588" s="22"/>
      <c r="Z588" s="22"/>
      <c r="AA588" s="22"/>
    </row>
    <row r="589" spans="1:27" ht="15">
      <c r="A589" s="138">
        <v>357</v>
      </c>
      <c r="B589" s="80" t="s">
        <v>2672</v>
      </c>
      <c r="C589" s="80" t="s">
        <v>1704</v>
      </c>
      <c r="D589" s="78">
        <v>23</v>
      </c>
      <c r="E589" s="217">
        <v>22</v>
      </c>
      <c r="F589" s="80"/>
      <c r="G589" s="447"/>
      <c r="H589" s="218">
        <f t="shared" si="4"/>
        <v>8</v>
      </c>
      <c r="I589" s="218">
        <f t="shared" si="5"/>
        <v>0</v>
      </c>
      <c r="J589" s="218">
        <v>40</v>
      </c>
      <c r="K589" s="219" t="s">
        <v>2671</v>
      </c>
      <c r="L589" s="22"/>
      <c r="M589" s="22"/>
      <c r="N589" s="22"/>
      <c r="O589" s="22"/>
      <c r="P589" s="22"/>
      <c r="Q589" s="22"/>
      <c r="R589" s="22"/>
      <c r="S589" s="22"/>
      <c r="T589" s="22"/>
      <c r="U589" s="22"/>
      <c r="V589" s="22"/>
      <c r="W589" s="22"/>
      <c r="X589" s="22"/>
      <c r="Y589" s="22"/>
      <c r="Z589" s="22"/>
      <c r="AA589" s="22"/>
    </row>
    <row r="590" spans="1:27" ht="15">
      <c r="A590" s="138">
        <v>81</v>
      </c>
      <c r="B590" s="80" t="s">
        <v>2673</v>
      </c>
      <c r="C590" s="80" t="s">
        <v>1699</v>
      </c>
      <c r="D590" s="78"/>
      <c r="E590" s="217">
        <v>9</v>
      </c>
      <c r="F590" s="80"/>
      <c r="G590" s="447"/>
      <c r="H590" s="218">
        <f t="shared" si="4"/>
        <v>8</v>
      </c>
      <c r="I590" s="218">
        <f t="shared" si="5"/>
        <v>0</v>
      </c>
      <c r="J590" s="218">
        <v>40</v>
      </c>
      <c r="K590" s="219" t="s">
        <v>2674</v>
      </c>
      <c r="L590" s="22"/>
      <c r="M590" s="22"/>
      <c r="N590" s="22"/>
      <c r="O590" s="22"/>
      <c r="P590" s="22"/>
      <c r="Q590" s="22"/>
      <c r="R590" s="22"/>
      <c r="S590" s="22"/>
      <c r="T590" s="22"/>
      <c r="U590" s="22"/>
      <c r="V590" s="22"/>
      <c r="W590" s="22"/>
      <c r="X590" s="22"/>
      <c r="Y590" s="22"/>
      <c r="Z590" s="22"/>
      <c r="AA590" s="22"/>
    </row>
    <row r="591" spans="1:27" ht="15">
      <c r="A591" s="138">
        <v>866</v>
      </c>
      <c r="B591" s="80" t="s">
        <v>2675</v>
      </c>
      <c r="C591" s="80" t="s">
        <v>1706</v>
      </c>
      <c r="D591" s="78">
        <v>51</v>
      </c>
      <c r="E591" s="217">
        <v>1</v>
      </c>
      <c r="F591" s="80"/>
      <c r="G591" s="447"/>
      <c r="H591" s="218">
        <f t="shared" si="4"/>
        <v>8.2000000000000011</v>
      </c>
      <c r="I591" s="218">
        <f t="shared" si="5"/>
        <v>0</v>
      </c>
      <c r="J591" s="218">
        <v>41</v>
      </c>
      <c r="K591" s="219" t="s">
        <v>2676</v>
      </c>
      <c r="L591" s="22"/>
      <c r="M591" s="22"/>
      <c r="N591" s="22"/>
      <c r="O591" s="22"/>
      <c r="P591" s="22"/>
      <c r="Q591" s="22"/>
      <c r="R591" s="22"/>
      <c r="S591" s="22"/>
      <c r="T591" s="22"/>
      <c r="U591" s="22"/>
      <c r="V591" s="22"/>
      <c r="W591" s="22"/>
      <c r="X591" s="22"/>
      <c r="Y591" s="22"/>
      <c r="Z591" s="22"/>
      <c r="AA591" s="22"/>
    </row>
    <row r="592" spans="1:27" ht="15">
      <c r="A592" s="138">
        <v>551</v>
      </c>
      <c r="B592" s="80" t="s">
        <v>2677</v>
      </c>
      <c r="C592" s="80" t="s">
        <v>1704</v>
      </c>
      <c r="D592" s="78">
        <v>34</v>
      </c>
      <c r="E592" s="217">
        <v>29</v>
      </c>
      <c r="F592" s="80"/>
      <c r="G592" s="447"/>
      <c r="H592" s="218">
        <f t="shared" si="4"/>
        <v>3.4000000000000004</v>
      </c>
      <c r="I592" s="218">
        <f t="shared" si="5"/>
        <v>0</v>
      </c>
      <c r="J592" s="218">
        <v>17</v>
      </c>
      <c r="K592" s="219" t="s">
        <v>2678</v>
      </c>
      <c r="L592" s="22"/>
      <c r="M592" s="22"/>
      <c r="N592" s="22"/>
      <c r="O592" s="22"/>
      <c r="P592" s="22"/>
      <c r="Q592" s="22"/>
      <c r="R592" s="22"/>
      <c r="S592" s="22"/>
      <c r="T592" s="22"/>
      <c r="U592" s="22"/>
      <c r="V592" s="22"/>
      <c r="W592" s="22"/>
      <c r="X592" s="22"/>
      <c r="Y592" s="22"/>
      <c r="Z592" s="22"/>
      <c r="AA592" s="22"/>
    </row>
    <row r="593" spans="1:27" ht="15">
      <c r="A593" s="138">
        <v>906</v>
      </c>
      <c r="B593" s="80" t="s">
        <v>2679</v>
      </c>
      <c r="C593" s="80" t="s">
        <v>1706</v>
      </c>
      <c r="D593" s="78">
        <v>51</v>
      </c>
      <c r="E593" s="217">
        <v>2</v>
      </c>
      <c r="F593" s="80"/>
      <c r="G593" s="447"/>
      <c r="H593" s="218">
        <f t="shared" si="4"/>
        <v>3.4000000000000004</v>
      </c>
      <c r="I593" s="218">
        <f t="shared" si="5"/>
        <v>0</v>
      </c>
      <c r="J593" s="218">
        <v>17</v>
      </c>
      <c r="K593" s="219" t="s">
        <v>2680</v>
      </c>
      <c r="L593" s="22"/>
      <c r="M593" s="22"/>
      <c r="N593" s="22"/>
      <c r="O593" s="22"/>
      <c r="P593" s="22"/>
      <c r="Q593" s="22"/>
      <c r="R593" s="22"/>
      <c r="S593" s="22"/>
      <c r="T593" s="22"/>
      <c r="U593" s="22"/>
      <c r="V593" s="22"/>
      <c r="W593" s="22"/>
      <c r="X593" s="22"/>
      <c r="Y593" s="22"/>
      <c r="Z593" s="22"/>
      <c r="AA593" s="22"/>
    </row>
    <row r="594" spans="1:27" ht="15">
      <c r="A594" s="138">
        <v>895</v>
      </c>
      <c r="B594" s="80" t="s">
        <v>1997</v>
      </c>
      <c r="C594" s="80" t="s">
        <v>1706</v>
      </c>
      <c r="D594" s="78">
        <v>51</v>
      </c>
      <c r="E594" s="217">
        <v>1</v>
      </c>
      <c r="F594" s="80"/>
      <c r="G594" s="447"/>
      <c r="H594" s="218">
        <f t="shared" si="4"/>
        <v>14.4</v>
      </c>
      <c r="I594" s="218">
        <f t="shared" si="5"/>
        <v>0</v>
      </c>
      <c r="J594" s="218">
        <v>72</v>
      </c>
      <c r="K594" s="219" t="s">
        <v>1998</v>
      </c>
      <c r="L594" s="22"/>
      <c r="M594" s="22"/>
      <c r="N594" s="22"/>
      <c r="O594" s="22"/>
      <c r="P594" s="22"/>
      <c r="Q594" s="22"/>
      <c r="R594" s="22"/>
      <c r="S594" s="22"/>
      <c r="T594" s="22"/>
      <c r="U594" s="22"/>
      <c r="V594" s="22"/>
      <c r="W594" s="22"/>
      <c r="X594" s="22"/>
      <c r="Y594" s="22"/>
      <c r="Z594" s="22"/>
      <c r="AA594" s="22"/>
    </row>
    <row r="595" spans="1:27" ht="15">
      <c r="A595" s="138">
        <v>733</v>
      </c>
      <c r="B595" s="80" t="s">
        <v>2681</v>
      </c>
      <c r="C595" s="80" t="s">
        <v>1706</v>
      </c>
      <c r="D595" s="78">
        <v>50</v>
      </c>
      <c r="E595" s="217">
        <v>1</v>
      </c>
      <c r="F595" s="80"/>
      <c r="G595" s="447"/>
      <c r="H595" s="218">
        <f t="shared" si="4"/>
        <v>4.4000000000000004</v>
      </c>
      <c r="I595" s="218">
        <f t="shared" si="5"/>
        <v>0</v>
      </c>
      <c r="J595" s="218">
        <v>22</v>
      </c>
      <c r="K595" s="219" t="s">
        <v>2682</v>
      </c>
      <c r="L595" s="22"/>
      <c r="M595" s="22"/>
      <c r="N595" s="22"/>
      <c r="O595" s="22"/>
      <c r="P595" s="22"/>
      <c r="Q595" s="22"/>
      <c r="R595" s="22"/>
      <c r="S595" s="22"/>
      <c r="T595" s="22"/>
      <c r="U595" s="22"/>
      <c r="V595" s="22"/>
      <c r="W595" s="22"/>
      <c r="X595" s="22"/>
      <c r="Y595" s="22"/>
      <c r="Z595" s="22"/>
      <c r="AA595" s="22"/>
    </row>
    <row r="596" spans="1:27" ht="15">
      <c r="A596" s="138">
        <v>18</v>
      </c>
      <c r="B596" s="80" t="s">
        <v>2683</v>
      </c>
      <c r="C596" s="80" t="s">
        <v>1699</v>
      </c>
      <c r="D596" s="78"/>
      <c r="E596" s="217">
        <v>133</v>
      </c>
      <c r="F596" s="80"/>
      <c r="G596" s="447"/>
      <c r="H596" s="218">
        <f t="shared" si="4"/>
        <v>18</v>
      </c>
      <c r="I596" s="218">
        <f t="shared" si="5"/>
        <v>0</v>
      </c>
      <c r="J596" s="218">
        <v>90</v>
      </c>
      <c r="K596" s="220" t="s">
        <v>2684</v>
      </c>
      <c r="L596" s="22"/>
      <c r="M596" s="22"/>
      <c r="N596" s="22"/>
      <c r="O596" s="22"/>
      <c r="P596" s="22"/>
      <c r="Q596" s="22"/>
      <c r="R596" s="22"/>
      <c r="S596" s="22"/>
      <c r="T596" s="22"/>
      <c r="U596" s="22"/>
      <c r="V596" s="22"/>
      <c r="W596" s="22"/>
      <c r="X596" s="22"/>
      <c r="Y596" s="22"/>
      <c r="Z596" s="22"/>
      <c r="AA596" s="22"/>
    </row>
    <row r="597" spans="1:27" ht="15">
      <c r="A597" s="138">
        <v>744</v>
      </c>
      <c r="B597" s="80" t="s">
        <v>2685</v>
      </c>
      <c r="C597" s="80" t="s">
        <v>1706</v>
      </c>
      <c r="D597" s="78">
        <v>50</v>
      </c>
      <c r="E597" s="217">
        <v>1</v>
      </c>
      <c r="F597" s="80"/>
      <c r="G597" s="447"/>
      <c r="H597" s="218">
        <f t="shared" si="4"/>
        <v>18</v>
      </c>
      <c r="I597" s="218">
        <f t="shared" si="5"/>
        <v>0</v>
      </c>
      <c r="J597" s="218">
        <v>90</v>
      </c>
      <c r="K597" s="219" t="s">
        <v>2686</v>
      </c>
      <c r="L597" s="22"/>
      <c r="M597" s="22"/>
      <c r="N597" s="22"/>
      <c r="O597" s="22"/>
      <c r="P597" s="22"/>
      <c r="Q597" s="22"/>
      <c r="R597" s="22"/>
      <c r="S597" s="22"/>
      <c r="T597" s="22"/>
      <c r="U597" s="22"/>
      <c r="V597" s="22"/>
      <c r="W597" s="22"/>
      <c r="X597" s="22"/>
      <c r="Y597" s="22"/>
      <c r="Z597" s="22"/>
      <c r="AA597" s="22"/>
    </row>
    <row r="598" spans="1:27" ht="15">
      <c r="A598" s="138">
        <v>41</v>
      </c>
      <c r="B598" s="80" t="s">
        <v>2687</v>
      </c>
      <c r="C598" s="80" t="s">
        <v>1699</v>
      </c>
      <c r="D598" s="78"/>
      <c r="E598" s="217">
        <v>4</v>
      </c>
      <c r="F598" s="80"/>
      <c r="G598" s="447"/>
      <c r="H598" s="218">
        <f t="shared" si="4"/>
        <v>14</v>
      </c>
      <c r="I598" s="218">
        <f t="shared" si="5"/>
        <v>0</v>
      </c>
      <c r="J598" s="218">
        <v>70</v>
      </c>
      <c r="K598" s="219" t="s">
        <v>2688</v>
      </c>
      <c r="L598" s="22"/>
      <c r="M598" s="22"/>
      <c r="N598" s="22"/>
      <c r="O598" s="22"/>
      <c r="P598" s="22"/>
      <c r="Q598" s="22"/>
      <c r="R598" s="22"/>
      <c r="S598" s="22"/>
      <c r="T598" s="22"/>
      <c r="U598" s="22"/>
      <c r="V598" s="22"/>
      <c r="W598" s="22"/>
      <c r="X598" s="22"/>
      <c r="Y598" s="22"/>
      <c r="Z598" s="22"/>
      <c r="AA598" s="22"/>
    </row>
    <row r="599" spans="1:27" ht="15">
      <c r="A599" s="138">
        <v>213</v>
      </c>
      <c r="B599" s="80" t="s">
        <v>2689</v>
      </c>
      <c r="C599" s="80" t="s">
        <v>1699</v>
      </c>
      <c r="D599" s="78"/>
      <c r="E599" s="217">
        <v>1</v>
      </c>
      <c r="F599" s="80"/>
      <c r="G599" s="447"/>
      <c r="H599" s="218">
        <f t="shared" si="4"/>
        <v>0.8</v>
      </c>
      <c r="I599" s="218">
        <f t="shared" si="5"/>
        <v>0</v>
      </c>
      <c r="J599" s="218">
        <v>4</v>
      </c>
      <c r="K599" s="219" t="s">
        <v>2690</v>
      </c>
      <c r="L599" s="22"/>
      <c r="M599" s="22"/>
      <c r="N599" s="22"/>
      <c r="O599" s="22"/>
      <c r="P599" s="22"/>
      <c r="Q599" s="22"/>
      <c r="R599" s="22"/>
      <c r="S599" s="22"/>
      <c r="T599" s="22"/>
      <c r="U599" s="22"/>
      <c r="V599" s="22"/>
      <c r="W599" s="22"/>
      <c r="X599" s="22"/>
      <c r="Y599" s="22"/>
      <c r="Z599" s="22"/>
      <c r="AA599" s="22"/>
    </row>
    <row r="600" spans="1:27" ht="15">
      <c r="A600" s="138">
        <v>248</v>
      </c>
      <c r="B600" s="80" t="s">
        <v>2691</v>
      </c>
      <c r="C600" s="80" t="s">
        <v>1742</v>
      </c>
      <c r="D600" s="78" t="s">
        <v>2280</v>
      </c>
      <c r="E600" s="217">
        <v>1238</v>
      </c>
      <c r="F600" s="80"/>
      <c r="G600" s="447"/>
      <c r="H600" s="218">
        <f t="shared" si="4"/>
        <v>5.8000000000000007</v>
      </c>
      <c r="I600" s="218">
        <f t="shared" si="5"/>
        <v>0</v>
      </c>
      <c r="J600" s="218">
        <v>29</v>
      </c>
      <c r="K600" s="80" t="s">
        <v>2692</v>
      </c>
      <c r="L600" s="22"/>
      <c r="M600" s="22"/>
      <c r="N600" s="22"/>
      <c r="O600" s="22"/>
      <c r="P600" s="22"/>
      <c r="Q600" s="22"/>
      <c r="R600" s="22"/>
      <c r="S600" s="22"/>
      <c r="T600" s="22"/>
      <c r="U600" s="22"/>
      <c r="V600" s="22"/>
      <c r="W600" s="22"/>
      <c r="X600" s="22"/>
      <c r="Y600" s="22"/>
      <c r="Z600" s="22"/>
      <c r="AA600" s="22"/>
    </row>
    <row r="601" spans="1:27" ht="15">
      <c r="A601" s="138">
        <v>847</v>
      </c>
      <c r="B601" s="80" t="s">
        <v>2007</v>
      </c>
      <c r="C601" s="80" t="s">
        <v>1706</v>
      </c>
      <c r="D601" s="78">
        <v>51</v>
      </c>
      <c r="E601" s="217">
        <v>788</v>
      </c>
      <c r="F601" s="80"/>
      <c r="G601" s="447"/>
      <c r="H601" s="218">
        <f t="shared" si="4"/>
        <v>5.8000000000000007</v>
      </c>
      <c r="I601" s="218">
        <f t="shared" si="5"/>
        <v>0</v>
      </c>
      <c r="J601" s="218">
        <v>29</v>
      </c>
      <c r="K601" s="219" t="s">
        <v>2006</v>
      </c>
      <c r="L601" s="22"/>
      <c r="M601" s="22"/>
      <c r="N601" s="22"/>
      <c r="O601" s="22"/>
      <c r="P601" s="22"/>
      <c r="Q601" s="22"/>
      <c r="R601" s="22"/>
      <c r="S601" s="22"/>
      <c r="T601" s="22"/>
      <c r="U601" s="22"/>
      <c r="V601" s="22"/>
      <c r="W601" s="22"/>
      <c r="X601" s="22"/>
      <c r="Y601" s="22"/>
      <c r="Z601" s="22"/>
      <c r="AA601" s="22"/>
    </row>
    <row r="602" spans="1:27" ht="15">
      <c r="A602" s="138">
        <v>242</v>
      </c>
      <c r="B602" s="80" t="s">
        <v>2693</v>
      </c>
      <c r="C602" s="80" t="s">
        <v>1742</v>
      </c>
      <c r="D602" s="78" t="s">
        <v>2694</v>
      </c>
      <c r="E602" s="217">
        <v>0</v>
      </c>
      <c r="F602" s="74">
        <v>1950</v>
      </c>
      <c r="G602" s="447"/>
      <c r="H602" s="218">
        <f t="shared" si="4"/>
        <v>5.8000000000000007</v>
      </c>
      <c r="I602" s="218">
        <f t="shared" si="5"/>
        <v>0</v>
      </c>
      <c r="J602" s="218">
        <v>29</v>
      </c>
      <c r="K602" s="80" t="s">
        <v>2692</v>
      </c>
      <c r="L602" s="22"/>
      <c r="M602" s="22"/>
      <c r="N602" s="22"/>
      <c r="O602" s="22"/>
      <c r="P602" s="22"/>
      <c r="Q602" s="22"/>
      <c r="R602" s="22"/>
      <c r="S602" s="22"/>
      <c r="T602" s="22"/>
      <c r="U602" s="22"/>
      <c r="V602" s="22"/>
      <c r="W602" s="22"/>
      <c r="X602" s="22"/>
      <c r="Y602" s="22"/>
      <c r="Z602" s="22"/>
      <c r="AA602" s="22"/>
    </row>
    <row r="603" spans="1:27" ht="15">
      <c r="A603" s="138">
        <v>247</v>
      </c>
      <c r="B603" s="80" t="s">
        <v>2693</v>
      </c>
      <c r="C603" s="80" t="s">
        <v>1742</v>
      </c>
      <c r="D603" s="78" t="s">
        <v>2280</v>
      </c>
      <c r="E603" s="217">
        <v>195</v>
      </c>
      <c r="F603" s="80"/>
      <c r="G603" s="447"/>
      <c r="H603" s="218">
        <f t="shared" si="4"/>
        <v>5.8000000000000007</v>
      </c>
      <c r="I603" s="218">
        <f t="shared" si="5"/>
        <v>0</v>
      </c>
      <c r="J603" s="218">
        <v>29</v>
      </c>
      <c r="K603" s="80" t="s">
        <v>2695</v>
      </c>
      <c r="L603" s="22"/>
      <c r="M603" s="22"/>
      <c r="N603" s="22"/>
      <c r="O603" s="22"/>
      <c r="P603" s="22"/>
      <c r="Q603" s="22"/>
      <c r="R603" s="22"/>
      <c r="S603" s="22"/>
      <c r="T603" s="22"/>
      <c r="U603" s="22"/>
      <c r="V603" s="22"/>
      <c r="W603" s="22"/>
      <c r="X603" s="22"/>
      <c r="Y603" s="22"/>
      <c r="Z603" s="22"/>
      <c r="AA603" s="22"/>
    </row>
    <row r="604" spans="1:27" ht="15">
      <c r="A604" s="138">
        <v>753</v>
      </c>
      <c r="B604" s="80" t="s">
        <v>2696</v>
      </c>
      <c r="C604" s="80" t="s">
        <v>1706</v>
      </c>
      <c r="D604" s="78">
        <v>50</v>
      </c>
      <c r="E604" s="217">
        <v>2</v>
      </c>
      <c r="F604" s="80"/>
      <c r="G604" s="447"/>
      <c r="H604" s="218">
        <f t="shared" si="4"/>
        <v>4.6000000000000005</v>
      </c>
      <c r="I604" s="218">
        <f t="shared" si="5"/>
        <v>0</v>
      </c>
      <c r="J604" s="218">
        <v>23</v>
      </c>
      <c r="K604" s="219" t="s">
        <v>2697</v>
      </c>
      <c r="L604" s="22"/>
      <c r="M604" s="22"/>
      <c r="N604" s="22"/>
      <c r="O604" s="22"/>
      <c r="P604" s="22"/>
      <c r="Q604" s="22"/>
      <c r="R604" s="22"/>
      <c r="S604" s="22"/>
      <c r="T604" s="22"/>
      <c r="U604" s="22"/>
      <c r="V604" s="22"/>
      <c r="W604" s="22"/>
      <c r="X604" s="22"/>
      <c r="Y604" s="22"/>
      <c r="Z604" s="22"/>
      <c r="AA604" s="22"/>
    </row>
    <row r="605" spans="1:27" ht="15">
      <c r="A605" s="138">
        <v>11</v>
      </c>
      <c r="B605" s="80" t="s">
        <v>2698</v>
      </c>
      <c r="C605" s="80" t="s">
        <v>1699</v>
      </c>
      <c r="D605" s="78"/>
      <c r="E605" s="217">
        <v>298</v>
      </c>
      <c r="F605" s="80"/>
      <c r="G605" s="447"/>
      <c r="H605" s="218">
        <f t="shared" si="4"/>
        <v>4</v>
      </c>
      <c r="I605" s="218">
        <f t="shared" si="5"/>
        <v>0</v>
      </c>
      <c r="J605" s="218">
        <v>20</v>
      </c>
      <c r="K605" s="219" t="s">
        <v>2699</v>
      </c>
      <c r="L605" s="22"/>
      <c r="M605" s="22"/>
      <c r="N605" s="22"/>
      <c r="O605" s="22"/>
      <c r="P605" s="22"/>
      <c r="Q605" s="22"/>
      <c r="R605" s="22"/>
      <c r="S605" s="22"/>
      <c r="T605" s="22"/>
      <c r="U605" s="22"/>
      <c r="V605" s="22"/>
      <c r="W605" s="22"/>
      <c r="X605" s="22"/>
      <c r="Y605" s="22"/>
      <c r="Z605" s="22"/>
      <c r="AA605" s="22"/>
    </row>
    <row r="606" spans="1:27" ht="15">
      <c r="A606" s="138">
        <v>300</v>
      </c>
      <c r="B606" s="80" t="s">
        <v>2700</v>
      </c>
      <c r="C606" s="80" t="s">
        <v>1704</v>
      </c>
      <c r="D606" s="78">
        <v>21</v>
      </c>
      <c r="E606" s="217">
        <v>16</v>
      </c>
      <c r="F606" s="80"/>
      <c r="G606" s="447"/>
      <c r="H606" s="218">
        <f t="shared" si="4"/>
        <v>3.8000000000000003</v>
      </c>
      <c r="I606" s="218">
        <f t="shared" si="5"/>
        <v>0</v>
      </c>
      <c r="J606" s="218">
        <v>19</v>
      </c>
      <c r="K606" s="219" t="s">
        <v>2701</v>
      </c>
      <c r="L606" s="22"/>
      <c r="M606" s="22"/>
      <c r="N606" s="22"/>
      <c r="O606" s="22"/>
      <c r="P606" s="22"/>
      <c r="Q606" s="22"/>
      <c r="R606" s="22"/>
      <c r="S606" s="22"/>
      <c r="T606" s="22"/>
      <c r="U606" s="22"/>
      <c r="V606" s="22"/>
      <c r="W606" s="22"/>
      <c r="X606" s="22"/>
      <c r="Y606" s="22"/>
      <c r="Z606" s="22"/>
      <c r="AA606" s="22"/>
    </row>
    <row r="607" spans="1:27" ht="15">
      <c r="A607" s="138">
        <v>122</v>
      </c>
      <c r="B607" s="80" t="s">
        <v>2702</v>
      </c>
      <c r="C607" s="80" t="s">
        <v>1699</v>
      </c>
      <c r="D607" s="78"/>
      <c r="E607" s="217">
        <v>38</v>
      </c>
      <c r="F607" s="80"/>
      <c r="G607" s="447"/>
      <c r="H607" s="218">
        <f t="shared" si="4"/>
        <v>9</v>
      </c>
      <c r="I607" s="218">
        <f t="shared" si="5"/>
        <v>0</v>
      </c>
      <c r="J607" s="218">
        <v>45</v>
      </c>
      <c r="K607" s="219" t="s">
        <v>2703</v>
      </c>
      <c r="L607" s="22"/>
      <c r="M607" s="22"/>
      <c r="N607" s="22"/>
      <c r="O607" s="22"/>
      <c r="P607" s="22"/>
      <c r="Q607" s="22"/>
      <c r="R607" s="22"/>
      <c r="S607" s="22"/>
      <c r="T607" s="22"/>
      <c r="U607" s="22"/>
      <c r="V607" s="22"/>
      <c r="W607" s="22"/>
      <c r="X607" s="22"/>
      <c r="Y607" s="22"/>
      <c r="Z607" s="22"/>
      <c r="AA607" s="22"/>
    </row>
    <row r="608" spans="1:27" ht="15">
      <c r="A608" s="138">
        <v>128</v>
      </c>
      <c r="B608" s="80" t="s">
        <v>2704</v>
      </c>
      <c r="C608" s="80" t="s">
        <v>1699</v>
      </c>
      <c r="D608" s="78"/>
      <c r="E608" s="217">
        <v>23</v>
      </c>
      <c r="F608" s="80"/>
      <c r="G608" s="447"/>
      <c r="H608" s="218">
        <f t="shared" si="4"/>
        <v>4.6000000000000005</v>
      </c>
      <c r="I608" s="218">
        <f t="shared" si="5"/>
        <v>0</v>
      </c>
      <c r="J608" s="218">
        <v>23</v>
      </c>
      <c r="K608" s="219" t="s">
        <v>2705</v>
      </c>
      <c r="L608" s="22"/>
      <c r="M608" s="22"/>
      <c r="N608" s="22"/>
      <c r="O608" s="22"/>
      <c r="P608" s="22"/>
      <c r="Q608" s="22"/>
      <c r="R608" s="22"/>
      <c r="S608" s="22"/>
      <c r="T608" s="22"/>
      <c r="U608" s="22"/>
      <c r="V608" s="22"/>
      <c r="W608" s="22"/>
      <c r="X608" s="22"/>
      <c r="Y608" s="22"/>
      <c r="Z608" s="22"/>
      <c r="AA608" s="22"/>
    </row>
    <row r="609" spans="1:27" ht="15">
      <c r="A609" s="138">
        <v>339</v>
      </c>
      <c r="B609" s="80" t="s">
        <v>2706</v>
      </c>
      <c r="C609" s="80" t="s">
        <v>1704</v>
      </c>
      <c r="D609" s="78">
        <v>23</v>
      </c>
      <c r="E609" s="217">
        <v>75</v>
      </c>
      <c r="F609" s="80"/>
      <c r="G609" s="447"/>
      <c r="H609" s="218">
        <f t="shared" si="4"/>
        <v>4.2</v>
      </c>
      <c r="I609" s="218">
        <f t="shared" si="5"/>
        <v>0</v>
      </c>
      <c r="J609" s="218">
        <v>21</v>
      </c>
      <c r="K609" s="219" t="s">
        <v>2707</v>
      </c>
      <c r="L609" s="22"/>
      <c r="M609" s="22"/>
      <c r="N609" s="22"/>
      <c r="O609" s="22"/>
      <c r="P609" s="22"/>
      <c r="Q609" s="22"/>
      <c r="R609" s="22"/>
      <c r="S609" s="22"/>
      <c r="T609" s="22"/>
      <c r="U609" s="22"/>
      <c r="V609" s="22"/>
      <c r="W609" s="22"/>
      <c r="X609" s="22"/>
      <c r="Y609" s="22"/>
      <c r="Z609" s="22"/>
      <c r="AA609" s="22"/>
    </row>
    <row r="610" spans="1:27" ht="15">
      <c r="A610" s="138">
        <v>471</v>
      </c>
      <c r="B610" s="80" t="s">
        <v>2708</v>
      </c>
      <c r="C610" s="80" t="s">
        <v>1704</v>
      </c>
      <c r="D610" s="78">
        <v>34</v>
      </c>
      <c r="E610" s="217">
        <v>2</v>
      </c>
      <c r="F610" s="80"/>
      <c r="G610" s="447"/>
      <c r="H610" s="218">
        <f t="shared" si="4"/>
        <v>4.2</v>
      </c>
      <c r="I610" s="218">
        <f t="shared" si="5"/>
        <v>0</v>
      </c>
      <c r="J610" s="218">
        <v>21</v>
      </c>
      <c r="K610" s="219" t="s">
        <v>2709</v>
      </c>
      <c r="L610" s="22"/>
      <c r="M610" s="22"/>
      <c r="N610" s="22"/>
      <c r="O610" s="22"/>
      <c r="P610" s="22"/>
      <c r="Q610" s="22"/>
      <c r="R610" s="22"/>
      <c r="S610" s="22"/>
      <c r="T610" s="22"/>
      <c r="U610" s="22"/>
      <c r="V610" s="22"/>
      <c r="W610" s="22"/>
      <c r="X610" s="22"/>
      <c r="Y610" s="22"/>
      <c r="Z610" s="22"/>
      <c r="AA610" s="22"/>
    </row>
    <row r="611" spans="1:27" ht="15">
      <c r="A611" s="138">
        <v>864</v>
      </c>
      <c r="B611" s="80" t="s">
        <v>2708</v>
      </c>
      <c r="C611" s="80" t="s">
        <v>1706</v>
      </c>
      <c r="D611" s="78">
        <v>51</v>
      </c>
      <c r="E611" s="217">
        <v>4</v>
      </c>
      <c r="F611" s="80"/>
      <c r="G611" s="447"/>
      <c r="H611" s="218">
        <f t="shared" si="4"/>
        <v>4.2</v>
      </c>
      <c r="I611" s="218">
        <f t="shared" si="5"/>
        <v>0</v>
      </c>
      <c r="J611" s="218">
        <v>21</v>
      </c>
      <c r="K611" s="219" t="s">
        <v>2709</v>
      </c>
      <c r="L611" s="22"/>
      <c r="M611" s="22"/>
      <c r="N611" s="22"/>
      <c r="O611" s="22"/>
      <c r="P611" s="22"/>
      <c r="Q611" s="22"/>
      <c r="R611" s="22"/>
      <c r="S611" s="22"/>
      <c r="T611" s="22"/>
      <c r="U611" s="22"/>
      <c r="V611" s="22"/>
      <c r="W611" s="22"/>
      <c r="X611" s="22"/>
      <c r="Y611" s="22"/>
      <c r="Z611" s="22"/>
      <c r="AA611" s="22"/>
    </row>
    <row r="612" spans="1:27" ht="15">
      <c r="A612" s="138">
        <v>59</v>
      </c>
      <c r="B612" s="80" t="s">
        <v>2710</v>
      </c>
      <c r="C612" s="80" t="s">
        <v>1699</v>
      </c>
      <c r="D612" s="78"/>
      <c r="E612" s="217">
        <v>7</v>
      </c>
      <c r="F612" s="80"/>
      <c r="G612" s="447"/>
      <c r="H612" s="218">
        <f t="shared" si="4"/>
        <v>7</v>
      </c>
      <c r="I612" s="218">
        <f t="shared" si="5"/>
        <v>0</v>
      </c>
      <c r="J612" s="218">
        <v>35</v>
      </c>
      <c r="K612" s="219" t="s">
        <v>2711</v>
      </c>
      <c r="L612" s="22"/>
      <c r="M612" s="22"/>
      <c r="N612" s="22"/>
      <c r="O612" s="22"/>
      <c r="P612" s="22"/>
      <c r="Q612" s="22"/>
      <c r="R612" s="22"/>
      <c r="S612" s="22"/>
      <c r="T612" s="22"/>
      <c r="U612" s="22"/>
      <c r="V612" s="22"/>
      <c r="W612" s="22"/>
      <c r="X612" s="22"/>
      <c r="Y612" s="22"/>
      <c r="Z612" s="22"/>
      <c r="AA612" s="22"/>
    </row>
    <row r="613" spans="1:27" ht="15">
      <c r="A613" s="138">
        <v>110</v>
      </c>
      <c r="B613" s="80" t="s">
        <v>2712</v>
      </c>
      <c r="C613" s="80" t="s">
        <v>1699</v>
      </c>
      <c r="D613" s="78"/>
      <c r="E613" s="217">
        <v>37</v>
      </c>
      <c r="F613" s="80"/>
      <c r="G613" s="447"/>
      <c r="H613" s="218">
        <f t="shared" si="4"/>
        <v>5.4</v>
      </c>
      <c r="I613" s="218">
        <f t="shared" si="5"/>
        <v>0</v>
      </c>
      <c r="J613" s="218">
        <v>27</v>
      </c>
      <c r="K613" s="219" t="s">
        <v>2015</v>
      </c>
      <c r="L613" s="22"/>
      <c r="M613" s="22"/>
      <c r="N613" s="22"/>
      <c r="O613" s="22"/>
      <c r="P613" s="22"/>
      <c r="Q613" s="22"/>
      <c r="R613" s="22"/>
      <c r="S613" s="22"/>
      <c r="T613" s="22"/>
      <c r="U613" s="22"/>
      <c r="V613" s="22"/>
      <c r="W613" s="22"/>
      <c r="X613" s="22"/>
      <c r="Y613" s="22"/>
      <c r="Z613" s="22"/>
      <c r="AA613" s="22"/>
    </row>
    <row r="614" spans="1:27" ht="15">
      <c r="A614" s="138">
        <v>619</v>
      </c>
      <c r="B614" s="80" t="s">
        <v>2713</v>
      </c>
      <c r="C614" s="80" t="s">
        <v>1706</v>
      </c>
      <c r="D614" s="78">
        <v>40</v>
      </c>
      <c r="E614" s="217">
        <v>198</v>
      </c>
      <c r="F614" s="80"/>
      <c r="G614" s="447"/>
      <c r="H614" s="218">
        <f t="shared" si="4"/>
        <v>1.4000000000000001</v>
      </c>
      <c r="I614" s="218">
        <f t="shared" si="5"/>
        <v>0</v>
      </c>
      <c r="J614" s="218">
        <v>7</v>
      </c>
      <c r="K614" s="219" t="s">
        <v>2714</v>
      </c>
      <c r="L614" s="22"/>
      <c r="M614" s="22"/>
      <c r="N614" s="22"/>
      <c r="O614" s="22"/>
      <c r="P614" s="22"/>
      <c r="Q614" s="22"/>
      <c r="R614" s="22"/>
      <c r="S614" s="22"/>
      <c r="T614" s="22"/>
      <c r="U614" s="22"/>
      <c r="V614" s="22"/>
      <c r="W614" s="22"/>
      <c r="X614" s="22"/>
      <c r="Y614" s="22"/>
      <c r="Z614" s="22"/>
      <c r="AA614" s="22"/>
    </row>
    <row r="615" spans="1:27" ht="15">
      <c r="A615" s="138">
        <v>308</v>
      </c>
      <c r="B615" s="80" t="s">
        <v>2715</v>
      </c>
      <c r="C615" s="80" t="s">
        <v>1704</v>
      </c>
      <c r="D615" s="78">
        <v>21</v>
      </c>
      <c r="E615" s="217">
        <v>61</v>
      </c>
      <c r="F615" s="80"/>
      <c r="G615" s="447"/>
      <c r="H615" s="218">
        <f t="shared" si="4"/>
        <v>4</v>
      </c>
      <c r="I615" s="218">
        <f t="shared" si="5"/>
        <v>0</v>
      </c>
      <c r="J615" s="218">
        <v>20</v>
      </c>
      <c r="K615" s="219" t="s">
        <v>2716</v>
      </c>
      <c r="L615" s="22"/>
      <c r="M615" s="22"/>
      <c r="N615" s="22"/>
      <c r="O615" s="22"/>
      <c r="P615" s="22"/>
      <c r="Q615" s="22"/>
      <c r="R615" s="22"/>
      <c r="S615" s="22"/>
      <c r="T615" s="22"/>
      <c r="U615" s="22"/>
      <c r="V615" s="22"/>
      <c r="W615" s="22"/>
      <c r="X615" s="22"/>
      <c r="Y615" s="22"/>
      <c r="Z615" s="22"/>
      <c r="AA615" s="22"/>
    </row>
    <row r="616" spans="1:27" ht="15">
      <c r="A616" s="138">
        <v>822</v>
      </c>
      <c r="B616" s="80" t="s">
        <v>2715</v>
      </c>
      <c r="C616" s="80" t="s">
        <v>1706</v>
      </c>
      <c r="D616" s="78">
        <v>51</v>
      </c>
      <c r="E616" s="217">
        <v>4</v>
      </c>
      <c r="F616" s="80"/>
      <c r="G616" s="447"/>
      <c r="H616" s="218">
        <f t="shared" si="4"/>
        <v>4</v>
      </c>
      <c r="I616" s="218">
        <f t="shared" si="5"/>
        <v>0</v>
      </c>
      <c r="J616" s="218">
        <v>20</v>
      </c>
      <c r="K616" s="219" t="s">
        <v>2716</v>
      </c>
      <c r="L616" s="22"/>
      <c r="M616" s="22"/>
      <c r="N616" s="22"/>
      <c r="O616" s="22"/>
      <c r="P616" s="22"/>
      <c r="Q616" s="22"/>
      <c r="R616" s="22"/>
      <c r="S616" s="22"/>
      <c r="T616" s="22"/>
      <c r="U616" s="22"/>
      <c r="V616" s="22"/>
      <c r="W616" s="22"/>
      <c r="X616" s="22"/>
      <c r="Y616" s="22"/>
      <c r="Z616" s="22"/>
      <c r="AA616" s="22"/>
    </row>
    <row r="617" spans="1:27" ht="15">
      <c r="A617" s="138">
        <v>79</v>
      </c>
      <c r="B617" s="80" t="s">
        <v>2717</v>
      </c>
      <c r="C617" s="80" t="s">
        <v>1699</v>
      </c>
      <c r="D617" s="78"/>
      <c r="E617" s="217">
        <v>231</v>
      </c>
      <c r="F617" s="80"/>
      <c r="G617" s="447"/>
      <c r="H617" s="218">
        <f t="shared" si="4"/>
        <v>3.6</v>
      </c>
      <c r="I617" s="218">
        <f t="shared" si="5"/>
        <v>0</v>
      </c>
      <c r="J617" s="218">
        <v>18</v>
      </c>
      <c r="K617" s="219" t="s">
        <v>2718</v>
      </c>
      <c r="L617" s="22"/>
      <c r="M617" s="22"/>
      <c r="N617" s="22"/>
      <c r="O617" s="22"/>
      <c r="P617" s="22"/>
      <c r="Q617" s="22"/>
      <c r="R617" s="22"/>
      <c r="S617" s="22"/>
      <c r="T617" s="22"/>
      <c r="U617" s="22"/>
      <c r="V617" s="22"/>
      <c r="W617" s="22"/>
      <c r="X617" s="22"/>
      <c r="Y617" s="22"/>
      <c r="Z617" s="22"/>
      <c r="AA617" s="22"/>
    </row>
    <row r="618" spans="1:27" ht="15">
      <c r="A618" s="138">
        <v>80</v>
      </c>
      <c r="B618" s="80" t="s">
        <v>2719</v>
      </c>
      <c r="C618" s="80" t="s">
        <v>1699</v>
      </c>
      <c r="D618" s="78"/>
      <c r="E618" s="217">
        <v>71</v>
      </c>
      <c r="F618" s="80"/>
      <c r="G618" s="447"/>
      <c r="H618" s="218">
        <f t="shared" si="4"/>
        <v>5.8000000000000007</v>
      </c>
      <c r="I618" s="218">
        <f t="shared" si="5"/>
        <v>0</v>
      </c>
      <c r="J618" s="218">
        <v>29</v>
      </c>
      <c r="K618" s="219" t="s">
        <v>2720</v>
      </c>
      <c r="L618" s="22"/>
      <c r="M618" s="22"/>
      <c r="N618" s="22"/>
      <c r="O618" s="22"/>
      <c r="P618" s="22"/>
      <c r="Q618" s="22"/>
      <c r="R618" s="22"/>
      <c r="S618" s="22"/>
      <c r="T618" s="22"/>
      <c r="U618" s="22"/>
      <c r="V618" s="22"/>
      <c r="W618" s="22"/>
      <c r="X618" s="22"/>
      <c r="Y618" s="22"/>
      <c r="Z618" s="22"/>
      <c r="AA618" s="22"/>
    </row>
    <row r="619" spans="1:27" ht="15">
      <c r="A619" s="138">
        <v>61</v>
      </c>
      <c r="B619" s="80" t="s">
        <v>2721</v>
      </c>
      <c r="C619" s="80" t="s">
        <v>1699</v>
      </c>
      <c r="D619" s="78"/>
      <c r="E619" s="217">
        <v>8</v>
      </c>
      <c r="F619" s="80"/>
      <c r="G619" s="447"/>
      <c r="H619" s="218">
        <f t="shared" si="4"/>
        <v>7.2</v>
      </c>
      <c r="I619" s="218">
        <f t="shared" si="5"/>
        <v>0</v>
      </c>
      <c r="J619" s="218">
        <v>36</v>
      </c>
      <c r="K619" s="219" t="s">
        <v>2722</v>
      </c>
      <c r="L619" s="22"/>
      <c r="M619" s="22"/>
      <c r="N619" s="22"/>
      <c r="O619" s="22"/>
      <c r="P619" s="22"/>
      <c r="Q619" s="22"/>
      <c r="R619" s="22"/>
      <c r="S619" s="22"/>
      <c r="T619" s="22"/>
      <c r="U619" s="22"/>
      <c r="V619" s="22"/>
      <c r="W619" s="22"/>
      <c r="X619" s="22"/>
      <c r="Y619" s="22"/>
      <c r="Z619" s="22"/>
      <c r="AA619" s="22"/>
    </row>
    <row r="620" spans="1:27" ht="15">
      <c r="A620" s="138">
        <v>755</v>
      </c>
      <c r="B620" s="80" t="s">
        <v>2723</v>
      </c>
      <c r="C620" s="80" t="s">
        <v>1706</v>
      </c>
      <c r="D620" s="78">
        <v>50</v>
      </c>
      <c r="E620" s="217">
        <v>1</v>
      </c>
      <c r="F620" s="80"/>
      <c r="G620" s="447"/>
      <c r="H620" s="218">
        <f t="shared" si="4"/>
        <v>3.2</v>
      </c>
      <c r="I620" s="218">
        <f t="shared" si="5"/>
        <v>0</v>
      </c>
      <c r="J620" s="218">
        <v>16</v>
      </c>
      <c r="K620" s="219" t="s">
        <v>2724</v>
      </c>
      <c r="L620" s="22"/>
      <c r="M620" s="22"/>
      <c r="N620" s="22"/>
      <c r="O620" s="22"/>
      <c r="P620" s="22"/>
      <c r="Q620" s="22"/>
      <c r="R620" s="22"/>
      <c r="S620" s="22"/>
      <c r="T620" s="22"/>
      <c r="U620" s="22"/>
      <c r="V620" s="22"/>
      <c r="W620" s="22"/>
      <c r="X620" s="22"/>
      <c r="Y620" s="22"/>
      <c r="Z620" s="22"/>
      <c r="AA620" s="22"/>
    </row>
    <row r="621" spans="1:27" ht="15">
      <c r="A621" s="138">
        <v>332</v>
      </c>
      <c r="B621" s="80" t="s">
        <v>2725</v>
      </c>
      <c r="C621" s="80" t="s">
        <v>1704</v>
      </c>
      <c r="D621" s="78">
        <v>22</v>
      </c>
      <c r="E621" s="217">
        <v>474</v>
      </c>
      <c r="F621" s="80"/>
      <c r="G621" s="447"/>
      <c r="H621" s="218">
        <f t="shared" si="4"/>
        <v>5.6000000000000005</v>
      </c>
      <c r="I621" s="218">
        <f t="shared" si="5"/>
        <v>0</v>
      </c>
      <c r="J621" s="218">
        <v>28</v>
      </c>
      <c r="K621" s="219" t="s">
        <v>2726</v>
      </c>
      <c r="L621" s="22"/>
      <c r="M621" s="22"/>
      <c r="N621" s="22"/>
      <c r="O621" s="22"/>
      <c r="P621" s="22"/>
      <c r="Q621" s="22"/>
      <c r="R621" s="22"/>
      <c r="S621" s="22"/>
      <c r="T621" s="22"/>
      <c r="U621" s="22"/>
      <c r="V621" s="22"/>
      <c r="W621" s="22"/>
      <c r="X621" s="22"/>
      <c r="Y621" s="22"/>
      <c r="Z621" s="22"/>
      <c r="AA621" s="22"/>
    </row>
    <row r="622" spans="1:27" ht="15">
      <c r="A622" s="138">
        <v>119</v>
      </c>
      <c r="B622" s="80" t="s">
        <v>2727</v>
      </c>
      <c r="C622" s="80" t="s">
        <v>1699</v>
      </c>
      <c r="D622" s="78"/>
      <c r="E622" s="217">
        <v>268</v>
      </c>
      <c r="F622" s="80"/>
      <c r="G622" s="447"/>
      <c r="H622" s="218">
        <f t="shared" si="4"/>
        <v>3.6</v>
      </c>
      <c r="I622" s="218">
        <f t="shared" si="5"/>
        <v>0</v>
      </c>
      <c r="J622" s="218">
        <v>18</v>
      </c>
      <c r="K622" s="219" t="s">
        <v>2728</v>
      </c>
      <c r="L622" s="22"/>
      <c r="M622" s="22"/>
      <c r="N622" s="22"/>
      <c r="O622" s="22"/>
      <c r="P622" s="22"/>
      <c r="Q622" s="22"/>
      <c r="R622" s="22"/>
      <c r="S622" s="22"/>
      <c r="T622" s="22"/>
      <c r="U622" s="22"/>
      <c r="V622" s="22"/>
      <c r="W622" s="22"/>
      <c r="X622" s="22"/>
      <c r="Y622" s="22"/>
      <c r="Z622" s="22"/>
      <c r="AA622" s="22"/>
    </row>
    <row r="623" spans="1:27" ht="15">
      <c r="A623" s="138">
        <v>385</v>
      </c>
      <c r="B623" s="80" t="s">
        <v>2727</v>
      </c>
      <c r="C623" s="80" t="s">
        <v>1704</v>
      </c>
      <c r="D623" s="78">
        <v>28</v>
      </c>
      <c r="E623" s="217">
        <v>216</v>
      </c>
      <c r="F623" s="80"/>
      <c r="G623" s="447"/>
      <c r="H623" s="218">
        <f t="shared" si="4"/>
        <v>3.6</v>
      </c>
      <c r="I623" s="218">
        <f t="shared" si="5"/>
        <v>0</v>
      </c>
      <c r="J623" s="218">
        <v>18</v>
      </c>
      <c r="K623" s="219" t="s">
        <v>2729</v>
      </c>
      <c r="L623" s="22"/>
      <c r="M623" s="22"/>
      <c r="N623" s="22"/>
      <c r="O623" s="22"/>
      <c r="P623" s="22"/>
      <c r="Q623" s="22"/>
      <c r="R623" s="22"/>
      <c r="S623" s="22"/>
      <c r="T623" s="22"/>
      <c r="U623" s="22"/>
      <c r="V623" s="22"/>
      <c r="W623" s="22"/>
      <c r="X623" s="22"/>
      <c r="Y623" s="22"/>
      <c r="Z623" s="22"/>
      <c r="AA623" s="22"/>
    </row>
    <row r="624" spans="1:27" ht="15">
      <c r="A624" s="138">
        <v>727</v>
      </c>
      <c r="B624" s="80" t="s">
        <v>2730</v>
      </c>
      <c r="C624" s="80" t="s">
        <v>1706</v>
      </c>
      <c r="D624" s="78">
        <v>50</v>
      </c>
      <c r="E624" s="217">
        <v>228</v>
      </c>
      <c r="F624" s="80"/>
      <c r="G624" s="447"/>
      <c r="H624" s="218">
        <f t="shared" si="4"/>
        <v>3.6</v>
      </c>
      <c r="I624" s="218">
        <f t="shared" si="5"/>
        <v>0</v>
      </c>
      <c r="J624" s="218">
        <v>18</v>
      </c>
      <c r="K624" s="219" t="s">
        <v>2729</v>
      </c>
      <c r="L624" s="22"/>
      <c r="M624" s="22"/>
      <c r="N624" s="22"/>
      <c r="O624" s="22"/>
      <c r="P624" s="22"/>
      <c r="Q624" s="22"/>
      <c r="R624" s="22"/>
      <c r="S624" s="22"/>
      <c r="T624" s="22"/>
      <c r="U624" s="22"/>
      <c r="V624" s="22"/>
      <c r="W624" s="22"/>
      <c r="X624" s="22"/>
      <c r="Y624" s="22"/>
      <c r="Z624" s="22"/>
      <c r="AA624" s="22"/>
    </row>
    <row r="625" spans="1:27" ht="15">
      <c r="A625" s="138">
        <v>113</v>
      </c>
      <c r="B625" s="80" t="s">
        <v>2731</v>
      </c>
      <c r="C625" s="80" t="s">
        <v>1699</v>
      </c>
      <c r="D625" s="78"/>
      <c r="E625" s="217">
        <v>448</v>
      </c>
      <c r="F625" s="80"/>
      <c r="G625" s="447"/>
      <c r="H625" s="218">
        <f t="shared" si="4"/>
        <v>3.2</v>
      </c>
      <c r="I625" s="218">
        <f t="shared" si="5"/>
        <v>0</v>
      </c>
      <c r="J625" s="218">
        <v>16</v>
      </c>
      <c r="K625" s="219" t="s">
        <v>2732</v>
      </c>
      <c r="L625" s="22"/>
      <c r="M625" s="22"/>
      <c r="N625" s="22"/>
      <c r="O625" s="22"/>
      <c r="P625" s="22"/>
      <c r="Q625" s="22"/>
      <c r="R625" s="22"/>
      <c r="S625" s="22"/>
      <c r="T625" s="22"/>
      <c r="U625" s="22"/>
      <c r="V625" s="22"/>
      <c r="W625" s="22"/>
      <c r="X625" s="22"/>
      <c r="Y625" s="22"/>
      <c r="Z625" s="22"/>
      <c r="AA625" s="22"/>
    </row>
    <row r="626" spans="1:27" ht="15">
      <c r="A626" s="138">
        <v>282</v>
      </c>
      <c r="B626" s="80" t="s">
        <v>2731</v>
      </c>
      <c r="C626" s="80" t="s">
        <v>1704</v>
      </c>
      <c r="D626" s="78">
        <v>21</v>
      </c>
      <c r="E626" s="217">
        <v>78</v>
      </c>
      <c r="F626" s="80"/>
      <c r="G626" s="447"/>
      <c r="H626" s="218">
        <f t="shared" si="4"/>
        <v>3.2</v>
      </c>
      <c r="I626" s="218">
        <f t="shared" si="5"/>
        <v>0</v>
      </c>
      <c r="J626" s="218">
        <v>16</v>
      </c>
      <c r="K626" s="219" t="s">
        <v>2733</v>
      </c>
      <c r="L626" s="22"/>
      <c r="M626" s="22"/>
      <c r="N626" s="22"/>
      <c r="O626" s="22"/>
      <c r="P626" s="22"/>
      <c r="Q626" s="22"/>
      <c r="R626" s="22"/>
      <c r="S626" s="22"/>
      <c r="T626" s="22"/>
      <c r="U626" s="22"/>
      <c r="V626" s="22"/>
      <c r="W626" s="22"/>
      <c r="X626" s="22"/>
      <c r="Y626" s="22"/>
      <c r="Z626" s="22"/>
      <c r="AA626" s="22"/>
    </row>
    <row r="627" spans="1:27" ht="15">
      <c r="A627" s="138">
        <v>96</v>
      </c>
      <c r="B627" s="80" t="s">
        <v>2734</v>
      </c>
      <c r="C627" s="80" t="s">
        <v>1699</v>
      </c>
      <c r="D627" s="78"/>
      <c r="E627" s="217">
        <v>316</v>
      </c>
      <c r="F627" s="80"/>
      <c r="G627" s="447"/>
      <c r="H627" s="218">
        <f t="shared" si="4"/>
        <v>2.6</v>
      </c>
      <c r="I627" s="218">
        <f t="shared" si="5"/>
        <v>0</v>
      </c>
      <c r="J627" s="218">
        <v>13</v>
      </c>
      <c r="K627" s="219" t="s">
        <v>2735</v>
      </c>
      <c r="L627" s="22"/>
      <c r="M627" s="22"/>
      <c r="N627" s="22"/>
      <c r="O627" s="22"/>
      <c r="P627" s="22"/>
      <c r="Q627" s="22"/>
      <c r="R627" s="22"/>
      <c r="S627" s="22"/>
      <c r="T627" s="22"/>
      <c r="U627" s="22"/>
      <c r="V627" s="22"/>
      <c r="W627" s="22"/>
      <c r="X627" s="22"/>
      <c r="Y627" s="22"/>
      <c r="Z627" s="22"/>
      <c r="AA627" s="22"/>
    </row>
    <row r="628" spans="1:27" ht="15">
      <c r="A628" s="138">
        <v>132</v>
      </c>
      <c r="B628" s="80" t="s">
        <v>2030</v>
      </c>
      <c r="C628" s="80" t="s">
        <v>1699</v>
      </c>
      <c r="D628" s="78"/>
      <c r="E628" s="217">
        <v>20</v>
      </c>
      <c r="F628" s="80"/>
      <c r="G628" s="447"/>
      <c r="H628" s="218">
        <f t="shared" si="4"/>
        <v>16</v>
      </c>
      <c r="I628" s="218">
        <f t="shared" si="5"/>
        <v>0</v>
      </c>
      <c r="J628" s="218">
        <v>80</v>
      </c>
      <c r="K628" s="219" t="s">
        <v>2031</v>
      </c>
      <c r="L628" s="22"/>
      <c r="M628" s="22"/>
      <c r="N628" s="22"/>
      <c r="O628" s="22"/>
      <c r="P628" s="22"/>
      <c r="Q628" s="22"/>
      <c r="R628" s="22"/>
      <c r="S628" s="22"/>
      <c r="T628" s="22"/>
      <c r="U628" s="22"/>
      <c r="V628" s="22"/>
      <c r="W628" s="22"/>
      <c r="X628" s="22"/>
      <c r="Y628" s="22"/>
      <c r="Z628" s="22"/>
      <c r="AA628" s="22"/>
    </row>
    <row r="629" spans="1:27" ht="15">
      <c r="A629" s="138">
        <v>143</v>
      </c>
      <c r="B629" s="80" t="s">
        <v>2736</v>
      </c>
      <c r="C629" s="80" t="s">
        <v>1699</v>
      </c>
      <c r="D629" s="78"/>
      <c r="E629" s="217">
        <v>6</v>
      </c>
      <c r="F629" s="80"/>
      <c r="G629" s="447"/>
      <c r="H629" s="218">
        <f t="shared" si="4"/>
        <v>14.4</v>
      </c>
      <c r="I629" s="218">
        <f t="shared" si="5"/>
        <v>0</v>
      </c>
      <c r="J629" s="218">
        <v>72</v>
      </c>
      <c r="K629" s="219" t="s">
        <v>2737</v>
      </c>
      <c r="L629" s="22"/>
      <c r="M629" s="22"/>
      <c r="N629" s="22"/>
      <c r="O629" s="22"/>
      <c r="P629" s="22"/>
      <c r="Q629" s="22"/>
      <c r="R629" s="22"/>
      <c r="S629" s="22"/>
      <c r="T629" s="22"/>
      <c r="U629" s="22"/>
      <c r="V629" s="22"/>
      <c r="W629" s="22"/>
      <c r="X629" s="22"/>
      <c r="Y629" s="22"/>
      <c r="Z629" s="22"/>
      <c r="AA629" s="22"/>
    </row>
    <row r="630" spans="1:27" ht="15">
      <c r="A630" s="138">
        <v>842</v>
      </c>
      <c r="B630" s="80" t="s">
        <v>2738</v>
      </c>
      <c r="C630" s="80" t="s">
        <v>1706</v>
      </c>
      <c r="D630" s="78">
        <v>51</v>
      </c>
      <c r="E630" s="217">
        <v>1</v>
      </c>
      <c r="F630" s="80"/>
      <c r="G630" s="447"/>
      <c r="H630" s="218">
        <f t="shared" si="4"/>
        <v>4</v>
      </c>
      <c r="I630" s="218">
        <f t="shared" si="5"/>
        <v>0</v>
      </c>
      <c r="J630" s="218">
        <v>20</v>
      </c>
      <c r="K630" s="219" t="s">
        <v>2739</v>
      </c>
      <c r="L630" s="22"/>
      <c r="M630" s="22"/>
      <c r="N630" s="22"/>
      <c r="O630" s="22"/>
      <c r="P630" s="22"/>
      <c r="Q630" s="22"/>
      <c r="R630" s="22"/>
      <c r="S630" s="22"/>
      <c r="T630" s="22"/>
      <c r="U630" s="22"/>
      <c r="V630" s="22"/>
      <c r="W630" s="22"/>
      <c r="X630" s="22"/>
      <c r="Y630" s="22"/>
      <c r="Z630" s="22"/>
      <c r="AA630" s="22"/>
    </row>
    <row r="631" spans="1:27" ht="15">
      <c r="A631" s="138">
        <v>611</v>
      </c>
      <c r="B631" s="80" t="s">
        <v>2038</v>
      </c>
      <c r="C631" s="80" t="s">
        <v>1704</v>
      </c>
      <c r="D631" s="78">
        <v>35</v>
      </c>
      <c r="E631" s="217">
        <v>32</v>
      </c>
      <c r="F631" s="80"/>
      <c r="G631" s="447"/>
      <c r="H631" s="218">
        <f t="shared" si="4"/>
        <v>2.6</v>
      </c>
      <c r="I631" s="218">
        <f t="shared" si="5"/>
        <v>0</v>
      </c>
      <c r="J631" s="218">
        <v>13</v>
      </c>
      <c r="K631" s="219" t="s">
        <v>2740</v>
      </c>
      <c r="L631" s="22"/>
      <c r="M631" s="22"/>
      <c r="N631" s="22"/>
      <c r="O631" s="22"/>
      <c r="P631" s="22"/>
      <c r="Q631" s="22"/>
      <c r="R631" s="22"/>
      <c r="S631" s="22"/>
      <c r="T631" s="22"/>
      <c r="U631" s="22"/>
      <c r="V631" s="22"/>
      <c r="W631" s="22"/>
      <c r="X631" s="22"/>
      <c r="Y631" s="22"/>
      <c r="Z631" s="22"/>
      <c r="AA631" s="22"/>
    </row>
    <row r="632" spans="1:27" ht="15">
      <c r="A632" s="138">
        <v>751</v>
      </c>
      <c r="B632" s="80" t="s">
        <v>2038</v>
      </c>
      <c r="C632" s="80" t="s">
        <v>1706</v>
      </c>
      <c r="D632" s="78">
        <v>50</v>
      </c>
      <c r="E632" s="217">
        <v>37</v>
      </c>
      <c r="F632" s="80"/>
      <c r="G632" s="447"/>
      <c r="H632" s="218">
        <f t="shared" si="4"/>
        <v>2.6</v>
      </c>
      <c r="I632" s="218">
        <f t="shared" si="5"/>
        <v>0</v>
      </c>
      <c r="J632" s="218">
        <v>13</v>
      </c>
      <c r="K632" s="219" t="s">
        <v>2741</v>
      </c>
      <c r="L632" s="22"/>
      <c r="M632" s="22"/>
      <c r="N632" s="22"/>
      <c r="O632" s="22"/>
      <c r="P632" s="22"/>
      <c r="Q632" s="22"/>
      <c r="R632" s="22"/>
      <c r="S632" s="22"/>
      <c r="T632" s="22"/>
      <c r="U632" s="22"/>
      <c r="V632" s="22"/>
      <c r="W632" s="22"/>
      <c r="X632" s="22"/>
      <c r="Y632" s="22"/>
      <c r="Z632" s="22"/>
      <c r="AA632" s="22"/>
    </row>
    <row r="633" spans="1:27" ht="15">
      <c r="A633" s="138">
        <v>117</v>
      </c>
      <c r="B633" s="80" t="s">
        <v>2742</v>
      </c>
      <c r="C633" s="80" t="s">
        <v>1699</v>
      </c>
      <c r="D633" s="78"/>
      <c r="E633" s="217">
        <v>132</v>
      </c>
      <c r="F633" s="80"/>
      <c r="G633" s="447"/>
      <c r="H633" s="218">
        <f t="shared" si="4"/>
        <v>3.2</v>
      </c>
      <c r="I633" s="218">
        <f t="shared" si="5"/>
        <v>0</v>
      </c>
      <c r="J633" s="218">
        <v>16</v>
      </c>
      <c r="K633" s="219" t="s">
        <v>2041</v>
      </c>
      <c r="L633" s="22"/>
      <c r="M633" s="22"/>
      <c r="N633" s="22"/>
      <c r="O633" s="22"/>
      <c r="P633" s="22"/>
      <c r="Q633" s="22"/>
      <c r="R633" s="22"/>
      <c r="S633" s="22"/>
      <c r="T633" s="22"/>
      <c r="U633" s="22"/>
      <c r="V633" s="22"/>
      <c r="W633" s="22"/>
      <c r="X633" s="22"/>
      <c r="Y633" s="22"/>
      <c r="Z633" s="22"/>
      <c r="AA633" s="22"/>
    </row>
    <row r="634" spans="1:27" ht="15">
      <c r="A634" s="138">
        <v>789</v>
      </c>
      <c r="B634" s="80" t="s">
        <v>2042</v>
      </c>
      <c r="C634" s="80" t="s">
        <v>1706</v>
      </c>
      <c r="D634" s="78">
        <v>51</v>
      </c>
      <c r="E634" s="217">
        <v>1</v>
      </c>
      <c r="F634" s="80"/>
      <c r="G634" s="447"/>
      <c r="H634" s="218">
        <f t="shared" si="4"/>
        <v>8</v>
      </c>
      <c r="I634" s="218">
        <f t="shared" si="5"/>
        <v>0</v>
      </c>
      <c r="J634" s="218">
        <v>40</v>
      </c>
      <c r="K634" s="219" t="s">
        <v>2043</v>
      </c>
      <c r="L634" s="22"/>
      <c r="M634" s="22"/>
      <c r="N634" s="22"/>
      <c r="O634" s="22"/>
      <c r="P634" s="22"/>
      <c r="Q634" s="22"/>
      <c r="R634" s="22"/>
      <c r="S634" s="22"/>
      <c r="T634" s="22"/>
      <c r="U634" s="22"/>
      <c r="V634" s="22"/>
      <c r="W634" s="22"/>
      <c r="X634" s="22"/>
      <c r="Y634" s="22"/>
      <c r="Z634" s="22"/>
      <c r="AA634" s="22"/>
    </row>
    <row r="635" spans="1:27" ht="15">
      <c r="A635" s="138">
        <v>376</v>
      </c>
      <c r="B635" s="80" t="s">
        <v>2743</v>
      </c>
      <c r="C635" s="80" t="s">
        <v>1704</v>
      </c>
      <c r="D635" s="78">
        <v>25</v>
      </c>
      <c r="E635" s="217">
        <v>43</v>
      </c>
      <c r="F635" s="80"/>
      <c r="G635" s="447"/>
      <c r="H635" s="218">
        <f t="shared" si="4"/>
        <v>1</v>
      </c>
      <c r="I635" s="218">
        <f t="shared" si="5"/>
        <v>0</v>
      </c>
      <c r="J635" s="218">
        <v>5</v>
      </c>
      <c r="K635" s="219" t="s">
        <v>2744</v>
      </c>
      <c r="L635" s="22"/>
      <c r="M635" s="22"/>
      <c r="N635" s="22"/>
      <c r="O635" s="22"/>
      <c r="P635" s="22"/>
      <c r="Q635" s="22"/>
      <c r="R635" s="22"/>
      <c r="S635" s="22"/>
      <c r="T635" s="22"/>
      <c r="U635" s="22"/>
      <c r="V635" s="22"/>
      <c r="W635" s="22"/>
      <c r="X635" s="22"/>
      <c r="Y635" s="22"/>
      <c r="Z635" s="22"/>
      <c r="AA635" s="22"/>
    </row>
    <row r="636" spans="1:27" ht="15">
      <c r="A636" s="138">
        <v>797</v>
      </c>
      <c r="B636" s="80" t="s">
        <v>2053</v>
      </c>
      <c r="C636" s="80" t="s">
        <v>1706</v>
      </c>
      <c r="D636" s="78">
        <v>51</v>
      </c>
      <c r="E636" s="217">
        <v>2</v>
      </c>
      <c r="F636" s="80"/>
      <c r="G636" s="447"/>
      <c r="H636" s="218">
        <f t="shared" si="4"/>
        <v>13</v>
      </c>
      <c r="I636" s="218">
        <f t="shared" si="5"/>
        <v>0</v>
      </c>
      <c r="J636" s="218">
        <v>65</v>
      </c>
      <c r="K636" s="219" t="s">
        <v>2054</v>
      </c>
      <c r="L636" s="22"/>
      <c r="M636" s="22"/>
      <c r="N636" s="22"/>
      <c r="O636" s="22"/>
      <c r="P636" s="22"/>
      <c r="Q636" s="22"/>
      <c r="R636" s="22"/>
      <c r="S636" s="22"/>
      <c r="T636" s="22"/>
      <c r="U636" s="22"/>
      <c r="V636" s="22"/>
      <c r="W636" s="22"/>
      <c r="X636" s="22"/>
      <c r="Y636" s="22"/>
      <c r="Z636" s="22"/>
      <c r="AA636" s="22"/>
    </row>
    <row r="637" spans="1:27" ht="15">
      <c r="A637" s="138">
        <v>736</v>
      </c>
      <c r="B637" s="80" t="s">
        <v>2745</v>
      </c>
      <c r="C637" s="80" t="s">
        <v>1706</v>
      </c>
      <c r="D637" s="78">
        <v>50</v>
      </c>
      <c r="E637" s="217">
        <v>1</v>
      </c>
      <c r="F637" s="80"/>
      <c r="G637" s="447"/>
      <c r="H637" s="218">
        <f t="shared" si="4"/>
        <v>4.6000000000000005</v>
      </c>
      <c r="I637" s="218">
        <f t="shared" si="5"/>
        <v>0</v>
      </c>
      <c r="J637" s="218">
        <v>23</v>
      </c>
      <c r="K637" s="219" t="s">
        <v>2746</v>
      </c>
      <c r="L637" s="22"/>
      <c r="M637" s="22"/>
      <c r="N637" s="22"/>
      <c r="O637" s="22"/>
      <c r="P637" s="22"/>
      <c r="Q637" s="22"/>
      <c r="R637" s="22"/>
      <c r="S637" s="22"/>
      <c r="T637" s="22"/>
      <c r="U637" s="22"/>
      <c r="V637" s="22"/>
      <c r="W637" s="22"/>
      <c r="X637" s="22"/>
      <c r="Y637" s="22"/>
      <c r="Z637" s="22"/>
      <c r="AA637" s="22"/>
    </row>
    <row r="638" spans="1:27" ht="15">
      <c r="A638" s="138">
        <v>704</v>
      </c>
      <c r="B638" s="80" t="s">
        <v>2055</v>
      </c>
      <c r="C638" s="80" t="s">
        <v>1706</v>
      </c>
      <c r="D638" s="78">
        <v>50</v>
      </c>
      <c r="E638" s="217">
        <v>18</v>
      </c>
      <c r="F638" s="80"/>
      <c r="G638" s="447"/>
      <c r="H638" s="218">
        <f t="shared" si="4"/>
        <v>14.4</v>
      </c>
      <c r="I638" s="218">
        <f t="shared" si="5"/>
        <v>0</v>
      </c>
      <c r="J638" s="218">
        <v>72</v>
      </c>
      <c r="K638" s="219" t="s">
        <v>2056</v>
      </c>
      <c r="L638" s="22"/>
      <c r="M638" s="22"/>
      <c r="N638" s="22"/>
      <c r="O638" s="22"/>
      <c r="P638" s="22"/>
      <c r="Q638" s="22"/>
      <c r="R638" s="22"/>
      <c r="S638" s="22"/>
      <c r="T638" s="22"/>
      <c r="U638" s="22"/>
      <c r="V638" s="22"/>
      <c r="W638" s="22"/>
      <c r="X638" s="22"/>
      <c r="Y638" s="22"/>
      <c r="Z638" s="22"/>
      <c r="AA638" s="22"/>
    </row>
    <row r="639" spans="1:27" ht="15">
      <c r="A639" s="138">
        <v>49</v>
      </c>
      <c r="B639" s="80" t="s">
        <v>2747</v>
      </c>
      <c r="C639" s="80" t="s">
        <v>1699</v>
      </c>
      <c r="D639" s="78"/>
      <c r="E639" s="217">
        <v>3</v>
      </c>
      <c r="F639" s="80"/>
      <c r="G639" s="447"/>
      <c r="H639" s="218">
        <f t="shared" si="4"/>
        <v>6.6000000000000005</v>
      </c>
      <c r="I639" s="218">
        <f t="shared" si="5"/>
        <v>0</v>
      </c>
      <c r="J639" s="218">
        <v>33</v>
      </c>
      <c r="K639" s="219" t="s">
        <v>2748</v>
      </c>
      <c r="L639" s="22"/>
      <c r="M639" s="22"/>
      <c r="N639" s="22"/>
      <c r="O639" s="22"/>
      <c r="P639" s="22"/>
      <c r="Q639" s="22"/>
      <c r="R639" s="22"/>
      <c r="S639" s="22"/>
      <c r="T639" s="22"/>
      <c r="U639" s="22"/>
      <c r="V639" s="22"/>
      <c r="W639" s="22"/>
      <c r="X639" s="22"/>
      <c r="Y639" s="22"/>
      <c r="Z639" s="22"/>
      <c r="AA639" s="22"/>
    </row>
    <row r="640" spans="1:27" ht="15">
      <c r="A640" s="138">
        <v>651</v>
      </c>
      <c r="B640" s="80" t="s">
        <v>2749</v>
      </c>
      <c r="C640" s="80" t="s">
        <v>1706</v>
      </c>
      <c r="D640" s="78">
        <v>49</v>
      </c>
      <c r="E640" s="217">
        <v>30</v>
      </c>
      <c r="F640" s="80"/>
      <c r="G640" s="447"/>
      <c r="H640" s="218">
        <f t="shared" si="4"/>
        <v>14.8</v>
      </c>
      <c r="I640" s="218">
        <f t="shared" si="5"/>
        <v>0</v>
      </c>
      <c r="J640" s="218">
        <v>74</v>
      </c>
      <c r="K640" s="219" t="s">
        <v>2750</v>
      </c>
      <c r="L640" s="22"/>
      <c r="M640" s="22"/>
      <c r="N640" s="22"/>
      <c r="O640" s="22"/>
      <c r="P640" s="22"/>
      <c r="Q640" s="22"/>
      <c r="R640" s="22"/>
      <c r="S640" s="22"/>
      <c r="T640" s="22"/>
      <c r="U640" s="22"/>
      <c r="V640" s="22"/>
      <c r="W640" s="22"/>
      <c r="X640" s="22"/>
      <c r="Y640" s="22"/>
      <c r="Z640" s="22"/>
      <c r="AA640" s="22"/>
    </row>
    <row r="641" spans="1:27" ht="15">
      <c r="A641" s="138">
        <v>58</v>
      </c>
      <c r="B641" s="80" t="s">
        <v>2751</v>
      </c>
      <c r="C641" s="80" t="s">
        <v>1699</v>
      </c>
      <c r="D641" s="78"/>
      <c r="E641" s="217">
        <v>5</v>
      </c>
      <c r="F641" s="80"/>
      <c r="G641" s="447"/>
      <c r="H641" s="218">
        <f t="shared" si="4"/>
        <v>14.8</v>
      </c>
      <c r="I641" s="218">
        <f t="shared" si="5"/>
        <v>0</v>
      </c>
      <c r="J641" s="218">
        <v>74</v>
      </c>
      <c r="K641" s="219" t="s">
        <v>2752</v>
      </c>
      <c r="L641" s="22"/>
      <c r="M641" s="22"/>
      <c r="N641" s="22"/>
      <c r="O641" s="22"/>
      <c r="P641" s="22"/>
      <c r="Q641" s="22"/>
      <c r="R641" s="22"/>
      <c r="S641" s="22"/>
      <c r="T641" s="22"/>
      <c r="U641" s="22"/>
      <c r="V641" s="22"/>
      <c r="W641" s="22"/>
      <c r="X641" s="22"/>
      <c r="Y641" s="22"/>
      <c r="Z641" s="22"/>
      <c r="AA641" s="22"/>
    </row>
    <row r="642" spans="1:27" ht="15">
      <c r="A642" s="138">
        <v>621</v>
      </c>
      <c r="B642" s="80" t="s">
        <v>2753</v>
      </c>
      <c r="C642" s="80" t="s">
        <v>1706</v>
      </c>
      <c r="D642" s="78">
        <v>40</v>
      </c>
      <c r="E642" s="217">
        <v>20</v>
      </c>
      <c r="F642" s="80"/>
      <c r="G642" s="447"/>
      <c r="H642" s="218">
        <f t="shared" si="4"/>
        <v>5.4</v>
      </c>
      <c r="I642" s="218">
        <f t="shared" si="5"/>
        <v>0</v>
      </c>
      <c r="J642" s="218">
        <v>27</v>
      </c>
      <c r="K642" s="219" t="s">
        <v>2754</v>
      </c>
      <c r="L642" s="22"/>
      <c r="M642" s="22"/>
      <c r="N642" s="22"/>
      <c r="O642" s="22"/>
      <c r="P642" s="22"/>
      <c r="Q642" s="22"/>
      <c r="R642" s="22"/>
      <c r="S642" s="22"/>
      <c r="T642" s="22"/>
      <c r="U642" s="22"/>
      <c r="V642" s="22"/>
      <c r="W642" s="22"/>
      <c r="X642" s="22"/>
      <c r="Y642" s="22"/>
      <c r="Z642" s="22"/>
      <c r="AA642" s="22"/>
    </row>
    <row r="643" spans="1:27" ht="15">
      <c r="A643" s="138">
        <v>732</v>
      </c>
      <c r="B643" s="80" t="s">
        <v>2755</v>
      </c>
      <c r="C643" s="80" t="s">
        <v>1706</v>
      </c>
      <c r="D643" s="78">
        <v>50</v>
      </c>
      <c r="E643" s="217">
        <v>1</v>
      </c>
      <c r="F643" s="80"/>
      <c r="G643" s="447"/>
      <c r="H643" s="218">
        <f t="shared" si="4"/>
        <v>7.8000000000000007</v>
      </c>
      <c r="I643" s="218">
        <f t="shared" si="5"/>
        <v>0</v>
      </c>
      <c r="J643" s="218">
        <v>39</v>
      </c>
      <c r="K643" s="219" t="s">
        <v>2756</v>
      </c>
      <c r="L643" s="22"/>
      <c r="M643" s="22"/>
      <c r="N643" s="22"/>
      <c r="O643" s="22"/>
      <c r="P643" s="22"/>
      <c r="Q643" s="22"/>
      <c r="R643" s="22"/>
      <c r="S643" s="22"/>
      <c r="T643" s="22"/>
      <c r="U643" s="22"/>
      <c r="V643" s="22"/>
      <c r="W643" s="22"/>
      <c r="X643" s="22"/>
      <c r="Y643" s="22"/>
      <c r="Z643" s="22"/>
      <c r="AA643" s="22"/>
    </row>
    <row r="644" spans="1:27" ht="15">
      <c r="A644" s="138">
        <v>720</v>
      </c>
      <c r="B644" s="80" t="s">
        <v>2075</v>
      </c>
      <c r="C644" s="80" t="s">
        <v>1706</v>
      </c>
      <c r="D644" s="78">
        <v>50</v>
      </c>
      <c r="E644" s="217">
        <v>7</v>
      </c>
      <c r="F644" s="80"/>
      <c r="G644" s="447"/>
      <c r="H644" s="218">
        <f t="shared" si="4"/>
        <v>3</v>
      </c>
      <c r="I644" s="218">
        <f t="shared" si="5"/>
        <v>0</v>
      </c>
      <c r="J644" s="218">
        <v>15</v>
      </c>
      <c r="K644" s="219" t="s">
        <v>2757</v>
      </c>
      <c r="L644" s="22"/>
      <c r="M644" s="22"/>
      <c r="N644" s="22"/>
      <c r="O644" s="22"/>
      <c r="P644" s="22"/>
      <c r="Q644" s="22"/>
      <c r="R644" s="22"/>
      <c r="S644" s="22"/>
      <c r="T644" s="22"/>
      <c r="U644" s="22"/>
      <c r="V644" s="22"/>
      <c r="W644" s="22"/>
      <c r="X644" s="22"/>
      <c r="Y644" s="22"/>
      <c r="Z644" s="22"/>
      <c r="AA644" s="22"/>
    </row>
    <row r="645" spans="1:27" ht="15">
      <c r="A645" s="138">
        <v>851</v>
      </c>
      <c r="B645" s="80" t="s">
        <v>2079</v>
      </c>
      <c r="C645" s="80" t="s">
        <v>1706</v>
      </c>
      <c r="D645" s="78">
        <v>51</v>
      </c>
      <c r="E645" s="217">
        <v>1</v>
      </c>
      <c r="F645" s="80"/>
      <c r="G645" s="447"/>
      <c r="H645" s="218">
        <f t="shared" si="4"/>
        <v>12.200000000000001</v>
      </c>
      <c r="I645" s="218">
        <f t="shared" si="5"/>
        <v>0</v>
      </c>
      <c r="J645" s="218">
        <v>61</v>
      </c>
      <c r="K645" s="219" t="s">
        <v>2080</v>
      </c>
      <c r="L645" s="22"/>
      <c r="M645" s="22"/>
      <c r="N645" s="22"/>
      <c r="O645" s="22"/>
      <c r="P645" s="22"/>
      <c r="Q645" s="22"/>
      <c r="R645" s="22"/>
      <c r="S645" s="22"/>
      <c r="T645" s="22"/>
      <c r="U645" s="22"/>
      <c r="V645" s="22"/>
      <c r="W645" s="22"/>
      <c r="X645" s="22"/>
      <c r="Y645" s="22"/>
      <c r="Z645" s="22"/>
      <c r="AA645" s="22"/>
    </row>
    <row r="646" spans="1:27" ht="15">
      <c r="A646" s="138">
        <v>116</v>
      </c>
      <c r="B646" s="80" t="s">
        <v>2758</v>
      </c>
      <c r="C646" s="80" t="s">
        <v>1699</v>
      </c>
      <c r="D646" s="78"/>
      <c r="E646" s="217">
        <v>15</v>
      </c>
      <c r="F646" s="80"/>
      <c r="G646" s="447"/>
      <c r="H646" s="218">
        <f t="shared" si="4"/>
        <v>18</v>
      </c>
      <c r="I646" s="218">
        <f t="shared" si="5"/>
        <v>0</v>
      </c>
      <c r="J646" s="218">
        <v>90</v>
      </c>
      <c r="K646" s="219" t="s">
        <v>2759</v>
      </c>
      <c r="L646" s="22"/>
      <c r="M646" s="22"/>
      <c r="N646" s="22"/>
      <c r="O646" s="22"/>
      <c r="P646" s="22"/>
      <c r="Q646" s="22"/>
      <c r="R646" s="22"/>
      <c r="S646" s="22"/>
      <c r="T646" s="22"/>
      <c r="U646" s="22"/>
      <c r="V646" s="22"/>
      <c r="W646" s="22"/>
      <c r="X646" s="22"/>
      <c r="Y646" s="22"/>
      <c r="Z646" s="22"/>
      <c r="AA646" s="22"/>
    </row>
    <row r="647" spans="1:27" ht="15">
      <c r="A647" s="138">
        <v>463</v>
      </c>
      <c r="B647" s="80" t="s">
        <v>2094</v>
      </c>
      <c r="C647" s="80" t="s">
        <v>1704</v>
      </c>
      <c r="D647" s="78">
        <v>34</v>
      </c>
      <c r="E647" s="217">
        <v>2</v>
      </c>
      <c r="F647" s="80"/>
      <c r="G647" s="447"/>
      <c r="H647" s="218">
        <f t="shared" si="4"/>
        <v>6.4</v>
      </c>
      <c r="I647" s="218">
        <f t="shared" si="5"/>
        <v>0</v>
      </c>
      <c r="J647" s="218">
        <v>32</v>
      </c>
      <c r="K647" s="219" t="s">
        <v>2095</v>
      </c>
      <c r="L647" s="22"/>
      <c r="M647" s="22"/>
      <c r="N647" s="22"/>
      <c r="O647" s="22"/>
      <c r="P647" s="22"/>
      <c r="Q647" s="22"/>
      <c r="R647" s="22"/>
      <c r="S647" s="22"/>
      <c r="T647" s="22"/>
      <c r="U647" s="22"/>
      <c r="V647" s="22"/>
      <c r="W647" s="22"/>
      <c r="X647" s="22"/>
      <c r="Y647" s="22"/>
      <c r="Z647" s="22"/>
      <c r="AA647" s="22"/>
    </row>
    <row r="648" spans="1:27" ht="15">
      <c r="A648" s="138">
        <v>77</v>
      </c>
      <c r="B648" s="80" t="s">
        <v>2760</v>
      </c>
      <c r="C648" s="80" t="s">
        <v>1699</v>
      </c>
      <c r="D648" s="78"/>
      <c r="E648" s="217">
        <v>37</v>
      </c>
      <c r="F648" s="80"/>
      <c r="G648" s="447"/>
      <c r="H648" s="218">
        <f t="shared" si="4"/>
        <v>11.200000000000001</v>
      </c>
      <c r="I648" s="218">
        <f t="shared" si="5"/>
        <v>0</v>
      </c>
      <c r="J648" s="218">
        <v>56</v>
      </c>
      <c r="K648" s="219" t="s">
        <v>2761</v>
      </c>
      <c r="L648" s="22"/>
      <c r="M648" s="22"/>
      <c r="N648" s="22"/>
      <c r="O648" s="22"/>
      <c r="P648" s="22"/>
      <c r="Q648" s="22"/>
      <c r="R648" s="22"/>
      <c r="S648" s="22"/>
      <c r="T648" s="22"/>
      <c r="U648" s="22"/>
      <c r="V648" s="22"/>
      <c r="W648" s="22"/>
      <c r="X648" s="22"/>
      <c r="Y648" s="22"/>
      <c r="Z648" s="22"/>
      <c r="AA648" s="22"/>
    </row>
    <row r="649" spans="1:27" ht="15">
      <c r="A649" s="138">
        <v>141</v>
      </c>
      <c r="B649" s="80" t="s">
        <v>2098</v>
      </c>
      <c r="C649" s="80" t="s">
        <v>1699</v>
      </c>
      <c r="D649" s="78"/>
      <c r="E649" s="217">
        <v>1</v>
      </c>
      <c r="F649" s="80"/>
      <c r="G649" s="447"/>
      <c r="H649" s="218">
        <f t="shared" si="4"/>
        <v>12.200000000000001</v>
      </c>
      <c r="I649" s="218">
        <f t="shared" si="5"/>
        <v>0</v>
      </c>
      <c r="J649" s="218">
        <v>61</v>
      </c>
      <c r="K649" s="219" t="s">
        <v>2762</v>
      </c>
      <c r="L649" s="22"/>
      <c r="M649" s="22"/>
      <c r="N649" s="22"/>
      <c r="O649" s="22"/>
      <c r="P649" s="22"/>
      <c r="Q649" s="22"/>
      <c r="R649" s="22"/>
      <c r="S649" s="22"/>
      <c r="T649" s="22"/>
      <c r="U649" s="22"/>
      <c r="V649" s="22"/>
      <c r="W649" s="22"/>
      <c r="X649" s="22"/>
      <c r="Y649" s="22"/>
      <c r="Z649" s="22"/>
      <c r="AA649" s="22"/>
    </row>
    <row r="650" spans="1:27" ht="15">
      <c r="A650" s="138">
        <v>50</v>
      </c>
      <c r="B650" s="80" t="s">
        <v>2763</v>
      </c>
      <c r="C650" s="80" t="s">
        <v>1699</v>
      </c>
      <c r="D650" s="78"/>
      <c r="E650" s="217">
        <v>4</v>
      </c>
      <c r="F650" s="80"/>
      <c r="G650" s="447"/>
      <c r="H650" s="218">
        <f t="shared" si="4"/>
        <v>19</v>
      </c>
      <c r="I650" s="218">
        <f t="shared" si="5"/>
        <v>0</v>
      </c>
      <c r="J650" s="218">
        <v>95</v>
      </c>
      <c r="K650" s="219" t="s">
        <v>2764</v>
      </c>
      <c r="L650" s="22"/>
      <c r="M650" s="22"/>
      <c r="N650" s="22"/>
      <c r="O650" s="22"/>
      <c r="P650" s="22"/>
      <c r="Q650" s="22"/>
      <c r="R650" s="22"/>
      <c r="S650" s="22"/>
      <c r="T650" s="22"/>
      <c r="U650" s="22"/>
      <c r="V650" s="22"/>
      <c r="W650" s="22"/>
      <c r="X650" s="22"/>
      <c r="Y650" s="22"/>
      <c r="Z650" s="22"/>
      <c r="AA650" s="22"/>
    </row>
    <row r="651" spans="1:27" ht="15">
      <c r="A651" s="138">
        <v>852</v>
      </c>
      <c r="B651" s="80" t="s">
        <v>2765</v>
      </c>
      <c r="C651" s="80" t="s">
        <v>1706</v>
      </c>
      <c r="D651" s="78">
        <v>51</v>
      </c>
      <c r="E651" s="217">
        <v>1</v>
      </c>
      <c r="F651" s="80"/>
      <c r="G651" s="447"/>
      <c r="H651" s="218">
        <f t="shared" si="4"/>
        <v>19</v>
      </c>
      <c r="I651" s="218">
        <f t="shared" si="5"/>
        <v>0</v>
      </c>
      <c r="J651" s="218">
        <v>95</v>
      </c>
      <c r="K651" s="219" t="s">
        <v>2766</v>
      </c>
      <c r="L651" s="22"/>
      <c r="M651" s="22"/>
      <c r="N651" s="22"/>
      <c r="O651" s="22"/>
      <c r="P651" s="22"/>
      <c r="Q651" s="22"/>
      <c r="R651" s="22"/>
      <c r="S651" s="22"/>
      <c r="T651" s="22"/>
      <c r="U651" s="22"/>
      <c r="V651" s="22"/>
      <c r="W651" s="22"/>
      <c r="X651" s="22"/>
      <c r="Y651" s="22"/>
      <c r="Z651" s="22"/>
      <c r="AA651" s="22"/>
    </row>
    <row r="652" spans="1:27" ht="15">
      <c r="A652" s="138">
        <v>69</v>
      </c>
      <c r="B652" s="80" t="s">
        <v>2767</v>
      </c>
      <c r="C652" s="80" t="s">
        <v>1699</v>
      </c>
      <c r="D652" s="78"/>
      <c r="E652" s="217">
        <v>2</v>
      </c>
      <c r="F652" s="80"/>
      <c r="G652" s="447"/>
      <c r="H652" s="218">
        <f t="shared" si="4"/>
        <v>6.6000000000000005</v>
      </c>
      <c r="I652" s="218">
        <f t="shared" si="5"/>
        <v>0</v>
      </c>
      <c r="J652" s="218">
        <v>33</v>
      </c>
      <c r="K652" s="219" t="s">
        <v>2768</v>
      </c>
      <c r="L652" s="22"/>
      <c r="M652" s="22"/>
      <c r="N652" s="22"/>
      <c r="O652" s="22"/>
      <c r="P652" s="22"/>
      <c r="Q652" s="22"/>
      <c r="R652" s="22"/>
      <c r="S652" s="22"/>
      <c r="T652" s="22"/>
      <c r="U652" s="22"/>
      <c r="V652" s="22"/>
      <c r="W652" s="22"/>
      <c r="X652" s="22"/>
      <c r="Y652" s="22"/>
      <c r="Z652" s="22"/>
      <c r="AA652" s="22"/>
    </row>
    <row r="653" spans="1:27" ht="15">
      <c r="A653" s="138">
        <v>100</v>
      </c>
      <c r="B653" s="80" t="s">
        <v>2769</v>
      </c>
      <c r="C653" s="80" t="s">
        <v>1699</v>
      </c>
      <c r="D653" s="78"/>
      <c r="E653" s="217">
        <v>78</v>
      </c>
      <c r="F653" s="80"/>
      <c r="G653" s="447"/>
      <c r="H653" s="218">
        <f t="shared" si="4"/>
        <v>6</v>
      </c>
      <c r="I653" s="218">
        <f t="shared" si="5"/>
        <v>0</v>
      </c>
      <c r="J653" s="218">
        <v>30</v>
      </c>
      <c r="K653" s="219" t="s">
        <v>2770</v>
      </c>
      <c r="L653" s="22"/>
      <c r="M653" s="22"/>
      <c r="N653" s="22"/>
      <c r="O653" s="22"/>
      <c r="P653" s="22"/>
      <c r="Q653" s="22"/>
      <c r="R653" s="22"/>
      <c r="S653" s="22"/>
      <c r="T653" s="22"/>
      <c r="U653" s="22"/>
      <c r="V653" s="22"/>
      <c r="W653" s="22"/>
      <c r="X653" s="22"/>
      <c r="Y653" s="22"/>
      <c r="Z653" s="22"/>
      <c r="AA653" s="22"/>
    </row>
    <row r="654" spans="1:27" ht="15">
      <c r="A654" s="138">
        <v>312</v>
      </c>
      <c r="B654" s="80" t="s">
        <v>2771</v>
      </c>
      <c r="C654" s="80" t="s">
        <v>1704</v>
      </c>
      <c r="D654" s="78">
        <v>21</v>
      </c>
      <c r="E654" s="217">
        <v>17</v>
      </c>
      <c r="F654" s="80"/>
      <c r="G654" s="447"/>
      <c r="H654" s="218">
        <f t="shared" si="4"/>
        <v>6</v>
      </c>
      <c r="I654" s="218">
        <f t="shared" si="5"/>
        <v>0</v>
      </c>
      <c r="J654" s="218">
        <v>30</v>
      </c>
      <c r="K654" s="219" t="s">
        <v>2772</v>
      </c>
      <c r="L654" s="22"/>
      <c r="M654" s="22"/>
      <c r="N654" s="22"/>
      <c r="O654" s="22"/>
      <c r="P654" s="22"/>
      <c r="Q654" s="22"/>
      <c r="R654" s="22"/>
      <c r="S654" s="22"/>
      <c r="T654" s="22"/>
      <c r="U654" s="22"/>
      <c r="V654" s="22"/>
      <c r="W654" s="22"/>
      <c r="X654" s="22"/>
      <c r="Y654" s="22"/>
      <c r="Z654" s="22"/>
      <c r="AA654" s="22"/>
    </row>
    <row r="655" spans="1:27" ht="15">
      <c r="A655" s="138">
        <v>335</v>
      </c>
      <c r="B655" s="80" t="s">
        <v>2773</v>
      </c>
      <c r="C655" s="80" t="s">
        <v>1704</v>
      </c>
      <c r="D655" s="78">
        <v>23</v>
      </c>
      <c r="E655" s="217">
        <v>42</v>
      </c>
      <c r="F655" s="80"/>
      <c r="G655" s="447"/>
      <c r="H655" s="218">
        <f t="shared" si="4"/>
        <v>4.8000000000000007</v>
      </c>
      <c r="I655" s="218">
        <f t="shared" si="5"/>
        <v>0</v>
      </c>
      <c r="J655" s="218">
        <v>24</v>
      </c>
      <c r="K655" s="219" t="s">
        <v>2774</v>
      </c>
      <c r="L655" s="22"/>
      <c r="M655" s="22"/>
      <c r="N655" s="22"/>
      <c r="O655" s="22"/>
      <c r="P655" s="22"/>
      <c r="Q655" s="22"/>
      <c r="R655" s="22"/>
      <c r="S655" s="22"/>
      <c r="T655" s="22"/>
      <c r="U655" s="22"/>
      <c r="V655" s="22"/>
      <c r="W655" s="22"/>
      <c r="X655" s="22"/>
      <c r="Y655" s="22"/>
      <c r="Z655" s="22"/>
      <c r="AA655" s="22"/>
    </row>
    <row r="656" spans="1:27" ht="15">
      <c r="A656" s="138">
        <v>653</v>
      </c>
      <c r="B656" s="80" t="s">
        <v>2773</v>
      </c>
      <c r="C656" s="80" t="s">
        <v>1706</v>
      </c>
      <c r="D656" s="78">
        <v>49</v>
      </c>
      <c r="E656" s="217">
        <v>7</v>
      </c>
      <c r="F656" s="80"/>
      <c r="G656" s="447"/>
      <c r="H656" s="218">
        <f t="shared" si="4"/>
        <v>4.8000000000000007</v>
      </c>
      <c r="I656" s="218">
        <f t="shared" si="5"/>
        <v>0</v>
      </c>
      <c r="J656" s="218">
        <v>24</v>
      </c>
      <c r="K656" s="219" t="s">
        <v>2774</v>
      </c>
      <c r="L656" s="22"/>
      <c r="M656" s="22"/>
      <c r="N656" s="22"/>
      <c r="O656" s="22"/>
      <c r="P656" s="22"/>
      <c r="Q656" s="22"/>
      <c r="R656" s="22"/>
      <c r="S656" s="22"/>
      <c r="T656" s="22"/>
      <c r="U656" s="22"/>
      <c r="V656" s="22"/>
      <c r="W656" s="22"/>
      <c r="X656" s="22"/>
      <c r="Y656" s="22"/>
      <c r="Z656" s="22"/>
      <c r="AA656" s="22"/>
    </row>
    <row r="657" spans="1:27" ht="15">
      <c r="A657" s="138">
        <v>101</v>
      </c>
      <c r="B657" s="80" t="s">
        <v>2775</v>
      </c>
      <c r="C657" s="80" t="s">
        <v>1699</v>
      </c>
      <c r="D657" s="78"/>
      <c r="E657" s="217">
        <v>342</v>
      </c>
      <c r="F657" s="80"/>
      <c r="G657" s="447"/>
      <c r="H657" s="218">
        <f t="shared" si="4"/>
        <v>5</v>
      </c>
      <c r="I657" s="218">
        <f t="shared" si="5"/>
        <v>0</v>
      </c>
      <c r="J657" s="218">
        <v>25</v>
      </c>
      <c r="K657" s="219" t="s">
        <v>2776</v>
      </c>
      <c r="L657" s="22"/>
      <c r="M657" s="22"/>
      <c r="N657" s="22"/>
      <c r="O657" s="22"/>
      <c r="P657" s="22"/>
      <c r="Q657" s="22"/>
      <c r="R657" s="22"/>
      <c r="S657" s="22"/>
      <c r="T657" s="22"/>
      <c r="U657" s="22"/>
      <c r="V657" s="22"/>
      <c r="W657" s="22"/>
      <c r="X657" s="22"/>
      <c r="Y657" s="22"/>
      <c r="Z657" s="22"/>
      <c r="AA657" s="22"/>
    </row>
    <row r="658" spans="1:27" ht="15">
      <c r="A658" s="138">
        <v>876</v>
      </c>
      <c r="B658" s="80" t="s">
        <v>2106</v>
      </c>
      <c r="C658" s="80" t="s">
        <v>1706</v>
      </c>
      <c r="D658" s="78">
        <v>51</v>
      </c>
      <c r="E658" s="217">
        <v>2</v>
      </c>
      <c r="F658" s="80"/>
      <c r="G658" s="447"/>
      <c r="H658" s="218">
        <f t="shared" si="4"/>
        <v>13.600000000000001</v>
      </c>
      <c r="I658" s="218">
        <f t="shared" si="5"/>
        <v>0</v>
      </c>
      <c r="J658" s="218">
        <v>68</v>
      </c>
      <c r="K658" s="219" t="s">
        <v>2107</v>
      </c>
      <c r="L658" s="22"/>
      <c r="M658" s="22"/>
      <c r="N658" s="22"/>
      <c r="O658" s="22"/>
      <c r="P658" s="22"/>
      <c r="Q658" s="22"/>
      <c r="R658" s="22"/>
      <c r="S658" s="22"/>
      <c r="T658" s="22"/>
      <c r="U658" s="22"/>
      <c r="V658" s="22"/>
      <c r="W658" s="22"/>
      <c r="X658" s="22"/>
      <c r="Y658" s="22"/>
      <c r="Z658" s="22"/>
      <c r="AA658" s="22"/>
    </row>
    <row r="659" spans="1:27" ht="15">
      <c r="A659" s="138">
        <v>398</v>
      </c>
      <c r="B659" s="80" t="s">
        <v>2777</v>
      </c>
      <c r="C659" s="80" t="s">
        <v>1704</v>
      </c>
      <c r="D659" s="78">
        <v>31</v>
      </c>
      <c r="E659" s="217">
        <v>3</v>
      </c>
      <c r="F659" s="80"/>
      <c r="G659" s="447"/>
      <c r="H659" s="218">
        <f t="shared" si="4"/>
        <v>4.6000000000000005</v>
      </c>
      <c r="I659" s="218">
        <f t="shared" si="5"/>
        <v>0</v>
      </c>
      <c r="J659" s="218">
        <v>23</v>
      </c>
      <c r="K659" s="219" t="s">
        <v>2778</v>
      </c>
      <c r="L659" s="22"/>
      <c r="M659" s="22"/>
      <c r="N659" s="22"/>
      <c r="O659" s="22"/>
      <c r="P659" s="22"/>
      <c r="Q659" s="22"/>
      <c r="R659" s="22"/>
      <c r="S659" s="22"/>
      <c r="T659" s="22"/>
      <c r="U659" s="22"/>
      <c r="V659" s="22"/>
      <c r="W659" s="22"/>
      <c r="X659" s="22"/>
      <c r="Y659" s="22"/>
      <c r="Z659" s="22"/>
      <c r="AA659" s="22"/>
    </row>
    <row r="660" spans="1:27" ht="15">
      <c r="A660" s="138">
        <v>646</v>
      </c>
      <c r="B660" s="80" t="s">
        <v>2777</v>
      </c>
      <c r="C660" s="80" t="s">
        <v>1706</v>
      </c>
      <c r="D660" s="78">
        <v>49</v>
      </c>
      <c r="E660" s="217">
        <v>65</v>
      </c>
      <c r="F660" s="80"/>
      <c r="G660" s="447"/>
      <c r="H660" s="218">
        <f t="shared" si="4"/>
        <v>4.6000000000000005</v>
      </c>
      <c r="I660" s="218">
        <f t="shared" si="5"/>
        <v>0</v>
      </c>
      <c r="J660" s="218">
        <v>23</v>
      </c>
      <c r="K660" s="219" t="s">
        <v>2778</v>
      </c>
      <c r="L660" s="22"/>
      <c r="M660" s="22"/>
      <c r="N660" s="22"/>
      <c r="O660" s="22"/>
      <c r="P660" s="22"/>
      <c r="Q660" s="22"/>
      <c r="R660" s="22"/>
      <c r="S660" s="22"/>
      <c r="T660" s="22"/>
      <c r="U660" s="22"/>
      <c r="V660" s="22"/>
      <c r="W660" s="22"/>
      <c r="X660" s="22"/>
      <c r="Y660" s="22"/>
      <c r="Z660" s="22"/>
      <c r="AA660" s="22"/>
    </row>
    <row r="661" spans="1:27" ht="15">
      <c r="A661" s="138">
        <v>158</v>
      </c>
      <c r="B661" s="80" t="s">
        <v>2779</v>
      </c>
      <c r="C661" s="80" t="s">
        <v>1699</v>
      </c>
      <c r="D661" s="78"/>
      <c r="E661" s="217">
        <v>2</v>
      </c>
      <c r="F661" s="80"/>
      <c r="G661" s="447"/>
      <c r="H661" s="218">
        <f t="shared" si="4"/>
        <v>6.6000000000000005</v>
      </c>
      <c r="I661" s="218">
        <f t="shared" si="5"/>
        <v>0</v>
      </c>
      <c r="J661" s="218">
        <v>33</v>
      </c>
      <c r="K661" s="219" t="s">
        <v>2780</v>
      </c>
      <c r="L661" s="22"/>
      <c r="M661" s="22"/>
      <c r="N661" s="22"/>
      <c r="O661" s="22"/>
      <c r="P661" s="22"/>
      <c r="Q661" s="22"/>
      <c r="R661" s="22"/>
      <c r="S661" s="22"/>
      <c r="T661" s="22"/>
      <c r="U661" s="22"/>
      <c r="V661" s="22"/>
      <c r="W661" s="22"/>
      <c r="X661" s="22"/>
      <c r="Y661" s="22"/>
      <c r="Z661" s="22"/>
      <c r="AA661" s="22"/>
    </row>
    <row r="662" spans="1:27" ht="15">
      <c r="A662" s="138">
        <v>412</v>
      </c>
      <c r="B662" s="80" t="s">
        <v>2781</v>
      </c>
      <c r="C662" s="80" t="s">
        <v>1704</v>
      </c>
      <c r="D662" s="78">
        <v>34</v>
      </c>
      <c r="E662" s="217">
        <v>18</v>
      </c>
      <c r="F662" s="80"/>
      <c r="G662" s="447"/>
      <c r="H662" s="218">
        <f t="shared" si="4"/>
        <v>6.6000000000000005</v>
      </c>
      <c r="I662" s="218">
        <f t="shared" si="5"/>
        <v>0</v>
      </c>
      <c r="J662" s="218">
        <v>33</v>
      </c>
      <c r="K662" s="219" t="s">
        <v>2782</v>
      </c>
      <c r="L662" s="22"/>
      <c r="M662" s="22"/>
      <c r="N662" s="22"/>
      <c r="O662" s="22"/>
      <c r="P662" s="22"/>
      <c r="Q662" s="22"/>
      <c r="R662" s="22"/>
      <c r="S662" s="22"/>
      <c r="T662" s="22"/>
      <c r="U662" s="22"/>
      <c r="V662" s="22"/>
      <c r="W662" s="22"/>
      <c r="X662" s="22"/>
      <c r="Y662" s="22"/>
      <c r="Z662" s="22"/>
      <c r="AA662" s="22"/>
    </row>
    <row r="663" spans="1:27" ht="15">
      <c r="A663" s="138">
        <v>875</v>
      </c>
      <c r="B663" s="80" t="s">
        <v>2781</v>
      </c>
      <c r="C663" s="80" t="s">
        <v>1706</v>
      </c>
      <c r="D663" s="78">
        <v>51</v>
      </c>
      <c r="E663" s="217">
        <v>2</v>
      </c>
      <c r="F663" s="80"/>
      <c r="G663" s="447"/>
      <c r="H663" s="218">
        <f t="shared" si="4"/>
        <v>6.6000000000000005</v>
      </c>
      <c r="I663" s="218">
        <f t="shared" si="5"/>
        <v>0</v>
      </c>
      <c r="J663" s="218">
        <v>33</v>
      </c>
      <c r="K663" s="219" t="s">
        <v>2782</v>
      </c>
      <c r="L663" s="22"/>
      <c r="M663" s="22"/>
      <c r="N663" s="22"/>
      <c r="O663" s="22"/>
      <c r="P663" s="22"/>
      <c r="Q663" s="22"/>
      <c r="R663" s="22"/>
      <c r="S663" s="22"/>
      <c r="T663" s="22"/>
      <c r="U663" s="22"/>
      <c r="V663" s="22"/>
      <c r="W663" s="22"/>
      <c r="X663" s="22"/>
      <c r="Y663" s="22"/>
      <c r="Z663" s="22"/>
      <c r="AA663" s="22"/>
    </row>
    <row r="664" spans="1:27" ht="15">
      <c r="A664" s="138">
        <v>490</v>
      </c>
      <c r="B664" s="80" t="s">
        <v>2783</v>
      </c>
      <c r="C664" s="80" t="s">
        <v>1704</v>
      </c>
      <c r="D664" s="78">
        <v>34</v>
      </c>
      <c r="E664" s="217">
        <v>4</v>
      </c>
      <c r="F664" s="80"/>
      <c r="G664" s="447"/>
      <c r="H664" s="218">
        <f t="shared" si="4"/>
        <v>4.4000000000000004</v>
      </c>
      <c r="I664" s="218">
        <f t="shared" si="5"/>
        <v>0</v>
      </c>
      <c r="J664" s="218">
        <v>22</v>
      </c>
      <c r="K664" s="220" t="s">
        <v>2784</v>
      </c>
      <c r="L664" s="22"/>
      <c r="M664" s="22"/>
      <c r="N664" s="22"/>
      <c r="O664" s="22"/>
      <c r="P664" s="22"/>
      <c r="Q664" s="22"/>
      <c r="R664" s="22"/>
      <c r="S664" s="22"/>
      <c r="T664" s="22"/>
      <c r="U664" s="22"/>
      <c r="V664" s="22"/>
      <c r="W664" s="22"/>
      <c r="X664" s="22"/>
      <c r="Y664" s="22"/>
      <c r="Z664" s="22"/>
      <c r="AA664" s="22"/>
    </row>
    <row r="665" spans="1:27" ht="15">
      <c r="A665" s="138">
        <v>799</v>
      </c>
      <c r="B665" s="80" t="s">
        <v>2118</v>
      </c>
      <c r="C665" s="80" t="s">
        <v>1706</v>
      </c>
      <c r="D665" s="78">
        <v>51</v>
      </c>
      <c r="E665" s="217">
        <v>2</v>
      </c>
      <c r="F665" s="80"/>
      <c r="G665" s="447"/>
      <c r="H665" s="218">
        <f t="shared" si="4"/>
        <v>3.2</v>
      </c>
      <c r="I665" s="218">
        <f t="shared" si="5"/>
        <v>0</v>
      </c>
      <c r="J665" s="218">
        <v>16</v>
      </c>
      <c r="K665" s="219" t="s">
        <v>2119</v>
      </c>
      <c r="L665" s="22"/>
      <c r="M665" s="22"/>
      <c r="N665" s="22"/>
      <c r="O665" s="22"/>
      <c r="P665" s="22"/>
      <c r="Q665" s="22"/>
      <c r="R665" s="22"/>
      <c r="S665" s="22"/>
      <c r="T665" s="22"/>
      <c r="U665" s="22"/>
      <c r="V665" s="22"/>
      <c r="W665" s="22"/>
      <c r="X665" s="22"/>
      <c r="Y665" s="22"/>
      <c r="Z665" s="22"/>
      <c r="AA665" s="22"/>
    </row>
    <row r="666" spans="1:27" ht="15">
      <c r="A666" s="138">
        <v>97</v>
      </c>
      <c r="B666" s="80" t="s">
        <v>2785</v>
      </c>
      <c r="C666" s="80" t="s">
        <v>1699</v>
      </c>
      <c r="D666" s="78"/>
      <c r="E666" s="217">
        <v>3</v>
      </c>
      <c r="F666" s="80"/>
      <c r="G666" s="447"/>
      <c r="H666" s="218">
        <f t="shared" si="4"/>
        <v>6.6000000000000005</v>
      </c>
      <c r="I666" s="218">
        <f t="shared" si="5"/>
        <v>0</v>
      </c>
      <c r="J666" s="218">
        <v>33</v>
      </c>
      <c r="K666" s="219" t="s">
        <v>2786</v>
      </c>
      <c r="L666" s="22"/>
      <c r="M666" s="22"/>
      <c r="N666" s="22"/>
      <c r="O666" s="22"/>
      <c r="P666" s="22"/>
      <c r="Q666" s="22"/>
      <c r="R666" s="22"/>
      <c r="S666" s="22"/>
      <c r="T666" s="22"/>
      <c r="U666" s="22"/>
      <c r="V666" s="22"/>
      <c r="W666" s="22"/>
      <c r="X666" s="22"/>
      <c r="Y666" s="22"/>
      <c r="Z666" s="22"/>
      <c r="AA666" s="22"/>
    </row>
    <row r="667" spans="1:27" ht="15">
      <c r="A667" s="138">
        <v>672</v>
      </c>
      <c r="B667" s="80" t="s">
        <v>2122</v>
      </c>
      <c r="C667" s="80" t="s">
        <v>1706</v>
      </c>
      <c r="D667" s="78">
        <v>50</v>
      </c>
      <c r="E667" s="217">
        <v>2</v>
      </c>
      <c r="F667" s="80"/>
      <c r="G667" s="447"/>
      <c r="H667" s="218">
        <f t="shared" si="4"/>
        <v>6.6000000000000005</v>
      </c>
      <c r="I667" s="218">
        <f t="shared" si="5"/>
        <v>0</v>
      </c>
      <c r="J667" s="218">
        <v>33</v>
      </c>
      <c r="K667" s="219" t="s">
        <v>2123</v>
      </c>
      <c r="L667" s="22"/>
      <c r="M667" s="22"/>
      <c r="N667" s="22"/>
      <c r="O667" s="22"/>
      <c r="P667" s="22"/>
      <c r="Q667" s="22"/>
      <c r="R667" s="22"/>
      <c r="S667" s="22"/>
      <c r="T667" s="22"/>
      <c r="U667" s="22"/>
      <c r="V667" s="22"/>
      <c r="W667" s="22"/>
      <c r="X667" s="22"/>
      <c r="Y667" s="22"/>
      <c r="Z667" s="22"/>
      <c r="AA667" s="22"/>
    </row>
    <row r="668" spans="1:27" ht="15">
      <c r="A668" s="138">
        <v>25</v>
      </c>
      <c r="B668" s="80" t="s">
        <v>2787</v>
      </c>
      <c r="C668" s="80" t="s">
        <v>1699</v>
      </c>
      <c r="D668" s="78"/>
      <c r="E668" s="217">
        <v>3</v>
      </c>
      <c r="F668" s="80"/>
      <c r="G668" s="447"/>
      <c r="H668" s="218">
        <f t="shared" si="4"/>
        <v>4.2</v>
      </c>
      <c r="I668" s="218">
        <f t="shared" si="5"/>
        <v>0</v>
      </c>
      <c r="J668" s="218">
        <v>21</v>
      </c>
      <c r="K668" s="219" t="s">
        <v>2788</v>
      </c>
      <c r="L668" s="22"/>
      <c r="M668" s="22"/>
      <c r="N668" s="22"/>
      <c r="O668" s="22"/>
      <c r="P668" s="22"/>
      <c r="Q668" s="22"/>
      <c r="R668" s="22"/>
      <c r="S668" s="22"/>
      <c r="T668" s="22"/>
      <c r="U668" s="22"/>
      <c r="V668" s="22"/>
      <c r="W668" s="22"/>
      <c r="X668" s="22"/>
      <c r="Y668" s="22"/>
      <c r="Z668" s="22"/>
      <c r="AA668" s="22"/>
    </row>
    <row r="669" spans="1:27" ht="15">
      <c r="A669" s="138">
        <v>441</v>
      </c>
      <c r="B669" s="80" t="s">
        <v>2789</v>
      </c>
      <c r="C669" s="80" t="s">
        <v>1704</v>
      </c>
      <c r="D669" s="78">
        <v>34</v>
      </c>
      <c r="E669" s="217">
        <v>1</v>
      </c>
      <c r="F669" s="80"/>
      <c r="G669" s="447"/>
      <c r="H669" s="218">
        <f t="shared" si="4"/>
        <v>4.2</v>
      </c>
      <c r="I669" s="218">
        <f t="shared" si="5"/>
        <v>0</v>
      </c>
      <c r="J669" s="218">
        <v>21</v>
      </c>
      <c r="K669" s="219" t="s">
        <v>2790</v>
      </c>
      <c r="L669" s="22"/>
      <c r="M669" s="22"/>
      <c r="N669" s="22"/>
      <c r="O669" s="22"/>
      <c r="P669" s="22"/>
      <c r="Q669" s="22"/>
      <c r="R669" s="22"/>
      <c r="S669" s="22"/>
      <c r="T669" s="22"/>
      <c r="U669" s="22"/>
      <c r="V669" s="22"/>
      <c r="W669" s="22"/>
      <c r="X669" s="22"/>
      <c r="Y669" s="22"/>
      <c r="Z669" s="22"/>
      <c r="AA669" s="22"/>
    </row>
    <row r="670" spans="1:27" ht="15">
      <c r="A670" s="138">
        <v>764</v>
      </c>
      <c r="B670" s="80" t="s">
        <v>2789</v>
      </c>
      <c r="C670" s="80" t="s">
        <v>1706</v>
      </c>
      <c r="D670" s="78">
        <v>51</v>
      </c>
      <c r="E670" s="217">
        <v>1</v>
      </c>
      <c r="F670" s="80"/>
      <c r="G670" s="447"/>
      <c r="H670" s="218">
        <f t="shared" si="4"/>
        <v>4.2</v>
      </c>
      <c r="I670" s="218">
        <f t="shared" si="5"/>
        <v>0</v>
      </c>
      <c r="J670" s="218">
        <v>21</v>
      </c>
      <c r="K670" s="219" t="s">
        <v>2790</v>
      </c>
      <c r="L670" s="22"/>
      <c r="M670" s="22"/>
      <c r="N670" s="22"/>
      <c r="O670" s="22"/>
      <c r="P670" s="22"/>
      <c r="Q670" s="22"/>
      <c r="R670" s="22"/>
      <c r="S670" s="22"/>
      <c r="T670" s="22"/>
      <c r="U670" s="22"/>
      <c r="V670" s="22"/>
      <c r="W670" s="22"/>
      <c r="X670" s="22"/>
      <c r="Y670" s="22"/>
      <c r="Z670" s="22"/>
      <c r="AA670" s="22"/>
    </row>
    <row r="671" spans="1:27" ht="15">
      <c r="A671" s="138">
        <v>643</v>
      </c>
      <c r="B671" s="80" t="s">
        <v>2128</v>
      </c>
      <c r="C671" s="80" t="s">
        <v>1706</v>
      </c>
      <c r="D671" s="78">
        <v>49</v>
      </c>
      <c r="E671" s="217">
        <v>94</v>
      </c>
      <c r="F671" s="80"/>
      <c r="G671" s="447"/>
      <c r="H671" s="218">
        <f t="shared" si="4"/>
        <v>5.2</v>
      </c>
      <c r="I671" s="218">
        <f t="shared" si="5"/>
        <v>0</v>
      </c>
      <c r="J671" s="218">
        <v>26</v>
      </c>
      <c r="K671" s="219" t="s">
        <v>2129</v>
      </c>
      <c r="L671" s="22"/>
      <c r="M671" s="22"/>
      <c r="N671" s="22"/>
      <c r="O671" s="22"/>
      <c r="P671" s="22"/>
      <c r="Q671" s="22"/>
      <c r="R671" s="22"/>
      <c r="S671" s="22"/>
      <c r="T671" s="22"/>
      <c r="U671" s="22"/>
      <c r="V671" s="22"/>
      <c r="W671" s="22"/>
      <c r="X671" s="22"/>
      <c r="Y671" s="22"/>
      <c r="Z671" s="22"/>
      <c r="AA671" s="22"/>
    </row>
    <row r="672" spans="1:27" ht="15">
      <c r="A672" s="138">
        <v>345</v>
      </c>
      <c r="B672" s="80" t="s">
        <v>2132</v>
      </c>
      <c r="C672" s="80" t="s">
        <v>1704</v>
      </c>
      <c r="D672" s="78">
        <v>23</v>
      </c>
      <c r="E672" s="217">
        <v>1</v>
      </c>
      <c r="F672" s="80"/>
      <c r="G672" s="447"/>
      <c r="H672" s="218">
        <f t="shared" si="4"/>
        <v>6.4</v>
      </c>
      <c r="I672" s="218">
        <f t="shared" si="5"/>
        <v>0</v>
      </c>
      <c r="J672" s="218">
        <v>32</v>
      </c>
      <c r="K672" s="219" t="s">
        <v>2133</v>
      </c>
      <c r="L672" s="22"/>
      <c r="M672" s="22"/>
      <c r="N672" s="22"/>
      <c r="O672" s="22"/>
      <c r="P672" s="22"/>
      <c r="Q672" s="22"/>
      <c r="R672" s="22"/>
      <c r="S672" s="22"/>
      <c r="T672" s="22"/>
      <c r="U672" s="22"/>
      <c r="V672" s="22"/>
      <c r="W672" s="22"/>
      <c r="X672" s="22"/>
      <c r="Y672" s="22"/>
      <c r="Z672" s="22"/>
      <c r="AA672" s="22"/>
    </row>
    <row r="673" spans="1:27" ht="15">
      <c r="A673" s="138">
        <v>84</v>
      </c>
      <c r="B673" s="80" t="s">
        <v>2791</v>
      </c>
      <c r="C673" s="80" t="s">
        <v>1699</v>
      </c>
      <c r="D673" s="78"/>
      <c r="E673" s="217">
        <v>0</v>
      </c>
      <c r="F673" s="80"/>
      <c r="G673" s="447"/>
      <c r="H673" s="218">
        <f t="shared" si="4"/>
        <v>8.4</v>
      </c>
      <c r="I673" s="218">
        <f t="shared" si="5"/>
        <v>0</v>
      </c>
      <c r="J673" s="218">
        <v>42</v>
      </c>
      <c r="K673" s="219" t="s">
        <v>2792</v>
      </c>
      <c r="L673" s="22"/>
      <c r="M673" s="22"/>
      <c r="N673" s="22"/>
      <c r="O673" s="22"/>
      <c r="P673" s="22"/>
      <c r="Q673" s="22"/>
      <c r="R673" s="22"/>
      <c r="S673" s="22"/>
      <c r="T673" s="22"/>
      <c r="U673" s="22"/>
      <c r="V673" s="22"/>
      <c r="W673" s="22"/>
      <c r="X673" s="22"/>
      <c r="Y673" s="22"/>
      <c r="Z673" s="22"/>
      <c r="AA673" s="22"/>
    </row>
    <row r="674" spans="1:27" ht="15">
      <c r="A674" s="138">
        <v>417</v>
      </c>
      <c r="B674" s="80" t="s">
        <v>2793</v>
      </c>
      <c r="C674" s="80" t="s">
        <v>1704</v>
      </c>
      <c r="D674" s="78">
        <v>34</v>
      </c>
      <c r="E674" s="217">
        <v>0</v>
      </c>
      <c r="F674" s="80"/>
      <c r="G674" s="447"/>
      <c r="H674" s="218">
        <f t="shared" si="4"/>
        <v>5.4</v>
      </c>
      <c r="I674" s="218">
        <f t="shared" si="5"/>
        <v>0</v>
      </c>
      <c r="J674" s="218">
        <v>27</v>
      </c>
      <c r="K674" s="219" t="s">
        <v>2794</v>
      </c>
      <c r="L674" s="22"/>
      <c r="M674" s="22"/>
      <c r="N674" s="22"/>
      <c r="O674" s="22"/>
      <c r="P674" s="22"/>
      <c r="Q674" s="22"/>
      <c r="R674" s="22"/>
      <c r="S674" s="22"/>
      <c r="T674" s="22"/>
      <c r="U674" s="22"/>
      <c r="V674" s="22"/>
      <c r="W674" s="22"/>
      <c r="X674" s="22"/>
      <c r="Y674" s="22"/>
      <c r="Z674" s="22"/>
      <c r="AA674" s="22"/>
    </row>
    <row r="675" spans="1:27" ht="15">
      <c r="A675" s="138">
        <v>804</v>
      </c>
      <c r="B675" s="80" t="s">
        <v>2793</v>
      </c>
      <c r="C675" s="80" t="s">
        <v>1706</v>
      </c>
      <c r="D675" s="78">
        <v>51</v>
      </c>
      <c r="E675" s="217">
        <v>0</v>
      </c>
      <c r="F675" s="80"/>
      <c r="G675" s="447"/>
      <c r="H675" s="218">
        <f t="shared" si="4"/>
        <v>5.4</v>
      </c>
      <c r="I675" s="218">
        <f t="shared" si="5"/>
        <v>0</v>
      </c>
      <c r="J675" s="218">
        <v>27</v>
      </c>
      <c r="K675" s="219" t="s">
        <v>2795</v>
      </c>
      <c r="L675" s="22"/>
      <c r="M675" s="22"/>
      <c r="N675" s="22"/>
      <c r="O675" s="22"/>
      <c r="P675" s="22"/>
      <c r="Q675" s="22"/>
      <c r="R675" s="22"/>
      <c r="S675" s="22"/>
      <c r="T675" s="22"/>
      <c r="U675" s="22"/>
      <c r="V675" s="22"/>
      <c r="W675" s="22"/>
      <c r="X675" s="22"/>
      <c r="Y675" s="22"/>
      <c r="Z675" s="22"/>
      <c r="AA675" s="22"/>
    </row>
    <row r="676" spans="1:27" ht="15">
      <c r="A676" s="138">
        <v>715</v>
      </c>
      <c r="B676" s="80" t="s">
        <v>2796</v>
      </c>
      <c r="C676" s="80" t="s">
        <v>1706</v>
      </c>
      <c r="D676" s="78">
        <v>50</v>
      </c>
      <c r="E676" s="217">
        <v>2</v>
      </c>
      <c r="F676" s="80"/>
      <c r="G676" s="447"/>
      <c r="H676" s="218">
        <f t="shared" si="4"/>
        <v>9.6000000000000014</v>
      </c>
      <c r="I676" s="218">
        <f t="shared" si="5"/>
        <v>0</v>
      </c>
      <c r="J676" s="218">
        <v>48</v>
      </c>
      <c r="K676" s="219" t="s">
        <v>2797</v>
      </c>
      <c r="L676" s="22"/>
      <c r="M676" s="22"/>
      <c r="N676" s="22"/>
      <c r="O676" s="22"/>
      <c r="P676" s="22"/>
      <c r="Q676" s="22"/>
      <c r="R676" s="22"/>
      <c r="S676" s="22"/>
      <c r="T676" s="22"/>
      <c r="U676" s="22"/>
      <c r="V676" s="22"/>
      <c r="W676" s="22"/>
      <c r="X676" s="22"/>
      <c r="Y676" s="22"/>
      <c r="Z676" s="22"/>
      <c r="AA676" s="22"/>
    </row>
    <row r="677" spans="1:27" ht="15">
      <c r="A677" s="138">
        <v>834</v>
      </c>
      <c r="B677" s="80" t="s">
        <v>2798</v>
      </c>
      <c r="C677" s="80" t="s">
        <v>1706</v>
      </c>
      <c r="D677" s="78">
        <v>51</v>
      </c>
      <c r="E677" s="217">
        <v>1</v>
      </c>
      <c r="F677" s="80"/>
      <c r="G677" s="447"/>
      <c r="H677" s="218">
        <f t="shared" si="4"/>
        <v>11</v>
      </c>
      <c r="I677" s="218">
        <f t="shared" si="5"/>
        <v>0</v>
      </c>
      <c r="J677" s="218">
        <v>55</v>
      </c>
      <c r="K677" s="219" t="s">
        <v>2799</v>
      </c>
      <c r="L677" s="22"/>
      <c r="M677" s="22"/>
      <c r="N677" s="22"/>
      <c r="O677" s="22"/>
      <c r="P677" s="22"/>
      <c r="Q677" s="22"/>
      <c r="R677" s="22"/>
      <c r="S677" s="22"/>
      <c r="T677" s="22"/>
      <c r="U677" s="22"/>
      <c r="V677" s="22"/>
      <c r="W677" s="22"/>
      <c r="X677" s="22"/>
      <c r="Y677" s="22"/>
      <c r="Z677" s="22"/>
      <c r="AA677" s="22"/>
    </row>
    <row r="678" spans="1:27" ht="15">
      <c r="A678" s="138">
        <v>839</v>
      </c>
      <c r="B678" s="80" t="s">
        <v>2138</v>
      </c>
      <c r="C678" s="80" t="s">
        <v>1706</v>
      </c>
      <c r="D678" s="78">
        <v>51</v>
      </c>
      <c r="E678" s="217">
        <v>2</v>
      </c>
      <c r="F678" s="80"/>
      <c r="G678" s="447"/>
      <c r="H678" s="218">
        <f t="shared" si="4"/>
        <v>5.2</v>
      </c>
      <c r="I678" s="218">
        <f t="shared" si="5"/>
        <v>0</v>
      </c>
      <c r="J678" s="218">
        <v>26</v>
      </c>
      <c r="K678" s="219" t="s">
        <v>2140</v>
      </c>
      <c r="L678" s="22"/>
      <c r="M678" s="22"/>
      <c r="N678" s="22"/>
      <c r="O678" s="22"/>
      <c r="P678" s="22"/>
      <c r="Q678" s="22"/>
      <c r="R678" s="22"/>
      <c r="S678" s="22"/>
      <c r="T678" s="22"/>
      <c r="U678" s="22"/>
      <c r="V678" s="22"/>
      <c r="W678" s="22"/>
      <c r="X678" s="22"/>
      <c r="Y678" s="22"/>
      <c r="Z678" s="22"/>
      <c r="AA678" s="22"/>
    </row>
    <row r="679" spans="1:27" ht="15">
      <c r="A679" s="138">
        <v>348</v>
      </c>
      <c r="B679" s="80" t="s">
        <v>2800</v>
      </c>
      <c r="C679" s="80" t="s">
        <v>1704</v>
      </c>
      <c r="D679" s="78">
        <v>23</v>
      </c>
      <c r="E679" s="217">
        <v>19</v>
      </c>
      <c r="F679" s="80"/>
      <c r="G679" s="447"/>
      <c r="H679" s="218">
        <f t="shared" si="4"/>
        <v>9.4</v>
      </c>
      <c r="I679" s="218">
        <f t="shared" si="5"/>
        <v>0</v>
      </c>
      <c r="J679" s="218">
        <v>47</v>
      </c>
      <c r="K679" s="219" t="s">
        <v>2801</v>
      </c>
      <c r="L679" s="22"/>
      <c r="M679" s="22"/>
      <c r="N679" s="22"/>
      <c r="O679" s="22"/>
      <c r="P679" s="22"/>
      <c r="Q679" s="22"/>
      <c r="R679" s="22"/>
      <c r="S679" s="22"/>
      <c r="T679" s="22"/>
      <c r="U679" s="22"/>
      <c r="V679" s="22"/>
      <c r="W679" s="22"/>
      <c r="X679" s="22"/>
      <c r="Y679" s="22"/>
      <c r="Z679" s="22"/>
      <c r="AA679" s="22"/>
    </row>
    <row r="680" spans="1:27" ht="15">
      <c r="A680" s="138">
        <v>51</v>
      </c>
      <c r="B680" s="80" t="s">
        <v>2802</v>
      </c>
      <c r="C680" s="80" t="s">
        <v>1699</v>
      </c>
      <c r="D680" s="78"/>
      <c r="E680" s="217">
        <v>13</v>
      </c>
      <c r="F680" s="80"/>
      <c r="G680" s="447"/>
      <c r="H680" s="218">
        <f t="shared" si="4"/>
        <v>5.6000000000000005</v>
      </c>
      <c r="I680" s="218">
        <f t="shared" si="5"/>
        <v>0</v>
      </c>
      <c r="J680" s="218">
        <v>28</v>
      </c>
      <c r="K680" s="219" t="s">
        <v>2803</v>
      </c>
      <c r="L680" s="22"/>
      <c r="M680" s="22"/>
      <c r="N680" s="22"/>
      <c r="O680" s="22"/>
      <c r="P680" s="22"/>
      <c r="Q680" s="22"/>
      <c r="R680" s="22"/>
      <c r="S680" s="22"/>
      <c r="T680" s="22"/>
      <c r="U680" s="22"/>
      <c r="V680" s="22"/>
      <c r="W680" s="22"/>
      <c r="X680" s="22"/>
      <c r="Y680" s="22"/>
      <c r="Z680" s="22"/>
      <c r="AA680" s="22"/>
    </row>
    <row r="681" spans="1:27" ht="15">
      <c r="A681" s="138">
        <v>404</v>
      </c>
      <c r="B681" s="80" t="s">
        <v>2804</v>
      </c>
      <c r="C681" s="80" t="s">
        <v>1704</v>
      </c>
      <c r="D681" s="78">
        <v>32</v>
      </c>
      <c r="E681" s="217">
        <v>102</v>
      </c>
      <c r="F681" s="80"/>
      <c r="G681" s="447"/>
      <c r="H681" s="218">
        <f t="shared" si="4"/>
        <v>5.6000000000000005</v>
      </c>
      <c r="I681" s="218">
        <f t="shared" si="5"/>
        <v>0</v>
      </c>
      <c r="J681" s="218">
        <v>28</v>
      </c>
      <c r="K681" s="219" t="s">
        <v>2803</v>
      </c>
      <c r="L681" s="22"/>
      <c r="M681" s="22"/>
      <c r="N681" s="22"/>
      <c r="O681" s="22"/>
      <c r="P681" s="22"/>
      <c r="Q681" s="22"/>
      <c r="R681" s="22"/>
      <c r="S681" s="22"/>
      <c r="T681" s="22"/>
      <c r="U681" s="22"/>
      <c r="V681" s="22"/>
      <c r="W681" s="22"/>
      <c r="X681" s="22"/>
      <c r="Y681" s="22"/>
      <c r="Z681" s="22"/>
      <c r="AA681" s="22"/>
    </row>
    <row r="682" spans="1:27" ht="15">
      <c r="A682" s="138">
        <v>723</v>
      </c>
      <c r="B682" s="80" t="s">
        <v>2804</v>
      </c>
      <c r="C682" s="80" t="s">
        <v>1706</v>
      </c>
      <c r="D682" s="78">
        <v>50</v>
      </c>
      <c r="E682" s="217">
        <v>2</v>
      </c>
      <c r="F682" s="80"/>
      <c r="G682" s="447"/>
      <c r="H682" s="218">
        <f t="shared" si="4"/>
        <v>5.6000000000000005</v>
      </c>
      <c r="I682" s="218">
        <f t="shared" si="5"/>
        <v>0</v>
      </c>
      <c r="J682" s="218">
        <v>28</v>
      </c>
      <c r="K682" s="219" t="s">
        <v>2803</v>
      </c>
      <c r="L682" s="22"/>
      <c r="M682" s="22"/>
      <c r="N682" s="22"/>
      <c r="O682" s="22"/>
      <c r="P682" s="22"/>
      <c r="Q682" s="22"/>
      <c r="R682" s="22"/>
      <c r="S682" s="22"/>
      <c r="T682" s="22"/>
      <c r="U682" s="22"/>
      <c r="V682" s="22"/>
      <c r="W682" s="22"/>
      <c r="X682" s="22"/>
      <c r="Y682" s="22"/>
      <c r="Z682" s="22"/>
      <c r="AA682" s="22"/>
    </row>
    <row r="683" spans="1:27" ht="15">
      <c r="A683" s="138">
        <v>858</v>
      </c>
      <c r="B683" s="80" t="s">
        <v>2805</v>
      </c>
      <c r="C683" s="80" t="s">
        <v>1706</v>
      </c>
      <c r="D683" s="78">
        <v>51</v>
      </c>
      <c r="E683" s="217">
        <v>2</v>
      </c>
      <c r="F683" s="80"/>
      <c r="G683" s="447"/>
      <c r="H683" s="218">
        <f t="shared" si="4"/>
        <v>7.4</v>
      </c>
      <c r="I683" s="218">
        <f t="shared" si="5"/>
        <v>0</v>
      </c>
      <c r="J683" s="218">
        <v>37</v>
      </c>
      <c r="K683" s="219" t="s">
        <v>2806</v>
      </c>
      <c r="L683" s="22"/>
      <c r="M683" s="22"/>
      <c r="N683" s="22"/>
      <c r="O683" s="22"/>
      <c r="P683" s="22"/>
      <c r="Q683" s="22"/>
      <c r="R683" s="22"/>
      <c r="S683" s="22"/>
      <c r="T683" s="22"/>
      <c r="U683" s="22"/>
      <c r="V683" s="22"/>
      <c r="W683" s="22"/>
      <c r="X683" s="22"/>
      <c r="Y683" s="22"/>
      <c r="Z683" s="22"/>
      <c r="AA683" s="22"/>
    </row>
    <row r="684" spans="1:27" ht="15">
      <c r="A684" s="138">
        <v>881</v>
      </c>
      <c r="B684" s="80" t="s">
        <v>2149</v>
      </c>
      <c r="C684" s="80" t="s">
        <v>1706</v>
      </c>
      <c r="D684" s="78">
        <v>51</v>
      </c>
      <c r="E684" s="217">
        <v>0</v>
      </c>
      <c r="F684" s="80"/>
      <c r="G684" s="447"/>
      <c r="H684" s="218">
        <f t="shared" si="4"/>
        <v>5.8000000000000007</v>
      </c>
      <c r="I684" s="218">
        <f t="shared" si="5"/>
        <v>0</v>
      </c>
      <c r="J684" s="218">
        <v>29</v>
      </c>
      <c r="K684" s="219" t="s">
        <v>2150</v>
      </c>
      <c r="L684" s="22"/>
      <c r="M684" s="22"/>
      <c r="N684" s="22"/>
      <c r="O684" s="22"/>
      <c r="P684" s="22"/>
      <c r="Q684" s="22"/>
      <c r="R684" s="22"/>
      <c r="S684" s="22"/>
      <c r="T684" s="22"/>
      <c r="U684" s="22"/>
      <c r="V684" s="22"/>
      <c r="W684" s="22"/>
      <c r="X684" s="22"/>
      <c r="Y684" s="22"/>
      <c r="Z684" s="22"/>
      <c r="AA684" s="22"/>
    </row>
    <row r="685" spans="1:27" ht="15">
      <c r="A685" s="138">
        <v>675</v>
      </c>
      <c r="B685" s="80" t="s">
        <v>2807</v>
      </c>
      <c r="C685" s="80" t="s">
        <v>1706</v>
      </c>
      <c r="D685" s="78">
        <v>50</v>
      </c>
      <c r="E685" s="217">
        <v>0</v>
      </c>
      <c r="F685" s="80"/>
      <c r="G685" s="447"/>
      <c r="H685" s="218">
        <f t="shared" si="4"/>
        <v>4.4000000000000004</v>
      </c>
      <c r="I685" s="218">
        <f t="shared" si="5"/>
        <v>0</v>
      </c>
      <c r="J685" s="218">
        <v>22</v>
      </c>
      <c r="K685" s="219" t="s">
        <v>2808</v>
      </c>
      <c r="L685" s="22"/>
      <c r="M685" s="22"/>
      <c r="N685" s="22"/>
      <c r="O685" s="22"/>
      <c r="P685" s="22"/>
      <c r="Q685" s="22"/>
      <c r="R685" s="22"/>
      <c r="S685" s="22"/>
      <c r="T685" s="22"/>
      <c r="U685" s="22"/>
      <c r="V685" s="22"/>
      <c r="W685" s="22"/>
      <c r="X685" s="22"/>
      <c r="Y685" s="22"/>
      <c r="Z685" s="22"/>
      <c r="AA685" s="22"/>
    </row>
    <row r="686" spans="1:27" ht="15">
      <c r="A686" s="138">
        <v>347</v>
      </c>
      <c r="B686" s="80" t="s">
        <v>2809</v>
      </c>
      <c r="C686" s="80" t="s">
        <v>1704</v>
      </c>
      <c r="D686" s="78">
        <v>23</v>
      </c>
      <c r="E686" s="217">
        <v>0</v>
      </c>
      <c r="F686" s="80"/>
      <c r="G686" s="447"/>
      <c r="H686" s="218">
        <f t="shared" si="4"/>
        <v>4.8000000000000007</v>
      </c>
      <c r="I686" s="218">
        <f t="shared" si="5"/>
        <v>0</v>
      </c>
      <c r="J686" s="218">
        <v>24</v>
      </c>
      <c r="K686" s="219" t="s">
        <v>2810</v>
      </c>
      <c r="L686" s="22"/>
      <c r="M686" s="22"/>
      <c r="N686" s="22"/>
      <c r="O686" s="22"/>
      <c r="P686" s="22"/>
      <c r="Q686" s="22"/>
      <c r="R686" s="22"/>
      <c r="S686" s="22"/>
      <c r="T686" s="22"/>
      <c r="U686" s="22"/>
      <c r="V686" s="22"/>
      <c r="W686" s="22"/>
      <c r="X686" s="22"/>
      <c r="Y686" s="22"/>
      <c r="Z686" s="22"/>
      <c r="AA686" s="22"/>
    </row>
    <row r="687" spans="1:27" ht="15">
      <c r="A687" s="138">
        <v>368</v>
      </c>
      <c r="B687" s="80" t="s">
        <v>2811</v>
      </c>
      <c r="C687" s="80" t="s">
        <v>1704</v>
      </c>
      <c r="D687" s="78">
        <v>23</v>
      </c>
      <c r="E687" s="217">
        <v>0</v>
      </c>
      <c r="F687" s="80"/>
      <c r="G687" s="447"/>
      <c r="H687" s="218">
        <f t="shared" si="4"/>
        <v>7.8000000000000007</v>
      </c>
      <c r="I687" s="218">
        <f t="shared" si="5"/>
        <v>0</v>
      </c>
      <c r="J687" s="218">
        <v>39</v>
      </c>
      <c r="K687" s="219" t="s">
        <v>2812</v>
      </c>
      <c r="L687" s="22"/>
      <c r="M687" s="22"/>
      <c r="N687" s="22"/>
      <c r="O687" s="22"/>
      <c r="P687" s="22"/>
      <c r="Q687" s="22"/>
      <c r="R687" s="22"/>
      <c r="S687" s="22"/>
      <c r="T687" s="22"/>
      <c r="U687" s="22"/>
      <c r="V687" s="22"/>
      <c r="W687" s="22"/>
      <c r="X687" s="22"/>
      <c r="Y687" s="22"/>
      <c r="Z687" s="22"/>
      <c r="AA687" s="22"/>
    </row>
    <row r="688" spans="1:27" ht="15">
      <c r="A688" s="138">
        <v>668</v>
      </c>
      <c r="B688" s="80" t="s">
        <v>2813</v>
      </c>
      <c r="C688" s="80" t="s">
        <v>1706</v>
      </c>
      <c r="D688" s="78">
        <v>50</v>
      </c>
      <c r="E688" s="217">
        <v>11</v>
      </c>
      <c r="F688" s="80"/>
      <c r="G688" s="447"/>
      <c r="H688" s="218">
        <f t="shared" si="4"/>
        <v>14.4</v>
      </c>
      <c r="I688" s="218">
        <f t="shared" si="5"/>
        <v>0</v>
      </c>
      <c r="J688" s="218">
        <v>72</v>
      </c>
      <c r="K688" s="219" t="s">
        <v>2164</v>
      </c>
      <c r="L688" s="22"/>
      <c r="M688" s="22"/>
      <c r="N688" s="22"/>
      <c r="O688" s="22"/>
      <c r="P688" s="22"/>
      <c r="Q688" s="22"/>
      <c r="R688" s="22"/>
      <c r="S688" s="22"/>
      <c r="T688" s="22"/>
      <c r="U688" s="22"/>
      <c r="V688" s="22"/>
      <c r="W688" s="22"/>
      <c r="X688" s="22"/>
      <c r="Y688" s="22"/>
      <c r="Z688" s="22"/>
      <c r="AA688" s="22"/>
    </row>
    <row r="689" spans="1:27" ht="15">
      <c r="A689" s="138">
        <v>373</v>
      </c>
      <c r="B689" s="80" t="s">
        <v>2814</v>
      </c>
      <c r="C689" s="80" t="s">
        <v>1704</v>
      </c>
      <c r="D689" s="78">
        <v>25</v>
      </c>
      <c r="E689" s="217">
        <v>10</v>
      </c>
      <c r="F689" s="80"/>
      <c r="G689" s="447"/>
      <c r="H689" s="218">
        <f t="shared" si="4"/>
        <v>12.8</v>
      </c>
      <c r="I689" s="218">
        <f t="shared" si="5"/>
        <v>0</v>
      </c>
      <c r="J689" s="218">
        <v>64</v>
      </c>
      <c r="K689" s="219" t="s">
        <v>2815</v>
      </c>
      <c r="L689" s="22"/>
      <c r="M689" s="22"/>
      <c r="N689" s="22"/>
      <c r="O689" s="22"/>
      <c r="P689" s="22"/>
      <c r="Q689" s="22"/>
      <c r="R689" s="22"/>
      <c r="S689" s="22"/>
      <c r="T689" s="22"/>
      <c r="U689" s="22"/>
      <c r="V689" s="22"/>
      <c r="W689" s="22"/>
      <c r="X689" s="22"/>
      <c r="Y689" s="22"/>
      <c r="Z689" s="22"/>
      <c r="AA689" s="22"/>
    </row>
    <row r="690" spans="1:27" ht="15">
      <c r="A690" s="138">
        <v>654</v>
      </c>
      <c r="B690" s="80" t="s">
        <v>2814</v>
      </c>
      <c r="C690" s="80" t="s">
        <v>1706</v>
      </c>
      <c r="D690" s="78">
        <v>49</v>
      </c>
      <c r="E690" s="217">
        <v>9</v>
      </c>
      <c r="F690" s="80"/>
      <c r="G690" s="447"/>
      <c r="H690" s="218">
        <f t="shared" si="4"/>
        <v>12.8</v>
      </c>
      <c r="I690" s="218">
        <f t="shared" si="5"/>
        <v>0</v>
      </c>
      <c r="J690" s="218">
        <v>64</v>
      </c>
      <c r="K690" s="219" t="s">
        <v>2815</v>
      </c>
      <c r="L690" s="22"/>
      <c r="M690" s="22"/>
      <c r="N690" s="22"/>
      <c r="O690" s="22"/>
      <c r="P690" s="22"/>
      <c r="Q690" s="22"/>
      <c r="R690" s="22"/>
      <c r="S690" s="22"/>
      <c r="T690" s="22"/>
      <c r="U690" s="22"/>
      <c r="V690" s="22"/>
      <c r="W690" s="22"/>
      <c r="X690" s="22"/>
      <c r="Y690" s="22"/>
      <c r="Z690" s="22"/>
      <c r="AA690" s="22"/>
    </row>
    <row r="691" spans="1:27" ht="15">
      <c r="A691" s="138">
        <v>631</v>
      </c>
      <c r="B691" s="80" t="s">
        <v>2181</v>
      </c>
      <c r="C691" s="80" t="s">
        <v>1706</v>
      </c>
      <c r="D691" s="78">
        <v>41</v>
      </c>
      <c r="E691" s="217">
        <v>0</v>
      </c>
      <c r="F691" s="80"/>
      <c r="G691" s="447"/>
      <c r="H691" s="218">
        <f t="shared" si="4"/>
        <v>5.2</v>
      </c>
      <c r="I691" s="218">
        <f t="shared" si="5"/>
        <v>0</v>
      </c>
      <c r="J691" s="218">
        <v>26</v>
      </c>
      <c r="K691" s="219" t="s">
        <v>2182</v>
      </c>
      <c r="L691" s="22"/>
      <c r="M691" s="22"/>
      <c r="N691" s="22"/>
      <c r="O691" s="22"/>
      <c r="P691" s="22"/>
      <c r="Q691" s="22"/>
      <c r="R691" s="22"/>
      <c r="S691" s="22"/>
      <c r="T691" s="22"/>
      <c r="U691" s="22"/>
      <c r="V691" s="22"/>
      <c r="W691" s="22"/>
      <c r="X691" s="22"/>
      <c r="Y691" s="22"/>
      <c r="Z691" s="22"/>
      <c r="AA691" s="22"/>
    </row>
    <row r="692" spans="1:27" ht="15">
      <c r="A692" s="138">
        <v>740</v>
      </c>
      <c r="B692" s="80" t="s">
        <v>2816</v>
      </c>
      <c r="C692" s="80" t="s">
        <v>1706</v>
      </c>
      <c r="D692" s="78">
        <v>50</v>
      </c>
      <c r="E692" s="217">
        <v>1</v>
      </c>
      <c r="F692" s="80"/>
      <c r="G692" s="447"/>
      <c r="H692" s="218">
        <f t="shared" si="4"/>
        <v>17.400000000000002</v>
      </c>
      <c r="I692" s="218">
        <f t="shared" si="5"/>
        <v>0</v>
      </c>
      <c r="J692" s="218">
        <v>87</v>
      </c>
      <c r="K692" s="219" t="s">
        <v>2817</v>
      </c>
      <c r="L692" s="22"/>
      <c r="M692" s="22"/>
      <c r="N692" s="22"/>
      <c r="O692" s="22"/>
      <c r="P692" s="22"/>
      <c r="Q692" s="22"/>
      <c r="R692" s="22"/>
      <c r="S692" s="22"/>
      <c r="T692" s="22"/>
      <c r="U692" s="22"/>
      <c r="V692" s="22"/>
      <c r="W692" s="22"/>
      <c r="X692" s="22"/>
      <c r="Y692" s="22"/>
      <c r="Z692" s="22"/>
      <c r="AA692" s="22"/>
    </row>
    <row r="693" spans="1:27" ht="15">
      <c r="A693" s="138">
        <v>553</v>
      </c>
      <c r="B693" s="80" t="s">
        <v>2818</v>
      </c>
      <c r="C693" s="80" t="s">
        <v>1704</v>
      </c>
      <c r="D693" s="78">
        <v>34</v>
      </c>
      <c r="E693" s="217">
        <v>2</v>
      </c>
      <c r="F693" s="80"/>
      <c r="G693" s="447"/>
      <c r="H693" s="218">
        <f t="shared" si="4"/>
        <v>4.8000000000000007</v>
      </c>
      <c r="I693" s="218">
        <f t="shared" si="5"/>
        <v>0</v>
      </c>
      <c r="J693" s="218">
        <v>24</v>
      </c>
      <c r="K693" s="219" t="s">
        <v>2819</v>
      </c>
      <c r="L693" s="22"/>
      <c r="M693" s="22"/>
      <c r="N693" s="22"/>
      <c r="O693" s="22"/>
      <c r="P693" s="22"/>
      <c r="Q693" s="22"/>
      <c r="R693" s="22"/>
      <c r="S693" s="22"/>
      <c r="T693" s="22"/>
      <c r="U693" s="22"/>
      <c r="V693" s="22"/>
      <c r="W693" s="22"/>
      <c r="X693" s="22"/>
      <c r="Y693" s="22"/>
      <c r="Z693" s="22"/>
      <c r="AA693" s="22"/>
    </row>
    <row r="694" spans="1:27" ht="15">
      <c r="A694" s="138">
        <v>868</v>
      </c>
      <c r="B694" s="80" t="s">
        <v>2818</v>
      </c>
      <c r="C694" s="80" t="s">
        <v>1706</v>
      </c>
      <c r="D694" s="78">
        <v>51</v>
      </c>
      <c r="E694" s="217">
        <v>1</v>
      </c>
      <c r="F694" s="80"/>
      <c r="G694" s="447"/>
      <c r="H694" s="218">
        <f t="shared" si="4"/>
        <v>4.8000000000000007</v>
      </c>
      <c r="I694" s="218">
        <f t="shared" si="5"/>
        <v>0</v>
      </c>
      <c r="J694" s="218">
        <v>24</v>
      </c>
      <c r="K694" s="219" t="s">
        <v>2819</v>
      </c>
      <c r="L694" s="22"/>
      <c r="M694" s="22"/>
      <c r="N694" s="22"/>
      <c r="O694" s="22"/>
      <c r="P694" s="22"/>
      <c r="Q694" s="22"/>
      <c r="R694" s="22"/>
      <c r="S694" s="22"/>
      <c r="T694" s="22"/>
      <c r="U694" s="22"/>
      <c r="V694" s="22"/>
      <c r="W694" s="22"/>
      <c r="X694" s="22"/>
      <c r="Y694" s="22"/>
      <c r="Z694" s="22"/>
      <c r="AA694" s="22"/>
    </row>
    <row r="695" spans="1:27" ht="15">
      <c r="A695" s="138">
        <v>823</v>
      </c>
      <c r="B695" s="80" t="s">
        <v>2192</v>
      </c>
      <c r="C695" s="80" t="s">
        <v>1706</v>
      </c>
      <c r="D695" s="78">
        <v>51</v>
      </c>
      <c r="E695" s="217">
        <v>2</v>
      </c>
      <c r="F695" s="80"/>
      <c r="G695" s="447"/>
      <c r="H695" s="218">
        <f t="shared" si="4"/>
        <v>6.2</v>
      </c>
      <c r="I695" s="218">
        <f t="shared" si="5"/>
        <v>0</v>
      </c>
      <c r="J695" s="218">
        <v>31</v>
      </c>
      <c r="K695" s="219" t="s">
        <v>2193</v>
      </c>
      <c r="L695" s="22"/>
      <c r="M695" s="22"/>
      <c r="N695" s="22"/>
      <c r="O695" s="22"/>
      <c r="P695" s="22"/>
      <c r="Q695" s="22"/>
      <c r="R695" s="22"/>
      <c r="S695" s="22"/>
      <c r="T695" s="22"/>
      <c r="U695" s="22"/>
      <c r="V695" s="22"/>
      <c r="W695" s="22"/>
      <c r="X695" s="22"/>
      <c r="Y695" s="22"/>
      <c r="Z695" s="22"/>
      <c r="AA695" s="22"/>
    </row>
    <row r="696" spans="1:27" ht="15">
      <c r="A696" s="138">
        <v>907</v>
      </c>
      <c r="B696" s="80" t="s">
        <v>2820</v>
      </c>
      <c r="C696" s="80" t="s">
        <v>1706</v>
      </c>
      <c r="D696" s="78">
        <v>51</v>
      </c>
      <c r="E696" s="217">
        <v>1</v>
      </c>
      <c r="F696" s="80"/>
      <c r="G696" s="447"/>
      <c r="H696" s="218">
        <f t="shared" si="4"/>
        <v>6</v>
      </c>
      <c r="I696" s="218">
        <f t="shared" si="5"/>
        <v>0</v>
      </c>
      <c r="J696" s="218">
        <v>30</v>
      </c>
      <c r="K696" s="219" t="s">
        <v>2821</v>
      </c>
      <c r="L696" s="22"/>
      <c r="M696" s="22"/>
      <c r="N696" s="22"/>
      <c r="O696" s="22"/>
      <c r="P696" s="22"/>
      <c r="Q696" s="22"/>
      <c r="R696" s="22"/>
      <c r="S696" s="22"/>
      <c r="T696" s="22"/>
      <c r="U696" s="22"/>
      <c r="V696" s="22"/>
      <c r="W696" s="22"/>
      <c r="X696" s="22"/>
      <c r="Y696" s="22"/>
      <c r="Z696" s="22"/>
      <c r="AA696" s="22"/>
    </row>
    <row r="697" spans="1:27" ht="15">
      <c r="A697" s="138">
        <v>908</v>
      </c>
      <c r="B697" s="80" t="s">
        <v>2194</v>
      </c>
      <c r="C697" s="80" t="s">
        <v>1706</v>
      </c>
      <c r="D697" s="78">
        <v>51</v>
      </c>
      <c r="E697" s="217">
        <v>2</v>
      </c>
      <c r="F697" s="80"/>
      <c r="G697" s="447"/>
      <c r="H697" s="218">
        <f t="shared" si="4"/>
        <v>2.4000000000000004</v>
      </c>
      <c r="I697" s="218">
        <f t="shared" si="5"/>
        <v>0</v>
      </c>
      <c r="J697" s="218">
        <v>12</v>
      </c>
      <c r="K697" s="219" t="s">
        <v>2822</v>
      </c>
      <c r="L697" s="22"/>
      <c r="M697" s="22"/>
      <c r="N697" s="22"/>
      <c r="O697" s="22"/>
      <c r="P697" s="22"/>
      <c r="Q697" s="22"/>
      <c r="R697" s="22"/>
      <c r="S697" s="22"/>
      <c r="T697" s="22"/>
      <c r="U697" s="22"/>
      <c r="V697" s="22"/>
      <c r="W697" s="22"/>
      <c r="X697" s="22"/>
      <c r="Y697" s="22"/>
      <c r="Z697" s="22"/>
      <c r="AA697" s="22"/>
    </row>
    <row r="698" spans="1:27" ht="15">
      <c r="A698" s="138">
        <v>411</v>
      </c>
      <c r="B698" s="80" t="s">
        <v>2823</v>
      </c>
      <c r="C698" s="80" t="s">
        <v>1704</v>
      </c>
      <c r="D698" s="78">
        <v>34</v>
      </c>
      <c r="E698" s="217">
        <v>9</v>
      </c>
      <c r="F698" s="80"/>
      <c r="G698" s="447"/>
      <c r="H698" s="218">
        <f t="shared" si="4"/>
        <v>4.6000000000000005</v>
      </c>
      <c r="I698" s="218">
        <f t="shared" si="5"/>
        <v>0</v>
      </c>
      <c r="J698" s="218">
        <v>23</v>
      </c>
      <c r="K698" s="219" t="s">
        <v>2824</v>
      </c>
      <c r="L698" s="22"/>
      <c r="M698" s="22"/>
      <c r="N698" s="22"/>
      <c r="O698" s="22"/>
      <c r="P698" s="22"/>
      <c r="Q698" s="22"/>
      <c r="R698" s="22"/>
      <c r="S698" s="22"/>
      <c r="T698" s="22"/>
      <c r="U698" s="22"/>
      <c r="V698" s="22"/>
      <c r="W698" s="22"/>
      <c r="X698" s="22"/>
      <c r="Y698" s="22"/>
      <c r="Z698" s="22"/>
      <c r="AA698" s="22"/>
    </row>
    <row r="699" spans="1:27" ht="15">
      <c r="A699" s="138">
        <v>635</v>
      </c>
      <c r="B699" s="80" t="s">
        <v>2825</v>
      </c>
      <c r="C699" s="80" t="s">
        <v>1706</v>
      </c>
      <c r="D699" s="78">
        <v>45</v>
      </c>
      <c r="E699" s="217">
        <v>0</v>
      </c>
      <c r="F699" s="74">
        <v>1400</v>
      </c>
      <c r="G699" s="447"/>
      <c r="H699" s="218">
        <f t="shared" si="4"/>
        <v>5.2</v>
      </c>
      <c r="I699" s="218">
        <f t="shared" si="5"/>
        <v>0</v>
      </c>
      <c r="J699" s="218">
        <v>26</v>
      </c>
      <c r="K699" s="219" t="s">
        <v>2826</v>
      </c>
      <c r="L699" s="22"/>
      <c r="M699" s="22"/>
      <c r="N699" s="22"/>
      <c r="O699" s="22"/>
      <c r="P699" s="22"/>
      <c r="Q699" s="22"/>
      <c r="R699" s="22"/>
      <c r="S699" s="22"/>
      <c r="T699" s="22"/>
      <c r="U699" s="22"/>
      <c r="V699" s="22"/>
      <c r="W699" s="22"/>
      <c r="X699" s="22"/>
      <c r="Y699" s="22"/>
      <c r="Z699" s="22"/>
      <c r="AA699" s="22"/>
    </row>
    <row r="700" spans="1:27" ht="15">
      <c r="A700" s="138">
        <v>636</v>
      </c>
      <c r="B700" s="80" t="s">
        <v>2825</v>
      </c>
      <c r="C700" s="80" t="s">
        <v>1706</v>
      </c>
      <c r="D700" s="78">
        <v>46</v>
      </c>
      <c r="E700" s="217">
        <v>1950</v>
      </c>
      <c r="F700" s="80"/>
      <c r="G700" s="447"/>
      <c r="H700" s="218">
        <f t="shared" si="4"/>
        <v>5.2</v>
      </c>
      <c r="I700" s="218">
        <f t="shared" si="5"/>
        <v>0</v>
      </c>
      <c r="J700" s="218">
        <v>26</v>
      </c>
      <c r="K700" s="219" t="s">
        <v>2826</v>
      </c>
      <c r="L700" s="22"/>
      <c r="M700" s="22"/>
      <c r="N700" s="22"/>
      <c r="O700" s="22"/>
      <c r="P700" s="22"/>
      <c r="Q700" s="22"/>
      <c r="R700" s="22"/>
      <c r="S700" s="22"/>
      <c r="T700" s="22"/>
      <c r="U700" s="22"/>
      <c r="V700" s="22"/>
      <c r="W700" s="22"/>
      <c r="X700" s="22"/>
      <c r="Y700" s="22"/>
      <c r="Z700" s="22"/>
      <c r="AA700" s="22"/>
    </row>
    <row r="701" spans="1:27" ht="15">
      <c r="A701" s="138">
        <v>637</v>
      </c>
      <c r="B701" s="80" t="s">
        <v>2825</v>
      </c>
      <c r="C701" s="80" t="s">
        <v>1706</v>
      </c>
      <c r="D701" s="78">
        <v>47</v>
      </c>
      <c r="E701" s="217">
        <v>0</v>
      </c>
      <c r="F701" s="74">
        <v>2000</v>
      </c>
      <c r="G701" s="447"/>
      <c r="H701" s="218">
        <f t="shared" si="4"/>
        <v>5.2</v>
      </c>
      <c r="I701" s="218">
        <f t="shared" si="5"/>
        <v>0</v>
      </c>
      <c r="J701" s="218">
        <v>26</v>
      </c>
      <c r="K701" s="219" t="s">
        <v>2826</v>
      </c>
      <c r="L701" s="22"/>
      <c r="M701" s="22"/>
      <c r="N701" s="22"/>
      <c r="O701" s="22"/>
      <c r="P701" s="22"/>
      <c r="Q701" s="22"/>
      <c r="R701" s="22"/>
      <c r="S701" s="22"/>
      <c r="T701" s="22"/>
      <c r="U701" s="22"/>
      <c r="V701" s="22"/>
      <c r="W701" s="22"/>
      <c r="X701" s="22"/>
      <c r="Y701" s="22"/>
      <c r="Z701" s="22"/>
      <c r="AA701" s="22"/>
    </row>
    <row r="702" spans="1:27" ht="15">
      <c r="A702" s="138">
        <v>260</v>
      </c>
      <c r="B702" s="80" t="s">
        <v>2827</v>
      </c>
      <c r="C702" s="80" t="s">
        <v>1704</v>
      </c>
      <c r="D702" s="78">
        <v>1</v>
      </c>
      <c r="E702" s="217">
        <v>0</v>
      </c>
      <c r="F702" s="74">
        <v>1100</v>
      </c>
      <c r="G702" s="447"/>
      <c r="H702" s="218">
        <f t="shared" si="4"/>
        <v>5.2</v>
      </c>
      <c r="I702" s="218">
        <f t="shared" si="5"/>
        <v>0</v>
      </c>
      <c r="J702" s="218">
        <v>26</v>
      </c>
      <c r="K702" s="219" t="s">
        <v>2826</v>
      </c>
      <c r="L702" s="22"/>
      <c r="M702" s="22"/>
      <c r="N702" s="22"/>
      <c r="O702" s="22"/>
      <c r="P702" s="22"/>
      <c r="Q702" s="22"/>
      <c r="R702" s="22"/>
      <c r="S702" s="22"/>
      <c r="T702" s="22"/>
      <c r="U702" s="22"/>
      <c r="V702" s="22"/>
      <c r="W702" s="22"/>
      <c r="X702" s="22"/>
      <c r="Y702" s="22"/>
      <c r="Z702" s="22"/>
      <c r="AA702" s="22"/>
    </row>
    <row r="703" spans="1:27" ht="15">
      <c r="A703" s="138">
        <v>261</v>
      </c>
      <c r="B703" s="80" t="s">
        <v>2827</v>
      </c>
      <c r="C703" s="80" t="s">
        <v>1704</v>
      </c>
      <c r="D703" s="78">
        <v>2</v>
      </c>
      <c r="E703" s="217">
        <v>0</v>
      </c>
      <c r="F703" s="74">
        <v>1050</v>
      </c>
      <c r="G703" s="447"/>
      <c r="H703" s="218">
        <f t="shared" si="4"/>
        <v>5.2</v>
      </c>
      <c r="I703" s="218">
        <f t="shared" si="5"/>
        <v>0</v>
      </c>
      <c r="J703" s="218">
        <v>26</v>
      </c>
      <c r="K703" s="219" t="s">
        <v>2826</v>
      </c>
      <c r="L703" s="22"/>
      <c r="M703" s="22"/>
      <c r="N703" s="22"/>
      <c r="O703" s="22"/>
      <c r="P703" s="22"/>
      <c r="Q703" s="22"/>
      <c r="R703" s="22"/>
      <c r="S703" s="22"/>
      <c r="T703" s="22"/>
      <c r="U703" s="22"/>
      <c r="V703" s="22"/>
      <c r="W703" s="22"/>
      <c r="X703" s="22"/>
      <c r="Y703" s="22"/>
      <c r="Z703" s="22"/>
      <c r="AA703" s="22"/>
    </row>
    <row r="704" spans="1:27" ht="15">
      <c r="A704" s="138">
        <v>262</v>
      </c>
      <c r="B704" s="80" t="s">
        <v>2827</v>
      </c>
      <c r="C704" s="80" t="s">
        <v>1704</v>
      </c>
      <c r="D704" s="78">
        <v>3</v>
      </c>
      <c r="E704" s="217">
        <v>0</v>
      </c>
      <c r="F704" s="74">
        <v>1000</v>
      </c>
      <c r="G704" s="447"/>
      <c r="H704" s="218">
        <f t="shared" si="4"/>
        <v>5.2</v>
      </c>
      <c r="I704" s="218">
        <f t="shared" si="5"/>
        <v>0</v>
      </c>
      <c r="J704" s="218">
        <v>26</v>
      </c>
      <c r="K704" s="219" t="s">
        <v>2826</v>
      </c>
      <c r="L704" s="22"/>
      <c r="M704" s="22"/>
      <c r="N704" s="22"/>
      <c r="O704" s="22"/>
      <c r="P704" s="22"/>
      <c r="Q704" s="22"/>
      <c r="R704" s="22"/>
      <c r="S704" s="22"/>
      <c r="T704" s="22"/>
      <c r="U704" s="22"/>
      <c r="V704" s="22"/>
      <c r="W704" s="22"/>
      <c r="X704" s="22"/>
      <c r="Y704" s="22"/>
      <c r="Z704" s="22"/>
      <c r="AA704" s="22"/>
    </row>
    <row r="705" spans="1:27" ht="15">
      <c r="A705" s="138">
        <v>263</v>
      </c>
      <c r="B705" s="80" t="s">
        <v>2827</v>
      </c>
      <c r="C705" s="80" t="s">
        <v>1704</v>
      </c>
      <c r="D705" s="78">
        <v>4</v>
      </c>
      <c r="E705" s="217">
        <v>0</v>
      </c>
      <c r="F705" s="74">
        <v>1200</v>
      </c>
      <c r="G705" s="447"/>
      <c r="H705" s="218">
        <f t="shared" si="4"/>
        <v>5.2</v>
      </c>
      <c r="I705" s="218">
        <f t="shared" si="5"/>
        <v>0</v>
      </c>
      <c r="J705" s="218">
        <v>26</v>
      </c>
      <c r="K705" s="219" t="s">
        <v>2826</v>
      </c>
      <c r="L705" s="22"/>
      <c r="M705" s="22"/>
      <c r="N705" s="22"/>
      <c r="O705" s="22"/>
      <c r="P705" s="22"/>
      <c r="Q705" s="22"/>
      <c r="R705" s="22"/>
      <c r="S705" s="22"/>
      <c r="T705" s="22"/>
      <c r="U705" s="22"/>
      <c r="V705" s="22"/>
      <c r="W705" s="22"/>
      <c r="X705" s="22"/>
      <c r="Y705" s="22"/>
      <c r="Z705" s="22"/>
      <c r="AA705" s="22"/>
    </row>
    <row r="706" spans="1:27" ht="15">
      <c r="A706" s="138">
        <v>264</v>
      </c>
      <c r="B706" s="80" t="s">
        <v>2827</v>
      </c>
      <c r="C706" s="80" t="s">
        <v>1704</v>
      </c>
      <c r="D706" s="78">
        <v>5</v>
      </c>
      <c r="E706" s="217">
        <v>0</v>
      </c>
      <c r="F706" s="74">
        <v>1000</v>
      </c>
      <c r="G706" s="447"/>
      <c r="H706" s="218">
        <f t="shared" si="4"/>
        <v>5.2</v>
      </c>
      <c r="I706" s="218">
        <f t="shared" si="5"/>
        <v>0</v>
      </c>
      <c r="J706" s="218">
        <v>26</v>
      </c>
      <c r="K706" s="219" t="s">
        <v>2826</v>
      </c>
      <c r="L706" s="22"/>
      <c r="M706" s="22"/>
      <c r="N706" s="22"/>
      <c r="O706" s="22"/>
      <c r="P706" s="22"/>
      <c r="Q706" s="22"/>
      <c r="R706" s="22"/>
      <c r="S706" s="22"/>
      <c r="T706" s="22"/>
      <c r="U706" s="22"/>
      <c r="V706" s="22"/>
      <c r="W706" s="22"/>
      <c r="X706" s="22"/>
      <c r="Y706" s="22"/>
      <c r="Z706" s="22"/>
      <c r="AA706" s="22"/>
    </row>
    <row r="707" spans="1:27" ht="15">
      <c r="A707" s="138">
        <v>265</v>
      </c>
      <c r="B707" s="80" t="s">
        <v>2827</v>
      </c>
      <c r="C707" s="80" t="s">
        <v>1704</v>
      </c>
      <c r="D707" s="78">
        <v>6</v>
      </c>
      <c r="E707" s="217">
        <v>0</v>
      </c>
      <c r="F707" s="74">
        <v>1000</v>
      </c>
      <c r="G707" s="447"/>
      <c r="H707" s="218">
        <f t="shared" si="4"/>
        <v>5.2</v>
      </c>
      <c r="I707" s="218">
        <f t="shared" si="5"/>
        <v>0</v>
      </c>
      <c r="J707" s="218">
        <v>26</v>
      </c>
      <c r="K707" s="219" t="s">
        <v>2826</v>
      </c>
      <c r="L707" s="22"/>
      <c r="M707" s="22"/>
      <c r="N707" s="22"/>
      <c r="O707" s="22"/>
      <c r="P707" s="22"/>
      <c r="Q707" s="22"/>
      <c r="R707" s="22"/>
      <c r="S707" s="22"/>
      <c r="T707" s="22"/>
      <c r="U707" s="22"/>
      <c r="V707" s="22"/>
      <c r="W707" s="22"/>
      <c r="X707" s="22"/>
      <c r="Y707" s="22"/>
      <c r="Z707" s="22"/>
      <c r="AA707" s="22"/>
    </row>
    <row r="708" spans="1:27" ht="15">
      <c r="A708" s="138">
        <v>266</v>
      </c>
      <c r="B708" s="80" t="s">
        <v>2827</v>
      </c>
      <c r="C708" s="80" t="s">
        <v>1704</v>
      </c>
      <c r="D708" s="78">
        <v>7</v>
      </c>
      <c r="E708" s="217">
        <v>0</v>
      </c>
      <c r="F708" s="74">
        <v>900</v>
      </c>
      <c r="G708" s="447"/>
      <c r="H708" s="218">
        <f t="shared" si="4"/>
        <v>5.2</v>
      </c>
      <c r="I708" s="218">
        <f t="shared" si="5"/>
        <v>0</v>
      </c>
      <c r="J708" s="218">
        <v>26</v>
      </c>
      <c r="K708" s="219" t="s">
        <v>2826</v>
      </c>
      <c r="L708" s="22"/>
      <c r="M708" s="22"/>
      <c r="N708" s="22"/>
      <c r="O708" s="22"/>
      <c r="P708" s="22"/>
      <c r="Q708" s="22"/>
      <c r="R708" s="22"/>
      <c r="S708" s="22"/>
      <c r="T708" s="22"/>
      <c r="U708" s="22"/>
      <c r="V708" s="22"/>
      <c r="W708" s="22"/>
      <c r="X708" s="22"/>
      <c r="Y708" s="22"/>
      <c r="Z708" s="22"/>
      <c r="AA708" s="22"/>
    </row>
    <row r="709" spans="1:27" ht="15">
      <c r="A709" s="138">
        <v>267</v>
      </c>
      <c r="B709" s="80" t="s">
        <v>2827</v>
      </c>
      <c r="C709" s="80" t="s">
        <v>1704</v>
      </c>
      <c r="D709" s="78">
        <v>8</v>
      </c>
      <c r="E709" s="217">
        <v>0</v>
      </c>
      <c r="F709" s="74">
        <v>1100</v>
      </c>
      <c r="G709" s="447"/>
      <c r="H709" s="218">
        <f t="shared" si="4"/>
        <v>5.2</v>
      </c>
      <c r="I709" s="218">
        <f t="shared" si="5"/>
        <v>0</v>
      </c>
      <c r="J709" s="218">
        <v>26</v>
      </c>
      <c r="K709" s="219" t="s">
        <v>2826</v>
      </c>
      <c r="L709" s="22"/>
      <c r="M709" s="22"/>
      <c r="N709" s="22"/>
      <c r="O709" s="22"/>
      <c r="P709" s="22"/>
      <c r="Q709" s="22"/>
      <c r="R709" s="22"/>
      <c r="S709" s="22"/>
      <c r="T709" s="22"/>
      <c r="U709" s="22"/>
      <c r="V709" s="22"/>
      <c r="W709" s="22"/>
      <c r="X709" s="22"/>
      <c r="Y709" s="22"/>
      <c r="Z709" s="22"/>
      <c r="AA709" s="22"/>
    </row>
    <row r="710" spans="1:27" ht="15">
      <c r="A710" s="138">
        <v>268</v>
      </c>
      <c r="B710" s="80" t="s">
        <v>2827</v>
      </c>
      <c r="C710" s="80" t="s">
        <v>1704</v>
      </c>
      <c r="D710" s="78">
        <v>9</v>
      </c>
      <c r="E710" s="217">
        <v>0</v>
      </c>
      <c r="F710" s="74">
        <v>1000</v>
      </c>
      <c r="G710" s="447"/>
      <c r="H710" s="218">
        <f t="shared" si="4"/>
        <v>5.2</v>
      </c>
      <c r="I710" s="218">
        <f t="shared" si="5"/>
        <v>0</v>
      </c>
      <c r="J710" s="218">
        <v>26</v>
      </c>
      <c r="K710" s="219" t="s">
        <v>2826</v>
      </c>
      <c r="L710" s="22"/>
      <c r="M710" s="22"/>
      <c r="N710" s="22"/>
      <c r="O710" s="22"/>
      <c r="P710" s="22"/>
      <c r="Q710" s="22"/>
      <c r="R710" s="22"/>
      <c r="S710" s="22"/>
      <c r="T710" s="22"/>
      <c r="U710" s="22"/>
      <c r="V710" s="22"/>
      <c r="W710" s="22"/>
      <c r="X710" s="22"/>
      <c r="Y710" s="22"/>
      <c r="Z710" s="22"/>
      <c r="AA710" s="22"/>
    </row>
    <row r="711" spans="1:27" ht="15">
      <c r="A711" s="138">
        <v>406</v>
      </c>
      <c r="B711" s="80" t="s">
        <v>2827</v>
      </c>
      <c r="C711" s="80" t="s">
        <v>1704</v>
      </c>
      <c r="D711" s="78">
        <v>33</v>
      </c>
      <c r="E711" s="217">
        <v>0</v>
      </c>
      <c r="F711" s="74">
        <v>1000</v>
      </c>
      <c r="G711" s="447"/>
      <c r="H711" s="218">
        <f t="shared" si="4"/>
        <v>5.2</v>
      </c>
      <c r="I711" s="218">
        <f t="shared" si="5"/>
        <v>0</v>
      </c>
      <c r="J711" s="218">
        <v>26</v>
      </c>
      <c r="K711" s="219" t="s">
        <v>2826</v>
      </c>
      <c r="L711" s="22"/>
      <c r="M711" s="22"/>
      <c r="N711" s="22"/>
      <c r="O711" s="22"/>
      <c r="P711" s="22"/>
      <c r="Q711" s="22"/>
      <c r="R711" s="22"/>
      <c r="S711" s="22"/>
      <c r="T711" s="22"/>
      <c r="U711" s="22"/>
      <c r="V711" s="22"/>
      <c r="W711" s="22"/>
      <c r="X711" s="22"/>
      <c r="Y711" s="22"/>
      <c r="Z711" s="22"/>
      <c r="AA711" s="22"/>
    </row>
    <row r="712" spans="1:27" ht="15">
      <c r="A712" s="138">
        <v>407</v>
      </c>
      <c r="B712" s="80" t="s">
        <v>2827</v>
      </c>
      <c r="C712" s="80" t="s">
        <v>1704</v>
      </c>
      <c r="D712" s="78">
        <v>34</v>
      </c>
      <c r="E712" s="217">
        <v>0</v>
      </c>
      <c r="F712" s="74">
        <v>370</v>
      </c>
      <c r="G712" s="447"/>
      <c r="H712" s="218">
        <f t="shared" si="4"/>
        <v>5.2</v>
      </c>
      <c r="I712" s="218">
        <f t="shared" si="5"/>
        <v>0</v>
      </c>
      <c r="J712" s="218">
        <v>26</v>
      </c>
      <c r="K712" s="219" t="s">
        <v>2826</v>
      </c>
      <c r="L712" s="22"/>
      <c r="M712" s="22"/>
      <c r="N712" s="22"/>
      <c r="O712" s="22"/>
      <c r="P712" s="22"/>
      <c r="Q712" s="22"/>
      <c r="R712" s="22"/>
      <c r="S712" s="22"/>
      <c r="T712" s="22"/>
      <c r="U712" s="22"/>
      <c r="V712" s="22"/>
      <c r="W712" s="22"/>
      <c r="X712" s="22"/>
      <c r="Y712" s="22"/>
      <c r="Z712" s="22"/>
      <c r="AA712" s="22"/>
    </row>
    <row r="713" spans="1:27" ht="15">
      <c r="A713" s="138">
        <v>897</v>
      </c>
      <c r="B713" s="80" t="s">
        <v>2208</v>
      </c>
      <c r="C713" s="80" t="s">
        <v>1706</v>
      </c>
      <c r="D713" s="78">
        <v>51</v>
      </c>
      <c r="E713" s="217">
        <v>1</v>
      </c>
      <c r="F713" s="80"/>
      <c r="G713" s="447"/>
      <c r="H713" s="218">
        <f t="shared" si="4"/>
        <v>5.6000000000000005</v>
      </c>
      <c r="I713" s="218">
        <f t="shared" si="5"/>
        <v>0</v>
      </c>
      <c r="J713" s="218">
        <v>28</v>
      </c>
      <c r="K713" s="219" t="s">
        <v>2209</v>
      </c>
      <c r="L713" s="22"/>
      <c r="M713" s="22"/>
      <c r="N713" s="22"/>
      <c r="O713" s="22"/>
      <c r="P713" s="22"/>
      <c r="Q713" s="22"/>
      <c r="R713" s="22"/>
      <c r="S713" s="22"/>
      <c r="T713" s="22"/>
      <c r="U713" s="22"/>
      <c r="V713" s="22"/>
      <c r="W713" s="22"/>
      <c r="X713" s="22"/>
      <c r="Y713" s="22"/>
      <c r="Z713" s="22"/>
      <c r="AA713" s="22"/>
    </row>
    <row r="714" spans="1:27" ht="15">
      <c r="A714" s="138">
        <v>630</v>
      </c>
      <c r="B714" s="80" t="s">
        <v>2828</v>
      </c>
      <c r="C714" s="80" t="s">
        <v>1706</v>
      </c>
      <c r="D714" s="78">
        <v>41</v>
      </c>
      <c r="E714" s="217">
        <v>40</v>
      </c>
      <c r="F714" s="80"/>
      <c r="G714" s="447"/>
      <c r="H714" s="218">
        <f t="shared" si="4"/>
        <v>12</v>
      </c>
      <c r="I714" s="218">
        <f t="shared" si="5"/>
        <v>0</v>
      </c>
      <c r="J714" s="218">
        <v>60</v>
      </c>
      <c r="K714" s="219" t="s">
        <v>2829</v>
      </c>
      <c r="L714" s="22"/>
      <c r="M714" s="22"/>
      <c r="N714" s="22"/>
      <c r="O714" s="22"/>
      <c r="P714" s="22"/>
      <c r="Q714" s="22"/>
      <c r="R714" s="22"/>
      <c r="S714" s="22"/>
      <c r="T714" s="22"/>
      <c r="U714" s="22"/>
      <c r="V714" s="22"/>
      <c r="W714" s="22"/>
      <c r="X714" s="22"/>
      <c r="Y714" s="22"/>
      <c r="Z714" s="22"/>
      <c r="AA714" s="22"/>
    </row>
    <row r="715" spans="1:27" ht="15">
      <c r="A715" s="138">
        <v>770</v>
      </c>
      <c r="B715" s="80" t="s">
        <v>2218</v>
      </c>
      <c r="C715" s="80" t="s">
        <v>1706</v>
      </c>
      <c r="D715" s="78">
        <v>51</v>
      </c>
      <c r="E715" s="217">
        <v>0</v>
      </c>
      <c r="F715" s="80"/>
      <c r="G715" s="447"/>
      <c r="H715" s="218">
        <f t="shared" si="4"/>
        <v>3.4000000000000004</v>
      </c>
      <c r="I715" s="218">
        <f t="shared" si="5"/>
        <v>0</v>
      </c>
      <c r="J715" s="218">
        <v>17</v>
      </c>
      <c r="K715" s="219" t="s">
        <v>2219</v>
      </c>
      <c r="L715" s="22"/>
      <c r="M715" s="22"/>
      <c r="N715" s="22"/>
      <c r="O715" s="22"/>
      <c r="P715" s="22"/>
      <c r="Q715" s="22"/>
      <c r="R715" s="22"/>
      <c r="S715" s="22"/>
      <c r="T715" s="22"/>
      <c r="U715" s="22"/>
      <c r="V715" s="22"/>
      <c r="W715" s="22"/>
      <c r="X715" s="22"/>
      <c r="Y715" s="22"/>
      <c r="Z715" s="22"/>
      <c r="AA715" s="22"/>
    </row>
    <row r="716" spans="1:27" ht="15">
      <c r="A716" s="138">
        <v>766</v>
      </c>
      <c r="B716" s="80" t="s">
        <v>2224</v>
      </c>
      <c r="C716" s="80" t="s">
        <v>1706</v>
      </c>
      <c r="D716" s="78">
        <v>51</v>
      </c>
      <c r="E716" s="217">
        <v>0</v>
      </c>
      <c r="F716" s="80"/>
      <c r="G716" s="447"/>
      <c r="H716" s="218">
        <f t="shared" si="4"/>
        <v>2.6</v>
      </c>
      <c r="I716" s="218">
        <f t="shared" si="5"/>
        <v>0</v>
      </c>
      <c r="J716" s="218">
        <v>13</v>
      </c>
      <c r="K716" s="219" t="s">
        <v>2225</v>
      </c>
      <c r="L716" s="22"/>
      <c r="M716" s="22"/>
      <c r="N716" s="22"/>
      <c r="O716" s="22"/>
      <c r="P716" s="22"/>
      <c r="Q716" s="22"/>
      <c r="R716" s="22"/>
      <c r="S716" s="22"/>
      <c r="T716" s="22"/>
      <c r="U716" s="22"/>
      <c r="V716" s="22"/>
      <c r="W716" s="22"/>
      <c r="X716" s="22"/>
      <c r="Y716" s="22"/>
      <c r="Z716" s="22"/>
      <c r="AA716" s="22"/>
    </row>
    <row r="717" spans="1:27" ht="15">
      <c r="A717" s="138">
        <v>102</v>
      </c>
      <c r="B717" s="80" t="s">
        <v>2830</v>
      </c>
      <c r="C717" s="80" t="s">
        <v>1699</v>
      </c>
      <c r="D717" s="78"/>
      <c r="E717" s="217">
        <v>119</v>
      </c>
      <c r="F717" s="80"/>
      <c r="G717" s="447"/>
      <c r="H717" s="218">
        <f t="shared" si="4"/>
        <v>4</v>
      </c>
      <c r="I717" s="218">
        <f t="shared" si="5"/>
        <v>0</v>
      </c>
      <c r="J717" s="218">
        <v>20</v>
      </c>
      <c r="K717" s="219" t="s">
        <v>2831</v>
      </c>
      <c r="L717" s="22"/>
      <c r="M717" s="22"/>
      <c r="N717" s="22"/>
      <c r="O717" s="22"/>
      <c r="P717" s="22"/>
      <c r="Q717" s="22"/>
      <c r="R717" s="22"/>
      <c r="S717" s="22"/>
      <c r="T717" s="22"/>
      <c r="U717" s="22"/>
      <c r="V717" s="22"/>
      <c r="W717" s="22"/>
      <c r="X717" s="22"/>
      <c r="Y717" s="22"/>
      <c r="Z717" s="22"/>
      <c r="AA717" s="22"/>
    </row>
    <row r="718" spans="1:27" ht="15">
      <c r="A718" s="138">
        <v>269</v>
      </c>
      <c r="B718" s="80" t="s">
        <v>2832</v>
      </c>
      <c r="C718" s="80" t="s">
        <v>1704</v>
      </c>
      <c r="D718" s="78">
        <v>10</v>
      </c>
      <c r="E718" s="217">
        <v>621</v>
      </c>
      <c r="F718" s="80"/>
      <c r="G718" s="447"/>
      <c r="H718" s="218">
        <f t="shared" si="4"/>
        <v>5.4</v>
      </c>
      <c r="I718" s="218">
        <f t="shared" si="5"/>
        <v>0</v>
      </c>
      <c r="J718" s="218">
        <v>27</v>
      </c>
      <c r="K718" s="219" t="s">
        <v>2833</v>
      </c>
      <c r="L718" s="22"/>
      <c r="M718" s="22"/>
      <c r="N718" s="22"/>
      <c r="O718" s="22"/>
      <c r="P718" s="22"/>
      <c r="Q718" s="22"/>
      <c r="R718" s="22"/>
      <c r="S718" s="22"/>
      <c r="T718" s="22"/>
      <c r="U718" s="22"/>
      <c r="V718" s="22"/>
      <c r="W718" s="22"/>
      <c r="X718" s="22"/>
      <c r="Y718" s="22"/>
      <c r="Z718" s="22"/>
      <c r="AA718" s="22"/>
    </row>
    <row r="719" spans="1:27" ht="15">
      <c r="A719" s="138">
        <v>270</v>
      </c>
      <c r="B719" s="80" t="s">
        <v>2832</v>
      </c>
      <c r="C719" s="80" t="s">
        <v>1704</v>
      </c>
      <c r="D719" s="78">
        <v>11</v>
      </c>
      <c r="E719" s="217">
        <v>395</v>
      </c>
      <c r="F719" s="80"/>
      <c r="G719" s="447"/>
      <c r="H719" s="218">
        <f t="shared" si="4"/>
        <v>5.4</v>
      </c>
      <c r="I719" s="218">
        <f t="shared" si="5"/>
        <v>0</v>
      </c>
      <c r="J719" s="218">
        <v>27</v>
      </c>
      <c r="K719" s="219" t="s">
        <v>2833</v>
      </c>
      <c r="L719" s="22"/>
      <c r="M719" s="22"/>
      <c r="N719" s="22"/>
      <c r="O719" s="22"/>
      <c r="P719" s="22"/>
      <c r="Q719" s="22"/>
      <c r="R719" s="22"/>
      <c r="S719" s="22"/>
      <c r="T719" s="22"/>
      <c r="U719" s="22"/>
      <c r="V719" s="22"/>
      <c r="W719" s="22"/>
      <c r="X719" s="22"/>
      <c r="Y719" s="22"/>
      <c r="Z719" s="22"/>
      <c r="AA719" s="22"/>
    </row>
    <row r="720" spans="1:27" ht="15">
      <c r="A720" s="138">
        <v>271</v>
      </c>
      <c r="B720" s="80" t="s">
        <v>2832</v>
      </c>
      <c r="C720" s="80" t="s">
        <v>1704</v>
      </c>
      <c r="D720" s="78">
        <v>12</v>
      </c>
      <c r="E720" s="217">
        <v>530</v>
      </c>
      <c r="F720" s="80"/>
      <c r="G720" s="447"/>
      <c r="H720" s="218">
        <f t="shared" si="4"/>
        <v>5.4</v>
      </c>
      <c r="I720" s="218">
        <f t="shared" si="5"/>
        <v>0</v>
      </c>
      <c r="J720" s="218">
        <v>27</v>
      </c>
      <c r="K720" s="219" t="s">
        <v>2833</v>
      </c>
      <c r="L720" s="22"/>
      <c r="M720" s="22"/>
      <c r="N720" s="22"/>
      <c r="O720" s="22"/>
      <c r="P720" s="22"/>
      <c r="Q720" s="22"/>
      <c r="R720" s="22"/>
      <c r="S720" s="22"/>
      <c r="T720" s="22"/>
      <c r="U720" s="22"/>
      <c r="V720" s="22"/>
      <c r="W720" s="22"/>
      <c r="X720" s="22"/>
      <c r="Y720" s="22"/>
      <c r="Z720" s="22"/>
      <c r="AA720" s="22"/>
    </row>
    <row r="721" spans="1:27" ht="15">
      <c r="A721" s="138">
        <v>272</v>
      </c>
      <c r="B721" s="80" t="s">
        <v>2832</v>
      </c>
      <c r="C721" s="80" t="s">
        <v>1704</v>
      </c>
      <c r="D721" s="78">
        <v>13</v>
      </c>
      <c r="E721" s="217">
        <v>592</v>
      </c>
      <c r="F721" s="80"/>
      <c r="G721" s="447"/>
      <c r="H721" s="218">
        <f t="shared" si="4"/>
        <v>5.4</v>
      </c>
      <c r="I721" s="218">
        <f t="shared" si="5"/>
        <v>0</v>
      </c>
      <c r="J721" s="218">
        <v>27</v>
      </c>
      <c r="K721" s="219" t="s">
        <v>2833</v>
      </c>
      <c r="L721" s="22"/>
      <c r="M721" s="22"/>
      <c r="N721" s="22"/>
      <c r="O721" s="22"/>
      <c r="P721" s="22"/>
      <c r="Q721" s="22"/>
      <c r="R721" s="22"/>
      <c r="S721" s="22"/>
      <c r="T721" s="22"/>
      <c r="U721" s="22"/>
      <c r="V721" s="22"/>
      <c r="W721" s="22"/>
      <c r="X721" s="22"/>
      <c r="Y721" s="22"/>
      <c r="Z721" s="22"/>
      <c r="AA721" s="22"/>
    </row>
    <row r="722" spans="1:27" ht="15">
      <c r="A722" s="138">
        <v>370</v>
      </c>
      <c r="B722" s="80" t="s">
        <v>2832</v>
      </c>
      <c r="C722" s="80" t="s">
        <v>1704</v>
      </c>
      <c r="D722" s="78">
        <v>24</v>
      </c>
      <c r="E722" s="217">
        <v>223</v>
      </c>
      <c r="F722" s="80"/>
      <c r="G722" s="447"/>
      <c r="H722" s="218">
        <f t="shared" si="4"/>
        <v>5.4</v>
      </c>
      <c r="I722" s="218">
        <f t="shared" si="5"/>
        <v>0</v>
      </c>
      <c r="J722" s="218">
        <v>27</v>
      </c>
      <c r="K722" s="219" t="s">
        <v>2833</v>
      </c>
      <c r="L722" s="22"/>
      <c r="M722" s="22"/>
      <c r="N722" s="22"/>
      <c r="O722" s="22"/>
      <c r="P722" s="22"/>
      <c r="Q722" s="22"/>
      <c r="R722" s="22"/>
      <c r="S722" s="22"/>
      <c r="T722" s="22"/>
      <c r="U722" s="22"/>
      <c r="V722" s="22"/>
      <c r="W722" s="22"/>
      <c r="X722" s="22"/>
      <c r="Y722" s="22"/>
      <c r="Z722" s="22"/>
      <c r="AA722" s="22"/>
    </row>
    <row r="723" spans="1:27" ht="15">
      <c r="A723" s="138">
        <v>618</v>
      </c>
      <c r="B723" s="80" t="s">
        <v>2832</v>
      </c>
      <c r="C723" s="80" t="s">
        <v>1706</v>
      </c>
      <c r="D723" s="78">
        <v>40</v>
      </c>
      <c r="E723" s="217">
        <v>1035</v>
      </c>
      <c r="F723" s="80"/>
      <c r="G723" s="447"/>
      <c r="H723" s="218">
        <f t="shared" si="4"/>
        <v>5.4</v>
      </c>
      <c r="I723" s="218">
        <f t="shared" si="5"/>
        <v>0</v>
      </c>
      <c r="J723" s="218">
        <v>27</v>
      </c>
      <c r="K723" s="219" t="s">
        <v>2834</v>
      </c>
      <c r="L723" s="22"/>
      <c r="M723" s="22"/>
      <c r="N723" s="22"/>
      <c r="O723" s="22"/>
      <c r="P723" s="22"/>
      <c r="Q723" s="22"/>
      <c r="R723" s="22"/>
      <c r="S723" s="22"/>
      <c r="T723" s="22"/>
      <c r="U723" s="22"/>
      <c r="V723" s="22"/>
      <c r="W723" s="22"/>
      <c r="X723" s="22"/>
      <c r="Y723" s="22"/>
      <c r="Z723" s="22"/>
      <c r="AA723" s="22"/>
    </row>
    <row r="724" spans="1:27" ht="15">
      <c r="A724" s="138">
        <v>710</v>
      </c>
      <c r="B724" s="80" t="s">
        <v>2236</v>
      </c>
      <c r="C724" s="80" t="s">
        <v>1706</v>
      </c>
      <c r="D724" s="78">
        <v>50</v>
      </c>
      <c r="E724" s="217">
        <v>9</v>
      </c>
      <c r="F724" s="80"/>
      <c r="G724" s="447"/>
      <c r="H724" s="218">
        <f t="shared" si="4"/>
        <v>4</v>
      </c>
      <c r="I724" s="218">
        <f t="shared" si="5"/>
        <v>0</v>
      </c>
      <c r="J724" s="218">
        <v>20</v>
      </c>
      <c r="K724" s="219" t="s">
        <v>2237</v>
      </c>
      <c r="L724" s="22"/>
      <c r="M724" s="22"/>
      <c r="N724" s="22"/>
      <c r="O724" s="22"/>
      <c r="P724" s="22"/>
      <c r="Q724" s="22"/>
      <c r="R724" s="22"/>
      <c r="S724" s="22"/>
      <c r="T724" s="22"/>
      <c r="U724" s="22"/>
      <c r="V724" s="22"/>
      <c r="W724" s="22"/>
      <c r="X724" s="22"/>
      <c r="Y724" s="22"/>
      <c r="Z724" s="22"/>
      <c r="AA724" s="22"/>
    </row>
    <row r="725" spans="1:27" ht="15">
      <c r="A725" s="138">
        <v>107</v>
      </c>
      <c r="B725" s="80" t="s">
        <v>2835</v>
      </c>
      <c r="C725" s="80" t="s">
        <v>1699</v>
      </c>
      <c r="D725" s="78"/>
      <c r="E725" s="217">
        <v>21</v>
      </c>
      <c r="F725" s="80"/>
      <c r="G725" s="447"/>
      <c r="H725" s="218">
        <f t="shared" si="4"/>
        <v>2</v>
      </c>
      <c r="I725" s="218">
        <f t="shared" si="5"/>
        <v>0</v>
      </c>
      <c r="J725" s="218">
        <v>10</v>
      </c>
      <c r="K725" s="219" t="s">
        <v>2836</v>
      </c>
      <c r="L725" s="22"/>
      <c r="M725" s="22"/>
      <c r="N725" s="22"/>
      <c r="O725" s="22"/>
      <c r="P725" s="22"/>
      <c r="Q725" s="22"/>
      <c r="R725" s="22"/>
      <c r="S725" s="22"/>
      <c r="T725" s="22"/>
      <c r="U725" s="22"/>
      <c r="V725" s="22"/>
      <c r="W725" s="22"/>
      <c r="X725" s="22"/>
      <c r="Y725" s="22"/>
      <c r="Z725" s="22"/>
      <c r="AA725" s="22"/>
    </row>
    <row r="726" spans="1:27" ht="15">
      <c r="A726" s="138">
        <v>909</v>
      </c>
      <c r="B726" s="80" t="s">
        <v>2837</v>
      </c>
      <c r="C726" s="80" t="s">
        <v>1706</v>
      </c>
      <c r="D726" s="78">
        <v>52</v>
      </c>
      <c r="E726" s="217">
        <v>848</v>
      </c>
      <c r="F726" s="80"/>
      <c r="G726" s="447"/>
      <c r="H726" s="218">
        <f t="shared" si="4"/>
        <v>2</v>
      </c>
      <c r="I726" s="218">
        <f t="shared" si="5"/>
        <v>0</v>
      </c>
      <c r="J726" s="218">
        <v>10</v>
      </c>
      <c r="K726" s="219" t="s">
        <v>2836</v>
      </c>
      <c r="L726" s="22"/>
      <c r="M726" s="22"/>
      <c r="N726" s="22"/>
      <c r="O726" s="22"/>
      <c r="P726" s="22"/>
      <c r="Q726" s="22"/>
      <c r="R726" s="22"/>
      <c r="S726" s="22"/>
      <c r="T726" s="22"/>
      <c r="U726" s="22"/>
      <c r="V726" s="22"/>
      <c r="W726" s="22"/>
      <c r="X726" s="22"/>
      <c r="Y726" s="22"/>
      <c r="Z726" s="22"/>
      <c r="AA726" s="22"/>
    </row>
    <row r="727" spans="1:27" ht="15">
      <c r="A727" s="138">
        <v>400</v>
      </c>
      <c r="B727" s="80" t="s">
        <v>2838</v>
      </c>
      <c r="C727" s="80" t="s">
        <v>1704</v>
      </c>
      <c r="D727" s="78">
        <v>31</v>
      </c>
      <c r="E727" s="217">
        <v>221</v>
      </c>
      <c r="F727" s="80"/>
      <c r="G727" s="447"/>
      <c r="H727" s="218">
        <f t="shared" si="4"/>
        <v>2.4000000000000004</v>
      </c>
      <c r="I727" s="218">
        <f t="shared" si="5"/>
        <v>0</v>
      </c>
      <c r="J727" s="218">
        <v>12</v>
      </c>
      <c r="K727" s="219" t="s">
        <v>2839</v>
      </c>
      <c r="L727" s="22"/>
      <c r="M727" s="22"/>
      <c r="N727" s="22"/>
      <c r="O727" s="22"/>
      <c r="P727" s="22"/>
      <c r="Q727" s="22"/>
      <c r="R727" s="22"/>
      <c r="S727" s="22"/>
      <c r="T727" s="22"/>
      <c r="U727" s="22"/>
      <c r="V727" s="22"/>
      <c r="W727" s="22"/>
      <c r="X727" s="22"/>
      <c r="Y727" s="22"/>
      <c r="Z727" s="22"/>
      <c r="AA727" s="22"/>
    </row>
    <row r="728" spans="1:27" ht="15">
      <c r="A728" s="138">
        <v>623</v>
      </c>
      <c r="B728" s="80" t="s">
        <v>2840</v>
      </c>
      <c r="C728" s="80" t="s">
        <v>1706</v>
      </c>
      <c r="D728" s="78">
        <v>40</v>
      </c>
      <c r="E728" s="217">
        <v>33</v>
      </c>
      <c r="F728" s="80"/>
      <c r="G728" s="447"/>
      <c r="H728" s="218">
        <f t="shared" si="4"/>
        <v>15.600000000000001</v>
      </c>
      <c r="I728" s="218">
        <f t="shared" si="5"/>
        <v>0</v>
      </c>
      <c r="J728" s="218">
        <v>78</v>
      </c>
      <c r="K728" s="219" t="s">
        <v>2244</v>
      </c>
      <c r="L728" s="22"/>
      <c r="M728" s="22"/>
      <c r="N728" s="22"/>
      <c r="O728" s="22"/>
      <c r="P728" s="22"/>
      <c r="Q728" s="22"/>
      <c r="R728" s="22"/>
      <c r="S728" s="22"/>
      <c r="T728" s="22"/>
      <c r="U728" s="22"/>
      <c r="V728" s="22"/>
      <c r="W728" s="22"/>
      <c r="X728" s="22"/>
      <c r="Y728" s="22"/>
      <c r="Z728" s="22"/>
      <c r="AA728" s="22"/>
    </row>
    <row r="729" spans="1:27" ht="15">
      <c r="A729" s="138">
        <v>815</v>
      </c>
      <c r="B729" s="80" t="s">
        <v>2841</v>
      </c>
      <c r="C729" s="80" t="s">
        <v>1706</v>
      </c>
      <c r="D729" s="78">
        <v>51</v>
      </c>
      <c r="E729" s="217">
        <v>1</v>
      </c>
      <c r="F729" s="80"/>
      <c r="G729" s="447"/>
      <c r="H729" s="218">
        <f t="shared" si="4"/>
        <v>5.4</v>
      </c>
      <c r="I729" s="218">
        <f t="shared" si="5"/>
        <v>0</v>
      </c>
      <c r="J729" s="218">
        <v>27</v>
      </c>
      <c r="K729" s="219" t="s">
        <v>2842</v>
      </c>
      <c r="L729" s="22"/>
      <c r="M729" s="22"/>
      <c r="N729" s="22"/>
      <c r="O729" s="22"/>
      <c r="P729" s="22"/>
      <c r="Q729" s="22"/>
      <c r="R729" s="22"/>
      <c r="S729" s="22"/>
      <c r="T729" s="22"/>
      <c r="U729" s="22"/>
      <c r="V729" s="22"/>
      <c r="W729" s="22"/>
      <c r="X729" s="22"/>
      <c r="Y729" s="22"/>
      <c r="Z729" s="22"/>
      <c r="AA729" s="22"/>
    </row>
    <row r="730" spans="1:27" ht="15">
      <c r="A730" s="138">
        <v>56</v>
      </c>
      <c r="B730" s="80" t="s">
        <v>2843</v>
      </c>
      <c r="C730" s="80" t="s">
        <v>1699</v>
      </c>
      <c r="D730" s="78"/>
      <c r="E730" s="217">
        <v>23</v>
      </c>
      <c r="F730" s="80"/>
      <c r="G730" s="447"/>
      <c r="H730" s="218">
        <f t="shared" si="4"/>
        <v>3.2</v>
      </c>
      <c r="I730" s="218">
        <f t="shared" si="5"/>
        <v>0</v>
      </c>
      <c r="J730" s="218">
        <v>16</v>
      </c>
      <c r="K730" s="219" t="s">
        <v>2844</v>
      </c>
      <c r="L730" s="22"/>
      <c r="M730" s="22"/>
      <c r="N730" s="22"/>
      <c r="O730" s="22"/>
      <c r="P730" s="22"/>
      <c r="Q730" s="22"/>
      <c r="R730" s="22"/>
      <c r="S730" s="22"/>
      <c r="T730" s="22"/>
      <c r="U730" s="22"/>
      <c r="V730" s="22"/>
      <c r="W730" s="22"/>
      <c r="X730" s="22"/>
      <c r="Y730" s="22"/>
      <c r="Z730" s="22"/>
      <c r="AA730" s="22"/>
    </row>
    <row r="731" spans="1:27" ht="15">
      <c r="A731" s="138">
        <v>612</v>
      </c>
      <c r="B731" s="80" t="s">
        <v>2845</v>
      </c>
      <c r="C731" s="80" t="s">
        <v>1704</v>
      </c>
      <c r="D731" s="78">
        <v>35</v>
      </c>
      <c r="E731" s="217">
        <v>55</v>
      </c>
      <c r="F731" s="80"/>
      <c r="G731" s="447"/>
      <c r="H731" s="218">
        <f t="shared" si="4"/>
        <v>3</v>
      </c>
      <c r="I731" s="218">
        <f t="shared" si="5"/>
        <v>0</v>
      </c>
      <c r="J731" s="218">
        <v>15</v>
      </c>
      <c r="K731" s="80" t="s">
        <v>3</v>
      </c>
      <c r="L731" s="22"/>
      <c r="M731" s="22"/>
      <c r="N731" s="22"/>
      <c r="O731" s="22"/>
      <c r="P731" s="22"/>
      <c r="Q731" s="22"/>
      <c r="R731" s="22"/>
      <c r="S731" s="22"/>
      <c r="T731" s="22"/>
      <c r="U731" s="22"/>
      <c r="V731" s="22"/>
      <c r="W731" s="22"/>
      <c r="X731" s="22"/>
      <c r="Y731" s="22"/>
      <c r="Z731" s="22"/>
      <c r="AA731" s="22"/>
    </row>
    <row r="732" spans="1:27" ht="15">
      <c r="A732" s="138">
        <v>898</v>
      </c>
      <c r="B732" s="80" t="s">
        <v>2845</v>
      </c>
      <c r="C732" s="80" t="s">
        <v>1706</v>
      </c>
      <c r="D732" s="78">
        <v>51</v>
      </c>
      <c r="E732" s="217">
        <v>100</v>
      </c>
      <c r="F732" s="80"/>
      <c r="G732" s="447"/>
      <c r="H732" s="218">
        <f t="shared" si="4"/>
        <v>3</v>
      </c>
      <c r="I732" s="218">
        <f t="shared" si="5"/>
        <v>0</v>
      </c>
      <c r="J732" s="218">
        <v>15</v>
      </c>
      <c r="K732" s="80" t="s">
        <v>3</v>
      </c>
      <c r="L732" s="22"/>
      <c r="M732" s="22"/>
      <c r="N732" s="22"/>
      <c r="O732" s="22"/>
      <c r="P732" s="22"/>
      <c r="Q732" s="22"/>
      <c r="R732" s="22"/>
      <c r="S732" s="22"/>
      <c r="T732" s="22"/>
      <c r="U732" s="22"/>
      <c r="V732" s="22"/>
      <c r="W732" s="22"/>
      <c r="X732" s="22"/>
      <c r="Y732" s="22"/>
      <c r="Z732" s="22"/>
      <c r="AA732" s="22"/>
    </row>
    <row r="733" spans="1:27" ht="15">
      <c r="A733" s="138">
        <v>377</v>
      </c>
      <c r="B733" s="80" t="s">
        <v>2846</v>
      </c>
      <c r="C733" s="80" t="s">
        <v>1704</v>
      </c>
      <c r="D733" s="78">
        <v>26</v>
      </c>
      <c r="E733" s="217">
        <v>49</v>
      </c>
      <c r="F733" s="80"/>
      <c r="G733" s="447"/>
      <c r="H733" s="218">
        <f t="shared" si="4"/>
        <v>3.4000000000000004</v>
      </c>
      <c r="I733" s="218">
        <f t="shared" si="5"/>
        <v>0</v>
      </c>
      <c r="J733" s="218">
        <v>17</v>
      </c>
      <c r="K733" s="219" t="s">
        <v>2847</v>
      </c>
      <c r="L733" s="22"/>
      <c r="M733" s="22"/>
      <c r="N733" s="22"/>
      <c r="O733" s="22"/>
      <c r="P733" s="22"/>
      <c r="Q733" s="22"/>
      <c r="R733" s="22"/>
      <c r="S733" s="22"/>
      <c r="T733" s="22"/>
      <c r="U733" s="22"/>
      <c r="V733" s="22"/>
      <c r="W733" s="22"/>
      <c r="X733" s="22"/>
      <c r="Y733" s="22"/>
      <c r="Z733" s="22"/>
      <c r="AA733" s="22"/>
    </row>
    <row r="734" spans="1:27" ht="15">
      <c r="A734" s="138">
        <v>21</v>
      </c>
      <c r="B734" s="80" t="s">
        <v>2848</v>
      </c>
      <c r="C734" s="80" t="s">
        <v>1699</v>
      </c>
      <c r="D734" s="78"/>
      <c r="E734" s="217">
        <v>19</v>
      </c>
      <c r="F734" s="80"/>
      <c r="G734" s="447"/>
      <c r="H734" s="218">
        <f t="shared" si="4"/>
        <v>8.4</v>
      </c>
      <c r="I734" s="218">
        <f t="shared" si="5"/>
        <v>0</v>
      </c>
      <c r="J734" s="218">
        <v>42</v>
      </c>
      <c r="K734" s="219" t="s">
        <v>2849</v>
      </c>
      <c r="L734" s="22"/>
      <c r="M734" s="22"/>
      <c r="N734" s="22"/>
      <c r="O734" s="22"/>
      <c r="P734" s="22"/>
      <c r="Q734" s="22"/>
      <c r="R734" s="22"/>
      <c r="S734" s="22"/>
      <c r="T734" s="22"/>
      <c r="U734" s="22"/>
      <c r="V734" s="22"/>
      <c r="W734" s="22"/>
      <c r="X734" s="22"/>
      <c r="Y734" s="22"/>
      <c r="Z734" s="22"/>
      <c r="AA734" s="22"/>
    </row>
    <row r="735" spans="1:27" ht="15">
      <c r="A735" s="138">
        <v>410</v>
      </c>
      <c r="B735" s="80" t="s">
        <v>2850</v>
      </c>
      <c r="C735" s="80" t="s">
        <v>1704</v>
      </c>
      <c r="D735" s="78">
        <v>34</v>
      </c>
      <c r="E735" s="217">
        <v>26</v>
      </c>
      <c r="F735" s="80"/>
      <c r="G735" s="447"/>
      <c r="H735" s="218">
        <f t="shared" si="4"/>
        <v>8.4</v>
      </c>
      <c r="I735" s="218">
        <f t="shared" si="5"/>
        <v>0</v>
      </c>
      <c r="J735" s="218">
        <v>42</v>
      </c>
      <c r="K735" s="219" t="s">
        <v>2851</v>
      </c>
      <c r="L735" s="22"/>
      <c r="M735" s="22"/>
      <c r="N735" s="22"/>
      <c r="O735" s="22"/>
      <c r="P735" s="22"/>
      <c r="Q735" s="22"/>
      <c r="R735" s="22"/>
      <c r="S735" s="22"/>
      <c r="T735" s="22"/>
      <c r="U735" s="22"/>
      <c r="V735" s="22"/>
      <c r="W735" s="22"/>
      <c r="X735" s="22"/>
      <c r="Y735" s="22"/>
      <c r="Z735" s="22"/>
      <c r="AA735" s="22"/>
    </row>
    <row r="736" spans="1:27" ht="15">
      <c r="A736" s="138">
        <v>729</v>
      </c>
      <c r="B736" s="80" t="s">
        <v>2850</v>
      </c>
      <c r="C736" s="80" t="s">
        <v>1706</v>
      </c>
      <c r="D736" s="78">
        <v>50</v>
      </c>
      <c r="E736" s="217">
        <v>49</v>
      </c>
      <c r="F736" s="80"/>
      <c r="G736" s="447"/>
      <c r="H736" s="218">
        <f t="shared" si="4"/>
        <v>8.4</v>
      </c>
      <c r="I736" s="218">
        <f t="shared" si="5"/>
        <v>0</v>
      </c>
      <c r="J736" s="218">
        <v>42</v>
      </c>
      <c r="K736" s="219" t="s">
        <v>2851</v>
      </c>
      <c r="L736" s="22"/>
      <c r="M736" s="22"/>
      <c r="N736" s="22"/>
      <c r="O736" s="22"/>
      <c r="P736" s="22"/>
      <c r="Q736" s="22"/>
      <c r="R736" s="22"/>
      <c r="S736" s="22"/>
      <c r="T736" s="22"/>
      <c r="U736" s="22"/>
      <c r="V736" s="22"/>
      <c r="W736" s="22"/>
      <c r="X736" s="22"/>
      <c r="Y736" s="22"/>
      <c r="Z736" s="22"/>
      <c r="AA736" s="22"/>
    </row>
    <row r="737" spans="1:27" ht="15">
      <c r="A737" s="138">
        <v>538</v>
      </c>
      <c r="B737" s="80" t="s">
        <v>2852</v>
      </c>
      <c r="C737" s="80" t="s">
        <v>1704</v>
      </c>
      <c r="D737" s="78">
        <v>34</v>
      </c>
      <c r="E737" s="217">
        <v>4</v>
      </c>
      <c r="F737" s="80"/>
      <c r="G737" s="447"/>
      <c r="H737" s="218">
        <f t="shared" si="4"/>
        <v>6.4</v>
      </c>
      <c r="I737" s="218">
        <f t="shared" si="5"/>
        <v>0</v>
      </c>
      <c r="J737" s="218">
        <v>32</v>
      </c>
      <c r="K737" s="219" t="s">
        <v>2853</v>
      </c>
      <c r="L737" s="22"/>
      <c r="M737" s="22"/>
      <c r="N737" s="22"/>
      <c r="O737" s="22"/>
      <c r="P737" s="22"/>
      <c r="Q737" s="22"/>
      <c r="R737" s="22"/>
      <c r="S737" s="22"/>
      <c r="T737" s="22"/>
      <c r="U737" s="22"/>
      <c r="V737" s="22"/>
      <c r="W737" s="22"/>
      <c r="X737" s="22"/>
      <c r="Y737" s="22"/>
      <c r="Z737" s="22"/>
      <c r="AA737" s="22"/>
    </row>
    <row r="738" spans="1:27" ht="15">
      <c r="A738" s="138">
        <v>40</v>
      </c>
      <c r="B738" s="80" t="s">
        <v>2854</v>
      </c>
      <c r="C738" s="80" t="s">
        <v>1699</v>
      </c>
      <c r="D738" s="78"/>
      <c r="E738" s="217">
        <v>4</v>
      </c>
      <c r="F738" s="80"/>
      <c r="G738" s="447"/>
      <c r="H738" s="218">
        <f t="shared" si="4"/>
        <v>6.4</v>
      </c>
      <c r="I738" s="218">
        <f t="shared" si="5"/>
        <v>0</v>
      </c>
      <c r="J738" s="218">
        <v>32</v>
      </c>
      <c r="K738" s="219" t="s">
        <v>2855</v>
      </c>
      <c r="L738" s="22"/>
      <c r="M738" s="22"/>
      <c r="N738" s="22"/>
      <c r="O738" s="22"/>
      <c r="P738" s="22"/>
      <c r="Q738" s="22"/>
      <c r="R738" s="22"/>
      <c r="S738" s="22"/>
      <c r="T738" s="22"/>
      <c r="U738" s="22"/>
      <c r="V738" s="22"/>
      <c r="W738" s="22"/>
      <c r="X738" s="22"/>
      <c r="Y738" s="22"/>
      <c r="Z738" s="22"/>
      <c r="AA738" s="22"/>
    </row>
    <row r="739" spans="1:27" ht="15">
      <c r="A739" s="138">
        <v>379</v>
      </c>
      <c r="B739" s="80" t="s">
        <v>2856</v>
      </c>
      <c r="C739" s="80" t="s">
        <v>1704</v>
      </c>
      <c r="D739" s="78">
        <v>26</v>
      </c>
      <c r="E739" s="217">
        <v>189</v>
      </c>
      <c r="F739" s="80"/>
      <c r="G739" s="447"/>
      <c r="H739" s="218">
        <f t="shared" si="4"/>
        <v>6.4</v>
      </c>
      <c r="I739" s="218">
        <f t="shared" si="5"/>
        <v>0</v>
      </c>
      <c r="J739" s="218">
        <v>32</v>
      </c>
      <c r="K739" s="219" t="s">
        <v>2855</v>
      </c>
      <c r="L739" s="22"/>
      <c r="M739" s="22"/>
      <c r="N739" s="22"/>
      <c r="O739" s="22"/>
      <c r="P739" s="22"/>
      <c r="Q739" s="22"/>
      <c r="R739" s="22"/>
      <c r="S739" s="22"/>
      <c r="T739" s="22"/>
      <c r="U739" s="22"/>
      <c r="V739" s="22"/>
      <c r="W739" s="22"/>
      <c r="X739" s="22"/>
      <c r="Y739" s="22"/>
      <c r="Z739" s="22"/>
      <c r="AA739" s="22"/>
    </row>
    <row r="740" spans="1:27" ht="15">
      <c r="A740" s="138">
        <v>825</v>
      </c>
      <c r="B740" s="80" t="s">
        <v>2856</v>
      </c>
      <c r="C740" s="80" t="s">
        <v>1706</v>
      </c>
      <c r="D740" s="78">
        <v>51</v>
      </c>
      <c r="E740" s="217">
        <v>3</v>
      </c>
      <c r="F740" s="80"/>
      <c r="G740" s="447"/>
      <c r="H740" s="218">
        <f t="shared" si="4"/>
        <v>6.4</v>
      </c>
      <c r="I740" s="218">
        <f t="shared" si="5"/>
        <v>0</v>
      </c>
      <c r="J740" s="218">
        <v>32</v>
      </c>
      <c r="K740" s="219" t="s">
        <v>2855</v>
      </c>
      <c r="L740" s="22"/>
      <c r="M740" s="22"/>
      <c r="N740" s="22"/>
      <c r="O740" s="22"/>
      <c r="P740" s="22"/>
      <c r="Q740" s="22"/>
      <c r="R740" s="22"/>
      <c r="S740" s="22"/>
      <c r="T740" s="22"/>
      <c r="U740" s="22"/>
      <c r="V740" s="22"/>
      <c r="W740" s="22"/>
      <c r="X740" s="22"/>
      <c r="Y740" s="22"/>
      <c r="Z740" s="22"/>
      <c r="AA740" s="22"/>
    </row>
    <row r="741" spans="1:27" ht="15">
      <c r="A741" s="138">
        <v>32</v>
      </c>
      <c r="B741" s="80" t="s">
        <v>2857</v>
      </c>
      <c r="C741" s="80" t="s">
        <v>1699</v>
      </c>
      <c r="D741" s="78"/>
      <c r="E741" s="217">
        <v>0</v>
      </c>
      <c r="F741" s="74">
        <v>525</v>
      </c>
      <c r="G741" s="447"/>
      <c r="H741" s="218">
        <f t="shared" si="4"/>
        <v>8</v>
      </c>
      <c r="I741" s="218">
        <f t="shared" si="5"/>
        <v>0</v>
      </c>
      <c r="J741" s="218">
        <v>40</v>
      </c>
      <c r="K741" s="219" t="s">
        <v>2858</v>
      </c>
      <c r="L741" s="22"/>
      <c r="M741" s="22"/>
      <c r="N741" s="22"/>
      <c r="O741" s="22"/>
      <c r="P741" s="22"/>
      <c r="Q741" s="22"/>
      <c r="R741" s="22"/>
      <c r="S741" s="22"/>
      <c r="T741" s="22"/>
      <c r="U741" s="22"/>
      <c r="V741" s="22"/>
      <c r="W741" s="22"/>
      <c r="X741" s="22"/>
      <c r="Y741" s="22"/>
      <c r="Z741" s="22"/>
      <c r="AA741" s="22"/>
    </row>
    <row r="742" spans="1:27" ht="15">
      <c r="A742" s="138">
        <v>634</v>
      </c>
      <c r="B742" s="80" t="s">
        <v>2859</v>
      </c>
      <c r="C742" s="80" t="s">
        <v>1706</v>
      </c>
      <c r="D742" s="78">
        <v>44</v>
      </c>
      <c r="E742" s="217">
        <v>2453</v>
      </c>
      <c r="F742" s="80"/>
      <c r="G742" s="447"/>
      <c r="H742" s="218">
        <f t="shared" si="4"/>
        <v>4</v>
      </c>
      <c r="I742" s="218">
        <f t="shared" si="5"/>
        <v>0</v>
      </c>
      <c r="J742" s="218">
        <v>20</v>
      </c>
      <c r="K742" s="219" t="s">
        <v>2860</v>
      </c>
      <c r="L742" s="22"/>
      <c r="M742" s="22"/>
      <c r="N742" s="22"/>
      <c r="O742" s="22"/>
      <c r="P742" s="22"/>
      <c r="Q742" s="22"/>
      <c r="R742" s="22"/>
      <c r="S742" s="22"/>
      <c r="T742" s="22"/>
      <c r="U742" s="22"/>
      <c r="V742" s="22"/>
      <c r="W742" s="22"/>
      <c r="X742" s="22"/>
      <c r="Y742" s="22"/>
      <c r="Z742" s="22"/>
      <c r="AA742" s="22"/>
    </row>
    <row r="743" spans="1:27" ht="15">
      <c r="A743" s="138">
        <v>275</v>
      </c>
      <c r="B743" s="80" t="s">
        <v>2861</v>
      </c>
      <c r="C743" s="80" t="s">
        <v>1704</v>
      </c>
      <c r="D743" s="78">
        <v>16</v>
      </c>
      <c r="E743" s="217">
        <v>0</v>
      </c>
      <c r="F743" s="74">
        <v>850</v>
      </c>
      <c r="G743" s="447"/>
      <c r="H743" s="218">
        <f t="shared" si="4"/>
        <v>4</v>
      </c>
      <c r="I743" s="218">
        <f t="shared" si="5"/>
        <v>0</v>
      </c>
      <c r="J743" s="218">
        <v>20</v>
      </c>
      <c r="K743" s="219" t="s">
        <v>2862</v>
      </c>
      <c r="L743" s="22"/>
      <c r="M743" s="22"/>
      <c r="N743" s="22"/>
      <c r="O743" s="22"/>
      <c r="P743" s="22"/>
      <c r="Q743" s="22"/>
      <c r="R743" s="22"/>
      <c r="S743" s="22"/>
      <c r="T743" s="22"/>
      <c r="U743" s="22"/>
      <c r="V743" s="22"/>
      <c r="W743" s="22"/>
      <c r="X743" s="22"/>
      <c r="Y743" s="22"/>
      <c r="Z743" s="22"/>
      <c r="AA743" s="22"/>
    </row>
    <row r="744" spans="1:27" ht="15">
      <c r="A744" s="138">
        <v>276</v>
      </c>
      <c r="B744" s="80" t="s">
        <v>2861</v>
      </c>
      <c r="C744" s="80" t="s">
        <v>1704</v>
      </c>
      <c r="D744" s="78">
        <v>17</v>
      </c>
      <c r="E744" s="217">
        <v>0</v>
      </c>
      <c r="F744" s="74">
        <v>900</v>
      </c>
      <c r="G744" s="447"/>
      <c r="H744" s="218">
        <f t="shared" si="4"/>
        <v>4</v>
      </c>
      <c r="I744" s="218">
        <f t="shared" si="5"/>
        <v>0</v>
      </c>
      <c r="J744" s="218">
        <v>20</v>
      </c>
      <c r="K744" s="219" t="s">
        <v>2862</v>
      </c>
      <c r="L744" s="22"/>
      <c r="M744" s="22"/>
      <c r="N744" s="22"/>
      <c r="O744" s="22"/>
      <c r="P744" s="22"/>
      <c r="Q744" s="22"/>
      <c r="R744" s="22"/>
      <c r="S744" s="22"/>
      <c r="T744" s="22"/>
      <c r="U744" s="22"/>
      <c r="V744" s="22"/>
      <c r="W744" s="22"/>
      <c r="X744" s="22"/>
      <c r="Y744" s="22"/>
      <c r="Z744" s="22"/>
      <c r="AA744" s="22"/>
    </row>
    <row r="745" spans="1:27" ht="15">
      <c r="A745" s="138">
        <v>389</v>
      </c>
      <c r="B745" s="80" t="s">
        <v>2861</v>
      </c>
      <c r="C745" s="80" t="s">
        <v>1704</v>
      </c>
      <c r="D745" s="78">
        <v>30</v>
      </c>
      <c r="E745" s="217">
        <v>0</v>
      </c>
      <c r="F745" s="74">
        <v>699</v>
      </c>
      <c r="G745" s="447"/>
      <c r="H745" s="218">
        <f t="shared" si="4"/>
        <v>4</v>
      </c>
      <c r="I745" s="218">
        <f t="shared" si="5"/>
        <v>0</v>
      </c>
      <c r="J745" s="218">
        <v>20</v>
      </c>
      <c r="K745" s="219" t="s">
        <v>2862</v>
      </c>
      <c r="L745" s="22"/>
      <c r="M745" s="22"/>
      <c r="N745" s="22"/>
      <c r="O745" s="22"/>
      <c r="P745" s="22"/>
      <c r="Q745" s="22"/>
      <c r="R745" s="22"/>
      <c r="S745" s="22"/>
      <c r="T745" s="22"/>
      <c r="U745" s="22"/>
      <c r="V745" s="22"/>
      <c r="W745" s="22"/>
      <c r="X745" s="22"/>
      <c r="Y745" s="22"/>
      <c r="Z745" s="22"/>
      <c r="AA745" s="22"/>
    </row>
    <row r="746" spans="1:27" ht="15">
      <c r="A746" s="138">
        <v>613</v>
      </c>
      <c r="B746" s="80" t="s">
        <v>2863</v>
      </c>
      <c r="C746" s="80" t="s">
        <v>1704</v>
      </c>
      <c r="D746" s="78">
        <v>36</v>
      </c>
      <c r="E746" s="217">
        <v>300</v>
      </c>
      <c r="F746" s="74">
        <v>1719</v>
      </c>
      <c r="G746" s="447"/>
      <c r="H746" s="218">
        <f t="shared" si="4"/>
        <v>1.6</v>
      </c>
      <c r="I746" s="218">
        <f t="shared" si="5"/>
        <v>0</v>
      </c>
      <c r="J746" s="218">
        <v>8</v>
      </c>
      <c r="K746" s="219" t="s">
        <v>2864</v>
      </c>
      <c r="L746" s="22"/>
      <c r="M746" s="22"/>
      <c r="N746" s="22"/>
      <c r="O746" s="22"/>
      <c r="P746" s="22"/>
      <c r="Q746" s="22"/>
      <c r="R746" s="22"/>
      <c r="S746" s="22"/>
      <c r="T746" s="22"/>
      <c r="U746" s="22"/>
      <c r="V746" s="22"/>
      <c r="W746" s="22"/>
      <c r="X746" s="22"/>
      <c r="Y746" s="22"/>
      <c r="Z746" s="22"/>
      <c r="AA746" s="22"/>
    </row>
    <row r="747" spans="1:27" ht="15">
      <c r="A747" s="138">
        <v>408</v>
      </c>
      <c r="B747" s="80" t="s">
        <v>2865</v>
      </c>
      <c r="C747" s="80" t="s">
        <v>1704</v>
      </c>
      <c r="D747" s="78">
        <v>34</v>
      </c>
      <c r="E747" s="217">
        <v>6</v>
      </c>
      <c r="F747" s="80"/>
      <c r="G747" s="447"/>
      <c r="H747" s="218">
        <f t="shared" si="4"/>
        <v>3.6</v>
      </c>
      <c r="I747" s="218">
        <f t="shared" si="5"/>
        <v>0</v>
      </c>
      <c r="J747" s="218">
        <v>18</v>
      </c>
      <c r="K747" s="219" t="s">
        <v>2866</v>
      </c>
      <c r="L747" s="22"/>
      <c r="M747" s="22"/>
      <c r="N747" s="22"/>
      <c r="O747" s="22"/>
      <c r="P747" s="22"/>
      <c r="Q747" s="22"/>
      <c r="R747" s="22"/>
      <c r="S747" s="22"/>
      <c r="T747" s="22"/>
      <c r="U747" s="22"/>
      <c r="V747" s="22"/>
      <c r="W747" s="22"/>
      <c r="X747" s="22"/>
      <c r="Y747" s="22"/>
      <c r="Z747" s="22"/>
      <c r="AA747" s="22"/>
    </row>
    <row r="748" spans="1:27" ht="15">
      <c r="A748" s="138">
        <v>426</v>
      </c>
      <c r="B748" s="80" t="s">
        <v>2255</v>
      </c>
      <c r="C748" s="80" t="s">
        <v>1704</v>
      </c>
      <c r="D748" s="78">
        <v>34</v>
      </c>
      <c r="E748" s="217">
        <v>7</v>
      </c>
      <c r="F748" s="80"/>
      <c r="G748" s="447"/>
      <c r="H748" s="218">
        <f t="shared" si="4"/>
        <v>6</v>
      </c>
      <c r="I748" s="218">
        <f t="shared" si="5"/>
        <v>0</v>
      </c>
      <c r="J748" s="218">
        <v>30</v>
      </c>
      <c r="K748" s="219" t="s">
        <v>2867</v>
      </c>
      <c r="L748" s="22"/>
      <c r="M748" s="22"/>
      <c r="N748" s="22"/>
      <c r="O748" s="22"/>
      <c r="P748" s="22"/>
      <c r="Q748" s="22"/>
      <c r="R748" s="22"/>
      <c r="S748" s="22"/>
      <c r="T748" s="22"/>
      <c r="U748" s="22"/>
      <c r="V748" s="22"/>
      <c r="W748" s="22"/>
      <c r="X748" s="22"/>
      <c r="Y748" s="22"/>
      <c r="Z748" s="22"/>
      <c r="AA748" s="22"/>
    </row>
    <row r="749" spans="1:27" ht="15">
      <c r="A749" s="138">
        <v>813</v>
      </c>
      <c r="B749" s="80" t="s">
        <v>2255</v>
      </c>
      <c r="C749" s="80" t="s">
        <v>1706</v>
      </c>
      <c r="D749" s="78">
        <v>51</v>
      </c>
      <c r="E749" s="217">
        <v>2</v>
      </c>
      <c r="F749" s="80"/>
      <c r="G749" s="447"/>
      <c r="H749" s="218">
        <f t="shared" si="4"/>
        <v>6</v>
      </c>
      <c r="I749" s="218">
        <f t="shared" si="5"/>
        <v>0</v>
      </c>
      <c r="J749" s="218">
        <v>30</v>
      </c>
      <c r="K749" s="219" t="s">
        <v>2867</v>
      </c>
      <c r="L749" s="22"/>
      <c r="M749" s="22"/>
      <c r="N749" s="22"/>
      <c r="O749" s="22"/>
      <c r="P749" s="22"/>
      <c r="Q749" s="22"/>
      <c r="R749" s="22"/>
      <c r="S749" s="22"/>
      <c r="T749" s="22"/>
      <c r="U749" s="22"/>
      <c r="V749" s="22"/>
      <c r="W749" s="22"/>
      <c r="X749" s="22"/>
      <c r="Y749" s="22"/>
      <c r="Z749" s="22"/>
      <c r="AA749" s="22"/>
    </row>
    <row r="750" spans="1:27" ht="15">
      <c r="A750" s="138">
        <v>891</v>
      </c>
      <c r="B750" s="80" t="s">
        <v>2868</v>
      </c>
      <c r="C750" s="80" t="s">
        <v>1706</v>
      </c>
      <c r="D750" s="78">
        <v>51</v>
      </c>
      <c r="E750" s="217">
        <v>1</v>
      </c>
      <c r="F750" s="80"/>
      <c r="G750" s="447"/>
      <c r="H750" s="218">
        <f t="shared" si="4"/>
        <v>3.6</v>
      </c>
      <c r="I750" s="218">
        <f t="shared" si="5"/>
        <v>0</v>
      </c>
      <c r="J750" s="218">
        <v>18</v>
      </c>
      <c r="K750" s="219" t="s">
        <v>2869</v>
      </c>
      <c r="L750" s="22"/>
      <c r="M750" s="22"/>
      <c r="N750" s="22"/>
      <c r="O750" s="22"/>
      <c r="P750" s="22"/>
      <c r="Q750" s="22"/>
      <c r="R750" s="22"/>
      <c r="S750" s="22"/>
      <c r="T750" s="22"/>
      <c r="U750" s="22"/>
      <c r="V750" s="22"/>
      <c r="W750" s="22"/>
      <c r="X750" s="22"/>
      <c r="Y750" s="22"/>
      <c r="Z750" s="22"/>
      <c r="AA750" s="22"/>
    </row>
    <row r="751" spans="1:27" ht="15">
      <c r="A751" s="138">
        <v>90</v>
      </c>
      <c r="B751" s="80" t="s">
        <v>2870</v>
      </c>
      <c r="C751" s="80" t="s">
        <v>1699</v>
      </c>
      <c r="D751" s="78"/>
      <c r="E751" s="217">
        <v>248</v>
      </c>
      <c r="F751" s="80"/>
      <c r="G751" s="447"/>
      <c r="H751" s="218">
        <f t="shared" si="4"/>
        <v>5.2</v>
      </c>
      <c r="I751" s="218">
        <f t="shared" si="5"/>
        <v>0</v>
      </c>
      <c r="J751" s="218">
        <v>26</v>
      </c>
      <c r="K751" s="219" t="s">
        <v>2871</v>
      </c>
      <c r="L751" s="22"/>
      <c r="M751" s="22"/>
      <c r="N751" s="22"/>
      <c r="O751" s="22"/>
      <c r="P751" s="22"/>
      <c r="Q751" s="22"/>
      <c r="R751" s="22"/>
      <c r="S751" s="22"/>
      <c r="T751" s="22"/>
      <c r="U751" s="22"/>
      <c r="V751" s="22"/>
      <c r="W751" s="22"/>
      <c r="X751" s="22"/>
      <c r="Y751" s="22"/>
      <c r="Z751" s="22"/>
      <c r="AA751" s="22"/>
    </row>
    <row r="752" spans="1:27" ht="15">
      <c r="A752" s="138">
        <v>95</v>
      </c>
      <c r="B752" s="80" t="s">
        <v>2872</v>
      </c>
      <c r="C752" s="80" t="s">
        <v>1699</v>
      </c>
      <c r="D752" s="78"/>
      <c r="E752" s="217">
        <v>11</v>
      </c>
      <c r="F752" s="80"/>
      <c r="G752" s="447"/>
      <c r="H752" s="218">
        <f t="shared" si="4"/>
        <v>56</v>
      </c>
      <c r="I752" s="218">
        <f t="shared" si="5"/>
        <v>0</v>
      </c>
      <c r="J752" s="218">
        <v>280</v>
      </c>
      <c r="K752" s="219" t="s">
        <v>2873</v>
      </c>
      <c r="L752" s="22"/>
      <c r="M752" s="22"/>
      <c r="N752" s="22"/>
      <c r="O752" s="22"/>
      <c r="P752" s="22"/>
      <c r="Q752" s="22"/>
      <c r="R752" s="22"/>
      <c r="S752" s="22"/>
      <c r="T752" s="22"/>
      <c r="U752" s="22"/>
      <c r="V752" s="22"/>
      <c r="W752" s="22"/>
      <c r="X752" s="22"/>
      <c r="Y752" s="22"/>
      <c r="Z752" s="22"/>
      <c r="AA752" s="22"/>
    </row>
    <row r="753" spans="1:27" ht="15">
      <c r="A753" s="138">
        <v>752</v>
      </c>
      <c r="B753" s="80" t="s">
        <v>2874</v>
      </c>
      <c r="C753" s="80" t="s">
        <v>1706</v>
      </c>
      <c r="D753" s="78">
        <v>50</v>
      </c>
      <c r="E753" s="217">
        <v>1</v>
      </c>
      <c r="F753" s="80"/>
      <c r="G753" s="447"/>
      <c r="H753" s="218">
        <f t="shared" si="4"/>
        <v>39</v>
      </c>
      <c r="I753" s="218">
        <f t="shared" si="5"/>
        <v>0</v>
      </c>
      <c r="J753" s="218">
        <v>195</v>
      </c>
      <c r="K753" s="219" t="s">
        <v>2875</v>
      </c>
      <c r="L753" s="22"/>
      <c r="M753" s="22"/>
      <c r="N753" s="22"/>
      <c r="O753" s="22"/>
      <c r="P753" s="22"/>
      <c r="Q753" s="22"/>
      <c r="R753" s="22"/>
      <c r="S753" s="22"/>
      <c r="T753" s="22"/>
      <c r="U753" s="22"/>
      <c r="V753" s="22"/>
      <c r="W753" s="22"/>
      <c r="X753" s="22"/>
      <c r="Y753" s="22"/>
      <c r="Z753" s="22"/>
      <c r="AA753" s="22"/>
    </row>
    <row r="754" spans="1:27" ht="15">
      <c r="A754" s="138">
        <v>871</v>
      </c>
      <c r="B754" s="80" t="s">
        <v>2876</v>
      </c>
      <c r="C754" s="80" t="s">
        <v>1706</v>
      </c>
      <c r="D754" s="78">
        <v>51</v>
      </c>
      <c r="E754" s="217">
        <v>2</v>
      </c>
      <c r="F754" s="80"/>
      <c r="G754" s="447"/>
      <c r="H754" s="218">
        <f t="shared" si="4"/>
        <v>13</v>
      </c>
      <c r="I754" s="218">
        <f t="shared" si="5"/>
        <v>0</v>
      </c>
      <c r="J754" s="218">
        <v>65</v>
      </c>
      <c r="K754" s="219" t="s">
        <v>2877</v>
      </c>
      <c r="L754" s="22"/>
      <c r="M754" s="22"/>
      <c r="N754" s="22"/>
      <c r="O754" s="22"/>
      <c r="P754" s="22"/>
      <c r="Q754" s="22"/>
      <c r="R754" s="22"/>
      <c r="S754" s="22"/>
      <c r="T754" s="22"/>
      <c r="U754" s="22"/>
      <c r="V754" s="22"/>
      <c r="W754" s="22"/>
      <c r="X754" s="22"/>
      <c r="Y754" s="22"/>
      <c r="Z754" s="22"/>
      <c r="AA754" s="22"/>
    </row>
    <row r="755" spans="1:27" ht="15">
      <c r="A755" s="138">
        <v>86</v>
      </c>
      <c r="B755" s="80" t="s">
        <v>2878</v>
      </c>
      <c r="C755" s="80" t="s">
        <v>1699</v>
      </c>
      <c r="D755" s="78"/>
      <c r="E755" s="217">
        <v>6</v>
      </c>
      <c r="F755" s="80"/>
      <c r="G755" s="447"/>
      <c r="H755" s="218">
        <f t="shared" si="4"/>
        <v>14</v>
      </c>
      <c r="I755" s="218">
        <f t="shared" si="5"/>
        <v>0</v>
      </c>
      <c r="J755" s="218">
        <v>70</v>
      </c>
      <c r="K755" s="219" t="s">
        <v>2879</v>
      </c>
      <c r="L755" s="22"/>
      <c r="M755" s="22"/>
      <c r="N755" s="22"/>
      <c r="O755" s="22"/>
      <c r="P755" s="22"/>
      <c r="Q755" s="22"/>
      <c r="R755" s="22"/>
      <c r="S755" s="22"/>
      <c r="T755" s="22"/>
      <c r="U755" s="22"/>
      <c r="V755" s="22"/>
      <c r="W755" s="22"/>
      <c r="X755" s="22"/>
      <c r="Y755" s="22"/>
      <c r="Z755" s="22"/>
      <c r="AA755" s="22"/>
    </row>
    <row r="756" spans="1:27" ht="15">
      <c r="A756" s="138">
        <v>885</v>
      </c>
      <c r="B756" s="80" t="s">
        <v>2878</v>
      </c>
      <c r="C756" s="80" t="s">
        <v>1706</v>
      </c>
      <c r="D756" s="78">
        <v>51</v>
      </c>
      <c r="E756" s="217">
        <v>1</v>
      </c>
      <c r="F756" s="80"/>
      <c r="G756" s="447"/>
      <c r="H756" s="218">
        <f t="shared" si="4"/>
        <v>14</v>
      </c>
      <c r="I756" s="218">
        <f t="shared" si="5"/>
        <v>0</v>
      </c>
      <c r="J756" s="218">
        <v>70</v>
      </c>
      <c r="K756" s="219" t="s">
        <v>2880</v>
      </c>
      <c r="L756" s="22"/>
      <c r="M756" s="22"/>
      <c r="N756" s="22"/>
      <c r="O756" s="22"/>
      <c r="P756" s="22"/>
      <c r="Q756" s="22"/>
      <c r="R756" s="22"/>
      <c r="S756" s="22"/>
      <c r="T756" s="22"/>
      <c r="U756" s="22"/>
      <c r="V756" s="22"/>
      <c r="W756" s="22"/>
      <c r="X756" s="22"/>
      <c r="Y756" s="22"/>
      <c r="Z756" s="22"/>
      <c r="AA756" s="22"/>
    </row>
    <row r="757" spans="1:27" ht="15">
      <c r="A757" s="138">
        <v>120</v>
      </c>
      <c r="B757" s="80" t="s">
        <v>2881</v>
      </c>
      <c r="C757" s="80" t="s">
        <v>1699</v>
      </c>
      <c r="D757" s="78"/>
      <c r="E757" s="217">
        <v>65</v>
      </c>
      <c r="F757" s="80"/>
      <c r="G757" s="447"/>
      <c r="H757" s="218">
        <f t="shared" si="4"/>
        <v>4.4000000000000004</v>
      </c>
      <c r="I757" s="218">
        <f t="shared" si="5"/>
        <v>0</v>
      </c>
      <c r="J757" s="218">
        <v>22</v>
      </c>
      <c r="K757" s="219" t="s">
        <v>2882</v>
      </c>
      <c r="L757" s="22"/>
      <c r="M757" s="22"/>
      <c r="N757" s="22"/>
      <c r="O757" s="22"/>
      <c r="P757" s="22"/>
      <c r="Q757" s="22"/>
      <c r="R757" s="22"/>
      <c r="S757" s="22"/>
      <c r="T757" s="22"/>
      <c r="U757" s="22"/>
      <c r="V757" s="22"/>
      <c r="W757" s="22"/>
      <c r="X757" s="22"/>
      <c r="Y757" s="22"/>
      <c r="Z757" s="22"/>
      <c r="AA757" s="22"/>
    </row>
    <row r="758" spans="1:27" ht="15">
      <c r="A758" s="138">
        <v>316</v>
      </c>
      <c r="B758" s="80" t="s">
        <v>2883</v>
      </c>
      <c r="C758" s="80" t="s">
        <v>1704</v>
      </c>
      <c r="D758" s="78">
        <v>21</v>
      </c>
      <c r="E758" s="217">
        <v>8</v>
      </c>
      <c r="F758" s="80"/>
      <c r="G758" s="447"/>
      <c r="H758" s="218">
        <f t="shared" si="4"/>
        <v>4</v>
      </c>
      <c r="I758" s="218">
        <f t="shared" si="5"/>
        <v>0</v>
      </c>
      <c r="J758" s="218">
        <v>20</v>
      </c>
      <c r="K758" s="219" t="s">
        <v>2884</v>
      </c>
      <c r="L758" s="22"/>
      <c r="M758" s="22"/>
      <c r="N758" s="22"/>
      <c r="O758" s="22"/>
      <c r="P758" s="22"/>
      <c r="Q758" s="22"/>
      <c r="R758" s="22"/>
      <c r="S758" s="22"/>
      <c r="T758" s="22"/>
      <c r="U758" s="22"/>
      <c r="V758" s="22"/>
      <c r="W758" s="22"/>
      <c r="X758" s="22"/>
      <c r="Y758" s="22"/>
      <c r="Z758" s="22"/>
      <c r="AA758" s="22"/>
    </row>
    <row r="759" spans="1:27" ht="15">
      <c r="A759" s="138">
        <v>663</v>
      </c>
      <c r="B759" s="80" t="s">
        <v>2885</v>
      </c>
      <c r="C759" s="80" t="s">
        <v>1706</v>
      </c>
      <c r="D759" s="78">
        <v>49</v>
      </c>
      <c r="E759" s="217">
        <v>14</v>
      </c>
      <c r="F759" s="80"/>
      <c r="G759" s="447"/>
      <c r="H759" s="218">
        <f t="shared" si="4"/>
        <v>7.8000000000000007</v>
      </c>
      <c r="I759" s="218">
        <f t="shared" si="5"/>
        <v>0</v>
      </c>
      <c r="J759" s="218">
        <v>39</v>
      </c>
      <c r="K759" s="219" t="s">
        <v>2886</v>
      </c>
      <c r="L759" s="22"/>
      <c r="M759" s="22"/>
      <c r="N759" s="22"/>
      <c r="O759" s="22"/>
      <c r="P759" s="22"/>
      <c r="Q759" s="22"/>
      <c r="R759" s="22"/>
      <c r="S759" s="22"/>
      <c r="T759" s="22"/>
      <c r="U759" s="22"/>
      <c r="V759" s="22"/>
      <c r="W759" s="22"/>
      <c r="X759" s="22"/>
      <c r="Y759" s="22"/>
      <c r="Z759" s="22"/>
      <c r="AA759" s="22"/>
    </row>
    <row r="760" spans="1:27" ht="15">
      <c r="A760" s="138">
        <v>886</v>
      </c>
      <c r="B760" s="80" t="s">
        <v>2887</v>
      </c>
      <c r="C760" s="80" t="s">
        <v>1706</v>
      </c>
      <c r="D760" s="78">
        <v>51</v>
      </c>
      <c r="E760" s="217">
        <v>1</v>
      </c>
      <c r="F760" s="80"/>
      <c r="G760" s="447"/>
      <c r="H760" s="218">
        <f t="shared" si="4"/>
        <v>2.6</v>
      </c>
      <c r="I760" s="218">
        <f t="shared" si="5"/>
        <v>0</v>
      </c>
      <c r="J760" s="218">
        <v>13</v>
      </c>
      <c r="K760" s="219" t="s">
        <v>2888</v>
      </c>
      <c r="L760" s="22"/>
      <c r="M760" s="22"/>
      <c r="N760" s="22"/>
      <c r="O760" s="22"/>
      <c r="P760" s="22"/>
      <c r="Q760" s="22"/>
      <c r="R760" s="22"/>
      <c r="S760" s="22"/>
      <c r="T760" s="22"/>
      <c r="U760" s="22"/>
      <c r="V760" s="22"/>
      <c r="W760" s="22"/>
      <c r="X760" s="22"/>
      <c r="Y760" s="22"/>
      <c r="Z760" s="22"/>
      <c r="AA760" s="22"/>
    </row>
    <row r="761" spans="1:27" ht="15">
      <c r="A761" s="138">
        <v>448</v>
      </c>
      <c r="B761" s="80" t="s">
        <v>2889</v>
      </c>
      <c r="C761" s="80" t="s">
        <v>1704</v>
      </c>
      <c r="D761" s="78">
        <v>34</v>
      </c>
      <c r="E761" s="217">
        <v>4</v>
      </c>
      <c r="F761" s="80"/>
      <c r="G761" s="447"/>
      <c r="H761" s="218">
        <f t="shared" si="4"/>
        <v>6.2</v>
      </c>
      <c r="I761" s="218">
        <f t="shared" si="5"/>
        <v>0</v>
      </c>
      <c r="J761" s="218">
        <v>31</v>
      </c>
      <c r="K761" s="219" t="s">
        <v>2890</v>
      </c>
      <c r="L761" s="22"/>
      <c r="M761" s="22"/>
      <c r="N761" s="22"/>
      <c r="O761" s="22"/>
      <c r="P761" s="22"/>
      <c r="Q761" s="22"/>
      <c r="R761" s="22"/>
      <c r="S761" s="22"/>
      <c r="T761" s="22"/>
      <c r="U761" s="22"/>
      <c r="V761" s="22"/>
      <c r="W761" s="22"/>
      <c r="X761" s="22"/>
      <c r="Y761" s="22"/>
      <c r="Z761" s="22"/>
      <c r="AA761" s="22"/>
    </row>
    <row r="762" spans="1:27" ht="15">
      <c r="A762" s="138">
        <v>380</v>
      </c>
      <c r="B762" s="80" t="s">
        <v>2891</v>
      </c>
      <c r="C762" s="80" t="s">
        <v>1704</v>
      </c>
      <c r="D762" s="78">
        <v>27</v>
      </c>
      <c r="E762" s="217">
        <v>769</v>
      </c>
      <c r="F762" s="80"/>
      <c r="G762" s="447"/>
      <c r="H762" s="218">
        <f t="shared" si="4"/>
        <v>3.8000000000000003</v>
      </c>
      <c r="I762" s="218">
        <f t="shared" si="5"/>
        <v>0</v>
      </c>
      <c r="J762" s="218">
        <v>19</v>
      </c>
      <c r="K762" s="219" t="s">
        <v>2892</v>
      </c>
      <c r="L762" s="22"/>
      <c r="M762" s="22"/>
      <c r="N762" s="22"/>
      <c r="O762" s="22"/>
      <c r="P762" s="22"/>
      <c r="Q762" s="22"/>
      <c r="R762" s="22"/>
      <c r="S762" s="22"/>
      <c r="T762" s="22"/>
      <c r="U762" s="22"/>
      <c r="V762" s="22"/>
      <c r="W762" s="22"/>
      <c r="X762" s="22"/>
      <c r="Y762" s="22"/>
      <c r="Z762" s="22"/>
      <c r="AA762" s="22"/>
    </row>
    <row r="763" spans="1:27" ht="15">
      <c r="A763" s="138">
        <v>681</v>
      </c>
      <c r="B763" s="80" t="s">
        <v>2891</v>
      </c>
      <c r="C763" s="80" t="s">
        <v>1706</v>
      </c>
      <c r="D763" s="78">
        <v>50</v>
      </c>
      <c r="E763" s="217">
        <v>313</v>
      </c>
      <c r="F763" s="80"/>
      <c r="G763" s="447"/>
      <c r="H763" s="218">
        <f t="shared" si="4"/>
        <v>3.8000000000000003</v>
      </c>
      <c r="I763" s="218">
        <f t="shared" si="5"/>
        <v>0</v>
      </c>
      <c r="J763" s="218">
        <v>19</v>
      </c>
      <c r="K763" s="219" t="s">
        <v>2892</v>
      </c>
      <c r="L763" s="22"/>
      <c r="M763" s="22"/>
      <c r="N763" s="22"/>
      <c r="O763" s="22"/>
      <c r="P763" s="22"/>
      <c r="Q763" s="22"/>
      <c r="R763" s="22"/>
      <c r="S763" s="22"/>
      <c r="T763" s="22"/>
      <c r="U763" s="22"/>
      <c r="V763" s="22"/>
      <c r="W763" s="22"/>
      <c r="X763" s="22"/>
      <c r="Y763" s="22"/>
      <c r="Z763" s="22"/>
      <c r="AA763" s="22"/>
    </row>
    <row r="764" spans="1:27" ht="15">
      <c r="A764" s="138">
        <v>346</v>
      </c>
      <c r="B764" s="80" t="s">
        <v>2893</v>
      </c>
      <c r="C764" s="80" t="s">
        <v>1704</v>
      </c>
      <c r="D764" s="78">
        <v>23</v>
      </c>
      <c r="E764" s="217">
        <v>13</v>
      </c>
      <c r="F764" s="80"/>
      <c r="G764" s="447"/>
      <c r="H764" s="218">
        <f t="shared" si="4"/>
        <v>8</v>
      </c>
      <c r="I764" s="218">
        <f t="shared" si="5"/>
        <v>0</v>
      </c>
      <c r="J764" s="218">
        <v>40</v>
      </c>
      <c r="K764" s="219" t="s">
        <v>2894</v>
      </c>
      <c r="L764" s="22"/>
      <c r="M764" s="22"/>
      <c r="N764" s="22"/>
      <c r="O764" s="22"/>
      <c r="P764" s="22"/>
      <c r="Q764" s="22"/>
      <c r="R764" s="22"/>
      <c r="S764" s="22"/>
      <c r="T764" s="22"/>
      <c r="U764" s="22"/>
      <c r="V764" s="22"/>
      <c r="W764" s="22"/>
      <c r="X764" s="22"/>
      <c r="Y764" s="22"/>
      <c r="Z764" s="22"/>
      <c r="AA764" s="22"/>
    </row>
    <row r="765" spans="1:27" ht="15">
      <c r="A765" s="138">
        <v>892</v>
      </c>
      <c r="B765" s="80" t="s">
        <v>2893</v>
      </c>
      <c r="C765" s="80" t="s">
        <v>1706</v>
      </c>
      <c r="D765" s="78">
        <v>51</v>
      </c>
      <c r="E765" s="217">
        <v>1</v>
      </c>
      <c r="F765" s="80"/>
      <c r="G765" s="447"/>
      <c r="H765" s="218">
        <f t="shared" si="4"/>
        <v>8</v>
      </c>
      <c r="I765" s="218">
        <f t="shared" si="5"/>
        <v>0</v>
      </c>
      <c r="J765" s="218">
        <v>40</v>
      </c>
      <c r="K765" s="219" t="s">
        <v>2894</v>
      </c>
      <c r="L765" s="22"/>
      <c r="M765" s="22"/>
      <c r="N765" s="22"/>
      <c r="O765" s="22"/>
      <c r="P765" s="22"/>
      <c r="Q765" s="22"/>
      <c r="R765" s="22"/>
      <c r="S765" s="22"/>
      <c r="T765" s="22"/>
      <c r="U765" s="22"/>
      <c r="V765" s="22"/>
      <c r="W765" s="22"/>
      <c r="X765" s="22"/>
      <c r="Y765" s="22"/>
      <c r="Z765" s="22"/>
      <c r="AA765" s="22"/>
    </row>
    <row r="766" spans="1:27" ht="15">
      <c r="A766" s="138">
        <v>30</v>
      </c>
      <c r="B766" s="80" t="s">
        <v>2895</v>
      </c>
      <c r="C766" s="80" t="s">
        <v>1699</v>
      </c>
      <c r="D766" s="78"/>
      <c r="E766" s="217">
        <v>444</v>
      </c>
      <c r="F766" s="80"/>
      <c r="G766" s="447"/>
      <c r="H766" s="218">
        <f t="shared" si="4"/>
        <v>6</v>
      </c>
      <c r="I766" s="218">
        <f t="shared" si="5"/>
        <v>0</v>
      </c>
      <c r="J766" s="218">
        <v>30</v>
      </c>
      <c r="K766" s="219" t="s">
        <v>2896</v>
      </c>
      <c r="L766" s="22"/>
      <c r="M766" s="22"/>
      <c r="N766" s="22"/>
      <c r="O766" s="22"/>
      <c r="P766" s="22"/>
      <c r="Q766" s="22"/>
      <c r="R766" s="22"/>
      <c r="S766" s="22"/>
      <c r="T766" s="22"/>
      <c r="U766" s="22"/>
      <c r="V766" s="22"/>
      <c r="W766" s="22"/>
      <c r="X766" s="22"/>
      <c r="Y766" s="22"/>
      <c r="Z766" s="22"/>
      <c r="AA766" s="22"/>
    </row>
    <row r="767" spans="1:27" ht="15">
      <c r="A767" s="138">
        <v>37</v>
      </c>
      <c r="B767" s="80" t="s">
        <v>2897</v>
      </c>
      <c r="C767" s="80" t="s">
        <v>1699</v>
      </c>
      <c r="D767" s="78"/>
      <c r="E767" s="217">
        <v>45</v>
      </c>
      <c r="F767" s="80"/>
      <c r="G767" s="447"/>
      <c r="H767" s="218">
        <f t="shared" ref="H767:H911" si="6">J767*H$1</f>
        <v>3.4000000000000004</v>
      </c>
      <c r="I767" s="218">
        <f t="shared" ref="I767:I912" si="7">H767*G767</f>
        <v>0</v>
      </c>
      <c r="J767" s="218">
        <v>17</v>
      </c>
      <c r="K767" s="219" t="s">
        <v>2898</v>
      </c>
      <c r="L767" s="22"/>
      <c r="M767" s="22"/>
      <c r="N767" s="22"/>
      <c r="O767" s="22"/>
      <c r="P767" s="22"/>
      <c r="Q767" s="22"/>
      <c r="R767" s="22"/>
      <c r="S767" s="22"/>
      <c r="T767" s="22"/>
      <c r="U767" s="22"/>
      <c r="V767" s="22"/>
      <c r="W767" s="22"/>
      <c r="X767" s="22"/>
      <c r="Y767" s="22"/>
      <c r="Z767" s="22"/>
      <c r="AA767" s="22"/>
    </row>
    <row r="768" spans="1:27" ht="15">
      <c r="A768" s="138">
        <v>786</v>
      </c>
      <c r="B768" s="80" t="s">
        <v>2899</v>
      </c>
      <c r="C768" s="80" t="s">
        <v>1706</v>
      </c>
      <c r="D768" s="78">
        <v>51</v>
      </c>
      <c r="E768" s="217">
        <v>1</v>
      </c>
      <c r="F768" s="80"/>
      <c r="G768" s="447"/>
      <c r="H768" s="218">
        <f t="shared" si="6"/>
        <v>11.200000000000001</v>
      </c>
      <c r="I768" s="218">
        <f t="shared" si="7"/>
        <v>0</v>
      </c>
      <c r="J768" s="218">
        <v>56</v>
      </c>
      <c r="K768" s="219" t="s">
        <v>2900</v>
      </c>
      <c r="L768" s="22"/>
      <c r="M768" s="22"/>
      <c r="N768" s="22"/>
      <c r="O768" s="22"/>
      <c r="P768" s="22"/>
      <c r="Q768" s="22"/>
      <c r="R768" s="22"/>
      <c r="S768" s="22"/>
      <c r="T768" s="22"/>
      <c r="U768" s="22"/>
      <c r="V768" s="22"/>
      <c r="W768" s="22"/>
      <c r="X768" s="22"/>
      <c r="Y768" s="22"/>
      <c r="Z768" s="22"/>
      <c r="AA768" s="22"/>
    </row>
    <row r="769" spans="1:27" ht="15">
      <c r="A769" s="138">
        <v>129</v>
      </c>
      <c r="B769" s="80" t="s">
        <v>2901</v>
      </c>
      <c r="C769" s="80" t="s">
        <v>1699</v>
      </c>
      <c r="D769" s="78"/>
      <c r="E769" s="217">
        <v>10</v>
      </c>
      <c r="F769" s="80"/>
      <c r="G769" s="447"/>
      <c r="H769" s="218">
        <f t="shared" si="6"/>
        <v>5.4</v>
      </c>
      <c r="I769" s="218">
        <f t="shared" si="7"/>
        <v>0</v>
      </c>
      <c r="J769" s="218">
        <v>27</v>
      </c>
      <c r="K769" s="219" t="s">
        <v>2902</v>
      </c>
      <c r="L769" s="22"/>
      <c r="M769" s="22"/>
      <c r="N769" s="22"/>
      <c r="O769" s="22"/>
      <c r="P769" s="22"/>
      <c r="Q769" s="22"/>
      <c r="R769" s="22"/>
      <c r="S769" s="22"/>
      <c r="T769" s="22"/>
      <c r="U769" s="22"/>
      <c r="V769" s="22"/>
      <c r="W769" s="22"/>
      <c r="X769" s="22"/>
      <c r="Y769" s="22"/>
      <c r="Z769" s="22"/>
      <c r="AA769" s="22"/>
    </row>
    <row r="770" spans="1:27" ht="15">
      <c r="A770" s="138">
        <v>289</v>
      </c>
      <c r="B770" s="80" t="s">
        <v>2903</v>
      </c>
      <c r="C770" s="80" t="s">
        <v>1704</v>
      </c>
      <c r="D770" s="78">
        <v>21</v>
      </c>
      <c r="E770" s="217">
        <v>14</v>
      </c>
      <c r="F770" s="80"/>
      <c r="G770" s="447"/>
      <c r="H770" s="218">
        <f t="shared" si="6"/>
        <v>5.6000000000000005</v>
      </c>
      <c r="I770" s="218">
        <f t="shared" si="7"/>
        <v>0</v>
      </c>
      <c r="J770" s="218">
        <v>28</v>
      </c>
      <c r="K770" s="219" t="s">
        <v>2904</v>
      </c>
      <c r="L770" s="22"/>
      <c r="M770" s="22"/>
      <c r="N770" s="22"/>
      <c r="O770" s="22"/>
      <c r="P770" s="22"/>
      <c r="Q770" s="22"/>
      <c r="R770" s="22"/>
      <c r="S770" s="22"/>
      <c r="T770" s="22"/>
      <c r="U770" s="22"/>
      <c r="V770" s="22"/>
      <c r="W770" s="22"/>
      <c r="X770" s="22"/>
      <c r="Y770" s="22"/>
      <c r="Z770" s="22"/>
      <c r="AA770" s="22"/>
    </row>
    <row r="771" spans="1:27" ht="15">
      <c r="A771" s="138">
        <v>771</v>
      </c>
      <c r="B771" s="80" t="s">
        <v>2273</v>
      </c>
      <c r="C771" s="80" t="s">
        <v>1706</v>
      </c>
      <c r="D771" s="78">
        <v>51</v>
      </c>
      <c r="E771" s="217">
        <v>9</v>
      </c>
      <c r="F771" s="80"/>
      <c r="G771" s="447"/>
      <c r="H771" s="218">
        <f t="shared" si="6"/>
        <v>5</v>
      </c>
      <c r="I771" s="218">
        <f t="shared" si="7"/>
        <v>0</v>
      </c>
      <c r="J771" s="218">
        <v>25</v>
      </c>
      <c r="K771" s="219" t="s">
        <v>2274</v>
      </c>
      <c r="L771" s="22"/>
      <c r="M771" s="22"/>
      <c r="N771" s="22"/>
      <c r="O771" s="22"/>
      <c r="P771" s="22"/>
      <c r="Q771" s="22"/>
      <c r="R771" s="22"/>
      <c r="S771" s="22"/>
      <c r="T771" s="22"/>
      <c r="U771" s="22"/>
      <c r="V771" s="22"/>
      <c r="W771" s="22"/>
      <c r="X771" s="22"/>
      <c r="Y771" s="22"/>
      <c r="Z771" s="22"/>
      <c r="AA771" s="22"/>
    </row>
    <row r="772" spans="1:27" ht="15">
      <c r="A772" s="138">
        <v>307</v>
      </c>
      <c r="B772" s="80" t="s">
        <v>2275</v>
      </c>
      <c r="C772" s="80" t="s">
        <v>1704</v>
      </c>
      <c r="D772" s="78">
        <v>21</v>
      </c>
      <c r="E772" s="217">
        <v>12</v>
      </c>
      <c r="F772" s="80"/>
      <c r="G772" s="447"/>
      <c r="H772" s="218">
        <f t="shared" si="6"/>
        <v>3.8000000000000003</v>
      </c>
      <c r="I772" s="218">
        <f t="shared" si="7"/>
        <v>0</v>
      </c>
      <c r="J772" s="218">
        <v>19</v>
      </c>
      <c r="K772" s="219" t="s">
        <v>2905</v>
      </c>
      <c r="L772" s="22"/>
      <c r="M772" s="22"/>
      <c r="N772" s="22"/>
      <c r="O772" s="22"/>
      <c r="P772" s="22"/>
      <c r="Q772" s="22"/>
      <c r="R772" s="22"/>
      <c r="S772" s="22"/>
      <c r="T772" s="22"/>
      <c r="U772" s="22"/>
      <c r="V772" s="22"/>
      <c r="W772" s="22"/>
      <c r="X772" s="22"/>
      <c r="Y772" s="22"/>
      <c r="Z772" s="22"/>
      <c r="AA772" s="22"/>
    </row>
    <row r="773" spans="1:27" ht="15">
      <c r="A773" s="138">
        <v>387</v>
      </c>
      <c r="B773" s="80" t="s">
        <v>2906</v>
      </c>
      <c r="C773" s="80" t="s">
        <v>1704</v>
      </c>
      <c r="D773" s="78">
        <v>28</v>
      </c>
      <c r="E773" s="217">
        <v>5</v>
      </c>
      <c r="F773" s="80"/>
      <c r="G773" s="447"/>
      <c r="H773" s="218">
        <f t="shared" si="6"/>
        <v>5.6000000000000005</v>
      </c>
      <c r="I773" s="218">
        <f t="shared" si="7"/>
        <v>0</v>
      </c>
      <c r="J773" s="218">
        <v>28</v>
      </c>
      <c r="K773" s="219" t="s">
        <v>2907</v>
      </c>
      <c r="L773" s="22"/>
      <c r="M773" s="22"/>
      <c r="N773" s="22"/>
      <c r="O773" s="22"/>
      <c r="P773" s="22"/>
      <c r="Q773" s="22"/>
      <c r="R773" s="22"/>
      <c r="S773" s="22"/>
      <c r="T773" s="22"/>
      <c r="U773" s="22"/>
      <c r="V773" s="22"/>
      <c r="W773" s="22"/>
      <c r="X773" s="22"/>
      <c r="Y773" s="22"/>
      <c r="Z773" s="22"/>
      <c r="AA773" s="22"/>
    </row>
    <row r="774" spans="1:27" ht="15">
      <c r="A774" s="138">
        <v>15</v>
      </c>
      <c r="B774" s="80" t="s">
        <v>2908</v>
      </c>
      <c r="C774" s="80" t="s">
        <v>1699</v>
      </c>
      <c r="D774" s="78"/>
      <c r="E774" s="217">
        <v>0</v>
      </c>
      <c r="F774" s="74">
        <v>689</v>
      </c>
      <c r="G774" s="447"/>
      <c r="H774" s="218">
        <f t="shared" si="6"/>
        <v>1.2000000000000002</v>
      </c>
      <c r="I774" s="218">
        <f t="shared" si="7"/>
        <v>0</v>
      </c>
      <c r="J774" s="218">
        <v>6</v>
      </c>
      <c r="K774" s="219" t="s">
        <v>2909</v>
      </c>
      <c r="L774" s="22"/>
      <c r="M774" s="22"/>
      <c r="N774" s="22"/>
      <c r="O774" s="22"/>
      <c r="P774" s="22"/>
      <c r="Q774" s="22"/>
      <c r="R774" s="22"/>
      <c r="S774" s="22"/>
      <c r="T774" s="22"/>
      <c r="U774" s="22"/>
      <c r="V774" s="22"/>
      <c r="W774" s="22"/>
      <c r="X774" s="22"/>
      <c r="Y774" s="22"/>
      <c r="Z774" s="22"/>
      <c r="AA774" s="22"/>
    </row>
    <row r="775" spans="1:27" ht="15">
      <c r="A775" s="138">
        <v>8</v>
      </c>
      <c r="B775" s="80" t="s">
        <v>2910</v>
      </c>
      <c r="C775" s="80" t="s">
        <v>1699</v>
      </c>
      <c r="D775" s="78"/>
      <c r="E775" s="217">
        <v>0</v>
      </c>
      <c r="F775" s="74">
        <v>2611</v>
      </c>
      <c r="G775" s="447"/>
      <c r="H775" s="218">
        <f t="shared" si="6"/>
        <v>2.6</v>
      </c>
      <c r="I775" s="218">
        <f t="shared" si="7"/>
        <v>0</v>
      </c>
      <c r="J775" s="218">
        <v>13</v>
      </c>
      <c r="K775" s="80" t="s">
        <v>2911</v>
      </c>
      <c r="L775" s="22"/>
      <c r="M775" s="22"/>
      <c r="N775" s="22"/>
      <c r="O775" s="22"/>
      <c r="P775" s="22"/>
      <c r="Q775" s="22"/>
      <c r="R775" s="22"/>
      <c r="S775" s="22"/>
      <c r="T775" s="22"/>
      <c r="U775" s="22"/>
      <c r="V775" s="22"/>
      <c r="W775" s="22"/>
      <c r="X775" s="22"/>
      <c r="Y775" s="22"/>
      <c r="Z775" s="22"/>
      <c r="AA775" s="22"/>
    </row>
    <row r="776" spans="1:27" ht="15">
      <c r="A776" s="138">
        <v>14</v>
      </c>
      <c r="B776" s="80" t="s">
        <v>2912</v>
      </c>
      <c r="C776" s="80" t="s">
        <v>1699</v>
      </c>
      <c r="D776" s="78"/>
      <c r="E776" s="217">
        <v>0</v>
      </c>
      <c r="F776" s="74">
        <v>1903</v>
      </c>
      <c r="G776" s="447"/>
      <c r="H776" s="218">
        <f t="shared" si="6"/>
        <v>1.2000000000000002</v>
      </c>
      <c r="I776" s="218">
        <f t="shared" si="7"/>
        <v>0</v>
      </c>
      <c r="J776" s="218">
        <v>6</v>
      </c>
      <c r="K776" s="219" t="s">
        <v>2913</v>
      </c>
      <c r="L776" s="22"/>
      <c r="M776" s="22"/>
      <c r="N776" s="22"/>
      <c r="O776" s="22"/>
      <c r="P776" s="22"/>
      <c r="Q776" s="22"/>
      <c r="R776" s="22"/>
      <c r="S776" s="22"/>
      <c r="T776" s="22"/>
      <c r="U776" s="22"/>
      <c r="V776" s="22"/>
      <c r="W776" s="22"/>
      <c r="X776" s="22"/>
      <c r="Y776" s="22"/>
      <c r="Z776" s="22"/>
      <c r="AA776" s="22"/>
    </row>
    <row r="777" spans="1:27" ht="15">
      <c r="A777" s="138">
        <v>3</v>
      </c>
      <c r="B777" s="80" t="s">
        <v>2914</v>
      </c>
      <c r="C777" s="80" t="s">
        <v>1699</v>
      </c>
      <c r="D777" s="78"/>
      <c r="E777" s="217">
        <v>0</v>
      </c>
      <c r="F777" s="74">
        <v>8890</v>
      </c>
      <c r="G777" s="447"/>
      <c r="H777" s="218">
        <f t="shared" si="6"/>
        <v>2.6</v>
      </c>
      <c r="I777" s="218">
        <f t="shared" si="7"/>
        <v>0</v>
      </c>
      <c r="J777" s="218">
        <v>13</v>
      </c>
      <c r="K777" s="80" t="s">
        <v>2911</v>
      </c>
      <c r="L777" s="22"/>
      <c r="M777" s="22"/>
      <c r="N777" s="22"/>
      <c r="O777" s="22"/>
      <c r="P777" s="22"/>
      <c r="Q777" s="22"/>
      <c r="R777" s="22"/>
      <c r="S777" s="22"/>
      <c r="T777" s="22"/>
      <c r="U777" s="22"/>
      <c r="V777" s="22"/>
      <c r="W777" s="22"/>
      <c r="X777" s="22"/>
      <c r="Y777" s="22"/>
      <c r="Z777" s="22"/>
      <c r="AA777" s="22"/>
    </row>
    <row r="778" spans="1:27" ht="15">
      <c r="A778" s="138">
        <v>9</v>
      </c>
      <c r="B778" s="80" t="s">
        <v>2915</v>
      </c>
      <c r="C778" s="80" t="s">
        <v>1699</v>
      </c>
      <c r="D778" s="78"/>
      <c r="E778" s="217">
        <v>872</v>
      </c>
      <c r="F778" s="80"/>
      <c r="G778" s="447"/>
      <c r="H778" s="218">
        <f t="shared" si="6"/>
        <v>9.8000000000000007</v>
      </c>
      <c r="I778" s="218">
        <f t="shared" si="7"/>
        <v>0</v>
      </c>
      <c r="J778" s="218">
        <v>49</v>
      </c>
      <c r="K778" s="219" t="s">
        <v>2916</v>
      </c>
      <c r="L778" s="22"/>
      <c r="M778" s="22"/>
      <c r="N778" s="22"/>
      <c r="O778" s="22"/>
      <c r="P778" s="22"/>
      <c r="Q778" s="22"/>
      <c r="R778" s="22"/>
      <c r="S778" s="22"/>
      <c r="T778" s="22"/>
      <c r="U778" s="22"/>
      <c r="V778" s="22"/>
      <c r="W778" s="22"/>
      <c r="X778" s="22"/>
      <c r="Y778" s="22"/>
      <c r="Z778" s="22"/>
      <c r="AA778" s="22"/>
    </row>
    <row r="779" spans="1:27" ht="15">
      <c r="A779" s="138">
        <v>10</v>
      </c>
      <c r="B779" s="80" t="s">
        <v>2917</v>
      </c>
      <c r="C779" s="80" t="s">
        <v>1699</v>
      </c>
      <c r="D779" s="78"/>
      <c r="E779" s="217">
        <v>58</v>
      </c>
      <c r="F779" s="80"/>
      <c r="G779" s="447"/>
      <c r="H779" s="218">
        <f t="shared" si="6"/>
        <v>33.800000000000004</v>
      </c>
      <c r="I779" s="218">
        <f t="shared" si="7"/>
        <v>0</v>
      </c>
      <c r="J779" s="218">
        <v>169</v>
      </c>
      <c r="K779" s="219" t="s">
        <v>2918</v>
      </c>
      <c r="L779" s="22"/>
      <c r="M779" s="22"/>
      <c r="N779" s="22"/>
      <c r="O779" s="22"/>
      <c r="P779" s="22"/>
      <c r="Q779" s="22"/>
      <c r="R779" s="22"/>
      <c r="S779" s="22"/>
      <c r="T779" s="22"/>
      <c r="U779" s="22"/>
      <c r="V779" s="22"/>
      <c r="W779" s="22"/>
      <c r="X779" s="22"/>
      <c r="Y779" s="22"/>
      <c r="Z779" s="22"/>
      <c r="AA779" s="22"/>
    </row>
    <row r="780" spans="1:27" ht="15">
      <c r="A780" s="138">
        <v>16</v>
      </c>
      <c r="B780" s="80" t="s">
        <v>2919</v>
      </c>
      <c r="C780" s="80" t="s">
        <v>1699</v>
      </c>
      <c r="D780" s="78"/>
      <c r="E780" s="217">
        <v>0</v>
      </c>
      <c r="F780" s="74">
        <v>437</v>
      </c>
      <c r="G780" s="447"/>
      <c r="H780" s="218">
        <f t="shared" si="6"/>
        <v>1.2000000000000002</v>
      </c>
      <c r="I780" s="218">
        <f t="shared" si="7"/>
        <v>0</v>
      </c>
      <c r="J780" s="218">
        <v>6</v>
      </c>
      <c r="K780" s="219" t="s">
        <v>2920</v>
      </c>
      <c r="L780" s="22"/>
      <c r="M780" s="22"/>
      <c r="N780" s="22"/>
      <c r="O780" s="22"/>
      <c r="P780" s="22"/>
      <c r="Q780" s="22"/>
      <c r="R780" s="22"/>
      <c r="S780" s="22"/>
      <c r="T780" s="22"/>
      <c r="U780" s="22"/>
      <c r="V780" s="22"/>
      <c r="W780" s="22"/>
      <c r="X780" s="22"/>
      <c r="Y780" s="22"/>
      <c r="Z780" s="22"/>
      <c r="AA780" s="22"/>
    </row>
    <row r="781" spans="1:27" ht="15">
      <c r="A781" s="138">
        <v>5</v>
      </c>
      <c r="B781" s="80" t="s">
        <v>2921</v>
      </c>
      <c r="C781" s="80" t="s">
        <v>1699</v>
      </c>
      <c r="D781" s="78"/>
      <c r="E781" s="217">
        <v>0</v>
      </c>
      <c r="F781" s="74">
        <v>2151</v>
      </c>
      <c r="G781" s="447"/>
      <c r="H781" s="218">
        <f t="shared" si="6"/>
        <v>1.2000000000000002</v>
      </c>
      <c r="I781" s="218">
        <f t="shared" si="7"/>
        <v>0</v>
      </c>
      <c r="J781" s="218">
        <v>6</v>
      </c>
      <c r="K781" s="80" t="s">
        <v>2911</v>
      </c>
      <c r="L781" s="22"/>
      <c r="M781" s="22"/>
      <c r="N781" s="22"/>
      <c r="O781" s="22"/>
      <c r="P781" s="22"/>
      <c r="Q781" s="22"/>
      <c r="R781" s="22"/>
      <c r="S781" s="22"/>
      <c r="T781" s="22"/>
      <c r="U781" s="22"/>
      <c r="V781" s="22"/>
      <c r="W781" s="22"/>
      <c r="X781" s="22"/>
      <c r="Y781" s="22"/>
      <c r="Z781" s="22"/>
      <c r="AA781" s="22"/>
    </row>
    <row r="782" spans="1:27" ht="15">
      <c r="A782" s="138">
        <v>13</v>
      </c>
      <c r="B782" s="80" t="s">
        <v>2922</v>
      </c>
      <c r="C782" s="80" t="s">
        <v>1699</v>
      </c>
      <c r="D782" s="78"/>
      <c r="E782" s="217">
        <v>0</v>
      </c>
      <c r="F782" s="74">
        <v>2095</v>
      </c>
      <c r="G782" s="447"/>
      <c r="H782" s="218">
        <f t="shared" si="6"/>
        <v>1.2000000000000002</v>
      </c>
      <c r="I782" s="218">
        <f t="shared" si="7"/>
        <v>0</v>
      </c>
      <c r="J782" s="218">
        <v>6</v>
      </c>
      <c r="K782" s="219" t="s">
        <v>2913</v>
      </c>
      <c r="L782" s="22"/>
      <c r="M782" s="22"/>
      <c r="N782" s="22"/>
      <c r="O782" s="22"/>
      <c r="P782" s="22"/>
      <c r="Q782" s="22"/>
      <c r="R782" s="22"/>
      <c r="S782" s="22"/>
      <c r="T782" s="22"/>
      <c r="U782" s="22"/>
      <c r="V782" s="22"/>
      <c r="W782" s="22"/>
      <c r="X782" s="22"/>
      <c r="Y782" s="22"/>
      <c r="Z782" s="22"/>
      <c r="AA782" s="22"/>
    </row>
    <row r="783" spans="1:27" ht="15">
      <c r="A783" s="138">
        <v>4</v>
      </c>
      <c r="B783" s="80" t="s">
        <v>2923</v>
      </c>
      <c r="C783" s="80" t="s">
        <v>1699</v>
      </c>
      <c r="D783" s="78"/>
      <c r="E783" s="217">
        <v>0</v>
      </c>
      <c r="F783" s="74">
        <v>4255</v>
      </c>
      <c r="G783" s="447"/>
      <c r="H783" s="218">
        <f t="shared" si="6"/>
        <v>2.6</v>
      </c>
      <c r="I783" s="218">
        <f t="shared" si="7"/>
        <v>0</v>
      </c>
      <c r="J783" s="218">
        <v>13</v>
      </c>
      <c r="K783" s="80" t="s">
        <v>2911</v>
      </c>
      <c r="L783" s="22"/>
      <c r="M783" s="22"/>
      <c r="N783" s="22"/>
      <c r="O783" s="22"/>
      <c r="P783" s="22"/>
      <c r="Q783" s="22"/>
      <c r="R783" s="22"/>
      <c r="S783" s="22"/>
      <c r="T783" s="22"/>
      <c r="U783" s="22"/>
      <c r="V783" s="22"/>
      <c r="W783" s="22"/>
      <c r="X783" s="22"/>
      <c r="Y783" s="22"/>
      <c r="Z783" s="22"/>
      <c r="AA783" s="22"/>
    </row>
    <row r="784" spans="1:27" ht="15">
      <c r="A784" s="138">
        <v>127</v>
      </c>
      <c r="B784" s="80" t="s">
        <v>2924</v>
      </c>
      <c r="C784" s="80" t="s">
        <v>1699</v>
      </c>
      <c r="D784" s="78"/>
      <c r="E784" s="217">
        <v>8</v>
      </c>
      <c r="F784" s="80"/>
      <c r="G784" s="447"/>
      <c r="H784" s="218">
        <f t="shared" si="6"/>
        <v>5.4</v>
      </c>
      <c r="I784" s="218">
        <f t="shared" si="7"/>
        <v>0</v>
      </c>
      <c r="J784" s="218">
        <v>27</v>
      </c>
      <c r="K784" s="219" t="s">
        <v>2925</v>
      </c>
      <c r="L784" s="22"/>
      <c r="M784" s="22"/>
      <c r="N784" s="22"/>
      <c r="O784" s="22"/>
      <c r="P784" s="22"/>
      <c r="Q784" s="22"/>
      <c r="R784" s="22"/>
      <c r="S784" s="22"/>
      <c r="T784" s="22"/>
      <c r="U784" s="22"/>
      <c r="V784" s="22"/>
      <c r="W784" s="22"/>
      <c r="X784" s="22"/>
      <c r="Y784" s="22"/>
      <c r="Z784" s="22"/>
      <c r="AA784" s="22"/>
    </row>
    <row r="785" spans="1:27" ht="15">
      <c r="A785" s="138">
        <v>7</v>
      </c>
      <c r="B785" s="80" t="s">
        <v>2926</v>
      </c>
      <c r="C785" s="80" t="s">
        <v>1699</v>
      </c>
      <c r="D785" s="78"/>
      <c r="E785" s="217">
        <v>1349</v>
      </c>
      <c r="F785" s="80"/>
      <c r="G785" s="447"/>
      <c r="H785" s="218">
        <f t="shared" si="6"/>
        <v>5.4</v>
      </c>
      <c r="I785" s="218">
        <f t="shared" si="7"/>
        <v>0</v>
      </c>
      <c r="J785" s="218">
        <v>27</v>
      </c>
      <c r="K785" s="219" t="s">
        <v>2925</v>
      </c>
      <c r="L785" s="22"/>
      <c r="M785" s="22"/>
      <c r="N785" s="22"/>
      <c r="O785" s="22"/>
      <c r="P785" s="22"/>
      <c r="Q785" s="22"/>
      <c r="R785" s="22"/>
      <c r="S785" s="22"/>
      <c r="T785" s="22"/>
      <c r="U785" s="22"/>
      <c r="V785" s="22"/>
      <c r="W785" s="22"/>
      <c r="X785" s="22"/>
      <c r="Y785" s="22"/>
      <c r="Z785" s="22"/>
      <c r="AA785" s="22"/>
    </row>
    <row r="786" spans="1:27" ht="15">
      <c r="A786" s="138">
        <v>6</v>
      </c>
      <c r="B786" s="80" t="s">
        <v>2927</v>
      </c>
      <c r="C786" s="80" t="s">
        <v>1699</v>
      </c>
      <c r="D786" s="78"/>
      <c r="E786" s="217">
        <v>1433</v>
      </c>
      <c r="F786" s="80"/>
      <c r="G786" s="447"/>
      <c r="H786" s="218">
        <f t="shared" si="6"/>
        <v>5.4</v>
      </c>
      <c r="I786" s="218">
        <f t="shared" si="7"/>
        <v>0</v>
      </c>
      <c r="J786" s="218">
        <v>27</v>
      </c>
      <c r="K786" s="219" t="s">
        <v>2925</v>
      </c>
      <c r="L786" s="22"/>
      <c r="M786" s="22"/>
      <c r="N786" s="22"/>
      <c r="O786" s="22"/>
      <c r="P786" s="22"/>
      <c r="Q786" s="22"/>
      <c r="R786" s="22"/>
      <c r="S786" s="22"/>
      <c r="T786" s="22"/>
      <c r="U786" s="22"/>
      <c r="V786" s="22"/>
      <c r="W786" s="22"/>
      <c r="X786" s="22"/>
      <c r="Y786" s="22"/>
      <c r="Z786" s="22"/>
      <c r="AA786" s="22"/>
    </row>
    <row r="787" spans="1:27" ht="15">
      <c r="A787" s="138">
        <v>397</v>
      </c>
      <c r="B787" s="80" t="s">
        <v>2928</v>
      </c>
      <c r="C787" s="80" t="s">
        <v>1704</v>
      </c>
      <c r="D787" s="78">
        <v>31</v>
      </c>
      <c r="E787" s="217">
        <v>37</v>
      </c>
      <c r="F787" s="80"/>
      <c r="G787" s="447"/>
      <c r="H787" s="218">
        <f t="shared" si="6"/>
        <v>3.2</v>
      </c>
      <c r="I787" s="218">
        <f t="shared" si="7"/>
        <v>0</v>
      </c>
      <c r="J787" s="218">
        <v>16</v>
      </c>
      <c r="K787" s="219" t="s">
        <v>2929</v>
      </c>
      <c r="L787" s="22"/>
      <c r="M787" s="22"/>
      <c r="N787" s="22"/>
      <c r="O787" s="22"/>
      <c r="P787" s="22"/>
      <c r="Q787" s="22"/>
      <c r="R787" s="22"/>
      <c r="S787" s="22"/>
      <c r="T787" s="22"/>
      <c r="U787" s="22"/>
      <c r="V787" s="22"/>
      <c r="W787" s="22"/>
      <c r="X787" s="22"/>
      <c r="Y787" s="22"/>
      <c r="Z787" s="22"/>
      <c r="AA787" s="22"/>
    </row>
    <row r="788" spans="1:27" ht="15">
      <c r="A788" s="138">
        <v>288</v>
      </c>
      <c r="B788" s="80" t="s">
        <v>2930</v>
      </c>
      <c r="C788" s="80" t="s">
        <v>1704</v>
      </c>
      <c r="D788" s="78">
        <v>21</v>
      </c>
      <c r="E788" s="217">
        <v>17</v>
      </c>
      <c r="F788" s="80"/>
      <c r="G788" s="447"/>
      <c r="H788" s="218">
        <f t="shared" si="6"/>
        <v>6.4</v>
      </c>
      <c r="I788" s="218">
        <f t="shared" si="7"/>
        <v>0</v>
      </c>
      <c r="J788" s="218">
        <v>32</v>
      </c>
      <c r="K788" s="219" t="s">
        <v>2931</v>
      </c>
      <c r="L788" s="22"/>
      <c r="M788" s="22"/>
      <c r="N788" s="22"/>
      <c r="O788" s="22"/>
      <c r="P788" s="22"/>
      <c r="Q788" s="22"/>
      <c r="R788" s="22"/>
      <c r="S788" s="22"/>
      <c r="T788" s="22"/>
      <c r="U788" s="22"/>
      <c r="V788" s="22"/>
      <c r="W788" s="22"/>
      <c r="X788" s="22"/>
      <c r="Y788" s="22"/>
      <c r="Z788" s="22"/>
      <c r="AA788" s="22"/>
    </row>
    <row r="789" spans="1:27" ht="15">
      <c r="A789" s="138">
        <v>699</v>
      </c>
      <c r="B789" s="80" t="s">
        <v>2286</v>
      </c>
      <c r="C789" s="80" t="s">
        <v>1706</v>
      </c>
      <c r="D789" s="78">
        <v>50</v>
      </c>
      <c r="E789" s="217">
        <v>4</v>
      </c>
      <c r="F789" s="80"/>
      <c r="G789" s="447"/>
      <c r="H789" s="218">
        <f t="shared" si="6"/>
        <v>5.2</v>
      </c>
      <c r="I789" s="218">
        <f t="shared" si="7"/>
        <v>0</v>
      </c>
      <c r="J789" s="218">
        <v>26</v>
      </c>
      <c r="K789" s="219" t="s">
        <v>2287</v>
      </c>
      <c r="L789" s="22"/>
      <c r="M789" s="22"/>
      <c r="N789" s="22"/>
      <c r="O789" s="22"/>
      <c r="P789" s="22"/>
      <c r="Q789" s="22"/>
      <c r="R789" s="22"/>
      <c r="S789" s="22"/>
      <c r="T789" s="22"/>
      <c r="U789" s="22"/>
      <c r="V789" s="22"/>
      <c r="W789" s="22"/>
      <c r="X789" s="22"/>
      <c r="Y789" s="22"/>
      <c r="Z789" s="22"/>
      <c r="AA789" s="22"/>
    </row>
    <row r="790" spans="1:27" ht="15">
      <c r="A790" s="138">
        <v>361</v>
      </c>
      <c r="B790" s="80" t="s">
        <v>2932</v>
      </c>
      <c r="C790" s="80" t="s">
        <v>1704</v>
      </c>
      <c r="D790" s="78">
        <v>23</v>
      </c>
      <c r="E790" s="217">
        <v>8</v>
      </c>
      <c r="F790" s="80"/>
      <c r="G790" s="447"/>
      <c r="H790" s="218">
        <f t="shared" si="6"/>
        <v>4.6000000000000005</v>
      </c>
      <c r="I790" s="218">
        <f t="shared" si="7"/>
        <v>0</v>
      </c>
      <c r="J790" s="218">
        <v>23</v>
      </c>
      <c r="K790" s="219" t="s">
        <v>2933</v>
      </c>
      <c r="L790" s="22"/>
      <c r="M790" s="22"/>
      <c r="N790" s="22"/>
      <c r="O790" s="22"/>
      <c r="P790" s="22"/>
      <c r="Q790" s="22"/>
      <c r="R790" s="22"/>
      <c r="S790" s="22"/>
      <c r="T790" s="22"/>
      <c r="U790" s="22"/>
      <c r="V790" s="22"/>
      <c r="W790" s="22"/>
      <c r="X790" s="22"/>
      <c r="Y790" s="22"/>
      <c r="Z790" s="22"/>
      <c r="AA790" s="22"/>
    </row>
    <row r="791" spans="1:27" ht="15">
      <c r="A791" s="138">
        <v>824</v>
      </c>
      <c r="B791" s="80" t="s">
        <v>2932</v>
      </c>
      <c r="C791" s="80" t="s">
        <v>1706</v>
      </c>
      <c r="D791" s="78">
        <v>51</v>
      </c>
      <c r="E791" s="217">
        <v>27</v>
      </c>
      <c r="F791" s="80"/>
      <c r="G791" s="447"/>
      <c r="H791" s="218">
        <f t="shared" si="6"/>
        <v>4.6000000000000005</v>
      </c>
      <c r="I791" s="218">
        <f t="shared" si="7"/>
        <v>0</v>
      </c>
      <c r="J791" s="218">
        <v>23</v>
      </c>
      <c r="K791" s="219" t="s">
        <v>2933</v>
      </c>
      <c r="L791" s="22"/>
      <c r="M791" s="22"/>
      <c r="N791" s="22"/>
      <c r="O791" s="22"/>
      <c r="P791" s="22"/>
      <c r="Q791" s="22"/>
      <c r="R791" s="22"/>
      <c r="S791" s="22"/>
      <c r="T791" s="22"/>
      <c r="U791" s="22"/>
      <c r="V791" s="22"/>
      <c r="W791" s="22"/>
      <c r="X791" s="22"/>
      <c r="Y791" s="22"/>
      <c r="Z791" s="22"/>
      <c r="AA791" s="22"/>
    </row>
    <row r="792" spans="1:27" ht="15">
      <c r="A792" s="138">
        <v>904</v>
      </c>
      <c r="B792" s="80" t="s">
        <v>2288</v>
      </c>
      <c r="C792" s="80" t="s">
        <v>1706</v>
      </c>
      <c r="D792" s="78">
        <v>51</v>
      </c>
      <c r="E792" s="217">
        <v>1</v>
      </c>
      <c r="F792" s="80"/>
      <c r="G792" s="447"/>
      <c r="H792" s="218">
        <f t="shared" si="6"/>
        <v>13.600000000000001</v>
      </c>
      <c r="I792" s="218">
        <f t="shared" si="7"/>
        <v>0</v>
      </c>
      <c r="J792" s="218">
        <v>68</v>
      </c>
      <c r="K792" s="219" t="s">
        <v>2289</v>
      </c>
      <c r="L792" s="22"/>
      <c r="M792" s="22"/>
      <c r="N792" s="22"/>
      <c r="O792" s="22"/>
      <c r="P792" s="22"/>
      <c r="Q792" s="22"/>
      <c r="R792" s="22"/>
      <c r="S792" s="22"/>
      <c r="T792" s="22"/>
      <c r="U792" s="22"/>
      <c r="V792" s="22"/>
      <c r="W792" s="22"/>
      <c r="X792" s="22"/>
      <c r="Y792" s="22"/>
      <c r="Z792" s="22"/>
      <c r="AA792" s="22"/>
    </row>
    <row r="793" spans="1:27" ht="15">
      <c r="A793" s="138">
        <v>133</v>
      </c>
      <c r="B793" s="80" t="s">
        <v>2934</v>
      </c>
      <c r="C793" s="80" t="s">
        <v>1699</v>
      </c>
      <c r="D793" s="78"/>
      <c r="E793" s="217">
        <v>64</v>
      </c>
      <c r="F793" s="80"/>
      <c r="G793" s="447"/>
      <c r="H793" s="218">
        <f t="shared" si="6"/>
        <v>2</v>
      </c>
      <c r="I793" s="218">
        <f t="shared" si="7"/>
        <v>0</v>
      </c>
      <c r="J793" s="218">
        <v>10</v>
      </c>
      <c r="K793" s="219" t="s">
        <v>2935</v>
      </c>
      <c r="L793" s="22"/>
      <c r="M793" s="22"/>
      <c r="N793" s="22"/>
      <c r="O793" s="22"/>
      <c r="P793" s="22"/>
      <c r="Q793" s="22"/>
      <c r="R793" s="22"/>
      <c r="S793" s="22"/>
      <c r="T793" s="22"/>
      <c r="U793" s="22"/>
      <c r="V793" s="22"/>
      <c r="W793" s="22"/>
      <c r="X793" s="22"/>
      <c r="Y793" s="22"/>
      <c r="Z793" s="22"/>
      <c r="AA793" s="22"/>
    </row>
    <row r="794" spans="1:27" ht="15">
      <c r="A794" s="138">
        <v>329</v>
      </c>
      <c r="B794" s="80" t="s">
        <v>2290</v>
      </c>
      <c r="C794" s="80" t="s">
        <v>1704</v>
      </c>
      <c r="D794" s="78">
        <v>22</v>
      </c>
      <c r="E794" s="217">
        <v>163</v>
      </c>
      <c r="F794" s="80"/>
      <c r="G794" s="447"/>
      <c r="H794" s="218">
        <f t="shared" si="6"/>
        <v>27.8</v>
      </c>
      <c r="I794" s="218">
        <f t="shared" si="7"/>
        <v>0</v>
      </c>
      <c r="J794" s="218">
        <v>139</v>
      </c>
      <c r="K794" s="219" t="s">
        <v>2291</v>
      </c>
      <c r="L794" s="22"/>
      <c r="M794" s="22"/>
      <c r="N794" s="22"/>
      <c r="O794" s="22"/>
      <c r="P794" s="22"/>
      <c r="Q794" s="22"/>
      <c r="R794" s="22"/>
      <c r="S794" s="22"/>
      <c r="T794" s="22"/>
      <c r="U794" s="22"/>
      <c r="V794" s="22"/>
      <c r="W794" s="22"/>
      <c r="X794" s="22"/>
      <c r="Y794" s="22"/>
      <c r="Z794" s="22"/>
      <c r="AA794" s="22"/>
    </row>
    <row r="795" spans="1:27" ht="15">
      <c r="A795" s="138">
        <v>629</v>
      </c>
      <c r="B795" s="80" t="s">
        <v>2936</v>
      </c>
      <c r="C795" s="80" t="s">
        <v>1706</v>
      </c>
      <c r="D795" s="78">
        <v>41</v>
      </c>
      <c r="E795" s="217">
        <v>137</v>
      </c>
      <c r="F795" s="80"/>
      <c r="G795" s="447"/>
      <c r="H795" s="218">
        <f t="shared" si="6"/>
        <v>20.6</v>
      </c>
      <c r="I795" s="218">
        <f t="shared" si="7"/>
        <v>0</v>
      </c>
      <c r="J795" s="218">
        <v>103</v>
      </c>
      <c r="K795" s="219" t="s">
        <v>2937</v>
      </c>
      <c r="L795" s="22"/>
      <c r="M795" s="22"/>
      <c r="N795" s="22"/>
      <c r="O795" s="22"/>
      <c r="P795" s="22"/>
      <c r="Q795" s="22"/>
      <c r="R795" s="22"/>
      <c r="S795" s="22"/>
      <c r="T795" s="22"/>
      <c r="U795" s="22"/>
      <c r="V795" s="22"/>
      <c r="W795" s="22"/>
      <c r="X795" s="22"/>
      <c r="Y795" s="22"/>
      <c r="Z795" s="22"/>
      <c r="AA795" s="22"/>
    </row>
    <row r="796" spans="1:27" ht="15">
      <c r="A796" s="138">
        <v>391</v>
      </c>
      <c r="B796" s="80" t="s">
        <v>2936</v>
      </c>
      <c r="C796" s="80" t="s">
        <v>1704</v>
      </c>
      <c r="D796" s="78">
        <v>31</v>
      </c>
      <c r="E796" s="217">
        <v>158</v>
      </c>
      <c r="F796" s="80"/>
      <c r="G796" s="447"/>
      <c r="H796" s="218">
        <f t="shared" si="6"/>
        <v>20.6</v>
      </c>
      <c r="I796" s="218">
        <f t="shared" si="7"/>
        <v>0</v>
      </c>
      <c r="J796" s="218">
        <v>103</v>
      </c>
      <c r="K796" s="219" t="s">
        <v>2937</v>
      </c>
      <c r="L796" s="22"/>
      <c r="M796" s="22"/>
      <c r="N796" s="22"/>
      <c r="O796" s="22"/>
      <c r="P796" s="22"/>
      <c r="Q796" s="22"/>
      <c r="R796" s="22"/>
      <c r="S796" s="22"/>
      <c r="T796" s="22"/>
      <c r="U796" s="22"/>
      <c r="V796" s="22"/>
      <c r="W796" s="22"/>
      <c r="X796" s="22"/>
      <c r="Y796" s="22"/>
      <c r="Z796" s="22"/>
      <c r="AA796" s="22"/>
    </row>
    <row r="797" spans="1:27" ht="15">
      <c r="A797" s="138">
        <v>320</v>
      </c>
      <c r="B797" s="80" t="s">
        <v>2938</v>
      </c>
      <c r="C797" s="80" t="s">
        <v>1704</v>
      </c>
      <c r="D797" s="78">
        <v>21</v>
      </c>
      <c r="E797" s="217">
        <v>14</v>
      </c>
      <c r="F797" s="80"/>
      <c r="G797" s="447"/>
      <c r="H797" s="218">
        <f t="shared" si="6"/>
        <v>4.2</v>
      </c>
      <c r="I797" s="218">
        <f t="shared" si="7"/>
        <v>0</v>
      </c>
      <c r="J797" s="218">
        <v>21</v>
      </c>
      <c r="K797" s="219" t="s">
        <v>2939</v>
      </c>
      <c r="L797" s="22"/>
      <c r="M797" s="22"/>
      <c r="N797" s="22"/>
      <c r="O797" s="22"/>
      <c r="P797" s="22"/>
      <c r="Q797" s="22"/>
      <c r="R797" s="22"/>
      <c r="S797" s="22"/>
      <c r="T797" s="22"/>
      <c r="U797" s="22"/>
      <c r="V797" s="22"/>
      <c r="W797" s="22"/>
      <c r="X797" s="22"/>
      <c r="Y797" s="22"/>
      <c r="Z797" s="22"/>
      <c r="AA797" s="22"/>
    </row>
    <row r="798" spans="1:27" ht="15">
      <c r="A798" s="138">
        <v>695</v>
      </c>
      <c r="B798" s="80" t="s">
        <v>2300</v>
      </c>
      <c r="C798" s="80" t="s">
        <v>1706</v>
      </c>
      <c r="D798" s="78">
        <v>50</v>
      </c>
      <c r="E798" s="217">
        <v>1</v>
      </c>
      <c r="F798" s="80"/>
      <c r="G798" s="447"/>
      <c r="H798" s="218">
        <f t="shared" si="6"/>
        <v>10.200000000000001</v>
      </c>
      <c r="I798" s="218">
        <f t="shared" si="7"/>
        <v>0</v>
      </c>
      <c r="J798" s="218">
        <v>51</v>
      </c>
      <c r="K798" s="219" t="s">
        <v>2301</v>
      </c>
      <c r="L798" s="22"/>
      <c r="M798" s="22"/>
      <c r="N798" s="22"/>
      <c r="O798" s="22"/>
      <c r="P798" s="22"/>
      <c r="Q798" s="22"/>
      <c r="R798" s="22"/>
      <c r="S798" s="22"/>
      <c r="T798" s="22"/>
      <c r="U798" s="22"/>
      <c r="V798" s="22"/>
      <c r="W798" s="22"/>
      <c r="X798" s="22"/>
      <c r="Y798" s="22"/>
      <c r="Z798" s="22"/>
      <c r="AA798" s="22"/>
    </row>
    <row r="799" spans="1:27" ht="15">
      <c r="A799" s="138">
        <v>853</v>
      </c>
      <c r="B799" s="80" t="s">
        <v>2302</v>
      </c>
      <c r="C799" s="80" t="s">
        <v>1706</v>
      </c>
      <c r="D799" s="78">
        <v>51</v>
      </c>
      <c r="E799" s="217">
        <v>1</v>
      </c>
      <c r="F799" s="80"/>
      <c r="G799" s="447"/>
      <c r="H799" s="218">
        <f t="shared" si="6"/>
        <v>16.2</v>
      </c>
      <c r="I799" s="218">
        <f t="shared" si="7"/>
        <v>0</v>
      </c>
      <c r="J799" s="218">
        <v>81</v>
      </c>
      <c r="K799" s="219" t="s">
        <v>2303</v>
      </c>
      <c r="L799" s="22"/>
      <c r="M799" s="22"/>
      <c r="N799" s="22"/>
      <c r="O799" s="22"/>
      <c r="P799" s="22"/>
      <c r="Q799" s="22"/>
      <c r="R799" s="22"/>
      <c r="S799" s="22"/>
      <c r="T799" s="22"/>
      <c r="U799" s="22"/>
      <c r="V799" s="22"/>
      <c r="W799" s="22"/>
      <c r="X799" s="22"/>
      <c r="Y799" s="22"/>
      <c r="Z799" s="22"/>
      <c r="AA799" s="22"/>
    </row>
    <row r="800" spans="1:27" ht="15">
      <c r="A800" s="138">
        <v>419</v>
      </c>
      <c r="B800" s="80" t="s">
        <v>2940</v>
      </c>
      <c r="C800" s="80" t="s">
        <v>1704</v>
      </c>
      <c r="D800" s="78">
        <v>34</v>
      </c>
      <c r="E800" s="217">
        <v>1</v>
      </c>
      <c r="F800" s="80"/>
      <c r="G800" s="447"/>
      <c r="H800" s="218">
        <f t="shared" si="6"/>
        <v>4.2</v>
      </c>
      <c r="I800" s="218">
        <f t="shared" si="7"/>
        <v>0</v>
      </c>
      <c r="J800" s="218">
        <v>21</v>
      </c>
      <c r="K800" s="219" t="s">
        <v>2941</v>
      </c>
      <c r="L800" s="22"/>
      <c r="M800" s="22"/>
      <c r="N800" s="22"/>
      <c r="O800" s="22"/>
      <c r="P800" s="22"/>
      <c r="Q800" s="22"/>
      <c r="R800" s="22"/>
      <c r="S800" s="22"/>
      <c r="T800" s="22"/>
      <c r="U800" s="22"/>
      <c r="V800" s="22"/>
      <c r="W800" s="22"/>
      <c r="X800" s="22"/>
      <c r="Y800" s="22"/>
      <c r="Z800" s="22"/>
      <c r="AA800" s="22"/>
    </row>
    <row r="801" spans="1:27" ht="15">
      <c r="A801" s="138">
        <v>791</v>
      </c>
      <c r="B801" s="80" t="s">
        <v>2940</v>
      </c>
      <c r="C801" s="80" t="s">
        <v>1706</v>
      </c>
      <c r="D801" s="78">
        <v>51</v>
      </c>
      <c r="E801" s="217">
        <v>3</v>
      </c>
      <c r="F801" s="80"/>
      <c r="G801" s="447"/>
      <c r="H801" s="218">
        <f t="shared" si="6"/>
        <v>4.2</v>
      </c>
      <c r="I801" s="218">
        <f t="shared" si="7"/>
        <v>0</v>
      </c>
      <c r="J801" s="218">
        <v>21</v>
      </c>
      <c r="K801" s="219" t="s">
        <v>2941</v>
      </c>
      <c r="L801" s="22"/>
      <c r="M801" s="22"/>
      <c r="N801" s="22"/>
      <c r="O801" s="22"/>
      <c r="P801" s="22"/>
      <c r="Q801" s="22"/>
      <c r="R801" s="22"/>
      <c r="S801" s="22"/>
      <c r="T801" s="22"/>
      <c r="U801" s="22"/>
      <c r="V801" s="22"/>
      <c r="W801" s="22"/>
      <c r="X801" s="22"/>
      <c r="Y801" s="22"/>
      <c r="Z801" s="22"/>
      <c r="AA801" s="22"/>
    </row>
    <row r="802" spans="1:27" ht="15">
      <c r="A802" s="138">
        <v>802</v>
      </c>
      <c r="B802" s="80" t="s">
        <v>2305</v>
      </c>
      <c r="C802" s="80" t="s">
        <v>1706</v>
      </c>
      <c r="D802" s="78">
        <v>51</v>
      </c>
      <c r="E802" s="217">
        <v>2</v>
      </c>
      <c r="F802" s="80"/>
      <c r="G802" s="447"/>
      <c r="H802" s="218">
        <f t="shared" si="6"/>
        <v>5.4</v>
      </c>
      <c r="I802" s="218">
        <f t="shared" si="7"/>
        <v>0</v>
      </c>
      <c r="J802" s="218">
        <v>27</v>
      </c>
      <c r="K802" s="219" t="s">
        <v>2306</v>
      </c>
      <c r="L802" s="22"/>
      <c r="M802" s="22"/>
      <c r="N802" s="22"/>
      <c r="O802" s="22"/>
      <c r="P802" s="22"/>
      <c r="Q802" s="22"/>
      <c r="R802" s="22"/>
      <c r="S802" s="22"/>
      <c r="T802" s="22"/>
      <c r="U802" s="22"/>
      <c r="V802" s="22"/>
      <c r="W802" s="22"/>
      <c r="X802" s="22"/>
      <c r="Y802" s="22"/>
      <c r="Z802" s="22"/>
      <c r="AA802" s="22"/>
    </row>
    <row r="803" spans="1:27" ht="15">
      <c r="A803" s="138">
        <v>783</v>
      </c>
      <c r="B803" s="80" t="s">
        <v>2307</v>
      </c>
      <c r="C803" s="80" t="s">
        <v>1706</v>
      </c>
      <c r="D803" s="78">
        <v>51</v>
      </c>
      <c r="E803" s="217">
        <v>1</v>
      </c>
      <c r="F803" s="80"/>
      <c r="G803" s="447"/>
      <c r="H803" s="218">
        <f t="shared" si="6"/>
        <v>15.8</v>
      </c>
      <c r="I803" s="218">
        <f t="shared" si="7"/>
        <v>0</v>
      </c>
      <c r="J803" s="218">
        <v>79</v>
      </c>
      <c r="K803" s="219" t="s">
        <v>2942</v>
      </c>
      <c r="L803" s="22"/>
      <c r="M803" s="22"/>
      <c r="N803" s="22"/>
      <c r="O803" s="22"/>
      <c r="P803" s="22"/>
      <c r="Q803" s="22"/>
      <c r="R803" s="22"/>
      <c r="S803" s="22"/>
      <c r="T803" s="22"/>
      <c r="U803" s="22"/>
      <c r="V803" s="22"/>
      <c r="W803" s="22"/>
      <c r="X803" s="22"/>
      <c r="Y803" s="22"/>
      <c r="Z803" s="22"/>
      <c r="AA803" s="22"/>
    </row>
    <row r="804" spans="1:27" ht="15">
      <c r="A804" s="138">
        <v>880</v>
      </c>
      <c r="B804" s="80" t="s">
        <v>2309</v>
      </c>
      <c r="C804" s="80" t="s">
        <v>1706</v>
      </c>
      <c r="D804" s="78">
        <v>51</v>
      </c>
      <c r="E804" s="217">
        <v>2</v>
      </c>
      <c r="F804" s="80"/>
      <c r="G804" s="447"/>
      <c r="H804" s="218">
        <f t="shared" si="6"/>
        <v>9.6000000000000014</v>
      </c>
      <c r="I804" s="218">
        <f t="shared" si="7"/>
        <v>0</v>
      </c>
      <c r="J804" s="218">
        <v>48</v>
      </c>
      <c r="K804" s="219" t="s">
        <v>2310</v>
      </c>
      <c r="L804" s="22"/>
      <c r="M804" s="22"/>
      <c r="N804" s="22"/>
      <c r="O804" s="22"/>
      <c r="P804" s="22"/>
      <c r="Q804" s="22"/>
      <c r="R804" s="22"/>
      <c r="S804" s="22"/>
      <c r="T804" s="22"/>
      <c r="U804" s="22"/>
      <c r="V804" s="22"/>
      <c r="W804" s="22"/>
      <c r="X804" s="22"/>
      <c r="Y804" s="22"/>
      <c r="Z804" s="22"/>
      <c r="AA804" s="22"/>
    </row>
    <row r="805" spans="1:27" ht="15">
      <c r="A805" s="138">
        <v>745</v>
      </c>
      <c r="B805" s="80" t="s">
        <v>2311</v>
      </c>
      <c r="C805" s="80" t="s">
        <v>1706</v>
      </c>
      <c r="D805" s="78">
        <v>50</v>
      </c>
      <c r="E805" s="217">
        <v>1</v>
      </c>
      <c r="F805" s="80"/>
      <c r="G805" s="447"/>
      <c r="H805" s="218">
        <f t="shared" si="6"/>
        <v>8.4</v>
      </c>
      <c r="I805" s="218">
        <f t="shared" si="7"/>
        <v>0</v>
      </c>
      <c r="J805" s="218">
        <v>42</v>
      </c>
      <c r="K805" s="219" t="s">
        <v>2312</v>
      </c>
      <c r="L805" s="22"/>
      <c r="M805" s="22"/>
      <c r="N805" s="22"/>
      <c r="O805" s="22"/>
      <c r="P805" s="22"/>
      <c r="Q805" s="22"/>
      <c r="R805" s="22"/>
      <c r="S805" s="22"/>
      <c r="T805" s="22"/>
      <c r="U805" s="22"/>
      <c r="V805" s="22"/>
      <c r="W805" s="22"/>
      <c r="X805" s="22"/>
      <c r="Y805" s="22"/>
      <c r="Z805" s="22"/>
      <c r="AA805" s="22"/>
    </row>
    <row r="806" spans="1:27" ht="15">
      <c r="A806" s="138">
        <v>746</v>
      </c>
      <c r="B806" s="80" t="s">
        <v>2943</v>
      </c>
      <c r="C806" s="80" t="s">
        <v>1706</v>
      </c>
      <c r="D806" s="78">
        <v>50</v>
      </c>
      <c r="E806" s="217">
        <v>1</v>
      </c>
      <c r="F806" s="80"/>
      <c r="G806" s="447"/>
      <c r="H806" s="218">
        <f t="shared" si="6"/>
        <v>17</v>
      </c>
      <c r="I806" s="218">
        <f t="shared" si="7"/>
        <v>0</v>
      </c>
      <c r="J806" s="218">
        <v>85</v>
      </c>
      <c r="K806" s="219" t="s">
        <v>2944</v>
      </c>
      <c r="L806" s="22"/>
      <c r="M806" s="22"/>
      <c r="N806" s="22"/>
      <c r="O806" s="22"/>
      <c r="P806" s="22"/>
      <c r="Q806" s="22"/>
      <c r="R806" s="22"/>
      <c r="S806" s="22"/>
      <c r="T806" s="22"/>
      <c r="U806" s="22"/>
      <c r="V806" s="22"/>
      <c r="W806" s="22"/>
      <c r="X806" s="22"/>
      <c r="Y806" s="22"/>
      <c r="Z806" s="22"/>
      <c r="AA806" s="22"/>
    </row>
    <row r="807" spans="1:27" ht="15">
      <c r="A807" s="138">
        <v>109</v>
      </c>
      <c r="B807" s="80" t="s">
        <v>2945</v>
      </c>
      <c r="C807" s="80" t="s">
        <v>1699</v>
      </c>
      <c r="D807" s="78"/>
      <c r="E807" s="217">
        <v>20</v>
      </c>
      <c r="F807" s="80"/>
      <c r="G807" s="447"/>
      <c r="H807" s="218">
        <f t="shared" si="6"/>
        <v>3.8000000000000003</v>
      </c>
      <c r="I807" s="218">
        <f t="shared" si="7"/>
        <v>0</v>
      </c>
      <c r="J807" s="218">
        <v>19</v>
      </c>
      <c r="K807" s="219" t="s">
        <v>2946</v>
      </c>
      <c r="L807" s="22"/>
      <c r="M807" s="22"/>
      <c r="N807" s="22"/>
      <c r="O807" s="22"/>
      <c r="P807" s="22"/>
      <c r="Q807" s="22"/>
      <c r="R807" s="22"/>
      <c r="S807" s="22"/>
      <c r="T807" s="22"/>
      <c r="U807" s="22"/>
      <c r="V807" s="22"/>
      <c r="W807" s="22"/>
      <c r="X807" s="22"/>
      <c r="Y807" s="22"/>
      <c r="Z807" s="22"/>
      <c r="AA807" s="22"/>
    </row>
    <row r="808" spans="1:27" ht="15">
      <c r="A808" s="138">
        <v>795</v>
      </c>
      <c r="B808" s="80" t="s">
        <v>2324</v>
      </c>
      <c r="C808" s="80" t="s">
        <v>1706</v>
      </c>
      <c r="D808" s="78">
        <v>51</v>
      </c>
      <c r="E808" s="217">
        <v>2</v>
      </c>
      <c r="F808" s="80"/>
      <c r="G808" s="447"/>
      <c r="H808" s="218">
        <f t="shared" si="6"/>
        <v>7.4</v>
      </c>
      <c r="I808" s="218">
        <f t="shared" si="7"/>
        <v>0</v>
      </c>
      <c r="J808" s="218">
        <v>37</v>
      </c>
      <c r="K808" s="219" t="s">
        <v>2325</v>
      </c>
      <c r="L808" s="22"/>
      <c r="M808" s="22"/>
      <c r="N808" s="22"/>
      <c r="O808" s="22"/>
      <c r="P808" s="22"/>
      <c r="Q808" s="22"/>
      <c r="R808" s="22"/>
      <c r="S808" s="22"/>
      <c r="T808" s="22"/>
      <c r="U808" s="22"/>
      <c r="V808" s="22"/>
      <c r="W808" s="22"/>
      <c r="X808" s="22"/>
      <c r="Y808" s="22"/>
      <c r="Z808" s="22"/>
      <c r="AA808" s="22"/>
    </row>
    <row r="809" spans="1:27" ht="15">
      <c r="A809" s="138">
        <v>82</v>
      </c>
      <c r="B809" s="80" t="s">
        <v>2947</v>
      </c>
      <c r="C809" s="80" t="s">
        <v>1699</v>
      </c>
      <c r="D809" s="78"/>
      <c r="E809" s="217">
        <v>0</v>
      </c>
      <c r="F809" s="80"/>
      <c r="G809" s="447"/>
      <c r="H809" s="218">
        <f t="shared" si="6"/>
        <v>12.8</v>
      </c>
      <c r="I809" s="218">
        <f t="shared" si="7"/>
        <v>0</v>
      </c>
      <c r="J809" s="218">
        <v>64</v>
      </c>
      <c r="K809" s="219" t="s">
        <v>2948</v>
      </c>
      <c r="L809" s="22"/>
      <c r="M809" s="22"/>
      <c r="N809" s="22"/>
      <c r="O809" s="22"/>
      <c r="P809" s="22"/>
      <c r="Q809" s="22"/>
      <c r="R809" s="22"/>
      <c r="S809" s="22"/>
      <c r="T809" s="22"/>
      <c r="U809" s="22"/>
      <c r="V809" s="22"/>
      <c r="W809" s="22"/>
      <c r="X809" s="22"/>
      <c r="Y809" s="22"/>
      <c r="Z809" s="22"/>
      <c r="AA809" s="22"/>
    </row>
    <row r="810" spans="1:27" ht="15">
      <c r="A810" s="138">
        <v>55</v>
      </c>
      <c r="B810" s="80" t="s">
        <v>2949</v>
      </c>
      <c r="C810" s="80" t="s">
        <v>1699</v>
      </c>
      <c r="D810" s="78"/>
      <c r="E810" s="217">
        <v>9</v>
      </c>
      <c r="F810" s="80"/>
      <c r="G810" s="447"/>
      <c r="H810" s="218">
        <f t="shared" si="6"/>
        <v>6</v>
      </c>
      <c r="I810" s="218">
        <f t="shared" si="7"/>
        <v>0</v>
      </c>
      <c r="J810" s="218">
        <v>30</v>
      </c>
      <c r="K810" s="219" t="s">
        <v>2950</v>
      </c>
      <c r="L810" s="22"/>
      <c r="M810" s="22"/>
      <c r="N810" s="22"/>
      <c r="O810" s="22"/>
      <c r="P810" s="22"/>
      <c r="Q810" s="22"/>
      <c r="R810" s="22"/>
      <c r="S810" s="22"/>
      <c r="T810" s="22"/>
      <c r="U810" s="22"/>
      <c r="V810" s="22"/>
      <c r="W810" s="22"/>
      <c r="X810" s="22"/>
      <c r="Y810" s="22"/>
      <c r="Z810" s="22"/>
      <c r="AA810" s="22"/>
    </row>
    <row r="811" spans="1:27" ht="15">
      <c r="A811" s="138">
        <v>42</v>
      </c>
      <c r="B811" s="80" t="s">
        <v>2951</v>
      </c>
      <c r="C811" s="80" t="s">
        <v>1699</v>
      </c>
      <c r="D811" s="78"/>
      <c r="E811" s="217">
        <v>2</v>
      </c>
      <c r="F811" s="80"/>
      <c r="G811" s="447"/>
      <c r="H811" s="218">
        <f t="shared" si="6"/>
        <v>17.8</v>
      </c>
      <c r="I811" s="218">
        <f t="shared" si="7"/>
        <v>0</v>
      </c>
      <c r="J811" s="218">
        <v>89</v>
      </c>
      <c r="K811" s="219" t="s">
        <v>2952</v>
      </c>
      <c r="L811" s="22"/>
      <c r="M811" s="22"/>
      <c r="N811" s="22"/>
      <c r="O811" s="22"/>
      <c r="P811" s="22"/>
      <c r="Q811" s="22"/>
      <c r="R811" s="22"/>
      <c r="S811" s="22"/>
      <c r="T811" s="22"/>
      <c r="U811" s="22"/>
      <c r="V811" s="22"/>
      <c r="W811" s="22"/>
      <c r="X811" s="22"/>
      <c r="Y811" s="22"/>
      <c r="Z811" s="22"/>
      <c r="AA811" s="22"/>
    </row>
    <row r="812" spans="1:27" ht="15">
      <c r="A812" s="138">
        <v>46</v>
      </c>
      <c r="B812" s="80" t="s">
        <v>2953</v>
      </c>
      <c r="C812" s="80" t="s">
        <v>1699</v>
      </c>
      <c r="D812" s="78"/>
      <c r="E812" s="217">
        <v>5</v>
      </c>
      <c r="F812" s="80"/>
      <c r="G812" s="447"/>
      <c r="H812" s="218">
        <f t="shared" si="6"/>
        <v>6.6000000000000005</v>
      </c>
      <c r="I812" s="218">
        <f t="shared" si="7"/>
        <v>0</v>
      </c>
      <c r="J812" s="218">
        <v>33</v>
      </c>
      <c r="K812" s="219" t="s">
        <v>2954</v>
      </c>
      <c r="L812" s="22"/>
      <c r="M812" s="22"/>
      <c r="N812" s="22"/>
      <c r="O812" s="22"/>
      <c r="P812" s="22"/>
      <c r="Q812" s="22"/>
      <c r="R812" s="22"/>
      <c r="S812" s="22"/>
      <c r="T812" s="22"/>
      <c r="U812" s="22"/>
      <c r="V812" s="22"/>
      <c r="W812" s="22"/>
      <c r="X812" s="22"/>
      <c r="Y812" s="22"/>
      <c r="Z812" s="22"/>
      <c r="AA812" s="22"/>
    </row>
    <row r="813" spans="1:27" ht="15">
      <c r="A813" s="138">
        <v>671</v>
      </c>
      <c r="B813" s="80" t="s">
        <v>2332</v>
      </c>
      <c r="C813" s="80" t="s">
        <v>1706</v>
      </c>
      <c r="D813" s="78">
        <v>50</v>
      </c>
      <c r="E813" s="217">
        <v>14</v>
      </c>
      <c r="F813" s="80"/>
      <c r="G813" s="447"/>
      <c r="H813" s="218">
        <f t="shared" si="6"/>
        <v>6</v>
      </c>
      <c r="I813" s="218">
        <f t="shared" si="7"/>
        <v>0</v>
      </c>
      <c r="J813" s="218">
        <v>30</v>
      </c>
      <c r="K813" s="219" t="s">
        <v>2333</v>
      </c>
      <c r="L813" s="22"/>
      <c r="M813" s="22"/>
      <c r="N813" s="22"/>
      <c r="O813" s="22"/>
      <c r="P813" s="22"/>
      <c r="Q813" s="22"/>
      <c r="R813" s="22"/>
      <c r="S813" s="22"/>
      <c r="T813" s="22"/>
      <c r="U813" s="22"/>
      <c r="V813" s="22"/>
      <c r="W813" s="22"/>
      <c r="X813" s="22"/>
      <c r="Y813" s="22"/>
      <c r="Z813" s="22"/>
      <c r="AA813" s="22"/>
    </row>
    <row r="814" spans="1:27" ht="15">
      <c r="A814" s="138">
        <v>899</v>
      </c>
      <c r="B814" s="80" t="s">
        <v>2955</v>
      </c>
      <c r="C814" s="80" t="s">
        <v>1706</v>
      </c>
      <c r="D814" s="78">
        <v>51</v>
      </c>
      <c r="E814" s="217">
        <v>1</v>
      </c>
      <c r="F814" s="80"/>
      <c r="G814" s="447"/>
      <c r="H814" s="218">
        <f t="shared" si="6"/>
        <v>7.8000000000000007</v>
      </c>
      <c r="I814" s="218">
        <f t="shared" si="7"/>
        <v>0</v>
      </c>
      <c r="J814" s="218">
        <v>39</v>
      </c>
      <c r="K814" s="219" t="s">
        <v>2956</v>
      </c>
      <c r="L814" s="22"/>
      <c r="M814" s="22"/>
      <c r="N814" s="22"/>
      <c r="O814" s="22"/>
      <c r="P814" s="22"/>
      <c r="Q814" s="22"/>
      <c r="R814" s="22"/>
      <c r="S814" s="22"/>
      <c r="T814" s="22"/>
      <c r="U814" s="22"/>
      <c r="V814" s="22"/>
      <c r="W814" s="22"/>
      <c r="X814" s="22"/>
      <c r="Y814" s="22"/>
      <c r="Z814" s="22"/>
      <c r="AA814" s="22"/>
    </row>
    <row r="815" spans="1:27" ht="15">
      <c r="A815" s="138">
        <v>831</v>
      </c>
      <c r="B815" s="80" t="s">
        <v>2957</v>
      </c>
      <c r="C815" s="80" t="s">
        <v>1706</v>
      </c>
      <c r="D815" s="78">
        <v>51</v>
      </c>
      <c r="E815" s="217">
        <v>2</v>
      </c>
      <c r="F815" s="80"/>
      <c r="G815" s="447"/>
      <c r="H815" s="218">
        <f t="shared" si="6"/>
        <v>10.600000000000001</v>
      </c>
      <c r="I815" s="218">
        <f t="shared" si="7"/>
        <v>0</v>
      </c>
      <c r="J815" s="218">
        <v>53</v>
      </c>
      <c r="K815" s="219" t="s">
        <v>2958</v>
      </c>
      <c r="L815" s="22"/>
      <c r="M815" s="22"/>
      <c r="N815" s="22"/>
      <c r="O815" s="22"/>
      <c r="P815" s="22"/>
      <c r="Q815" s="22"/>
      <c r="R815" s="22"/>
      <c r="S815" s="22"/>
      <c r="T815" s="22"/>
      <c r="U815" s="22"/>
      <c r="V815" s="22"/>
      <c r="W815" s="22"/>
      <c r="X815" s="22"/>
      <c r="Y815" s="22"/>
      <c r="Z815" s="22"/>
      <c r="AA815" s="22"/>
    </row>
    <row r="816" spans="1:27" ht="15">
      <c r="A816" s="138">
        <v>796</v>
      </c>
      <c r="B816" s="80" t="s">
        <v>2959</v>
      </c>
      <c r="C816" s="80" t="s">
        <v>1706</v>
      </c>
      <c r="D816" s="78">
        <v>51</v>
      </c>
      <c r="E816" s="217">
        <v>1</v>
      </c>
      <c r="F816" s="80"/>
      <c r="G816" s="447"/>
      <c r="H816" s="218">
        <f t="shared" si="6"/>
        <v>7.2</v>
      </c>
      <c r="I816" s="218">
        <f t="shared" si="7"/>
        <v>0</v>
      </c>
      <c r="J816" s="218">
        <v>36</v>
      </c>
      <c r="K816" s="219" t="s">
        <v>2960</v>
      </c>
      <c r="L816" s="22"/>
      <c r="M816" s="22"/>
      <c r="N816" s="22"/>
      <c r="O816" s="22"/>
      <c r="P816" s="22"/>
      <c r="Q816" s="22"/>
      <c r="R816" s="22"/>
      <c r="S816" s="22"/>
      <c r="T816" s="22"/>
      <c r="U816" s="22"/>
      <c r="V816" s="22"/>
      <c r="W816" s="22"/>
      <c r="X816" s="22"/>
      <c r="Y816" s="22"/>
      <c r="Z816" s="22"/>
      <c r="AA816" s="22"/>
    </row>
    <row r="817" spans="1:27" ht="15">
      <c r="A817" s="138">
        <v>661</v>
      </c>
      <c r="B817" s="80" t="s">
        <v>2346</v>
      </c>
      <c r="C817" s="80" t="s">
        <v>1706</v>
      </c>
      <c r="D817" s="78">
        <v>49</v>
      </c>
      <c r="E817" s="217">
        <v>13</v>
      </c>
      <c r="F817" s="80"/>
      <c r="G817" s="447"/>
      <c r="H817" s="218">
        <f t="shared" si="6"/>
        <v>10.600000000000001</v>
      </c>
      <c r="I817" s="218">
        <f t="shared" si="7"/>
        <v>0</v>
      </c>
      <c r="J817" s="218">
        <v>53</v>
      </c>
      <c r="K817" s="219" t="s">
        <v>2347</v>
      </c>
      <c r="L817" s="22"/>
      <c r="M817" s="22"/>
      <c r="N817" s="22"/>
      <c r="O817" s="22"/>
      <c r="P817" s="22"/>
      <c r="Q817" s="22"/>
      <c r="R817" s="22"/>
      <c r="S817" s="22"/>
      <c r="T817" s="22"/>
      <c r="U817" s="22"/>
      <c r="V817" s="22"/>
      <c r="W817" s="22"/>
      <c r="X817" s="22"/>
      <c r="Y817" s="22"/>
      <c r="Z817" s="22"/>
      <c r="AA817" s="22"/>
    </row>
    <row r="818" spans="1:27" ht="15">
      <c r="A818" s="138">
        <v>832</v>
      </c>
      <c r="B818" s="80" t="s">
        <v>2961</v>
      </c>
      <c r="C818" s="80" t="s">
        <v>1706</v>
      </c>
      <c r="D818" s="78">
        <v>51</v>
      </c>
      <c r="E818" s="217">
        <v>2</v>
      </c>
      <c r="F818" s="80"/>
      <c r="G818" s="447"/>
      <c r="H818" s="218">
        <f t="shared" si="6"/>
        <v>8.6</v>
      </c>
      <c r="I818" s="218">
        <f t="shared" si="7"/>
        <v>0</v>
      </c>
      <c r="J818" s="218">
        <v>43</v>
      </c>
      <c r="K818" s="219" t="s">
        <v>2962</v>
      </c>
      <c r="L818" s="22"/>
      <c r="M818" s="22"/>
      <c r="N818" s="22"/>
      <c r="O818" s="22"/>
      <c r="P818" s="22"/>
      <c r="Q818" s="22"/>
      <c r="R818" s="22"/>
      <c r="S818" s="22"/>
      <c r="T818" s="22"/>
      <c r="U818" s="22"/>
      <c r="V818" s="22"/>
      <c r="W818" s="22"/>
      <c r="X818" s="22"/>
      <c r="Y818" s="22"/>
      <c r="Z818" s="22"/>
      <c r="AA818" s="22"/>
    </row>
    <row r="819" spans="1:27" ht="15">
      <c r="A819" s="138">
        <v>450</v>
      </c>
      <c r="B819" s="80" t="s">
        <v>2963</v>
      </c>
      <c r="C819" s="80" t="s">
        <v>1704</v>
      </c>
      <c r="D819" s="78">
        <v>34</v>
      </c>
      <c r="E819" s="217">
        <v>6</v>
      </c>
      <c r="F819" s="80"/>
      <c r="G819" s="447"/>
      <c r="H819" s="218">
        <f t="shared" si="6"/>
        <v>5</v>
      </c>
      <c r="I819" s="218">
        <f t="shared" si="7"/>
        <v>0</v>
      </c>
      <c r="J819" s="218">
        <v>25</v>
      </c>
      <c r="K819" s="219" t="s">
        <v>2964</v>
      </c>
      <c r="L819" s="22"/>
      <c r="M819" s="22"/>
      <c r="N819" s="22"/>
      <c r="O819" s="22"/>
      <c r="P819" s="22"/>
      <c r="Q819" s="22"/>
      <c r="R819" s="22"/>
      <c r="S819" s="22"/>
      <c r="T819" s="22"/>
      <c r="U819" s="22"/>
      <c r="V819" s="22"/>
      <c r="W819" s="22"/>
      <c r="X819" s="22"/>
      <c r="Y819" s="22"/>
      <c r="Z819" s="22"/>
      <c r="AA819" s="22"/>
    </row>
    <row r="820" spans="1:27" ht="15">
      <c r="A820" s="138">
        <v>857</v>
      </c>
      <c r="B820" s="80" t="s">
        <v>2963</v>
      </c>
      <c r="C820" s="80" t="s">
        <v>1706</v>
      </c>
      <c r="D820" s="78">
        <v>51</v>
      </c>
      <c r="E820" s="217">
        <v>2</v>
      </c>
      <c r="F820" s="80"/>
      <c r="G820" s="447"/>
      <c r="H820" s="218">
        <f t="shared" si="6"/>
        <v>5</v>
      </c>
      <c r="I820" s="218">
        <f t="shared" si="7"/>
        <v>0</v>
      </c>
      <c r="J820" s="218">
        <v>25</v>
      </c>
      <c r="K820" s="219" t="s">
        <v>2964</v>
      </c>
      <c r="L820" s="22"/>
      <c r="M820" s="22"/>
      <c r="N820" s="22"/>
      <c r="O820" s="22"/>
      <c r="P820" s="22"/>
      <c r="Q820" s="22"/>
      <c r="R820" s="22"/>
      <c r="S820" s="22"/>
      <c r="T820" s="22"/>
      <c r="U820" s="22"/>
      <c r="V820" s="22"/>
      <c r="W820" s="22"/>
      <c r="X820" s="22"/>
      <c r="Y820" s="22"/>
      <c r="Z820" s="22"/>
      <c r="AA820" s="22"/>
    </row>
    <row r="821" spans="1:27" ht="15">
      <c r="A821" s="138">
        <v>830</v>
      </c>
      <c r="B821" s="80" t="s">
        <v>2358</v>
      </c>
      <c r="C821" s="80" t="s">
        <v>1706</v>
      </c>
      <c r="D821" s="78">
        <v>51</v>
      </c>
      <c r="E821" s="217">
        <v>2</v>
      </c>
      <c r="F821" s="80"/>
      <c r="G821" s="447"/>
      <c r="H821" s="218">
        <f t="shared" si="6"/>
        <v>2.8000000000000003</v>
      </c>
      <c r="I821" s="218">
        <f t="shared" si="7"/>
        <v>0</v>
      </c>
      <c r="J821" s="218">
        <v>14</v>
      </c>
      <c r="K821" s="219" t="s">
        <v>2359</v>
      </c>
      <c r="L821" s="22"/>
      <c r="M821" s="22"/>
      <c r="N821" s="22"/>
      <c r="O821" s="22"/>
      <c r="P821" s="22"/>
      <c r="Q821" s="22"/>
      <c r="R821" s="22"/>
      <c r="S821" s="22"/>
      <c r="T821" s="22"/>
      <c r="U821" s="22"/>
      <c r="V821" s="22"/>
      <c r="W821" s="22"/>
      <c r="X821" s="22"/>
      <c r="Y821" s="22"/>
      <c r="Z821" s="22"/>
      <c r="AA821" s="22"/>
    </row>
    <row r="822" spans="1:27" ht="15">
      <c r="A822" s="138">
        <v>647</v>
      </c>
      <c r="B822" s="80" t="s">
        <v>2965</v>
      </c>
      <c r="C822" s="80" t="s">
        <v>1706</v>
      </c>
      <c r="D822" s="78">
        <v>49</v>
      </c>
      <c r="E822" s="217">
        <v>18</v>
      </c>
      <c r="F822" s="80"/>
      <c r="G822" s="447"/>
      <c r="H822" s="218">
        <f t="shared" si="6"/>
        <v>5.6000000000000005</v>
      </c>
      <c r="I822" s="218">
        <f t="shared" si="7"/>
        <v>0</v>
      </c>
      <c r="J822" s="218">
        <v>28</v>
      </c>
      <c r="K822" s="219" t="s">
        <v>2726</v>
      </c>
      <c r="L822" s="22"/>
      <c r="M822" s="22"/>
      <c r="N822" s="22"/>
      <c r="O822" s="22"/>
      <c r="P822" s="22"/>
      <c r="Q822" s="22"/>
      <c r="R822" s="22"/>
      <c r="S822" s="22"/>
      <c r="T822" s="22"/>
      <c r="U822" s="22"/>
      <c r="V822" s="22"/>
      <c r="W822" s="22"/>
      <c r="X822" s="22"/>
      <c r="Y822" s="22"/>
      <c r="Z822" s="22"/>
      <c r="AA822" s="22"/>
    </row>
    <row r="823" spans="1:27" ht="15">
      <c r="A823" s="138">
        <v>863</v>
      </c>
      <c r="B823" s="80" t="s">
        <v>2366</v>
      </c>
      <c r="C823" s="80" t="s">
        <v>1706</v>
      </c>
      <c r="D823" s="78">
        <v>51</v>
      </c>
      <c r="E823" s="217">
        <v>10</v>
      </c>
      <c r="F823" s="80"/>
      <c r="G823" s="447"/>
      <c r="H823" s="218">
        <f t="shared" si="6"/>
        <v>3.2</v>
      </c>
      <c r="I823" s="218">
        <f t="shared" si="7"/>
        <v>0</v>
      </c>
      <c r="J823" s="218">
        <v>16</v>
      </c>
      <c r="K823" s="219" t="s">
        <v>2367</v>
      </c>
      <c r="L823" s="22"/>
      <c r="M823" s="22"/>
      <c r="N823" s="22"/>
      <c r="O823" s="22"/>
      <c r="P823" s="22"/>
      <c r="Q823" s="22"/>
      <c r="R823" s="22"/>
      <c r="S823" s="22"/>
      <c r="T823" s="22"/>
      <c r="U823" s="22"/>
      <c r="V823" s="22"/>
      <c r="W823" s="22"/>
      <c r="X823" s="22"/>
      <c r="Y823" s="22"/>
      <c r="Z823" s="22"/>
      <c r="AA823" s="22"/>
    </row>
    <row r="824" spans="1:27" ht="15">
      <c r="A824" s="138">
        <v>491</v>
      </c>
      <c r="B824" s="80" t="s">
        <v>2966</v>
      </c>
      <c r="C824" s="80" t="s">
        <v>1704</v>
      </c>
      <c r="D824" s="78">
        <v>34</v>
      </c>
      <c r="E824" s="217">
        <v>14</v>
      </c>
      <c r="F824" s="80"/>
      <c r="G824" s="447"/>
      <c r="H824" s="218">
        <f t="shared" si="6"/>
        <v>16</v>
      </c>
      <c r="I824" s="218">
        <f t="shared" si="7"/>
        <v>0</v>
      </c>
      <c r="J824" s="218">
        <v>80</v>
      </c>
      <c r="K824" s="219" t="s">
        <v>2967</v>
      </c>
      <c r="L824" s="22"/>
      <c r="M824" s="22"/>
      <c r="N824" s="22"/>
      <c r="O824" s="22"/>
      <c r="P824" s="22"/>
      <c r="Q824" s="22"/>
      <c r="R824" s="22"/>
      <c r="S824" s="22"/>
      <c r="T824" s="22"/>
      <c r="U824" s="22"/>
      <c r="V824" s="22"/>
      <c r="W824" s="22"/>
      <c r="X824" s="22"/>
      <c r="Y824" s="22"/>
      <c r="Z824" s="22"/>
      <c r="AA824" s="22"/>
    </row>
    <row r="825" spans="1:27" ht="15">
      <c r="A825" s="138">
        <v>747</v>
      </c>
      <c r="B825" s="80" t="s">
        <v>2966</v>
      </c>
      <c r="C825" s="80" t="s">
        <v>1706</v>
      </c>
      <c r="D825" s="78">
        <v>50</v>
      </c>
      <c r="E825" s="217">
        <v>23</v>
      </c>
      <c r="F825" s="80"/>
      <c r="G825" s="447"/>
      <c r="H825" s="218">
        <f t="shared" si="6"/>
        <v>16</v>
      </c>
      <c r="I825" s="218">
        <f t="shared" si="7"/>
        <v>0</v>
      </c>
      <c r="J825" s="218">
        <v>80</v>
      </c>
      <c r="K825" s="219" t="s">
        <v>2967</v>
      </c>
      <c r="L825" s="22"/>
      <c r="M825" s="22"/>
      <c r="N825" s="22"/>
      <c r="O825" s="22"/>
      <c r="P825" s="22"/>
      <c r="Q825" s="22"/>
      <c r="R825" s="22"/>
      <c r="S825" s="22"/>
      <c r="T825" s="22"/>
      <c r="U825" s="22"/>
      <c r="V825" s="22"/>
      <c r="W825" s="22"/>
      <c r="X825" s="22"/>
      <c r="Y825" s="22"/>
      <c r="Z825" s="22"/>
      <c r="AA825" s="22"/>
    </row>
    <row r="826" spans="1:27" ht="15">
      <c r="A826" s="138">
        <v>413</v>
      </c>
      <c r="B826" s="80" t="s">
        <v>2968</v>
      </c>
      <c r="C826" s="80" t="s">
        <v>1704</v>
      </c>
      <c r="D826" s="78">
        <v>34</v>
      </c>
      <c r="E826" s="217">
        <v>6</v>
      </c>
      <c r="F826" s="80"/>
      <c r="G826" s="447"/>
      <c r="H826" s="218">
        <f t="shared" si="6"/>
        <v>5.6000000000000005</v>
      </c>
      <c r="I826" s="218">
        <f t="shared" si="7"/>
        <v>0</v>
      </c>
      <c r="J826" s="218">
        <v>28</v>
      </c>
      <c r="K826" s="219" t="s">
        <v>2969</v>
      </c>
      <c r="L826" s="22"/>
      <c r="M826" s="22"/>
      <c r="N826" s="22"/>
      <c r="O826" s="22"/>
      <c r="P826" s="22"/>
      <c r="Q826" s="22"/>
      <c r="R826" s="22"/>
      <c r="S826" s="22"/>
      <c r="T826" s="22"/>
      <c r="U826" s="22"/>
      <c r="V826" s="22"/>
      <c r="W826" s="22"/>
      <c r="X826" s="22"/>
      <c r="Y826" s="22"/>
      <c r="Z826" s="22"/>
      <c r="AA826" s="22"/>
    </row>
    <row r="827" spans="1:27" ht="15">
      <c r="A827" s="138">
        <v>816</v>
      </c>
      <c r="B827" s="80" t="s">
        <v>2968</v>
      </c>
      <c r="C827" s="80" t="s">
        <v>1706</v>
      </c>
      <c r="D827" s="78">
        <v>51</v>
      </c>
      <c r="E827" s="217">
        <v>3</v>
      </c>
      <c r="F827" s="80"/>
      <c r="G827" s="447"/>
      <c r="H827" s="218">
        <f t="shared" si="6"/>
        <v>5.6000000000000005</v>
      </c>
      <c r="I827" s="218">
        <f t="shared" si="7"/>
        <v>0</v>
      </c>
      <c r="J827" s="218">
        <v>28</v>
      </c>
      <c r="K827" s="219" t="s">
        <v>2969</v>
      </c>
      <c r="L827" s="22"/>
      <c r="M827" s="22"/>
      <c r="N827" s="22"/>
      <c r="O827" s="22"/>
      <c r="P827" s="22"/>
      <c r="Q827" s="22"/>
      <c r="R827" s="22"/>
      <c r="S827" s="22"/>
      <c r="T827" s="22"/>
      <c r="U827" s="22"/>
      <c r="V827" s="22"/>
      <c r="W827" s="22"/>
      <c r="X827" s="22"/>
      <c r="Y827" s="22"/>
      <c r="Z827" s="22"/>
      <c r="AA827" s="22"/>
    </row>
    <row r="828" spans="1:27" ht="15">
      <c r="A828" s="138">
        <v>494</v>
      </c>
      <c r="B828" s="80" t="s">
        <v>2970</v>
      </c>
      <c r="C828" s="80" t="s">
        <v>1704</v>
      </c>
      <c r="D828" s="78">
        <v>34</v>
      </c>
      <c r="E828" s="217">
        <v>6</v>
      </c>
      <c r="F828" s="80"/>
      <c r="G828" s="447"/>
      <c r="H828" s="218">
        <f t="shared" si="6"/>
        <v>8.8000000000000007</v>
      </c>
      <c r="I828" s="218">
        <f t="shared" si="7"/>
        <v>0</v>
      </c>
      <c r="J828" s="218">
        <v>44</v>
      </c>
      <c r="K828" s="219" t="s">
        <v>2971</v>
      </c>
      <c r="L828" s="22"/>
      <c r="M828" s="22"/>
      <c r="N828" s="22"/>
      <c r="O828" s="22"/>
      <c r="P828" s="22"/>
      <c r="Q828" s="22"/>
      <c r="R828" s="22"/>
      <c r="S828" s="22"/>
      <c r="T828" s="22"/>
      <c r="U828" s="22"/>
      <c r="V828" s="22"/>
      <c r="W828" s="22"/>
      <c r="X828" s="22"/>
      <c r="Y828" s="22"/>
      <c r="Z828" s="22"/>
      <c r="AA828" s="22"/>
    </row>
    <row r="829" spans="1:27" ht="15">
      <c r="A829" s="138">
        <v>664</v>
      </c>
      <c r="B829" s="80" t="s">
        <v>2970</v>
      </c>
      <c r="C829" s="80" t="s">
        <v>1706</v>
      </c>
      <c r="D829" s="78">
        <v>49</v>
      </c>
      <c r="E829" s="217">
        <v>40</v>
      </c>
      <c r="F829" s="80"/>
      <c r="G829" s="447"/>
      <c r="H829" s="218">
        <f t="shared" si="6"/>
        <v>8.8000000000000007</v>
      </c>
      <c r="I829" s="218">
        <f t="shared" si="7"/>
        <v>0</v>
      </c>
      <c r="J829" s="218">
        <v>44</v>
      </c>
      <c r="K829" s="219" t="s">
        <v>2971</v>
      </c>
      <c r="L829" s="22"/>
      <c r="M829" s="22"/>
      <c r="N829" s="22"/>
      <c r="O829" s="22"/>
      <c r="P829" s="22"/>
      <c r="Q829" s="22"/>
      <c r="R829" s="22"/>
      <c r="S829" s="22"/>
      <c r="T829" s="22"/>
      <c r="U829" s="22"/>
      <c r="V829" s="22"/>
      <c r="W829" s="22"/>
      <c r="X829" s="22"/>
      <c r="Y829" s="22"/>
      <c r="Z829" s="22"/>
      <c r="AA829" s="22"/>
    </row>
    <row r="830" spans="1:27" ht="15">
      <c r="A830" s="138">
        <v>626</v>
      </c>
      <c r="B830" s="80" t="s">
        <v>2972</v>
      </c>
      <c r="C830" s="80" t="s">
        <v>1706</v>
      </c>
      <c r="D830" s="78">
        <v>40</v>
      </c>
      <c r="E830" s="217">
        <v>47</v>
      </c>
      <c r="F830" s="80"/>
      <c r="G830" s="447"/>
      <c r="H830" s="218">
        <f t="shared" si="6"/>
        <v>3.2</v>
      </c>
      <c r="I830" s="218">
        <f t="shared" si="7"/>
        <v>0</v>
      </c>
      <c r="J830" s="218">
        <v>16</v>
      </c>
      <c r="K830" s="219" t="s">
        <v>2973</v>
      </c>
      <c r="L830" s="22"/>
      <c r="M830" s="22"/>
      <c r="N830" s="22"/>
      <c r="O830" s="22"/>
      <c r="P830" s="22"/>
      <c r="Q830" s="22"/>
      <c r="R830" s="22"/>
      <c r="S830" s="22"/>
      <c r="T830" s="22"/>
      <c r="U830" s="22"/>
      <c r="V830" s="22"/>
      <c r="W830" s="22"/>
      <c r="X830" s="22"/>
      <c r="Y830" s="22"/>
      <c r="Z830" s="22"/>
      <c r="AA830" s="22"/>
    </row>
    <row r="831" spans="1:27" ht="15">
      <c r="A831" s="138">
        <v>874</v>
      </c>
      <c r="B831" s="80" t="s">
        <v>2974</v>
      </c>
      <c r="C831" s="80" t="s">
        <v>1706</v>
      </c>
      <c r="D831" s="78">
        <v>51</v>
      </c>
      <c r="E831" s="217">
        <v>27</v>
      </c>
      <c r="F831" s="80"/>
      <c r="G831" s="447"/>
      <c r="H831" s="218">
        <f t="shared" si="6"/>
        <v>39.800000000000004</v>
      </c>
      <c r="I831" s="218">
        <f t="shared" si="7"/>
        <v>0</v>
      </c>
      <c r="J831" s="218">
        <v>199</v>
      </c>
      <c r="K831" s="219" t="s">
        <v>2975</v>
      </c>
      <c r="L831" s="22"/>
      <c r="M831" s="22"/>
      <c r="N831" s="22"/>
      <c r="O831" s="22"/>
      <c r="P831" s="22"/>
      <c r="Q831" s="22"/>
      <c r="R831" s="22"/>
      <c r="S831" s="22"/>
      <c r="T831" s="22"/>
      <c r="U831" s="22"/>
      <c r="V831" s="22"/>
      <c r="W831" s="22"/>
      <c r="X831" s="22"/>
      <c r="Y831" s="22"/>
      <c r="Z831" s="22"/>
      <c r="AA831" s="22"/>
    </row>
    <row r="832" spans="1:27" ht="15">
      <c r="A832" s="138">
        <v>674</v>
      </c>
      <c r="B832" s="80" t="s">
        <v>2976</v>
      </c>
      <c r="C832" s="80" t="s">
        <v>1706</v>
      </c>
      <c r="D832" s="78">
        <v>50</v>
      </c>
      <c r="E832" s="217">
        <v>44</v>
      </c>
      <c r="F832" s="80"/>
      <c r="G832" s="447"/>
      <c r="H832" s="218">
        <f t="shared" si="6"/>
        <v>3.8000000000000003</v>
      </c>
      <c r="I832" s="218">
        <f t="shared" si="7"/>
        <v>0</v>
      </c>
      <c r="J832" s="218">
        <v>19</v>
      </c>
      <c r="K832" s="219" t="s">
        <v>2977</v>
      </c>
      <c r="L832" s="22"/>
      <c r="M832" s="22"/>
      <c r="N832" s="22"/>
      <c r="O832" s="22"/>
      <c r="P832" s="22"/>
      <c r="Q832" s="22"/>
      <c r="R832" s="22"/>
      <c r="S832" s="22"/>
      <c r="T832" s="22"/>
      <c r="U832" s="22"/>
      <c r="V832" s="22"/>
      <c r="W832" s="22"/>
      <c r="X832" s="22"/>
      <c r="Y832" s="22"/>
      <c r="Z832" s="22"/>
      <c r="AA832" s="22"/>
    </row>
    <row r="833" spans="1:27" ht="15">
      <c r="A833" s="138">
        <v>627</v>
      </c>
      <c r="B833" s="80" t="s">
        <v>2978</v>
      </c>
      <c r="C833" s="80" t="s">
        <v>1706</v>
      </c>
      <c r="D833" s="78">
        <v>40</v>
      </c>
      <c r="E833" s="217">
        <v>32</v>
      </c>
      <c r="F833" s="80"/>
      <c r="G833" s="447"/>
      <c r="H833" s="218">
        <f t="shared" si="6"/>
        <v>35.4</v>
      </c>
      <c r="I833" s="218">
        <f t="shared" si="7"/>
        <v>0</v>
      </c>
      <c r="J833" s="218">
        <v>177</v>
      </c>
      <c r="K833" s="219" t="s">
        <v>2979</v>
      </c>
      <c r="L833" s="22"/>
      <c r="M833" s="22"/>
      <c r="N833" s="22"/>
      <c r="O833" s="22"/>
      <c r="P833" s="22"/>
      <c r="Q833" s="22"/>
      <c r="R833" s="22"/>
      <c r="S833" s="22"/>
      <c r="T833" s="22"/>
      <c r="U833" s="22"/>
      <c r="V833" s="22"/>
      <c r="W833" s="22"/>
      <c r="X833" s="22"/>
      <c r="Y833" s="22"/>
      <c r="Z833" s="22"/>
      <c r="AA833" s="22"/>
    </row>
    <row r="834" spans="1:27" ht="15">
      <c r="A834" s="138">
        <v>70</v>
      </c>
      <c r="B834" s="80" t="s">
        <v>2980</v>
      </c>
      <c r="C834" s="80" t="s">
        <v>1699</v>
      </c>
      <c r="D834" s="78"/>
      <c r="E834" s="217">
        <v>2</v>
      </c>
      <c r="F834" s="80"/>
      <c r="G834" s="447"/>
      <c r="H834" s="218">
        <f t="shared" si="6"/>
        <v>35</v>
      </c>
      <c r="I834" s="218">
        <f t="shared" si="7"/>
        <v>0</v>
      </c>
      <c r="J834" s="218">
        <v>175</v>
      </c>
      <c r="K834" s="219" t="s">
        <v>2291</v>
      </c>
      <c r="L834" s="22"/>
      <c r="M834" s="22"/>
      <c r="N834" s="22"/>
      <c r="O834" s="22"/>
      <c r="P834" s="22"/>
      <c r="Q834" s="22"/>
      <c r="R834" s="22"/>
      <c r="S834" s="22"/>
      <c r="T834" s="22"/>
      <c r="U834" s="22"/>
      <c r="V834" s="22"/>
      <c r="W834" s="22"/>
      <c r="X834" s="22"/>
      <c r="Y834" s="22"/>
      <c r="Z834" s="22"/>
      <c r="AA834" s="22"/>
    </row>
    <row r="835" spans="1:27" ht="15">
      <c r="A835" s="138">
        <v>633</v>
      </c>
      <c r="B835" s="80" t="s">
        <v>2981</v>
      </c>
      <c r="C835" s="80" t="s">
        <v>1706</v>
      </c>
      <c r="D835" s="78">
        <v>43</v>
      </c>
      <c r="E835" s="217">
        <v>629</v>
      </c>
      <c r="F835" s="80"/>
      <c r="G835" s="447"/>
      <c r="H835" s="218">
        <f t="shared" si="6"/>
        <v>12.8</v>
      </c>
      <c r="I835" s="218">
        <f t="shared" si="7"/>
        <v>0</v>
      </c>
      <c r="J835" s="218">
        <v>64</v>
      </c>
      <c r="K835" s="219" t="s">
        <v>2982</v>
      </c>
      <c r="L835" s="22"/>
      <c r="M835" s="22"/>
      <c r="N835" s="22"/>
      <c r="O835" s="22"/>
      <c r="P835" s="22"/>
      <c r="Q835" s="22"/>
      <c r="R835" s="22"/>
      <c r="S835" s="22"/>
      <c r="T835" s="22"/>
      <c r="U835" s="22"/>
      <c r="V835" s="22"/>
      <c r="W835" s="22"/>
      <c r="X835" s="22"/>
      <c r="Y835" s="22"/>
      <c r="Z835" s="22"/>
      <c r="AA835" s="22"/>
    </row>
    <row r="836" spans="1:27" ht="15">
      <c r="A836" s="138">
        <v>71</v>
      </c>
      <c r="B836" s="80" t="s">
        <v>2983</v>
      </c>
      <c r="C836" s="80" t="s">
        <v>1699</v>
      </c>
      <c r="D836" s="78"/>
      <c r="E836" s="217">
        <v>1</v>
      </c>
      <c r="F836" s="80"/>
      <c r="G836" s="447"/>
      <c r="H836" s="218">
        <f t="shared" si="6"/>
        <v>5.4</v>
      </c>
      <c r="I836" s="218">
        <f t="shared" si="7"/>
        <v>0</v>
      </c>
      <c r="J836" s="218">
        <v>27</v>
      </c>
      <c r="K836" s="219" t="s">
        <v>2984</v>
      </c>
      <c r="L836" s="22"/>
      <c r="M836" s="22"/>
      <c r="N836" s="22"/>
      <c r="O836" s="22"/>
      <c r="P836" s="22"/>
      <c r="Q836" s="22"/>
      <c r="R836" s="22"/>
      <c r="S836" s="22"/>
      <c r="T836" s="22"/>
      <c r="U836" s="22"/>
      <c r="V836" s="22"/>
      <c r="W836" s="22"/>
      <c r="X836" s="22"/>
      <c r="Y836" s="22"/>
      <c r="Z836" s="22"/>
      <c r="AA836" s="22"/>
    </row>
    <row r="837" spans="1:27" ht="15">
      <c r="A837" s="138">
        <v>754</v>
      </c>
      <c r="B837" s="80" t="s">
        <v>2985</v>
      </c>
      <c r="C837" s="80" t="s">
        <v>1706</v>
      </c>
      <c r="D837" s="78">
        <v>50</v>
      </c>
      <c r="E837" s="217">
        <v>6</v>
      </c>
      <c r="F837" s="80"/>
      <c r="G837" s="447"/>
      <c r="H837" s="218">
        <f t="shared" si="6"/>
        <v>6</v>
      </c>
      <c r="I837" s="218">
        <f t="shared" si="7"/>
        <v>0</v>
      </c>
      <c r="J837" s="218">
        <v>30</v>
      </c>
      <c r="K837" s="219" t="s">
        <v>2986</v>
      </c>
      <c r="L837" s="22"/>
      <c r="M837" s="22"/>
      <c r="N837" s="22"/>
      <c r="O837" s="22"/>
      <c r="P837" s="22"/>
      <c r="Q837" s="22"/>
      <c r="R837" s="22"/>
      <c r="S837" s="22"/>
      <c r="T837" s="22"/>
      <c r="U837" s="22"/>
      <c r="V837" s="22"/>
      <c r="W837" s="22"/>
      <c r="X837" s="22"/>
      <c r="Y837" s="22"/>
      <c r="Z837" s="22"/>
      <c r="AA837" s="22"/>
    </row>
    <row r="838" spans="1:27" ht="15">
      <c r="A838" s="138">
        <v>878</v>
      </c>
      <c r="B838" s="80" t="s">
        <v>2987</v>
      </c>
      <c r="C838" s="80" t="s">
        <v>1706</v>
      </c>
      <c r="D838" s="78">
        <v>51</v>
      </c>
      <c r="E838" s="217">
        <v>1</v>
      </c>
      <c r="F838" s="80"/>
      <c r="G838" s="447"/>
      <c r="H838" s="218">
        <f t="shared" si="6"/>
        <v>2</v>
      </c>
      <c r="I838" s="218">
        <f t="shared" si="7"/>
        <v>0</v>
      </c>
      <c r="J838" s="218">
        <v>10</v>
      </c>
      <c r="K838" s="219" t="s">
        <v>2988</v>
      </c>
      <c r="L838" s="22"/>
      <c r="M838" s="22"/>
      <c r="N838" s="22"/>
      <c r="O838" s="22"/>
      <c r="P838" s="22"/>
      <c r="Q838" s="22"/>
      <c r="R838" s="22"/>
      <c r="S838" s="22"/>
      <c r="T838" s="22"/>
      <c r="U838" s="22"/>
      <c r="V838" s="22"/>
      <c r="W838" s="22"/>
      <c r="X838" s="22"/>
      <c r="Y838" s="22"/>
      <c r="Z838" s="22"/>
      <c r="AA838" s="22"/>
    </row>
    <row r="839" spans="1:27" ht="15">
      <c r="A839" s="138">
        <v>26</v>
      </c>
      <c r="B839" s="80" t="s">
        <v>2989</v>
      </c>
      <c r="C839" s="80" t="s">
        <v>1699</v>
      </c>
      <c r="D839" s="78"/>
      <c r="E839" s="217">
        <v>27</v>
      </c>
      <c r="F839" s="80"/>
      <c r="G839" s="447"/>
      <c r="H839" s="218">
        <f t="shared" si="6"/>
        <v>12</v>
      </c>
      <c r="I839" s="218">
        <f t="shared" si="7"/>
        <v>0</v>
      </c>
      <c r="J839" s="218">
        <v>60</v>
      </c>
      <c r="K839" s="219" t="s">
        <v>2990</v>
      </c>
      <c r="L839" s="22"/>
      <c r="M839" s="22"/>
      <c r="N839" s="22"/>
      <c r="O839" s="22"/>
      <c r="P839" s="22"/>
      <c r="Q839" s="22"/>
      <c r="R839" s="22"/>
      <c r="S839" s="22"/>
      <c r="T839" s="22"/>
      <c r="U839" s="22"/>
      <c r="V839" s="22"/>
      <c r="W839" s="22"/>
      <c r="X839" s="22"/>
      <c r="Y839" s="22"/>
      <c r="Z839" s="22"/>
      <c r="AA839" s="22"/>
    </row>
    <row r="840" spans="1:27" ht="15">
      <c r="A840" s="138">
        <v>659</v>
      </c>
      <c r="B840" s="80" t="s">
        <v>2991</v>
      </c>
      <c r="C840" s="80" t="s">
        <v>1706</v>
      </c>
      <c r="D840" s="78">
        <v>49</v>
      </c>
      <c r="E840" s="217">
        <v>67</v>
      </c>
      <c r="F840" s="80"/>
      <c r="G840" s="447"/>
      <c r="H840" s="218">
        <f t="shared" si="6"/>
        <v>11.4</v>
      </c>
      <c r="I840" s="218">
        <f t="shared" si="7"/>
        <v>0</v>
      </c>
      <c r="J840" s="218">
        <v>57</v>
      </c>
      <c r="K840" s="219" t="s">
        <v>2992</v>
      </c>
      <c r="L840" s="22"/>
      <c r="M840" s="22"/>
      <c r="N840" s="22"/>
      <c r="O840" s="22"/>
      <c r="P840" s="22"/>
      <c r="Q840" s="22"/>
      <c r="R840" s="22"/>
      <c r="S840" s="22"/>
      <c r="T840" s="22"/>
      <c r="U840" s="22"/>
      <c r="V840" s="22"/>
      <c r="W840" s="22"/>
      <c r="X840" s="22"/>
      <c r="Y840" s="22"/>
      <c r="Z840" s="22"/>
      <c r="AA840" s="22"/>
    </row>
    <row r="841" spans="1:27" ht="15">
      <c r="A841" s="138">
        <v>894</v>
      </c>
      <c r="B841" s="80" t="s">
        <v>2993</v>
      </c>
      <c r="C841" s="80" t="s">
        <v>1706</v>
      </c>
      <c r="D841" s="78">
        <v>51</v>
      </c>
      <c r="E841" s="217">
        <v>1</v>
      </c>
      <c r="F841" s="80"/>
      <c r="G841" s="447"/>
      <c r="H841" s="218">
        <f t="shared" si="6"/>
        <v>8.6</v>
      </c>
      <c r="I841" s="218">
        <f t="shared" si="7"/>
        <v>0</v>
      </c>
      <c r="J841" s="218">
        <v>43</v>
      </c>
      <c r="K841" s="219" t="s">
        <v>2994</v>
      </c>
      <c r="L841" s="22"/>
      <c r="M841" s="22"/>
      <c r="N841" s="22"/>
      <c r="O841" s="22"/>
      <c r="P841" s="22"/>
      <c r="Q841" s="22"/>
      <c r="R841" s="22"/>
      <c r="S841" s="22"/>
      <c r="T841" s="22"/>
      <c r="U841" s="22"/>
      <c r="V841" s="22"/>
      <c r="W841" s="22"/>
      <c r="X841" s="22"/>
      <c r="Y841" s="22"/>
      <c r="Z841" s="22"/>
      <c r="AA841" s="22"/>
    </row>
    <row r="842" spans="1:27" ht="15">
      <c r="A842" s="138">
        <v>548</v>
      </c>
      <c r="B842" s="80" t="s">
        <v>2995</v>
      </c>
      <c r="C842" s="80" t="s">
        <v>1704</v>
      </c>
      <c r="D842" s="78">
        <v>34</v>
      </c>
      <c r="E842" s="217">
        <v>2</v>
      </c>
      <c r="F842" s="80"/>
      <c r="G842" s="447"/>
      <c r="H842" s="218">
        <f t="shared" si="6"/>
        <v>5.4</v>
      </c>
      <c r="I842" s="218">
        <f t="shared" si="7"/>
        <v>0</v>
      </c>
      <c r="J842" s="218">
        <v>27</v>
      </c>
      <c r="K842" s="219" t="s">
        <v>2996</v>
      </c>
      <c r="L842" s="22"/>
      <c r="M842" s="22"/>
      <c r="N842" s="22"/>
      <c r="O842" s="22"/>
      <c r="P842" s="22"/>
      <c r="Q842" s="22"/>
      <c r="R842" s="22"/>
      <c r="S842" s="22"/>
      <c r="T842" s="22"/>
      <c r="U842" s="22"/>
      <c r="V842" s="22"/>
      <c r="W842" s="22"/>
      <c r="X842" s="22"/>
      <c r="Y842" s="22"/>
      <c r="Z842" s="22"/>
      <c r="AA842" s="22"/>
    </row>
    <row r="843" spans="1:27" ht="15">
      <c r="A843" s="138">
        <v>148</v>
      </c>
      <c r="B843" s="80" t="s">
        <v>2997</v>
      </c>
      <c r="C843" s="80" t="s">
        <v>1699</v>
      </c>
      <c r="D843" s="78"/>
      <c r="E843" s="217">
        <v>1</v>
      </c>
      <c r="F843" s="80"/>
      <c r="G843" s="447"/>
      <c r="H843" s="218">
        <f t="shared" si="6"/>
        <v>15</v>
      </c>
      <c r="I843" s="218">
        <f t="shared" si="7"/>
        <v>0</v>
      </c>
      <c r="J843" s="218">
        <v>75</v>
      </c>
      <c r="K843" s="219" t="s">
        <v>2998</v>
      </c>
      <c r="L843" s="22"/>
      <c r="M843" s="22"/>
      <c r="N843" s="22"/>
      <c r="O843" s="22"/>
      <c r="P843" s="22"/>
      <c r="Q843" s="22"/>
      <c r="R843" s="22"/>
      <c r="S843" s="22"/>
      <c r="T843" s="22"/>
      <c r="U843" s="22"/>
      <c r="V843" s="22"/>
      <c r="W843" s="22"/>
      <c r="X843" s="22"/>
      <c r="Y843" s="22"/>
      <c r="Z843" s="22"/>
      <c r="AA843" s="22"/>
    </row>
    <row r="844" spans="1:27" ht="15">
      <c r="A844" s="138">
        <v>686</v>
      </c>
      <c r="B844" s="80" t="s">
        <v>2999</v>
      </c>
      <c r="C844" s="80" t="s">
        <v>1706</v>
      </c>
      <c r="D844" s="78">
        <v>50</v>
      </c>
      <c r="E844" s="217">
        <v>37</v>
      </c>
      <c r="F844" s="80"/>
      <c r="G844" s="447"/>
      <c r="H844" s="218">
        <f t="shared" si="6"/>
        <v>15</v>
      </c>
      <c r="I844" s="218">
        <f t="shared" si="7"/>
        <v>0</v>
      </c>
      <c r="J844" s="218">
        <v>75</v>
      </c>
      <c r="K844" s="219" t="s">
        <v>3000</v>
      </c>
      <c r="L844" s="22"/>
      <c r="M844" s="22"/>
      <c r="N844" s="22"/>
      <c r="O844" s="22"/>
      <c r="P844" s="22"/>
      <c r="Q844" s="22"/>
      <c r="R844" s="22"/>
      <c r="S844" s="22"/>
      <c r="T844" s="22"/>
      <c r="U844" s="22"/>
      <c r="V844" s="22"/>
      <c r="W844" s="22"/>
      <c r="X844" s="22"/>
      <c r="Y844" s="22"/>
      <c r="Z844" s="22"/>
      <c r="AA844" s="22"/>
    </row>
    <row r="845" spans="1:27" ht="15">
      <c r="A845" s="138">
        <v>782</v>
      </c>
      <c r="B845" s="80" t="s">
        <v>3001</v>
      </c>
      <c r="C845" s="80" t="s">
        <v>1706</v>
      </c>
      <c r="D845" s="78">
        <v>51</v>
      </c>
      <c r="E845" s="217">
        <v>1</v>
      </c>
      <c r="F845" s="80"/>
      <c r="G845" s="447"/>
      <c r="H845" s="218">
        <f t="shared" si="6"/>
        <v>12.8</v>
      </c>
      <c r="I845" s="218">
        <f t="shared" si="7"/>
        <v>0</v>
      </c>
      <c r="J845" s="218">
        <v>64</v>
      </c>
      <c r="K845" s="219" t="s">
        <v>2393</v>
      </c>
      <c r="L845" s="22"/>
      <c r="M845" s="22"/>
      <c r="N845" s="22"/>
      <c r="O845" s="22"/>
      <c r="P845" s="22"/>
      <c r="Q845" s="22"/>
      <c r="R845" s="22"/>
      <c r="S845" s="22"/>
      <c r="T845" s="22"/>
      <c r="U845" s="22"/>
      <c r="V845" s="22"/>
      <c r="W845" s="22"/>
      <c r="X845" s="22"/>
      <c r="Y845" s="22"/>
      <c r="Z845" s="22"/>
      <c r="AA845" s="22"/>
    </row>
    <row r="846" spans="1:27" ht="15">
      <c r="A846" s="138">
        <v>656</v>
      </c>
      <c r="B846" s="80" t="s">
        <v>2396</v>
      </c>
      <c r="C846" s="80" t="s">
        <v>1706</v>
      </c>
      <c r="D846" s="78">
        <v>49</v>
      </c>
      <c r="E846" s="217">
        <v>0</v>
      </c>
      <c r="F846" s="80"/>
      <c r="G846" s="447"/>
      <c r="H846" s="218">
        <f t="shared" si="6"/>
        <v>12</v>
      </c>
      <c r="I846" s="218">
        <f t="shared" si="7"/>
        <v>0</v>
      </c>
      <c r="J846" s="218">
        <v>60</v>
      </c>
      <c r="K846" s="219" t="s">
        <v>2397</v>
      </c>
      <c r="L846" s="22"/>
      <c r="M846" s="22"/>
      <c r="N846" s="22"/>
      <c r="O846" s="22"/>
      <c r="P846" s="22"/>
      <c r="Q846" s="22"/>
      <c r="R846" s="22"/>
      <c r="S846" s="22"/>
      <c r="T846" s="22"/>
      <c r="U846" s="22"/>
      <c r="V846" s="22"/>
      <c r="W846" s="22"/>
      <c r="X846" s="22"/>
      <c r="Y846" s="22"/>
      <c r="Z846" s="22"/>
      <c r="AA846" s="22"/>
    </row>
    <row r="847" spans="1:27" ht="15">
      <c r="A847" s="138">
        <v>156</v>
      </c>
      <c r="B847" s="80" t="s">
        <v>3002</v>
      </c>
      <c r="C847" s="80" t="s">
        <v>1699</v>
      </c>
      <c r="D847" s="78"/>
      <c r="E847" s="217">
        <v>1</v>
      </c>
      <c r="F847" s="80"/>
      <c r="G847" s="447"/>
      <c r="H847" s="218">
        <f t="shared" si="6"/>
        <v>13</v>
      </c>
      <c r="I847" s="218">
        <f t="shared" si="7"/>
        <v>0</v>
      </c>
      <c r="J847" s="218">
        <v>65</v>
      </c>
      <c r="K847" s="219" t="s">
        <v>3003</v>
      </c>
      <c r="L847" s="22"/>
      <c r="M847" s="22"/>
      <c r="N847" s="22"/>
      <c r="O847" s="22"/>
      <c r="P847" s="22"/>
      <c r="Q847" s="22"/>
      <c r="R847" s="22"/>
      <c r="S847" s="22"/>
      <c r="T847" s="22"/>
      <c r="U847" s="22"/>
      <c r="V847" s="22"/>
      <c r="W847" s="22"/>
      <c r="X847" s="22"/>
      <c r="Y847" s="22"/>
      <c r="Z847" s="22"/>
      <c r="AA847" s="22"/>
    </row>
    <row r="848" spans="1:27" ht="15">
      <c r="A848" s="138">
        <v>793</v>
      </c>
      <c r="B848" s="80" t="s">
        <v>3002</v>
      </c>
      <c r="C848" s="80" t="s">
        <v>1706</v>
      </c>
      <c r="D848" s="78">
        <v>51</v>
      </c>
      <c r="E848" s="217">
        <v>1</v>
      </c>
      <c r="F848" s="80"/>
      <c r="G848" s="447"/>
      <c r="H848" s="218">
        <f t="shared" si="6"/>
        <v>13</v>
      </c>
      <c r="I848" s="218">
        <f t="shared" si="7"/>
        <v>0</v>
      </c>
      <c r="J848" s="218">
        <v>65</v>
      </c>
      <c r="K848" s="219" t="s">
        <v>3004</v>
      </c>
      <c r="L848" s="22"/>
      <c r="M848" s="22"/>
      <c r="N848" s="22"/>
      <c r="O848" s="22"/>
      <c r="P848" s="22"/>
      <c r="Q848" s="22"/>
      <c r="R848" s="22"/>
      <c r="S848" s="22"/>
      <c r="T848" s="22"/>
      <c r="U848" s="22"/>
      <c r="V848" s="22"/>
      <c r="W848" s="22"/>
      <c r="X848" s="22"/>
      <c r="Y848" s="22"/>
      <c r="Z848" s="22"/>
      <c r="AA848" s="22"/>
    </row>
    <row r="849" spans="1:27" ht="15">
      <c r="A849" s="138">
        <v>794</v>
      </c>
      <c r="B849" s="80" t="s">
        <v>3005</v>
      </c>
      <c r="C849" s="80" t="s">
        <v>1706</v>
      </c>
      <c r="D849" s="78">
        <v>51</v>
      </c>
      <c r="E849" s="217">
        <v>2</v>
      </c>
      <c r="F849" s="80"/>
      <c r="G849" s="447"/>
      <c r="H849" s="218">
        <f t="shared" si="6"/>
        <v>16.400000000000002</v>
      </c>
      <c r="I849" s="218">
        <f t="shared" si="7"/>
        <v>0</v>
      </c>
      <c r="J849" s="218">
        <v>82</v>
      </c>
      <c r="K849" s="219" t="s">
        <v>3006</v>
      </c>
      <c r="L849" s="22"/>
      <c r="M849" s="22"/>
      <c r="N849" s="22"/>
      <c r="O849" s="22"/>
      <c r="P849" s="22"/>
      <c r="Q849" s="22"/>
      <c r="R849" s="22"/>
      <c r="S849" s="22"/>
      <c r="T849" s="22"/>
      <c r="U849" s="22"/>
      <c r="V849" s="22"/>
      <c r="W849" s="22"/>
      <c r="X849" s="22"/>
      <c r="Y849" s="22"/>
      <c r="Z849" s="22"/>
      <c r="AA849" s="22"/>
    </row>
    <row r="850" spans="1:27" ht="15">
      <c r="A850" s="138">
        <v>792</v>
      </c>
      <c r="B850" s="80" t="s">
        <v>3007</v>
      </c>
      <c r="C850" s="80" t="s">
        <v>1706</v>
      </c>
      <c r="D850" s="78">
        <v>51</v>
      </c>
      <c r="E850" s="217">
        <v>1</v>
      </c>
      <c r="F850" s="80"/>
      <c r="G850" s="447"/>
      <c r="H850" s="218">
        <f t="shared" si="6"/>
        <v>10</v>
      </c>
      <c r="I850" s="218">
        <f t="shared" si="7"/>
        <v>0</v>
      </c>
      <c r="J850" s="218">
        <v>50</v>
      </c>
      <c r="K850" s="219" t="s">
        <v>3008</v>
      </c>
      <c r="L850" s="22"/>
      <c r="M850" s="22"/>
      <c r="N850" s="22"/>
      <c r="O850" s="22"/>
      <c r="P850" s="22"/>
      <c r="Q850" s="22"/>
      <c r="R850" s="22"/>
      <c r="S850" s="22"/>
      <c r="T850" s="22"/>
      <c r="U850" s="22"/>
      <c r="V850" s="22"/>
      <c r="W850" s="22"/>
      <c r="X850" s="22"/>
      <c r="Y850" s="22"/>
      <c r="Z850" s="22"/>
      <c r="AA850" s="22"/>
    </row>
    <row r="851" spans="1:27" ht="15">
      <c r="A851" s="138">
        <v>298</v>
      </c>
      <c r="B851" s="80" t="s">
        <v>3009</v>
      </c>
      <c r="C851" s="80" t="s">
        <v>1704</v>
      </c>
      <c r="D851" s="78">
        <v>21</v>
      </c>
      <c r="E851" s="217">
        <v>22</v>
      </c>
      <c r="F851" s="80"/>
      <c r="G851" s="447"/>
      <c r="H851" s="218">
        <f t="shared" si="6"/>
        <v>5.8000000000000007</v>
      </c>
      <c r="I851" s="218">
        <f t="shared" si="7"/>
        <v>0</v>
      </c>
      <c r="J851" s="218">
        <v>29</v>
      </c>
      <c r="K851" s="219" t="s">
        <v>3010</v>
      </c>
      <c r="L851" s="22"/>
      <c r="M851" s="22"/>
      <c r="N851" s="22"/>
      <c r="O851" s="22"/>
      <c r="P851" s="22"/>
      <c r="Q851" s="22"/>
      <c r="R851" s="22"/>
      <c r="S851" s="22"/>
      <c r="T851" s="22"/>
      <c r="U851" s="22"/>
      <c r="V851" s="22"/>
      <c r="W851" s="22"/>
      <c r="X851" s="22"/>
      <c r="Y851" s="22"/>
      <c r="Z851" s="22"/>
      <c r="AA851" s="22"/>
    </row>
    <row r="852" spans="1:27" ht="15">
      <c r="A852" s="138">
        <v>649</v>
      </c>
      <c r="B852" s="80" t="s">
        <v>3009</v>
      </c>
      <c r="C852" s="80" t="s">
        <v>1706</v>
      </c>
      <c r="D852" s="78">
        <v>49</v>
      </c>
      <c r="E852" s="217">
        <v>22</v>
      </c>
      <c r="F852" s="80"/>
      <c r="G852" s="447"/>
      <c r="H852" s="218">
        <f t="shared" si="6"/>
        <v>5.8000000000000007</v>
      </c>
      <c r="I852" s="218">
        <f t="shared" si="7"/>
        <v>0</v>
      </c>
      <c r="J852" s="218">
        <v>29</v>
      </c>
      <c r="K852" s="219" t="s">
        <v>3010</v>
      </c>
      <c r="L852" s="22"/>
      <c r="M852" s="22"/>
      <c r="N852" s="22"/>
      <c r="O852" s="22"/>
      <c r="P852" s="22"/>
      <c r="Q852" s="22"/>
      <c r="R852" s="22"/>
      <c r="S852" s="22"/>
      <c r="T852" s="22"/>
      <c r="U852" s="22"/>
      <c r="V852" s="22"/>
      <c r="W852" s="22"/>
      <c r="X852" s="22"/>
      <c r="Y852" s="22"/>
      <c r="Z852" s="22"/>
      <c r="AA852" s="22"/>
    </row>
    <row r="853" spans="1:27" ht="15">
      <c r="A853" s="138">
        <v>641</v>
      </c>
      <c r="B853" s="80" t="s">
        <v>2410</v>
      </c>
      <c r="C853" s="80" t="s">
        <v>1706</v>
      </c>
      <c r="D853" s="78">
        <v>49</v>
      </c>
      <c r="E853" s="217">
        <v>0</v>
      </c>
      <c r="F853" s="80"/>
      <c r="G853" s="447"/>
      <c r="H853" s="218">
        <f t="shared" si="6"/>
        <v>7.6000000000000005</v>
      </c>
      <c r="I853" s="218">
        <f t="shared" si="7"/>
        <v>0</v>
      </c>
      <c r="J853" s="218">
        <v>38</v>
      </c>
      <c r="K853" s="219" t="s">
        <v>2411</v>
      </c>
      <c r="L853" s="22"/>
      <c r="M853" s="22"/>
      <c r="N853" s="22"/>
      <c r="O853" s="22"/>
      <c r="P853" s="22"/>
      <c r="Q853" s="22"/>
      <c r="R853" s="22"/>
      <c r="S853" s="22"/>
      <c r="T853" s="22"/>
      <c r="U853" s="22"/>
      <c r="V853" s="22"/>
      <c r="W853" s="22"/>
      <c r="X853" s="22"/>
      <c r="Y853" s="22"/>
      <c r="Z853" s="22"/>
      <c r="AA853" s="22"/>
    </row>
    <row r="854" spans="1:27" ht="15">
      <c r="A854" s="138">
        <v>324</v>
      </c>
      <c r="B854" s="80" t="s">
        <v>2414</v>
      </c>
      <c r="C854" s="80" t="s">
        <v>1704</v>
      </c>
      <c r="D854" s="78">
        <v>21</v>
      </c>
      <c r="E854" s="217">
        <v>0</v>
      </c>
      <c r="F854" s="80"/>
      <c r="G854" s="447"/>
      <c r="H854" s="218">
        <f t="shared" si="6"/>
        <v>10.200000000000001</v>
      </c>
      <c r="I854" s="218">
        <f t="shared" si="7"/>
        <v>0</v>
      </c>
      <c r="J854" s="218">
        <v>51</v>
      </c>
      <c r="K854" s="219" t="s">
        <v>2418</v>
      </c>
      <c r="L854" s="22"/>
      <c r="M854" s="22"/>
      <c r="N854" s="22"/>
      <c r="O854" s="22"/>
      <c r="P854" s="22"/>
      <c r="Q854" s="22"/>
      <c r="R854" s="22"/>
      <c r="S854" s="22"/>
      <c r="T854" s="22"/>
      <c r="U854" s="22"/>
      <c r="V854" s="22"/>
      <c r="W854" s="22"/>
      <c r="X854" s="22"/>
      <c r="Y854" s="22"/>
      <c r="Z854" s="22"/>
      <c r="AA854" s="22"/>
    </row>
    <row r="855" spans="1:27" ht="15">
      <c r="A855" s="138">
        <v>814</v>
      </c>
      <c r="B855" s="80" t="s">
        <v>3011</v>
      </c>
      <c r="C855" s="80" t="s">
        <v>1706</v>
      </c>
      <c r="D855" s="78">
        <v>51</v>
      </c>
      <c r="E855" s="217">
        <v>2</v>
      </c>
      <c r="F855" s="80"/>
      <c r="G855" s="447"/>
      <c r="H855" s="218">
        <f t="shared" si="6"/>
        <v>10.200000000000001</v>
      </c>
      <c r="I855" s="218">
        <f t="shared" si="7"/>
        <v>0</v>
      </c>
      <c r="J855" s="218">
        <v>51</v>
      </c>
      <c r="K855" s="219" t="s">
        <v>3012</v>
      </c>
      <c r="L855" s="22"/>
      <c r="M855" s="22"/>
      <c r="N855" s="22"/>
      <c r="O855" s="22"/>
      <c r="P855" s="22"/>
      <c r="Q855" s="22"/>
      <c r="R855" s="22"/>
      <c r="S855" s="22"/>
      <c r="T855" s="22"/>
      <c r="U855" s="22"/>
      <c r="V855" s="22"/>
      <c r="W855" s="22"/>
      <c r="X855" s="22"/>
      <c r="Y855" s="22"/>
      <c r="Z855" s="22"/>
      <c r="AA855" s="22"/>
    </row>
    <row r="856" spans="1:27" ht="15">
      <c r="A856" s="138">
        <v>645</v>
      </c>
      <c r="B856" s="80" t="s">
        <v>3013</v>
      </c>
      <c r="C856" s="80" t="s">
        <v>1706</v>
      </c>
      <c r="D856" s="78">
        <v>49</v>
      </c>
      <c r="E856" s="217">
        <v>1</v>
      </c>
      <c r="F856" s="80"/>
      <c r="G856" s="447"/>
      <c r="H856" s="218">
        <f t="shared" si="6"/>
        <v>8.6</v>
      </c>
      <c r="I856" s="218">
        <f t="shared" si="7"/>
        <v>0</v>
      </c>
      <c r="J856" s="218">
        <v>43</v>
      </c>
      <c r="K856" s="219" t="s">
        <v>3014</v>
      </c>
      <c r="L856" s="22"/>
      <c r="M856" s="22"/>
      <c r="N856" s="22"/>
      <c r="O856" s="22"/>
      <c r="P856" s="22"/>
      <c r="Q856" s="22"/>
      <c r="R856" s="22"/>
      <c r="S856" s="22"/>
      <c r="T856" s="22"/>
      <c r="U856" s="22"/>
      <c r="V856" s="22"/>
      <c r="W856" s="22"/>
      <c r="X856" s="22"/>
      <c r="Y856" s="22"/>
      <c r="Z856" s="22"/>
      <c r="AA856" s="22"/>
    </row>
    <row r="857" spans="1:27" ht="15">
      <c r="A857" s="138">
        <v>685</v>
      </c>
      <c r="B857" s="80" t="s">
        <v>2425</v>
      </c>
      <c r="C857" s="80" t="s">
        <v>1706</v>
      </c>
      <c r="D857" s="78">
        <v>50</v>
      </c>
      <c r="E857" s="217">
        <v>14</v>
      </c>
      <c r="F857" s="80"/>
      <c r="G857" s="447"/>
      <c r="H857" s="218">
        <f t="shared" si="6"/>
        <v>2.4000000000000004</v>
      </c>
      <c r="I857" s="218">
        <f t="shared" si="7"/>
        <v>0</v>
      </c>
      <c r="J857" s="218">
        <v>12</v>
      </c>
      <c r="K857" s="219" t="s">
        <v>2426</v>
      </c>
      <c r="L857" s="22"/>
      <c r="M857" s="22"/>
      <c r="N857" s="22"/>
      <c r="O857" s="22"/>
      <c r="P857" s="22"/>
      <c r="Q857" s="22"/>
      <c r="R857" s="22"/>
      <c r="S857" s="22"/>
      <c r="T857" s="22"/>
      <c r="U857" s="22"/>
      <c r="V857" s="22"/>
      <c r="W857" s="22"/>
      <c r="X857" s="22"/>
      <c r="Y857" s="22"/>
      <c r="Z857" s="22"/>
      <c r="AA857" s="22"/>
    </row>
    <row r="858" spans="1:27" ht="15">
      <c r="A858" s="138">
        <v>375</v>
      </c>
      <c r="B858" s="80" t="s">
        <v>3015</v>
      </c>
      <c r="C858" s="80" t="s">
        <v>1704</v>
      </c>
      <c r="D858" s="78">
        <v>25</v>
      </c>
      <c r="E858" s="217">
        <v>700</v>
      </c>
      <c r="F858" s="80"/>
      <c r="G858" s="447"/>
      <c r="H858" s="218">
        <f t="shared" si="6"/>
        <v>3.2</v>
      </c>
      <c r="I858" s="218">
        <f t="shared" si="7"/>
        <v>0</v>
      </c>
      <c r="J858" s="218">
        <v>16</v>
      </c>
      <c r="K858" s="219" t="s">
        <v>3016</v>
      </c>
      <c r="L858" s="22"/>
      <c r="M858" s="22"/>
      <c r="N858" s="22"/>
      <c r="O858" s="22"/>
      <c r="P858" s="22"/>
      <c r="Q858" s="22"/>
      <c r="R858" s="22"/>
      <c r="S858" s="22"/>
      <c r="T858" s="22"/>
      <c r="U858" s="22"/>
      <c r="V858" s="22"/>
      <c r="W858" s="22"/>
      <c r="X858" s="22"/>
      <c r="Y858" s="22"/>
      <c r="Z858" s="22"/>
      <c r="AA858" s="22"/>
    </row>
    <row r="859" spans="1:27" ht="15">
      <c r="A859" s="138">
        <v>35</v>
      </c>
      <c r="B859" s="80" t="s">
        <v>3017</v>
      </c>
      <c r="C859" s="80" t="s">
        <v>1699</v>
      </c>
      <c r="D859" s="78"/>
      <c r="E859" s="217">
        <v>153</v>
      </c>
      <c r="F859" s="80"/>
      <c r="G859" s="447"/>
      <c r="H859" s="218">
        <f t="shared" si="6"/>
        <v>3.2</v>
      </c>
      <c r="I859" s="218">
        <f t="shared" si="7"/>
        <v>0</v>
      </c>
      <c r="J859" s="218">
        <v>16</v>
      </c>
      <c r="K859" s="219" t="s">
        <v>3018</v>
      </c>
      <c r="L859" s="22"/>
      <c r="M859" s="22"/>
      <c r="N859" s="22"/>
      <c r="O859" s="22"/>
      <c r="P859" s="22"/>
      <c r="Q859" s="22"/>
      <c r="R859" s="22"/>
      <c r="S859" s="22"/>
      <c r="T859" s="22"/>
      <c r="U859" s="22"/>
      <c r="V859" s="22"/>
      <c r="W859" s="22"/>
      <c r="X859" s="22"/>
      <c r="Y859" s="22"/>
      <c r="Z859" s="22"/>
      <c r="AA859" s="22"/>
    </row>
    <row r="860" spans="1:27" ht="15">
      <c r="A860" s="138">
        <v>628</v>
      </c>
      <c r="B860" s="80" t="s">
        <v>3015</v>
      </c>
      <c r="C860" s="80" t="s">
        <v>1706</v>
      </c>
      <c r="D860" s="78">
        <v>41</v>
      </c>
      <c r="E860" s="217">
        <v>1134</v>
      </c>
      <c r="F860" s="80"/>
      <c r="G860" s="447"/>
      <c r="H860" s="218">
        <f t="shared" si="6"/>
        <v>3.2</v>
      </c>
      <c r="I860" s="218">
        <f t="shared" si="7"/>
        <v>0</v>
      </c>
      <c r="J860" s="218">
        <v>16</v>
      </c>
      <c r="K860" s="219" t="s">
        <v>3019</v>
      </c>
      <c r="L860" s="22"/>
      <c r="M860" s="22"/>
      <c r="N860" s="22"/>
      <c r="O860" s="22"/>
      <c r="P860" s="22"/>
      <c r="Q860" s="22"/>
      <c r="R860" s="22"/>
      <c r="S860" s="22"/>
      <c r="T860" s="22"/>
      <c r="U860" s="22"/>
      <c r="V860" s="22"/>
      <c r="W860" s="22"/>
      <c r="X860" s="22"/>
      <c r="Y860" s="22"/>
      <c r="Z860" s="22"/>
      <c r="AA860" s="22"/>
    </row>
    <row r="861" spans="1:27" ht="15">
      <c r="A861" s="138">
        <v>378</v>
      </c>
      <c r="B861" s="80" t="s">
        <v>3020</v>
      </c>
      <c r="C861" s="80" t="s">
        <v>1704</v>
      </c>
      <c r="D861" s="78">
        <v>26</v>
      </c>
      <c r="E861" s="217">
        <v>474</v>
      </c>
      <c r="F861" s="80"/>
      <c r="G861" s="447"/>
      <c r="H861" s="218">
        <f t="shared" si="6"/>
        <v>1.6</v>
      </c>
      <c r="I861" s="218">
        <f t="shared" si="7"/>
        <v>0</v>
      </c>
      <c r="J861" s="218">
        <v>8</v>
      </c>
      <c r="K861" s="219" t="s">
        <v>3021</v>
      </c>
      <c r="L861" s="22"/>
      <c r="M861" s="22"/>
      <c r="N861" s="22"/>
      <c r="O861" s="22"/>
      <c r="P861" s="22"/>
      <c r="Q861" s="22"/>
      <c r="R861" s="22"/>
      <c r="S861" s="22"/>
      <c r="T861" s="22"/>
      <c r="U861" s="22"/>
      <c r="V861" s="22"/>
      <c r="W861" s="22"/>
      <c r="X861" s="22"/>
      <c r="Y861" s="22"/>
      <c r="Z861" s="22"/>
      <c r="AA861" s="22"/>
    </row>
    <row r="862" spans="1:27" ht="15">
      <c r="A862" s="138">
        <v>98</v>
      </c>
      <c r="B862" s="80" t="s">
        <v>3022</v>
      </c>
      <c r="C862" s="80" t="s">
        <v>1699</v>
      </c>
      <c r="D862" s="78"/>
      <c r="E862" s="217">
        <v>115</v>
      </c>
      <c r="F862" s="80"/>
      <c r="G862" s="447"/>
      <c r="H862" s="218">
        <f t="shared" si="6"/>
        <v>6.6000000000000005</v>
      </c>
      <c r="I862" s="218">
        <f t="shared" si="7"/>
        <v>0</v>
      </c>
      <c r="J862" s="218">
        <v>33</v>
      </c>
      <c r="K862" s="219" t="s">
        <v>3023</v>
      </c>
      <c r="L862" s="22"/>
      <c r="M862" s="22"/>
      <c r="N862" s="22"/>
      <c r="O862" s="22"/>
      <c r="P862" s="22"/>
      <c r="Q862" s="22"/>
      <c r="R862" s="22"/>
      <c r="S862" s="22"/>
      <c r="T862" s="22"/>
      <c r="U862" s="22"/>
      <c r="V862" s="22"/>
      <c r="W862" s="22"/>
      <c r="X862" s="22"/>
      <c r="Y862" s="22"/>
      <c r="Z862" s="22"/>
      <c r="AA862" s="22"/>
    </row>
    <row r="863" spans="1:27" ht="15">
      <c r="A863" s="138">
        <v>622</v>
      </c>
      <c r="B863" s="80" t="s">
        <v>3020</v>
      </c>
      <c r="C863" s="80" t="s">
        <v>1706</v>
      </c>
      <c r="D863" s="78">
        <v>40</v>
      </c>
      <c r="E863" s="217">
        <v>260</v>
      </c>
      <c r="F863" s="80"/>
      <c r="G863" s="447"/>
      <c r="H863" s="218">
        <f t="shared" si="6"/>
        <v>1.6</v>
      </c>
      <c r="I863" s="218">
        <f t="shared" si="7"/>
        <v>0</v>
      </c>
      <c r="J863" s="218">
        <v>8</v>
      </c>
      <c r="K863" s="219" t="s">
        <v>3021</v>
      </c>
      <c r="L863" s="22"/>
      <c r="M863" s="22"/>
      <c r="N863" s="22"/>
      <c r="O863" s="22"/>
      <c r="P863" s="22"/>
      <c r="Q863" s="22"/>
      <c r="R863" s="22"/>
      <c r="S863" s="22"/>
      <c r="T863" s="22"/>
      <c r="U863" s="22"/>
      <c r="V863" s="22"/>
      <c r="W863" s="22"/>
      <c r="X863" s="22"/>
      <c r="Y863" s="22"/>
      <c r="Z863" s="22"/>
      <c r="AA863" s="22"/>
    </row>
    <row r="864" spans="1:27" ht="15">
      <c r="A864" s="138">
        <v>386</v>
      </c>
      <c r="B864" s="80" t="s">
        <v>2429</v>
      </c>
      <c r="C864" s="80" t="s">
        <v>1704</v>
      </c>
      <c r="D864" s="78">
        <v>28</v>
      </c>
      <c r="E864" s="217">
        <v>0</v>
      </c>
      <c r="F864" s="80"/>
      <c r="G864" s="447"/>
      <c r="H864" s="218">
        <f t="shared" si="6"/>
        <v>17</v>
      </c>
      <c r="I864" s="218">
        <f t="shared" si="7"/>
        <v>0</v>
      </c>
      <c r="J864" s="218">
        <v>85</v>
      </c>
      <c r="K864" s="219" t="s">
        <v>2430</v>
      </c>
      <c r="L864" s="22"/>
      <c r="M864" s="22"/>
      <c r="N864" s="22"/>
      <c r="O864" s="22"/>
      <c r="P864" s="22"/>
      <c r="Q864" s="22"/>
      <c r="R864" s="22"/>
      <c r="S864" s="22"/>
      <c r="T864" s="22"/>
      <c r="U864" s="22"/>
      <c r="V864" s="22"/>
      <c r="W864" s="22"/>
      <c r="X864" s="22"/>
      <c r="Y864" s="22"/>
      <c r="Z864" s="22"/>
      <c r="AA864" s="22"/>
    </row>
    <row r="865" spans="1:27" ht="15">
      <c r="A865" s="138">
        <v>757</v>
      </c>
      <c r="B865" s="80" t="s">
        <v>3024</v>
      </c>
      <c r="C865" s="80" t="s">
        <v>1706</v>
      </c>
      <c r="D865" s="78">
        <v>51</v>
      </c>
      <c r="E865" s="217">
        <v>364</v>
      </c>
      <c r="F865" s="80"/>
      <c r="G865" s="447"/>
      <c r="H865" s="218">
        <f t="shared" si="6"/>
        <v>2.6</v>
      </c>
      <c r="I865" s="218">
        <f t="shared" si="7"/>
        <v>0</v>
      </c>
      <c r="J865" s="218">
        <v>13</v>
      </c>
      <c r="K865" s="219" t="s">
        <v>3025</v>
      </c>
      <c r="L865" s="22"/>
      <c r="M865" s="22"/>
      <c r="N865" s="22"/>
      <c r="O865" s="22"/>
      <c r="P865" s="22"/>
      <c r="Q865" s="22"/>
      <c r="R865" s="22"/>
      <c r="S865" s="22"/>
      <c r="T865" s="22"/>
      <c r="U865" s="22"/>
      <c r="V865" s="22"/>
      <c r="W865" s="22"/>
      <c r="X865" s="22"/>
      <c r="Y865" s="22"/>
      <c r="Z865" s="22"/>
      <c r="AA865" s="22"/>
    </row>
    <row r="866" spans="1:27" ht="15">
      <c r="A866" s="138">
        <v>330</v>
      </c>
      <c r="B866" s="80" t="s">
        <v>3026</v>
      </c>
      <c r="C866" s="80" t="s">
        <v>1704</v>
      </c>
      <c r="D866" s="78">
        <v>22</v>
      </c>
      <c r="E866" s="217">
        <v>172</v>
      </c>
      <c r="F866" s="80"/>
      <c r="G866" s="447"/>
      <c r="H866" s="218">
        <f t="shared" si="6"/>
        <v>2.2000000000000002</v>
      </c>
      <c r="I866" s="218">
        <f t="shared" si="7"/>
        <v>0</v>
      </c>
      <c r="J866" s="218">
        <v>11</v>
      </c>
      <c r="K866" s="219" t="s">
        <v>3027</v>
      </c>
      <c r="L866" s="22"/>
      <c r="M866" s="22"/>
      <c r="N866" s="22"/>
      <c r="O866" s="22"/>
      <c r="P866" s="22"/>
      <c r="Q866" s="22"/>
      <c r="R866" s="22"/>
      <c r="S866" s="22"/>
      <c r="T866" s="22"/>
      <c r="U866" s="22"/>
      <c r="V866" s="22"/>
      <c r="W866" s="22"/>
      <c r="X866" s="22"/>
      <c r="Y866" s="22"/>
      <c r="Z866" s="22"/>
      <c r="AA866" s="22"/>
    </row>
    <row r="867" spans="1:27" ht="15">
      <c r="A867" s="138">
        <v>106</v>
      </c>
      <c r="B867" s="80" t="s">
        <v>3028</v>
      </c>
      <c r="C867" s="80" t="s">
        <v>1699</v>
      </c>
      <c r="D867" s="78"/>
      <c r="E867" s="217">
        <v>108</v>
      </c>
      <c r="F867" s="80"/>
      <c r="G867" s="447"/>
      <c r="H867" s="218">
        <f t="shared" si="6"/>
        <v>3.8000000000000003</v>
      </c>
      <c r="I867" s="218">
        <f t="shared" si="7"/>
        <v>0</v>
      </c>
      <c r="J867" s="218">
        <v>19</v>
      </c>
      <c r="K867" s="219" t="s">
        <v>3029</v>
      </c>
      <c r="L867" s="22"/>
      <c r="M867" s="22"/>
      <c r="N867" s="22"/>
      <c r="O867" s="22"/>
      <c r="P867" s="22"/>
      <c r="Q867" s="22"/>
      <c r="R867" s="22"/>
      <c r="S867" s="22"/>
      <c r="T867" s="22"/>
      <c r="U867" s="22"/>
      <c r="V867" s="22"/>
      <c r="W867" s="22"/>
      <c r="X867" s="22"/>
      <c r="Y867" s="22"/>
      <c r="Z867" s="22"/>
      <c r="AA867" s="22"/>
    </row>
    <row r="868" spans="1:27" ht="15">
      <c r="A868" s="138">
        <v>443</v>
      </c>
      <c r="B868" s="80" t="s">
        <v>3030</v>
      </c>
      <c r="C868" s="80" t="s">
        <v>1704</v>
      </c>
      <c r="D868" s="78">
        <v>34</v>
      </c>
      <c r="E868" s="217">
        <v>8</v>
      </c>
      <c r="F868" s="80"/>
      <c r="G868" s="447"/>
      <c r="H868" s="218">
        <f t="shared" si="6"/>
        <v>5.2</v>
      </c>
      <c r="I868" s="218">
        <f t="shared" si="7"/>
        <v>0</v>
      </c>
      <c r="J868" s="218">
        <v>26</v>
      </c>
      <c r="K868" s="219" t="s">
        <v>3031</v>
      </c>
      <c r="L868" s="22"/>
      <c r="M868" s="22"/>
      <c r="N868" s="22"/>
      <c r="O868" s="22"/>
      <c r="P868" s="22"/>
      <c r="Q868" s="22"/>
      <c r="R868" s="22"/>
      <c r="S868" s="22"/>
      <c r="T868" s="22"/>
      <c r="U868" s="22"/>
      <c r="V868" s="22"/>
      <c r="W868" s="22"/>
      <c r="X868" s="22"/>
      <c r="Y868" s="22"/>
      <c r="Z868" s="22"/>
      <c r="AA868" s="22"/>
    </row>
    <row r="869" spans="1:27" ht="15">
      <c r="A869" s="138">
        <v>838</v>
      </c>
      <c r="B869" s="80" t="s">
        <v>3030</v>
      </c>
      <c r="C869" s="80" t="s">
        <v>1706</v>
      </c>
      <c r="D869" s="78">
        <v>51</v>
      </c>
      <c r="E869" s="217">
        <v>1</v>
      </c>
      <c r="F869" s="80"/>
      <c r="G869" s="447"/>
      <c r="H869" s="218">
        <f t="shared" si="6"/>
        <v>5.2</v>
      </c>
      <c r="I869" s="218">
        <f t="shared" si="7"/>
        <v>0</v>
      </c>
      <c r="J869" s="218">
        <v>26</v>
      </c>
      <c r="K869" s="219" t="s">
        <v>3031</v>
      </c>
      <c r="L869" s="22"/>
      <c r="M869" s="22"/>
      <c r="N869" s="22"/>
      <c r="O869" s="22"/>
      <c r="P869" s="22"/>
      <c r="Q869" s="22"/>
      <c r="R869" s="22"/>
      <c r="S869" s="22"/>
      <c r="T869" s="22"/>
      <c r="U869" s="22"/>
      <c r="V869" s="22"/>
      <c r="W869" s="22"/>
      <c r="X869" s="22"/>
      <c r="Y869" s="22"/>
      <c r="Z869" s="22"/>
      <c r="AA869" s="22"/>
    </row>
    <row r="870" spans="1:27" ht="15">
      <c r="A870" s="138">
        <v>27</v>
      </c>
      <c r="B870" s="80" t="s">
        <v>3032</v>
      </c>
      <c r="C870" s="80" t="s">
        <v>1699</v>
      </c>
      <c r="D870" s="78"/>
      <c r="E870" s="217">
        <v>2</v>
      </c>
      <c r="F870" s="80"/>
      <c r="G870" s="447"/>
      <c r="H870" s="218">
        <f t="shared" si="6"/>
        <v>8.4</v>
      </c>
      <c r="I870" s="218">
        <f t="shared" si="7"/>
        <v>0</v>
      </c>
      <c r="J870" s="218">
        <v>42</v>
      </c>
      <c r="K870" s="219" t="s">
        <v>3033</v>
      </c>
      <c r="L870" s="22"/>
      <c r="M870" s="22"/>
      <c r="N870" s="22"/>
      <c r="O870" s="22"/>
      <c r="P870" s="22"/>
      <c r="Q870" s="22"/>
      <c r="R870" s="22"/>
      <c r="S870" s="22"/>
      <c r="T870" s="22"/>
      <c r="U870" s="22"/>
      <c r="V870" s="22"/>
      <c r="W870" s="22"/>
      <c r="X870" s="22"/>
      <c r="Y870" s="22"/>
      <c r="Z870" s="22"/>
      <c r="AA870" s="22"/>
    </row>
    <row r="871" spans="1:27" ht="15">
      <c r="A871" s="138">
        <v>367</v>
      </c>
      <c r="B871" s="80" t="s">
        <v>3034</v>
      </c>
      <c r="C871" s="80" t="s">
        <v>1704</v>
      </c>
      <c r="D871" s="78">
        <v>23</v>
      </c>
      <c r="E871" s="217">
        <v>23</v>
      </c>
      <c r="F871" s="80"/>
      <c r="G871" s="447"/>
      <c r="H871" s="218">
        <f t="shared" si="6"/>
        <v>8.4</v>
      </c>
      <c r="I871" s="218">
        <f t="shared" si="7"/>
        <v>0</v>
      </c>
      <c r="J871" s="218">
        <v>42</v>
      </c>
      <c r="K871" s="219" t="s">
        <v>3035</v>
      </c>
      <c r="L871" s="22"/>
      <c r="M871" s="22"/>
      <c r="N871" s="22"/>
      <c r="O871" s="22"/>
      <c r="P871" s="22"/>
      <c r="Q871" s="22"/>
      <c r="R871" s="22"/>
      <c r="S871" s="22"/>
      <c r="T871" s="22"/>
      <c r="U871" s="22"/>
      <c r="V871" s="22"/>
      <c r="W871" s="22"/>
      <c r="X871" s="22"/>
      <c r="Y871" s="22"/>
      <c r="Z871" s="22"/>
      <c r="AA871" s="22"/>
    </row>
    <row r="872" spans="1:27" ht="15">
      <c r="A872" s="138">
        <v>510</v>
      </c>
      <c r="B872" s="80" t="s">
        <v>2435</v>
      </c>
      <c r="C872" s="80" t="s">
        <v>1704</v>
      </c>
      <c r="D872" s="78">
        <v>34</v>
      </c>
      <c r="E872" s="217">
        <v>12</v>
      </c>
      <c r="F872" s="80"/>
      <c r="G872" s="447"/>
      <c r="H872" s="218">
        <f t="shared" si="6"/>
        <v>5.2</v>
      </c>
      <c r="I872" s="218">
        <f t="shared" si="7"/>
        <v>0</v>
      </c>
      <c r="J872" s="218">
        <v>26</v>
      </c>
      <c r="K872" s="219" t="s">
        <v>2436</v>
      </c>
      <c r="L872" s="22"/>
      <c r="M872" s="22"/>
      <c r="N872" s="22"/>
      <c r="O872" s="22"/>
      <c r="P872" s="22"/>
      <c r="Q872" s="22"/>
      <c r="R872" s="22"/>
      <c r="S872" s="22"/>
      <c r="T872" s="22"/>
      <c r="U872" s="22"/>
      <c r="V872" s="22"/>
      <c r="W872" s="22"/>
      <c r="X872" s="22"/>
      <c r="Y872" s="22"/>
      <c r="Z872" s="22"/>
      <c r="AA872" s="22"/>
    </row>
    <row r="873" spans="1:27" ht="15">
      <c r="A873" s="138">
        <v>818</v>
      </c>
      <c r="B873" s="80" t="s">
        <v>2437</v>
      </c>
      <c r="C873" s="80" t="s">
        <v>1706</v>
      </c>
      <c r="D873" s="78">
        <v>51</v>
      </c>
      <c r="E873" s="217">
        <v>6</v>
      </c>
      <c r="F873" s="80"/>
      <c r="G873" s="447"/>
      <c r="H873" s="218">
        <f t="shared" si="6"/>
        <v>5.2</v>
      </c>
      <c r="I873" s="218">
        <f t="shared" si="7"/>
        <v>0</v>
      </c>
      <c r="J873" s="218">
        <v>26</v>
      </c>
      <c r="K873" s="219" t="s">
        <v>3036</v>
      </c>
      <c r="L873" s="22"/>
      <c r="M873" s="22"/>
      <c r="N873" s="22"/>
      <c r="O873" s="22"/>
      <c r="P873" s="22"/>
      <c r="Q873" s="22"/>
      <c r="R873" s="22"/>
      <c r="S873" s="22"/>
      <c r="T873" s="22"/>
      <c r="U873" s="22"/>
      <c r="V873" s="22"/>
      <c r="W873" s="22"/>
      <c r="X873" s="22"/>
      <c r="Y873" s="22"/>
      <c r="Z873" s="22"/>
      <c r="AA873" s="22"/>
    </row>
    <row r="874" spans="1:27" ht="15">
      <c r="A874" s="138">
        <v>544</v>
      </c>
      <c r="B874" s="80" t="s">
        <v>3037</v>
      </c>
      <c r="C874" s="80" t="s">
        <v>1704</v>
      </c>
      <c r="D874" s="78">
        <v>34</v>
      </c>
      <c r="E874" s="217">
        <v>4</v>
      </c>
      <c r="F874" s="80"/>
      <c r="G874" s="447"/>
      <c r="H874" s="218">
        <f t="shared" si="6"/>
        <v>0.2</v>
      </c>
      <c r="I874" s="218">
        <f t="shared" si="7"/>
        <v>0</v>
      </c>
      <c r="J874" s="218">
        <v>1</v>
      </c>
      <c r="K874" s="219" t="s">
        <v>3038</v>
      </c>
      <c r="L874" s="22"/>
      <c r="M874" s="22"/>
      <c r="N874" s="22"/>
      <c r="O874" s="22"/>
      <c r="P874" s="22"/>
      <c r="Q874" s="22"/>
      <c r="R874" s="22"/>
      <c r="S874" s="22"/>
      <c r="T874" s="22"/>
      <c r="U874" s="22"/>
      <c r="V874" s="22"/>
      <c r="W874" s="22"/>
      <c r="X874" s="22"/>
      <c r="Y874" s="22"/>
      <c r="Z874" s="22"/>
      <c r="AA874" s="22"/>
    </row>
    <row r="875" spans="1:27" ht="15">
      <c r="A875" s="138">
        <v>157</v>
      </c>
      <c r="B875" s="80" t="s">
        <v>3039</v>
      </c>
      <c r="C875" s="80" t="s">
        <v>1699</v>
      </c>
      <c r="D875" s="78"/>
      <c r="E875" s="217">
        <v>3</v>
      </c>
      <c r="F875" s="80"/>
      <c r="G875" s="447"/>
      <c r="H875" s="218">
        <f t="shared" si="6"/>
        <v>2.6</v>
      </c>
      <c r="I875" s="218">
        <f t="shared" si="7"/>
        <v>0</v>
      </c>
      <c r="J875" s="218">
        <v>13</v>
      </c>
      <c r="K875" s="219" t="s">
        <v>3040</v>
      </c>
      <c r="L875" s="22"/>
      <c r="M875" s="22"/>
      <c r="N875" s="22"/>
      <c r="O875" s="22"/>
      <c r="P875" s="22"/>
      <c r="Q875" s="22"/>
      <c r="R875" s="22"/>
      <c r="S875" s="22"/>
      <c r="T875" s="22"/>
      <c r="U875" s="22"/>
      <c r="V875" s="22"/>
      <c r="W875" s="22"/>
      <c r="X875" s="22"/>
      <c r="Y875" s="22"/>
      <c r="Z875" s="22"/>
      <c r="AA875" s="22"/>
    </row>
    <row r="876" spans="1:27" ht="15">
      <c r="A876" s="138">
        <v>827</v>
      </c>
      <c r="B876" s="80" t="s">
        <v>3041</v>
      </c>
      <c r="C876" s="80" t="s">
        <v>1706</v>
      </c>
      <c r="D876" s="78">
        <v>51</v>
      </c>
      <c r="E876" s="217">
        <v>1</v>
      </c>
      <c r="F876" s="80"/>
      <c r="G876" s="447"/>
      <c r="H876" s="218">
        <f t="shared" si="6"/>
        <v>3.4000000000000004</v>
      </c>
      <c r="I876" s="218">
        <f t="shared" si="7"/>
        <v>0</v>
      </c>
      <c r="J876" s="218">
        <v>17</v>
      </c>
      <c r="K876" s="219" t="s">
        <v>2678</v>
      </c>
      <c r="L876" s="22"/>
      <c r="M876" s="22"/>
      <c r="N876" s="22"/>
      <c r="O876" s="22"/>
      <c r="P876" s="22"/>
      <c r="Q876" s="22"/>
      <c r="R876" s="22"/>
      <c r="S876" s="22"/>
      <c r="T876" s="22"/>
      <c r="U876" s="22"/>
      <c r="V876" s="22"/>
      <c r="W876" s="22"/>
      <c r="X876" s="22"/>
      <c r="Y876" s="22"/>
      <c r="Z876" s="22"/>
      <c r="AA876" s="22"/>
    </row>
    <row r="877" spans="1:27" ht="15">
      <c r="A877" s="138">
        <v>393</v>
      </c>
      <c r="B877" s="80" t="s">
        <v>2448</v>
      </c>
      <c r="C877" s="80" t="s">
        <v>1704</v>
      </c>
      <c r="D877" s="78">
        <v>31</v>
      </c>
      <c r="E877" s="217">
        <v>285</v>
      </c>
      <c r="F877" s="80"/>
      <c r="G877" s="447"/>
      <c r="H877" s="218">
        <f t="shared" si="6"/>
        <v>6.8000000000000007</v>
      </c>
      <c r="I877" s="218">
        <f t="shared" si="7"/>
        <v>0</v>
      </c>
      <c r="J877" s="218">
        <v>34</v>
      </c>
      <c r="K877" s="219" t="s">
        <v>3042</v>
      </c>
      <c r="L877" s="22"/>
      <c r="M877" s="22"/>
      <c r="N877" s="22"/>
      <c r="O877" s="22"/>
      <c r="P877" s="22"/>
      <c r="Q877" s="22"/>
      <c r="R877" s="22"/>
      <c r="S877" s="22"/>
      <c r="T877" s="22"/>
      <c r="U877" s="22"/>
      <c r="V877" s="22"/>
      <c r="W877" s="22"/>
      <c r="X877" s="22"/>
      <c r="Y877" s="22"/>
      <c r="Z877" s="22"/>
      <c r="AA877" s="22"/>
    </row>
    <row r="878" spans="1:27" ht="15">
      <c r="A878" s="138">
        <v>91</v>
      </c>
      <c r="B878" s="80" t="s">
        <v>3043</v>
      </c>
      <c r="C878" s="80" t="s">
        <v>1699</v>
      </c>
      <c r="D878" s="78"/>
      <c r="E878" s="217">
        <v>191</v>
      </c>
      <c r="F878" s="80"/>
      <c r="G878" s="447"/>
      <c r="H878" s="218">
        <f t="shared" si="6"/>
        <v>17.8</v>
      </c>
      <c r="I878" s="218">
        <f t="shared" si="7"/>
        <v>0</v>
      </c>
      <c r="J878" s="218">
        <v>89</v>
      </c>
      <c r="K878" s="219" t="s">
        <v>3044</v>
      </c>
      <c r="L878" s="22"/>
      <c r="M878" s="22"/>
      <c r="N878" s="22"/>
      <c r="O878" s="22"/>
      <c r="P878" s="22"/>
      <c r="Q878" s="22"/>
      <c r="R878" s="22"/>
      <c r="S878" s="22"/>
      <c r="T878" s="22"/>
      <c r="U878" s="22"/>
      <c r="V878" s="22"/>
      <c r="W878" s="22"/>
      <c r="X878" s="22"/>
      <c r="Y878" s="22"/>
      <c r="Z878" s="22"/>
      <c r="AA878" s="22"/>
    </row>
    <row r="879" spans="1:27" ht="15">
      <c r="A879" s="138">
        <v>273</v>
      </c>
      <c r="B879" s="80" t="s">
        <v>2448</v>
      </c>
      <c r="C879" s="80" t="s">
        <v>1704</v>
      </c>
      <c r="D879" s="78">
        <v>14</v>
      </c>
      <c r="E879" s="217">
        <v>620</v>
      </c>
      <c r="F879" s="80"/>
      <c r="G879" s="447"/>
      <c r="H879" s="218">
        <f t="shared" si="6"/>
        <v>6.8000000000000007</v>
      </c>
      <c r="I879" s="218">
        <f t="shared" si="7"/>
        <v>0</v>
      </c>
      <c r="J879" s="218">
        <v>34</v>
      </c>
      <c r="K879" s="219" t="s">
        <v>3042</v>
      </c>
      <c r="L879" s="22"/>
      <c r="M879" s="22"/>
      <c r="N879" s="22"/>
      <c r="O879" s="22"/>
      <c r="P879" s="22"/>
      <c r="Q879" s="22"/>
      <c r="R879" s="22"/>
      <c r="S879" s="22"/>
      <c r="T879" s="22"/>
      <c r="U879" s="22"/>
      <c r="V879" s="22"/>
      <c r="W879" s="22"/>
      <c r="X879" s="22"/>
      <c r="Y879" s="22"/>
      <c r="Z879" s="22"/>
      <c r="AA879" s="22"/>
    </row>
    <row r="880" spans="1:27" ht="15">
      <c r="A880" s="138">
        <v>274</v>
      </c>
      <c r="B880" s="80" t="s">
        <v>2448</v>
      </c>
      <c r="C880" s="80" t="s">
        <v>1704</v>
      </c>
      <c r="D880" s="78">
        <v>15</v>
      </c>
      <c r="E880" s="217">
        <v>651</v>
      </c>
      <c r="F880" s="80"/>
      <c r="G880" s="447"/>
      <c r="H880" s="218">
        <f t="shared" si="6"/>
        <v>6.8000000000000007</v>
      </c>
      <c r="I880" s="218">
        <f t="shared" si="7"/>
        <v>0</v>
      </c>
      <c r="J880" s="218">
        <v>34</v>
      </c>
      <c r="K880" s="219" t="s">
        <v>3042</v>
      </c>
      <c r="L880" s="22"/>
      <c r="M880" s="22"/>
      <c r="N880" s="22"/>
      <c r="O880" s="22"/>
      <c r="P880" s="22"/>
      <c r="Q880" s="22"/>
      <c r="R880" s="22"/>
      <c r="S880" s="22"/>
      <c r="T880" s="22"/>
      <c r="U880" s="22"/>
      <c r="V880" s="22"/>
      <c r="W880" s="22"/>
      <c r="X880" s="22"/>
      <c r="Y880" s="22"/>
      <c r="Z880" s="22"/>
      <c r="AA880" s="22"/>
    </row>
    <row r="881" spans="1:27" ht="15">
      <c r="A881" s="138">
        <v>638</v>
      </c>
      <c r="B881" s="80" t="s">
        <v>3045</v>
      </c>
      <c r="C881" s="80" t="s">
        <v>1706</v>
      </c>
      <c r="D881" s="78">
        <v>48</v>
      </c>
      <c r="E881" s="217">
        <v>922</v>
      </c>
      <c r="F881" s="80"/>
      <c r="G881" s="447"/>
      <c r="H881" s="218">
        <f t="shared" si="6"/>
        <v>10</v>
      </c>
      <c r="I881" s="218">
        <f t="shared" si="7"/>
        <v>0</v>
      </c>
      <c r="J881" s="218">
        <v>50</v>
      </c>
      <c r="K881" s="219" t="s">
        <v>3046</v>
      </c>
      <c r="L881" s="22"/>
      <c r="M881" s="22"/>
      <c r="N881" s="22"/>
      <c r="O881" s="22"/>
      <c r="P881" s="22"/>
      <c r="Q881" s="22"/>
      <c r="R881" s="22"/>
      <c r="S881" s="22"/>
      <c r="T881" s="22"/>
      <c r="U881" s="22"/>
      <c r="V881" s="22"/>
      <c r="W881" s="22"/>
      <c r="X881" s="22"/>
      <c r="Y881" s="22"/>
      <c r="Z881" s="22"/>
      <c r="AA881" s="22"/>
    </row>
    <row r="882" spans="1:27" ht="15">
      <c r="A882" s="138">
        <v>478</v>
      </c>
      <c r="B882" s="80" t="s">
        <v>3047</v>
      </c>
      <c r="C882" s="80" t="s">
        <v>1704</v>
      </c>
      <c r="D882" s="78">
        <v>34</v>
      </c>
      <c r="E882" s="217">
        <v>2</v>
      </c>
      <c r="F882" s="80"/>
      <c r="G882" s="447"/>
      <c r="H882" s="218">
        <f t="shared" si="6"/>
        <v>3.8000000000000003</v>
      </c>
      <c r="I882" s="218">
        <f t="shared" si="7"/>
        <v>0</v>
      </c>
      <c r="J882" s="218">
        <v>19</v>
      </c>
      <c r="K882" s="219" t="s">
        <v>3048</v>
      </c>
      <c r="L882" s="22"/>
      <c r="M882" s="22"/>
      <c r="N882" s="22"/>
      <c r="O882" s="22"/>
      <c r="P882" s="22"/>
      <c r="Q882" s="22"/>
      <c r="R882" s="22"/>
      <c r="S882" s="22"/>
      <c r="T882" s="22"/>
      <c r="U882" s="22"/>
      <c r="V882" s="22"/>
      <c r="W882" s="22"/>
      <c r="X882" s="22"/>
      <c r="Y882" s="22"/>
      <c r="Z882" s="22"/>
      <c r="AA882" s="22"/>
    </row>
    <row r="883" spans="1:27" ht="15">
      <c r="A883" s="138">
        <v>371</v>
      </c>
      <c r="B883" s="80" t="s">
        <v>3049</v>
      </c>
      <c r="C883" s="80" t="s">
        <v>1704</v>
      </c>
      <c r="D883" s="78">
        <v>24</v>
      </c>
      <c r="E883" s="217">
        <v>134</v>
      </c>
      <c r="F883" s="80"/>
      <c r="G883" s="447"/>
      <c r="H883" s="218">
        <f t="shared" si="6"/>
        <v>11.200000000000001</v>
      </c>
      <c r="I883" s="218">
        <f t="shared" si="7"/>
        <v>0</v>
      </c>
      <c r="J883" s="218">
        <v>56</v>
      </c>
      <c r="K883" s="219" t="s">
        <v>3050</v>
      </c>
      <c r="L883" s="22"/>
      <c r="M883" s="22"/>
      <c r="N883" s="22"/>
      <c r="O883" s="22"/>
      <c r="P883" s="22"/>
      <c r="Q883" s="22"/>
      <c r="R883" s="22"/>
      <c r="S883" s="22"/>
      <c r="T883" s="22"/>
      <c r="U883" s="22"/>
      <c r="V883" s="22"/>
      <c r="W883" s="22"/>
      <c r="X883" s="22"/>
      <c r="Y883" s="22"/>
      <c r="Z883" s="22"/>
      <c r="AA883" s="22"/>
    </row>
    <row r="884" spans="1:27" ht="15">
      <c r="A884" s="138">
        <v>278</v>
      </c>
      <c r="B884" s="80" t="s">
        <v>3051</v>
      </c>
      <c r="C884" s="80" t="s">
        <v>1704</v>
      </c>
      <c r="D884" s="78">
        <v>19</v>
      </c>
      <c r="E884" s="217">
        <v>1341</v>
      </c>
      <c r="F884" s="80"/>
      <c r="G884" s="447"/>
      <c r="H884" s="218">
        <f t="shared" si="6"/>
        <v>5</v>
      </c>
      <c r="I884" s="218">
        <f t="shared" si="7"/>
        <v>0</v>
      </c>
      <c r="J884" s="218">
        <v>25</v>
      </c>
      <c r="K884" s="219" t="s">
        <v>3052</v>
      </c>
      <c r="L884" s="22"/>
      <c r="M884" s="22"/>
      <c r="N884" s="22"/>
      <c r="O884" s="22"/>
      <c r="P884" s="22"/>
      <c r="Q884" s="22"/>
      <c r="R884" s="22"/>
      <c r="S884" s="22"/>
      <c r="T884" s="22"/>
      <c r="U884" s="22"/>
      <c r="V884" s="22"/>
      <c r="W884" s="22"/>
      <c r="X884" s="22"/>
      <c r="Y884" s="22"/>
      <c r="Z884" s="22"/>
      <c r="AA884" s="22"/>
    </row>
    <row r="885" spans="1:27" ht="15">
      <c r="A885" s="138">
        <v>401</v>
      </c>
      <c r="B885" s="80" t="s">
        <v>3051</v>
      </c>
      <c r="C885" s="80" t="s">
        <v>1704</v>
      </c>
      <c r="D885" s="78">
        <v>32</v>
      </c>
      <c r="E885" s="217">
        <v>195</v>
      </c>
      <c r="F885" s="80"/>
      <c r="G885" s="447"/>
      <c r="H885" s="218">
        <f t="shared" si="6"/>
        <v>5</v>
      </c>
      <c r="I885" s="218">
        <f t="shared" si="7"/>
        <v>0</v>
      </c>
      <c r="J885" s="218">
        <v>25</v>
      </c>
      <c r="K885" s="219" t="s">
        <v>3052</v>
      </c>
      <c r="L885" s="22"/>
      <c r="M885" s="22"/>
      <c r="N885" s="22"/>
      <c r="O885" s="22"/>
      <c r="P885" s="22"/>
      <c r="Q885" s="22"/>
      <c r="R885" s="22"/>
      <c r="S885" s="22"/>
      <c r="T885" s="22"/>
      <c r="U885" s="22"/>
      <c r="V885" s="22"/>
      <c r="W885" s="22"/>
      <c r="X885" s="22"/>
      <c r="Y885" s="22"/>
      <c r="Z885" s="22"/>
      <c r="AA885" s="22"/>
    </row>
    <row r="886" spans="1:27" ht="15">
      <c r="A886" s="138">
        <v>910</v>
      </c>
      <c r="B886" s="80" t="s">
        <v>3051</v>
      </c>
      <c r="C886" s="80" t="s">
        <v>1706</v>
      </c>
      <c r="D886" s="78">
        <v>52</v>
      </c>
      <c r="E886" s="217">
        <v>1904</v>
      </c>
      <c r="F886" s="80"/>
      <c r="G886" s="447"/>
      <c r="H886" s="218">
        <f t="shared" si="6"/>
        <v>5</v>
      </c>
      <c r="I886" s="218">
        <f t="shared" si="7"/>
        <v>0</v>
      </c>
      <c r="J886" s="218">
        <v>25</v>
      </c>
      <c r="K886" s="219" t="s">
        <v>3052</v>
      </c>
      <c r="L886" s="22"/>
      <c r="M886" s="22"/>
      <c r="N886" s="22"/>
      <c r="O886" s="22"/>
      <c r="P886" s="22"/>
      <c r="Q886" s="22"/>
      <c r="R886" s="22"/>
      <c r="S886" s="22"/>
      <c r="T886" s="22"/>
      <c r="U886" s="22"/>
      <c r="V886" s="22"/>
      <c r="W886" s="22"/>
      <c r="X886" s="22"/>
      <c r="Y886" s="22"/>
      <c r="Z886" s="22"/>
      <c r="AA886" s="22"/>
    </row>
    <row r="887" spans="1:27" ht="15">
      <c r="A887" s="138">
        <v>883</v>
      </c>
      <c r="B887" s="80" t="s">
        <v>2451</v>
      </c>
      <c r="C887" s="80" t="s">
        <v>1706</v>
      </c>
      <c r="D887" s="78">
        <v>51</v>
      </c>
      <c r="E887" s="217">
        <v>1</v>
      </c>
      <c r="F887" s="80"/>
      <c r="G887" s="447"/>
      <c r="H887" s="218">
        <f t="shared" si="6"/>
        <v>5</v>
      </c>
      <c r="I887" s="218">
        <f t="shared" si="7"/>
        <v>0</v>
      </c>
      <c r="J887" s="218">
        <v>25</v>
      </c>
      <c r="K887" s="219" t="s">
        <v>2452</v>
      </c>
      <c r="L887" s="22"/>
      <c r="M887" s="22"/>
      <c r="N887" s="22"/>
      <c r="O887" s="22"/>
      <c r="P887" s="22"/>
      <c r="Q887" s="22"/>
      <c r="R887" s="22"/>
      <c r="S887" s="22"/>
      <c r="T887" s="22"/>
      <c r="U887" s="22"/>
      <c r="V887" s="22"/>
      <c r="W887" s="22"/>
      <c r="X887" s="22"/>
      <c r="Y887" s="22"/>
      <c r="Z887" s="22"/>
      <c r="AA887" s="22"/>
    </row>
    <row r="888" spans="1:27" ht="15">
      <c r="A888" s="138">
        <v>121</v>
      </c>
      <c r="B888" s="80" t="s">
        <v>3053</v>
      </c>
      <c r="C888" s="80" t="s">
        <v>1699</v>
      </c>
      <c r="D888" s="78"/>
      <c r="E888" s="217">
        <v>105</v>
      </c>
      <c r="F888" s="80"/>
      <c r="G888" s="447"/>
      <c r="H888" s="218">
        <f t="shared" si="6"/>
        <v>4.6000000000000005</v>
      </c>
      <c r="I888" s="218">
        <f t="shared" si="7"/>
        <v>0</v>
      </c>
      <c r="J888" s="218">
        <v>23</v>
      </c>
      <c r="K888" s="219" t="s">
        <v>2379</v>
      </c>
      <c r="L888" s="22"/>
      <c r="M888" s="22"/>
      <c r="N888" s="22"/>
      <c r="O888" s="22"/>
      <c r="P888" s="22"/>
      <c r="Q888" s="22"/>
      <c r="R888" s="22"/>
      <c r="S888" s="22"/>
      <c r="T888" s="22"/>
      <c r="U888" s="22"/>
      <c r="V888" s="22"/>
      <c r="W888" s="22"/>
      <c r="X888" s="22"/>
      <c r="Y888" s="22"/>
      <c r="Z888" s="22"/>
      <c r="AA888" s="22"/>
    </row>
    <row r="889" spans="1:27" ht="15">
      <c r="A889" s="138">
        <v>402</v>
      </c>
      <c r="B889" s="80" t="s">
        <v>3053</v>
      </c>
      <c r="C889" s="80" t="s">
        <v>1704</v>
      </c>
      <c r="D889" s="78">
        <v>32</v>
      </c>
      <c r="E889" s="217">
        <v>35</v>
      </c>
      <c r="F889" s="80"/>
      <c r="G889" s="447"/>
      <c r="H889" s="218">
        <f t="shared" si="6"/>
        <v>4.6000000000000005</v>
      </c>
      <c r="I889" s="218">
        <f t="shared" si="7"/>
        <v>0</v>
      </c>
      <c r="J889" s="218">
        <v>23</v>
      </c>
      <c r="K889" s="219" t="s">
        <v>3054</v>
      </c>
      <c r="L889" s="22"/>
      <c r="M889" s="22"/>
      <c r="N889" s="22"/>
      <c r="O889" s="22"/>
      <c r="P889" s="22"/>
      <c r="Q889" s="22"/>
      <c r="R889" s="22"/>
      <c r="S889" s="22"/>
      <c r="T889" s="22"/>
      <c r="U889" s="22"/>
      <c r="V889" s="22"/>
      <c r="W889" s="22"/>
      <c r="X889" s="22"/>
      <c r="Y889" s="22"/>
      <c r="Z889" s="22"/>
      <c r="AA889" s="22"/>
    </row>
    <row r="890" spans="1:27" ht="15">
      <c r="A890" s="138">
        <v>644</v>
      </c>
      <c r="B890" s="80" t="s">
        <v>3053</v>
      </c>
      <c r="C890" s="80" t="s">
        <v>1706</v>
      </c>
      <c r="D890" s="78">
        <v>49</v>
      </c>
      <c r="E890" s="217">
        <v>20</v>
      </c>
      <c r="F890" s="80"/>
      <c r="G890" s="447"/>
      <c r="H890" s="218">
        <f t="shared" si="6"/>
        <v>4.6000000000000005</v>
      </c>
      <c r="I890" s="218">
        <f t="shared" si="7"/>
        <v>0</v>
      </c>
      <c r="J890" s="218">
        <v>23</v>
      </c>
      <c r="K890" s="219" t="s">
        <v>3054</v>
      </c>
      <c r="L890" s="22"/>
      <c r="M890" s="22"/>
      <c r="N890" s="22"/>
      <c r="O890" s="22"/>
      <c r="P890" s="22"/>
      <c r="Q890" s="22"/>
      <c r="R890" s="22"/>
      <c r="S890" s="22"/>
      <c r="T890" s="22"/>
      <c r="U890" s="22"/>
      <c r="V890" s="22"/>
      <c r="W890" s="22"/>
      <c r="X890" s="22"/>
      <c r="Y890" s="22"/>
      <c r="Z890" s="22"/>
      <c r="AA890" s="22"/>
    </row>
    <row r="891" spans="1:27" ht="15">
      <c r="A891" s="138">
        <v>735</v>
      </c>
      <c r="B891" s="80" t="s">
        <v>3055</v>
      </c>
      <c r="C891" s="80" t="s">
        <v>1706</v>
      </c>
      <c r="D891" s="78">
        <v>50</v>
      </c>
      <c r="E891" s="217">
        <v>1</v>
      </c>
      <c r="F891" s="80"/>
      <c r="G891" s="447"/>
      <c r="H891" s="218">
        <f t="shared" si="6"/>
        <v>9.6000000000000014</v>
      </c>
      <c r="I891" s="218">
        <f t="shared" si="7"/>
        <v>0</v>
      </c>
      <c r="J891" s="218">
        <v>48</v>
      </c>
      <c r="K891" s="219" t="s">
        <v>3056</v>
      </c>
      <c r="L891" s="22"/>
      <c r="M891" s="22"/>
      <c r="N891" s="22"/>
      <c r="O891" s="22"/>
      <c r="P891" s="22"/>
      <c r="Q891" s="22"/>
      <c r="R891" s="22"/>
      <c r="S891" s="22"/>
      <c r="T891" s="22"/>
      <c r="U891" s="22"/>
      <c r="V891" s="22"/>
      <c r="W891" s="22"/>
      <c r="X891" s="22"/>
      <c r="Y891" s="22"/>
      <c r="Z891" s="22"/>
      <c r="AA891" s="22"/>
    </row>
    <row r="892" spans="1:27" ht="15">
      <c r="A892" s="138">
        <v>131</v>
      </c>
      <c r="B892" s="80" t="s">
        <v>3057</v>
      </c>
      <c r="C892" s="80" t="s">
        <v>1699</v>
      </c>
      <c r="D892" s="78"/>
      <c r="E892" s="217">
        <v>77</v>
      </c>
      <c r="F892" s="80"/>
      <c r="G892" s="447"/>
      <c r="H892" s="218">
        <f t="shared" si="6"/>
        <v>9.4</v>
      </c>
      <c r="I892" s="218">
        <f t="shared" si="7"/>
        <v>0</v>
      </c>
      <c r="J892" s="218">
        <v>47</v>
      </c>
      <c r="K892" s="219" t="s">
        <v>3058</v>
      </c>
      <c r="L892" s="22"/>
      <c r="M892" s="22"/>
      <c r="N892" s="22"/>
      <c r="O892" s="22"/>
      <c r="P892" s="22"/>
      <c r="Q892" s="22"/>
      <c r="R892" s="22"/>
      <c r="S892" s="22"/>
      <c r="T892" s="22"/>
      <c r="U892" s="22"/>
      <c r="V892" s="22"/>
      <c r="W892" s="22"/>
      <c r="X892" s="22"/>
      <c r="Y892" s="22"/>
      <c r="Z892" s="22"/>
      <c r="AA892" s="22"/>
    </row>
    <row r="893" spans="1:27" ht="15">
      <c r="A893" s="138">
        <v>351</v>
      </c>
      <c r="B893" s="80" t="s">
        <v>3057</v>
      </c>
      <c r="C893" s="80" t="s">
        <v>1704</v>
      </c>
      <c r="D893" s="78">
        <v>23</v>
      </c>
      <c r="E893" s="217">
        <v>78</v>
      </c>
      <c r="F893" s="80"/>
      <c r="G893" s="447"/>
      <c r="H893" s="218">
        <f t="shared" si="6"/>
        <v>9.4</v>
      </c>
      <c r="I893" s="218">
        <f t="shared" si="7"/>
        <v>0</v>
      </c>
      <c r="J893" s="218">
        <v>47</v>
      </c>
      <c r="K893" s="219" t="s">
        <v>3059</v>
      </c>
      <c r="L893" s="22"/>
      <c r="M893" s="22"/>
      <c r="N893" s="22"/>
      <c r="O893" s="22"/>
      <c r="P893" s="22"/>
      <c r="Q893" s="22"/>
      <c r="R893" s="22"/>
      <c r="S893" s="22"/>
      <c r="T893" s="22"/>
      <c r="U893" s="22"/>
      <c r="V893" s="22"/>
      <c r="W893" s="22"/>
      <c r="X893" s="22"/>
      <c r="Y893" s="22"/>
      <c r="Z893" s="22"/>
      <c r="AA893" s="22"/>
    </row>
    <row r="894" spans="1:27" ht="15">
      <c r="A894" s="138">
        <v>706</v>
      </c>
      <c r="B894" s="80" t="s">
        <v>3057</v>
      </c>
      <c r="C894" s="80" t="s">
        <v>1706</v>
      </c>
      <c r="D894" s="78">
        <v>50</v>
      </c>
      <c r="E894" s="217">
        <v>5</v>
      </c>
      <c r="F894" s="80"/>
      <c r="G894" s="447"/>
      <c r="H894" s="218">
        <f t="shared" si="6"/>
        <v>9.4</v>
      </c>
      <c r="I894" s="218">
        <f t="shared" si="7"/>
        <v>0</v>
      </c>
      <c r="J894" s="218">
        <v>47</v>
      </c>
      <c r="K894" s="219" t="s">
        <v>3059</v>
      </c>
      <c r="L894" s="22"/>
      <c r="M894" s="22"/>
      <c r="N894" s="22"/>
      <c r="O894" s="22"/>
      <c r="P894" s="22"/>
      <c r="Q894" s="22"/>
      <c r="R894" s="22"/>
      <c r="S894" s="22"/>
      <c r="T894" s="22"/>
      <c r="U894" s="22"/>
      <c r="V894" s="22"/>
      <c r="W894" s="22"/>
      <c r="X894" s="22"/>
      <c r="Y894" s="22"/>
      <c r="Z894" s="22"/>
      <c r="AA894" s="22"/>
    </row>
    <row r="895" spans="1:27" ht="15">
      <c r="A895" s="138">
        <v>682</v>
      </c>
      <c r="B895" s="80" t="s">
        <v>2465</v>
      </c>
      <c r="C895" s="80" t="s">
        <v>1706</v>
      </c>
      <c r="D895" s="78">
        <v>50</v>
      </c>
      <c r="E895" s="217">
        <v>1</v>
      </c>
      <c r="F895" s="80"/>
      <c r="G895" s="447"/>
      <c r="H895" s="218">
        <f t="shared" si="6"/>
        <v>8.6</v>
      </c>
      <c r="I895" s="218">
        <f t="shared" si="7"/>
        <v>0</v>
      </c>
      <c r="J895" s="218">
        <v>43</v>
      </c>
      <c r="K895" s="219" t="s">
        <v>2466</v>
      </c>
      <c r="L895" s="22"/>
      <c r="M895" s="22"/>
      <c r="N895" s="22"/>
      <c r="O895" s="22"/>
      <c r="P895" s="22"/>
      <c r="Q895" s="22"/>
      <c r="R895" s="22"/>
      <c r="S895" s="22"/>
      <c r="T895" s="22"/>
      <c r="U895" s="22"/>
      <c r="V895" s="22"/>
      <c r="W895" s="22"/>
      <c r="X895" s="22"/>
      <c r="Y895" s="22"/>
      <c r="Z895" s="22"/>
      <c r="AA895" s="22"/>
    </row>
    <row r="896" spans="1:27" ht="15">
      <c r="A896" s="138">
        <v>94</v>
      </c>
      <c r="B896" s="80" t="s">
        <v>3060</v>
      </c>
      <c r="C896" s="80" t="s">
        <v>1699</v>
      </c>
      <c r="D896" s="78"/>
      <c r="E896" s="217">
        <v>14</v>
      </c>
      <c r="F896" s="80"/>
      <c r="G896" s="447"/>
      <c r="H896" s="218">
        <f t="shared" si="6"/>
        <v>14</v>
      </c>
      <c r="I896" s="218">
        <f t="shared" si="7"/>
        <v>0</v>
      </c>
      <c r="J896" s="218">
        <v>70</v>
      </c>
      <c r="K896" s="219" t="s">
        <v>3061</v>
      </c>
      <c r="L896" s="22"/>
      <c r="M896" s="22"/>
      <c r="N896" s="22"/>
      <c r="O896" s="22"/>
      <c r="P896" s="22"/>
      <c r="Q896" s="22"/>
      <c r="R896" s="22"/>
      <c r="S896" s="22"/>
      <c r="T896" s="22"/>
      <c r="U896" s="22"/>
      <c r="V896" s="22"/>
      <c r="W896" s="22"/>
      <c r="X896" s="22"/>
      <c r="Y896" s="22"/>
      <c r="Z896" s="22"/>
      <c r="AA896" s="22"/>
    </row>
    <row r="897" spans="1:27" ht="15">
      <c r="A897" s="138">
        <v>658</v>
      </c>
      <c r="B897" s="80" t="s">
        <v>3062</v>
      </c>
      <c r="C897" s="80" t="s">
        <v>1706</v>
      </c>
      <c r="D897" s="78">
        <v>49</v>
      </c>
      <c r="E897" s="217">
        <v>47</v>
      </c>
      <c r="F897" s="80"/>
      <c r="G897" s="447"/>
      <c r="H897" s="218">
        <f t="shared" si="6"/>
        <v>3</v>
      </c>
      <c r="I897" s="218">
        <f t="shared" si="7"/>
        <v>0</v>
      </c>
      <c r="J897" s="218">
        <v>15</v>
      </c>
      <c r="K897" s="219" t="s">
        <v>3063</v>
      </c>
      <c r="L897" s="22"/>
      <c r="M897" s="22"/>
      <c r="N897" s="22"/>
      <c r="O897" s="22"/>
      <c r="P897" s="22"/>
      <c r="Q897" s="22"/>
      <c r="R897" s="22"/>
      <c r="S897" s="22"/>
      <c r="T897" s="22"/>
      <c r="U897" s="22"/>
      <c r="V897" s="22"/>
      <c r="W897" s="22"/>
      <c r="X897" s="22"/>
      <c r="Y897" s="22"/>
      <c r="Z897" s="22"/>
      <c r="AA897" s="22"/>
    </row>
    <row r="898" spans="1:27" ht="15">
      <c r="A898" s="138">
        <v>914</v>
      </c>
      <c r="B898" s="80" t="s">
        <v>3064</v>
      </c>
      <c r="C898" s="80" t="s">
        <v>1706</v>
      </c>
      <c r="D898" s="78">
        <v>52</v>
      </c>
      <c r="E898" s="217">
        <v>2</v>
      </c>
      <c r="F898" s="80"/>
      <c r="G898" s="447"/>
      <c r="H898" s="218">
        <f t="shared" si="6"/>
        <v>4</v>
      </c>
      <c r="I898" s="218">
        <f t="shared" si="7"/>
        <v>0</v>
      </c>
      <c r="J898" s="218">
        <v>20</v>
      </c>
      <c r="K898" s="219" t="s">
        <v>3065</v>
      </c>
      <c r="L898" s="22"/>
      <c r="M898" s="22"/>
      <c r="N898" s="22"/>
      <c r="O898" s="22"/>
      <c r="P898" s="22"/>
      <c r="Q898" s="22"/>
      <c r="R898" s="22"/>
      <c r="S898" s="22"/>
      <c r="T898" s="22"/>
      <c r="U898" s="22"/>
      <c r="V898" s="22"/>
      <c r="W898" s="22"/>
      <c r="X898" s="22"/>
      <c r="Y898" s="22"/>
      <c r="Z898" s="22"/>
      <c r="AA898" s="22"/>
    </row>
    <row r="899" spans="1:27" ht="15">
      <c r="A899" s="138">
        <v>845</v>
      </c>
      <c r="B899" s="80" t="s">
        <v>2481</v>
      </c>
      <c r="C899" s="80" t="s">
        <v>1706</v>
      </c>
      <c r="D899" s="78">
        <v>51</v>
      </c>
      <c r="E899" s="217">
        <v>1</v>
      </c>
      <c r="F899" s="80"/>
      <c r="G899" s="447"/>
      <c r="H899" s="218">
        <f t="shared" si="6"/>
        <v>4.8000000000000007</v>
      </c>
      <c r="I899" s="218">
        <f t="shared" si="7"/>
        <v>0</v>
      </c>
      <c r="J899" s="218">
        <v>24</v>
      </c>
      <c r="K899" s="219" t="s">
        <v>2482</v>
      </c>
      <c r="L899" s="22"/>
      <c r="M899" s="22"/>
      <c r="N899" s="22"/>
      <c r="O899" s="22"/>
      <c r="P899" s="22"/>
      <c r="Q899" s="22"/>
      <c r="R899" s="22"/>
      <c r="S899" s="22"/>
      <c r="T899" s="22"/>
      <c r="U899" s="22"/>
      <c r="V899" s="22"/>
      <c r="W899" s="22"/>
      <c r="X899" s="22"/>
      <c r="Y899" s="22"/>
      <c r="Z899" s="22"/>
      <c r="AA899" s="22"/>
    </row>
    <row r="900" spans="1:27" ht="15">
      <c r="A900" s="138">
        <v>245</v>
      </c>
      <c r="B900" s="80" t="s">
        <v>3066</v>
      </c>
      <c r="C900" s="80" t="s">
        <v>1742</v>
      </c>
      <c r="D900" s="78" t="s">
        <v>2280</v>
      </c>
      <c r="E900" s="217">
        <v>287</v>
      </c>
      <c r="F900" s="80"/>
      <c r="G900" s="447"/>
      <c r="H900" s="218">
        <f t="shared" si="6"/>
        <v>4.6000000000000005</v>
      </c>
      <c r="I900" s="218">
        <f t="shared" si="7"/>
        <v>0</v>
      </c>
      <c r="J900" s="218">
        <v>23</v>
      </c>
      <c r="K900" s="80" t="s">
        <v>1747</v>
      </c>
      <c r="L900" s="22"/>
      <c r="M900" s="22"/>
      <c r="N900" s="22"/>
      <c r="O900" s="22"/>
      <c r="P900" s="22"/>
      <c r="Q900" s="22"/>
      <c r="R900" s="22"/>
      <c r="S900" s="22"/>
      <c r="T900" s="22"/>
      <c r="U900" s="22"/>
      <c r="V900" s="22"/>
      <c r="W900" s="22"/>
      <c r="X900" s="22"/>
      <c r="Y900" s="22"/>
      <c r="Z900" s="22"/>
      <c r="AA900" s="22"/>
    </row>
    <row r="901" spans="1:27" ht="15">
      <c r="A901" s="138">
        <v>2</v>
      </c>
      <c r="B901" s="80" t="s">
        <v>3067</v>
      </c>
      <c r="C901" s="80" t="s">
        <v>1699</v>
      </c>
      <c r="D901" s="78"/>
      <c r="E901" s="217">
        <v>8641</v>
      </c>
      <c r="F901" s="80"/>
      <c r="G901" s="447"/>
      <c r="H901" s="218">
        <f t="shared" si="6"/>
        <v>4.6000000000000005</v>
      </c>
      <c r="I901" s="218">
        <f t="shared" si="7"/>
        <v>0</v>
      </c>
      <c r="J901" s="218">
        <v>23</v>
      </c>
      <c r="K901" s="219" t="s">
        <v>3068</v>
      </c>
      <c r="L901" s="22"/>
      <c r="M901" s="22"/>
      <c r="N901" s="22"/>
      <c r="O901" s="22"/>
      <c r="P901" s="22"/>
      <c r="Q901" s="22"/>
      <c r="R901" s="22"/>
      <c r="S901" s="22"/>
      <c r="T901" s="22"/>
      <c r="U901" s="22"/>
      <c r="V901" s="22"/>
      <c r="W901" s="22"/>
      <c r="X901" s="22"/>
      <c r="Y901" s="22"/>
      <c r="Z901" s="22"/>
      <c r="AA901" s="22"/>
    </row>
    <row r="902" spans="1:27" ht="15">
      <c r="A902" s="138">
        <v>244</v>
      </c>
      <c r="B902" s="80" t="s">
        <v>3069</v>
      </c>
      <c r="C902" s="80" t="s">
        <v>1742</v>
      </c>
      <c r="D902" s="78" t="s">
        <v>2280</v>
      </c>
      <c r="E902" s="217">
        <v>91</v>
      </c>
      <c r="F902" s="80"/>
      <c r="G902" s="447"/>
      <c r="H902" s="218">
        <f t="shared" si="6"/>
        <v>4.6000000000000005</v>
      </c>
      <c r="I902" s="218">
        <f t="shared" si="7"/>
        <v>0</v>
      </c>
      <c r="J902" s="218">
        <v>23</v>
      </c>
      <c r="K902" s="80" t="s">
        <v>1747</v>
      </c>
      <c r="L902" s="22"/>
      <c r="M902" s="22"/>
      <c r="N902" s="22"/>
      <c r="O902" s="22"/>
      <c r="P902" s="22"/>
      <c r="Q902" s="22"/>
      <c r="R902" s="22"/>
      <c r="S902" s="22"/>
      <c r="T902" s="22"/>
      <c r="U902" s="22"/>
      <c r="V902" s="22"/>
      <c r="W902" s="22"/>
      <c r="X902" s="22"/>
      <c r="Y902" s="22"/>
      <c r="Z902" s="22"/>
      <c r="AA902" s="22"/>
    </row>
    <row r="903" spans="1:27" ht="15">
      <c r="A903" s="138">
        <v>251</v>
      </c>
      <c r="B903" s="80" t="s">
        <v>3069</v>
      </c>
      <c r="C903" s="80" t="s">
        <v>1742</v>
      </c>
      <c r="D903" s="78" t="s">
        <v>2280</v>
      </c>
      <c r="E903" s="217">
        <v>66</v>
      </c>
      <c r="F903" s="80"/>
      <c r="G903" s="447"/>
      <c r="H903" s="218">
        <f t="shared" si="6"/>
        <v>4.6000000000000005</v>
      </c>
      <c r="I903" s="218">
        <f t="shared" si="7"/>
        <v>0</v>
      </c>
      <c r="J903" s="218">
        <v>23</v>
      </c>
      <c r="K903" s="80" t="s">
        <v>1744</v>
      </c>
      <c r="L903" s="22"/>
      <c r="M903" s="22"/>
      <c r="N903" s="22"/>
      <c r="O903" s="22"/>
      <c r="P903" s="22"/>
      <c r="Q903" s="22"/>
      <c r="R903" s="22"/>
      <c r="S903" s="22"/>
      <c r="T903" s="22"/>
      <c r="U903" s="22"/>
      <c r="V903" s="22"/>
      <c r="W903" s="22"/>
      <c r="X903" s="22"/>
      <c r="Y903" s="22"/>
      <c r="Z903" s="22"/>
      <c r="AA903" s="22"/>
    </row>
    <row r="904" spans="1:27" ht="15">
      <c r="A904" s="138">
        <v>243</v>
      </c>
      <c r="B904" s="80" t="s">
        <v>3070</v>
      </c>
      <c r="C904" s="80" t="s">
        <v>1742</v>
      </c>
      <c r="D904" s="78" t="s">
        <v>2280</v>
      </c>
      <c r="E904" s="217">
        <v>1</v>
      </c>
      <c r="F904" s="80"/>
      <c r="G904" s="447"/>
      <c r="H904" s="218">
        <f t="shared" si="6"/>
        <v>4.6000000000000005</v>
      </c>
      <c r="I904" s="218">
        <f t="shared" si="7"/>
        <v>0</v>
      </c>
      <c r="J904" s="218">
        <v>23</v>
      </c>
      <c r="K904" s="80" t="s">
        <v>1747</v>
      </c>
      <c r="L904" s="22"/>
      <c r="M904" s="22"/>
      <c r="N904" s="22"/>
      <c r="O904" s="22"/>
      <c r="P904" s="22"/>
      <c r="Q904" s="22"/>
      <c r="R904" s="22"/>
      <c r="S904" s="22"/>
      <c r="T904" s="22"/>
      <c r="U904" s="22"/>
      <c r="V904" s="22"/>
      <c r="W904" s="22"/>
      <c r="X904" s="22"/>
      <c r="Y904" s="22"/>
      <c r="Z904" s="22"/>
      <c r="AA904" s="22"/>
    </row>
    <row r="905" spans="1:27" ht="15">
      <c r="A905" s="138">
        <v>99</v>
      </c>
      <c r="B905" s="80" t="s">
        <v>3071</v>
      </c>
      <c r="C905" s="80" t="s">
        <v>1699</v>
      </c>
      <c r="D905" s="78"/>
      <c r="E905" s="217">
        <v>142</v>
      </c>
      <c r="F905" s="80"/>
      <c r="G905" s="447"/>
      <c r="H905" s="218">
        <f t="shared" si="6"/>
        <v>12</v>
      </c>
      <c r="I905" s="218">
        <f t="shared" si="7"/>
        <v>0</v>
      </c>
      <c r="J905" s="218">
        <v>60</v>
      </c>
      <c r="K905" s="219" t="s">
        <v>3072</v>
      </c>
      <c r="L905" s="22"/>
      <c r="M905" s="22"/>
      <c r="N905" s="22"/>
      <c r="O905" s="22"/>
      <c r="P905" s="22"/>
      <c r="Q905" s="22"/>
      <c r="R905" s="22"/>
      <c r="S905" s="22"/>
      <c r="T905" s="22"/>
      <c r="U905" s="22"/>
      <c r="V905" s="22"/>
      <c r="W905" s="22"/>
      <c r="X905" s="22"/>
      <c r="Y905" s="22"/>
      <c r="Z905" s="22"/>
      <c r="AA905" s="22"/>
    </row>
    <row r="906" spans="1:27" ht="15">
      <c r="A906" s="138">
        <v>250</v>
      </c>
      <c r="B906" s="80" t="s">
        <v>3073</v>
      </c>
      <c r="C906" s="80" t="s">
        <v>1742</v>
      </c>
      <c r="D906" s="78" t="s">
        <v>2280</v>
      </c>
      <c r="E906" s="217">
        <v>1</v>
      </c>
      <c r="F906" s="80"/>
      <c r="G906" s="447"/>
      <c r="H906" s="218">
        <f t="shared" si="6"/>
        <v>3</v>
      </c>
      <c r="I906" s="218">
        <f t="shared" si="7"/>
        <v>0</v>
      </c>
      <c r="J906" s="218">
        <v>15</v>
      </c>
      <c r="K906" s="80" t="s">
        <v>1760</v>
      </c>
      <c r="L906" s="22"/>
      <c r="M906" s="22"/>
      <c r="N906" s="22"/>
      <c r="O906" s="22"/>
      <c r="P906" s="22"/>
      <c r="Q906" s="22"/>
      <c r="R906" s="22"/>
      <c r="S906" s="22"/>
      <c r="T906" s="22"/>
      <c r="U906" s="22"/>
      <c r="V906" s="22"/>
      <c r="W906" s="22"/>
      <c r="X906" s="22"/>
      <c r="Y906" s="22"/>
      <c r="Z906" s="22"/>
      <c r="AA906" s="22"/>
    </row>
    <row r="907" spans="1:27" ht="15">
      <c r="A907" s="138">
        <v>246</v>
      </c>
      <c r="B907" s="80" t="s">
        <v>3074</v>
      </c>
      <c r="C907" s="80" t="s">
        <v>1742</v>
      </c>
      <c r="D907" s="78" t="s">
        <v>2280</v>
      </c>
      <c r="E907" s="217">
        <v>1</v>
      </c>
      <c r="F907" s="80"/>
      <c r="G907" s="447"/>
      <c r="H907" s="218">
        <f t="shared" si="6"/>
        <v>3</v>
      </c>
      <c r="I907" s="218">
        <f t="shared" si="7"/>
        <v>0</v>
      </c>
      <c r="J907" s="218">
        <v>15</v>
      </c>
      <c r="K907" s="80" t="s">
        <v>1747</v>
      </c>
      <c r="L907" s="22"/>
      <c r="M907" s="22"/>
      <c r="N907" s="22"/>
      <c r="O907" s="22"/>
      <c r="P907" s="22"/>
      <c r="Q907" s="22"/>
      <c r="R907" s="22"/>
      <c r="S907" s="22"/>
      <c r="T907" s="22"/>
      <c r="U907" s="22"/>
      <c r="V907" s="22"/>
      <c r="W907" s="22"/>
      <c r="X907" s="22"/>
      <c r="Y907" s="22"/>
      <c r="Z907" s="22"/>
      <c r="AA907" s="22"/>
    </row>
    <row r="908" spans="1:27" ht="15">
      <c r="A908" s="138">
        <v>20</v>
      </c>
      <c r="B908" s="80" t="s">
        <v>3075</v>
      </c>
      <c r="C908" s="80" t="s">
        <v>1699</v>
      </c>
      <c r="D908" s="78"/>
      <c r="E908" s="217">
        <v>2</v>
      </c>
      <c r="F908" s="80"/>
      <c r="G908" s="447"/>
      <c r="H908" s="218">
        <f t="shared" si="6"/>
        <v>4</v>
      </c>
      <c r="I908" s="218">
        <f t="shared" si="7"/>
        <v>0</v>
      </c>
      <c r="J908" s="218">
        <v>20</v>
      </c>
      <c r="K908" s="219" t="s">
        <v>3076</v>
      </c>
      <c r="L908" s="22"/>
      <c r="M908" s="22"/>
      <c r="N908" s="22"/>
      <c r="O908" s="22"/>
      <c r="P908" s="22"/>
      <c r="Q908" s="22"/>
      <c r="R908" s="22"/>
      <c r="S908" s="22"/>
      <c r="T908" s="22"/>
      <c r="U908" s="22"/>
      <c r="V908" s="22"/>
      <c r="W908" s="22"/>
      <c r="X908" s="22"/>
      <c r="Y908" s="22"/>
      <c r="Z908" s="22"/>
      <c r="AA908" s="22"/>
    </row>
    <row r="909" spans="1:27" ht="15">
      <c r="A909" s="138">
        <v>105</v>
      </c>
      <c r="B909" s="80" t="s">
        <v>3077</v>
      </c>
      <c r="C909" s="80" t="s">
        <v>1699</v>
      </c>
      <c r="D909" s="78"/>
      <c r="E909" s="217">
        <v>63</v>
      </c>
      <c r="F909" s="80"/>
      <c r="G909" s="447"/>
      <c r="H909" s="218">
        <f t="shared" si="6"/>
        <v>13.200000000000001</v>
      </c>
      <c r="I909" s="218">
        <f t="shared" si="7"/>
        <v>0</v>
      </c>
      <c r="J909" s="218">
        <v>66</v>
      </c>
      <c r="K909" s="219" t="s">
        <v>3078</v>
      </c>
      <c r="L909" s="22"/>
      <c r="M909" s="22"/>
      <c r="N909" s="22"/>
      <c r="O909" s="22"/>
      <c r="P909" s="22"/>
      <c r="Q909" s="22"/>
      <c r="R909" s="22"/>
      <c r="S909" s="22"/>
      <c r="T909" s="22"/>
      <c r="U909" s="22"/>
      <c r="V909" s="22"/>
      <c r="W909" s="22"/>
      <c r="X909" s="22"/>
      <c r="Y909" s="22"/>
      <c r="Z909" s="22"/>
      <c r="AA909" s="22"/>
    </row>
    <row r="910" spans="1:27" ht="15">
      <c r="A910" s="138">
        <v>249</v>
      </c>
      <c r="B910" s="80" t="s">
        <v>3079</v>
      </c>
      <c r="C910" s="80" t="s">
        <v>1742</v>
      </c>
      <c r="D910" s="78" t="s">
        <v>2280</v>
      </c>
      <c r="E910" s="217">
        <v>31</v>
      </c>
      <c r="F910" s="80"/>
      <c r="G910" s="447"/>
      <c r="H910" s="218">
        <f t="shared" si="6"/>
        <v>4.6000000000000005</v>
      </c>
      <c r="I910" s="218">
        <f t="shared" si="7"/>
        <v>0</v>
      </c>
      <c r="J910" s="218">
        <v>23</v>
      </c>
      <c r="K910" s="80" t="s">
        <v>3080</v>
      </c>
      <c r="L910" s="22"/>
      <c r="M910" s="22"/>
      <c r="N910" s="22"/>
      <c r="O910" s="22"/>
      <c r="P910" s="22"/>
      <c r="Q910" s="22"/>
      <c r="R910" s="22"/>
      <c r="S910" s="22"/>
      <c r="T910" s="22"/>
      <c r="U910" s="22"/>
      <c r="V910" s="22"/>
      <c r="W910" s="22"/>
      <c r="X910" s="22"/>
      <c r="Y910" s="22"/>
      <c r="Z910" s="22"/>
      <c r="AA910" s="22"/>
    </row>
    <row r="911" spans="1:27" ht="15">
      <c r="A911" s="138">
        <v>12</v>
      </c>
      <c r="B911" s="80" t="s">
        <v>3081</v>
      </c>
      <c r="C911" s="80" t="s">
        <v>1699</v>
      </c>
      <c r="D911" s="78"/>
      <c r="E911" s="217">
        <v>680</v>
      </c>
      <c r="F911" s="80"/>
      <c r="G911" s="447"/>
      <c r="H911" s="218">
        <f t="shared" si="6"/>
        <v>4</v>
      </c>
      <c r="I911" s="218">
        <f t="shared" si="7"/>
        <v>0</v>
      </c>
      <c r="J911" s="218">
        <v>20</v>
      </c>
      <c r="K911" s="219" t="s">
        <v>3082</v>
      </c>
      <c r="L911" s="22"/>
      <c r="M911" s="22"/>
      <c r="N911" s="22"/>
      <c r="O911" s="22"/>
      <c r="P911" s="22"/>
      <c r="Q911" s="22"/>
      <c r="R911" s="22"/>
      <c r="S911" s="22"/>
      <c r="T911" s="22"/>
      <c r="U911" s="22"/>
      <c r="V911" s="22"/>
      <c r="W911" s="22"/>
      <c r="X911" s="22"/>
      <c r="Y911" s="22"/>
      <c r="Z911" s="22"/>
      <c r="AA911" s="22"/>
    </row>
    <row r="912" spans="1:27" ht="16.5" customHeight="1">
      <c r="A912" s="223"/>
      <c r="B912" s="22"/>
      <c r="C912" s="22"/>
      <c r="D912" s="23"/>
      <c r="E912" s="224"/>
      <c r="F912" s="22"/>
      <c r="G912" s="447"/>
      <c r="H912" s="22"/>
      <c r="I912" s="218">
        <f t="shared" si="7"/>
        <v>0</v>
      </c>
      <c r="J912" s="22"/>
      <c r="K912" s="22"/>
      <c r="L912" s="22"/>
      <c r="M912" s="22"/>
      <c r="N912" s="22"/>
      <c r="O912" s="22"/>
      <c r="P912" s="22"/>
      <c r="Q912" s="22"/>
      <c r="R912" s="22"/>
      <c r="S912" s="22"/>
      <c r="T912" s="22"/>
      <c r="U912" s="22"/>
      <c r="V912" s="22"/>
      <c r="W912" s="22"/>
      <c r="X912" s="22"/>
      <c r="Y912" s="22"/>
      <c r="Z912" s="22"/>
      <c r="AA912" s="22"/>
    </row>
    <row r="913" spans="1:27" ht="15">
      <c r="A913" s="225"/>
      <c r="B913" s="226" t="s">
        <v>1254</v>
      </c>
      <c r="C913" s="226"/>
      <c r="D913" s="227"/>
      <c r="E913" s="228"/>
      <c r="F913" s="226">
        <f t="shared" ref="F913" si="8">SUM(F2:F911)</f>
        <v>63462</v>
      </c>
      <c r="G913" s="447"/>
      <c r="H913" s="226"/>
      <c r="I913" s="218">
        <f>SUM(I2:I912)</f>
        <v>0</v>
      </c>
      <c r="J913" s="226"/>
      <c r="K913" s="229"/>
      <c r="L913" s="22"/>
      <c r="M913" s="22"/>
      <c r="N913" s="22"/>
      <c r="O913" s="22"/>
      <c r="P913" s="22"/>
      <c r="Q913" s="22"/>
      <c r="R913" s="22"/>
      <c r="S913" s="22"/>
      <c r="T913" s="22"/>
      <c r="U913" s="22"/>
      <c r="V913" s="22"/>
      <c r="W913" s="22"/>
      <c r="X913" s="22"/>
      <c r="Y913" s="22"/>
      <c r="Z913" s="22"/>
      <c r="AA913" s="22"/>
    </row>
    <row r="914" spans="1:27" ht="58.5" customHeight="1">
      <c r="A914" s="223"/>
      <c r="B914" s="22"/>
      <c r="C914" s="22"/>
      <c r="D914" s="23"/>
      <c r="E914" s="224"/>
      <c r="F914" s="22"/>
      <c r="G914" s="448"/>
      <c r="H914" s="22"/>
      <c r="I914" s="218" t="e">
        <f>H914*#REF!</f>
        <v>#REF!</v>
      </c>
      <c r="J914" s="22"/>
      <c r="K914" s="22"/>
      <c r="L914" s="22"/>
      <c r="M914" s="22"/>
      <c r="N914" s="22"/>
      <c r="O914" s="22"/>
      <c r="P914" s="22"/>
      <c r="Q914" s="22"/>
      <c r="R914" s="22"/>
      <c r="S914" s="22"/>
      <c r="T914" s="22"/>
      <c r="U914" s="22"/>
      <c r="V914" s="22"/>
      <c r="W914" s="22"/>
      <c r="X914" s="22"/>
      <c r="Y914" s="22"/>
      <c r="Z914" s="22"/>
      <c r="AA914" s="22"/>
    </row>
    <row r="915" spans="1:27" ht="15">
      <c r="A915" s="138">
        <v>225</v>
      </c>
      <c r="B915" s="80" t="s">
        <v>3083</v>
      </c>
      <c r="C915" s="80" t="s">
        <v>1699</v>
      </c>
      <c r="D915" s="78" t="s">
        <v>3084</v>
      </c>
      <c r="E915" s="217"/>
      <c r="F915" s="80"/>
      <c r="G915" s="448"/>
      <c r="H915" s="218"/>
      <c r="I915" s="218" t="e">
        <f>H915*#REF!</f>
        <v>#REF!</v>
      </c>
      <c r="J915" s="218">
        <v>7</v>
      </c>
      <c r="K915" s="80"/>
      <c r="L915" s="22"/>
      <c r="M915" s="22"/>
      <c r="N915" s="22"/>
      <c r="O915" s="22"/>
      <c r="P915" s="22"/>
      <c r="Q915" s="22"/>
      <c r="R915" s="22"/>
      <c r="S915" s="22"/>
      <c r="T915" s="22"/>
      <c r="U915" s="22"/>
      <c r="V915" s="22"/>
      <c r="W915" s="22"/>
      <c r="X915" s="22"/>
      <c r="Y915" s="22"/>
      <c r="Z915" s="22"/>
      <c r="AA915" s="22"/>
    </row>
    <row r="916" spans="1:27" ht="15">
      <c r="A916" s="138">
        <v>222</v>
      </c>
      <c r="B916" s="80" t="s">
        <v>3085</v>
      </c>
      <c r="C916" s="80" t="s">
        <v>1699</v>
      </c>
      <c r="D916" s="78" t="s">
        <v>3084</v>
      </c>
      <c r="E916" s="217"/>
      <c r="F916" s="80"/>
      <c r="G916" s="448"/>
      <c r="H916" s="218"/>
      <c r="I916" s="218" t="e">
        <f>H916*#REF!</f>
        <v>#REF!</v>
      </c>
      <c r="J916" s="218">
        <v>8</v>
      </c>
      <c r="K916" s="219" t="s">
        <v>3086</v>
      </c>
      <c r="L916" s="22"/>
      <c r="M916" s="22"/>
      <c r="N916" s="22"/>
      <c r="O916" s="22"/>
      <c r="P916" s="22"/>
      <c r="Q916" s="22"/>
      <c r="R916" s="22"/>
      <c r="S916" s="22"/>
      <c r="T916" s="22"/>
      <c r="U916" s="22"/>
      <c r="V916" s="22"/>
      <c r="W916" s="22"/>
      <c r="X916" s="22"/>
      <c r="Y916" s="22"/>
      <c r="Z916" s="22"/>
      <c r="AA916" s="22"/>
    </row>
    <row r="917" spans="1:27" ht="15">
      <c r="A917" s="138">
        <v>221</v>
      </c>
      <c r="B917" s="80" t="s">
        <v>3087</v>
      </c>
      <c r="C917" s="80" t="s">
        <v>1699</v>
      </c>
      <c r="D917" s="78" t="s">
        <v>3084</v>
      </c>
      <c r="E917" s="217"/>
      <c r="F917" s="80"/>
      <c r="G917" s="448"/>
      <c r="H917" s="218"/>
      <c r="I917" s="218" t="e">
        <f>H917*#REF!</f>
        <v>#REF!</v>
      </c>
      <c r="J917" s="218">
        <v>9</v>
      </c>
      <c r="K917" s="219" t="s">
        <v>3088</v>
      </c>
      <c r="L917" s="22"/>
      <c r="M917" s="22"/>
      <c r="N917" s="22"/>
      <c r="O917" s="22"/>
      <c r="P917" s="22"/>
      <c r="Q917" s="22"/>
      <c r="R917" s="22"/>
      <c r="S917" s="22"/>
      <c r="T917" s="22"/>
      <c r="U917" s="22"/>
      <c r="V917" s="22"/>
      <c r="W917" s="22"/>
      <c r="X917" s="22"/>
      <c r="Y917" s="22"/>
      <c r="Z917" s="22"/>
      <c r="AA917" s="22"/>
    </row>
    <row r="918" spans="1:27" ht="15">
      <c r="A918" s="138">
        <v>224</v>
      </c>
      <c r="B918" s="80" t="s">
        <v>3089</v>
      </c>
      <c r="C918" s="80" t="s">
        <v>1699</v>
      </c>
      <c r="D918" s="78" t="s">
        <v>3084</v>
      </c>
      <c r="E918" s="217"/>
      <c r="F918" s="80"/>
      <c r="G918" s="448"/>
      <c r="H918" s="218"/>
      <c r="I918" s="218" t="e">
        <f>H918*#REF!</f>
        <v>#REF!</v>
      </c>
      <c r="J918" s="218">
        <v>35</v>
      </c>
      <c r="K918" s="219" t="s">
        <v>3090</v>
      </c>
      <c r="L918" s="22"/>
      <c r="M918" s="22"/>
      <c r="N918" s="22"/>
      <c r="O918" s="22"/>
      <c r="P918" s="22"/>
      <c r="Q918" s="22"/>
      <c r="R918" s="22"/>
      <c r="S918" s="22"/>
      <c r="T918" s="22"/>
      <c r="U918" s="22"/>
      <c r="V918" s="22"/>
      <c r="W918" s="22"/>
      <c r="X918" s="22"/>
      <c r="Y918" s="22"/>
      <c r="Z918" s="22"/>
      <c r="AA918" s="22"/>
    </row>
    <row r="919" spans="1:27" ht="15">
      <c r="A919" s="138">
        <v>223</v>
      </c>
      <c r="B919" s="80" t="s">
        <v>3091</v>
      </c>
      <c r="C919" s="80" t="s">
        <v>1699</v>
      </c>
      <c r="D919" s="78" t="s">
        <v>3084</v>
      </c>
      <c r="E919" s="217"/>
      <c r="F919" s="80"/>
      <c r="G919" s="448"/>
      <c r="H919" s="218"/>
      <c r="I919" s="218" t="e">
        <f>H919*#REF!</f>
        <v>#REF!</v>
      </c>
      <c r="J919" s="218">
        <v>11</v>
      </c>
      <c r="K919" s="219" t="s">
        <v>3092</v>
      </c>
      <c r="L919" s="22"/>
      <c r="M919" s="22"/>
      <c r="N919" s="22"/>
      <c r="O919" s="22"/>
      <c r="P919" s="22"/>
      <c r="Q919" s="22"/>
      <c r="R919" s="22"/>
      <c r="S919" s="22"/>
      <c r="T919" s="22"/>
      <c r="U919" s="22"/>
      <c r="V919" s="22"/>
      <c r="W919" s="22"/>
      <c r="X919" s="22"/>
      <c r="Y919" s="22"/>
      <c r="Z919" s="22"/>
      <c r="AA919" s="22"/>
    </row>
    <row r="920" spans="1:27" ht="15">
      <c r="A920" s="223"/>
      <c r="B920" s="22"/>
      <c r="C920" s="22"/>
      <c r="D920" s="23"/>
      <c r="E920" s="224"/>
      <c r="F920" s="22"/>
      <c r="G920" s="448"/>
      <c r="H920" s="22"/>
      <c r="I920" s="218" t="e">
        <f>H920*#REF!</f>
        <v>#REF!</v>
      </c>
      <c r="J920" s="22"/>
      <c r="K920" s="22"/>
      <c r="L920" s="22"/>
      <c r="M920" s="22"/>
      <c r="N920" s="22"/>
      <c r="O920" s="22"/>
      <c r="P920" s="22"/>
      <c r="Q920" s="22"/>
      <c r="R920" s="22"/>
      <c r="S920" s="22"/>
      <c r="T920" s="22"/>
      <c r="U920" s="22"/>
      <c r="V920" s="22"/>
      <c r="W920" s="22"/>
      <c r="X920" s="22"/>
      <c r="Y920" s="22"/>
      <c r="Z920" s="22"/>
      <c r="AA920" s="22"/>
    </row>
    <row r="921" spans="1:27" ht="15">
      <c r="A921" s="223"/>
      <c r="B921" s="22"/>
      <c r="C921" s="22"/>
      <c r="D921" s="23"/>
      <c r="E921" s="224"/>
      <c r="F921" s="22"/>
      <c r="G921" s="448"/>
      <c r="H921" s="22"/>
      <c r="I921" s="218" t="e">
        <f>H921*#REF!</f>
        <v>#REF!</v>
      </c>
      <c r="J921" s="22"/>
      <c r="K921" s="22"/>
      <c r="L921" s="22"/>
      <c r="M921" s="22"/>
      <c r="N921" s="22"/>
      <c r="O921" s="22"/>
      <c r="P921" s="22"/>
      <c r="Q921" s="22"/>
      <c r="R921" s="22"/>
      <c r="S921" s="22"/>
      <c r="T921" s="22"/>
      <c r="U921" s="22"/>
      <c r="V921" s="22"/>
      <c r="W921" s="22"/>
      <c r="X921" s="22"/>
      <c r="Y921" s="22"/>
      <c r="Z921" s="22"/>
      <c r="AA921" s="22"/>
    </row>
  </sheetData>
  <autoFilter ref="A1:Z912" xr:uid="{00000000-0009-0000-0000-00001D000000}"/>
  <hyperlinks>
    <hyperlink ref="K2" r:id="rId1" location=".YhNHhujMK70" xr:uid="{00000000-0004-0000-1D00-000000000000}"/>
    <hyperlink ref="K3" r:id="rId2" xr:uid="{00000000-0004-0000-1D00-000001000000}"/>
    <hyperlink ref="K4" r:id="rId3" xr:uid="{00000000-0004-0000-1D00-000002000000}"/>
    <hyperlink ref="K5" r:id="rId4" xr:uid="{00000000-0004-0000-1D00-000003000000}"/>
    <hyperlink ref="K6" r:id="rId5" xr:uid="{00000000-0004-0000-1D00-000004000000}"/>
    <hyperlink ref="K7" r:id="rId6" xr:uid="{00000000-0004-0000-1D00-000005000000}"/>
    <hyperlink ref="K8" r:id="rId7" xr:uid="{00000000-0004-0000-1D00-000006000000}"/>
    <hyperlink ref="K9" r:id="rId8" xr:uid="{00000000-0004-0000-1D00-000007000000}"/>
    <hyperlink ref="K10" r:id="rId9" xr:uid="{00000000-0004-0000-1D00-000008000000}"/>
    <hyperlink ref="K11" r:id="rId10" xr:uid="{00000000-0004-0000-1D00-000009000000}"/>
    <hyperlink ref="K12" r:id="rId11" xr:uid="{00000000-0004-0000-1D00-00000A000000}"/>
    <hyperlink ref="K13" r:id="rId12" xr:uid="{00000000-0004-0000-1D00-00000B000000}"/>
    <hyperlink ref="K14" r:id="rId13" xr:uid="{00000000-0004-0000-1D00-00000C000000}"/>
    <hyperlink ref="K15" r:id="rId14" xr:uid="{00000000-0004-0000-1D00-00000D000000}"/>
    <hyperlink ref="K16" r:id="rId15" xr:uid="{00000000-0004-0000-1D00-00000E000000}"/>
    <hyperlink ref="K17" r:id="rId16" xr:uid="{00000000-0004-0000-1D00-00000F000000}"/>
    <hyperlink ref="K18" r:id="rId17" xr:uid="{00000000-0004-0000-1D00-000010000000}"/>
    <hyperlink ref="K19" r:id="rId18" xr:uid="{00000000-0004-0000-1D00-000011000000}"/>
    <hyperlink ref="K20" r:id="rId19" xr:uid="{00000000-0004-0000-1D00-000012000000}"/>
    <hyperlink ref="K21" r:id="rId20" xr:uid="{00000000-0004-0000-1D00-000013000000}"/>
    <hyperlink ref="K22" r:id="rId21" xr:uid="{00000000-0004-0000-1D00-000014000000}"/>
    <hyperlink ref="K23" r:id="rId22" xr:uid="{00000000-0004-0000-1D00-000015000000}"/>
    <hyperlink ref="K24" r:id="rId23" xr:uid="{00000000-0004-0000-1D00-000016000000}"/>
    <hyperlink ref="K25" r:id="rId24" xr:uid="{00000000-0004-0000-1D00-000017000000}"/>
    <hyperlink ref="K26" r:id="rId25" xr:uid="{00000000-0004-0000-1D00-000018000000}"/>
    <hyperlink ref="K27" r:id="rId26" xr:uid="{00000000-0004-0000-1D00-000019000000}"/>
    <hyperlink ref="K28" r:id="rId27" xr:uid="{00000000-0004-0000-1D00-00001A000000}"/>
    <hyperlink ref="K46" r:id="rId28" xr:uid="{00000000-0004-0000-1D00-00001B000000}"/>
    <hyperlink ref="K47" r:id="rId29" xr:uid="{00000000-0004-0000-1D00-00001C000000}"/>
    <hyperlink ref="K48" r:id="rId30" xr:uid="{00000000-0004-0000-1D00-00001D000000}"/>
    <hyperlink ref="K49" r:id="rId31" xr:uid="{00000000-0004-0000-1D00-00001E000000}"/>
    <hyperlink ref="K50" r:id="rId32" xr:uid="{00000000-0004-0000-1D00-00001F000000}"/>
    <hyperlink ref="K51" r:id="rId33" xr:uid="{00000000-0004-0000-1D00-000020000000}"/>
    <hyperlink ref="K52" r:id="rId34" xr:uid="{00000000-0004-0000-1D00-000021000000}"/>
    <hyperlink ref="K53" r:id="rId35" xr:uid="{00000000-0004-0000-1D00-000022000000}"/>
    <hyperlink ref="K54" r:id="rId36" xr:uid="{00000000-0004-0000-1D00-000023000000}"/>
    <hyperlink ref="K55" r:id="rId37" xr:uid="{00000000-0004-0000-1D00-000024000000}"/>
    <hyperlink ref="K56" r:id="rId38" xr:uid="{00000000-0004-0000-1D00-000025000000}"/>
    <hyperlink ref="K57" r:id="rId39" xr:uid="{00000000-0004-0000-1D00-000026000000}"/>
    <hyperlink ref="K58" r:id="rId40" xr:uid="{00000000-0004-0000-1D00-000027000000}"/>
    <hyperlink ref="K59" r:id="rId41" xr:uid="{00000000-0004-0000-1D00-000028000000}"/>
    <hyperlink ref="K60" r:id="rId42" xr:uid="{00000000-0004-0000-1D00-000029000000}"/>
    <hyperlink ref="K61" r:id="rId43" xr:uid="{00000000-0004-0000-1D00-00002A000000}"/>
    <hyperlink ref="K62" r:id="rId44" xr:uid="{00000000-0004-0000-1D00-00002B000000}"/>
    <hyperlink ref="K63" r:id="rId45" xr:uid="{00000000-0004-0000-1D00-00002C000000}"/>
    <hyperlink ref="K64" r:id="rId46" xr:uid="{00000000-0004-0000-1D00-00002D000000}"/>
    <hyperlink ref="K65" r:id="rId47" xr:uid="{00000000-0004-0000-1D00-00002E000000}"/>
    <hyperlink ref="K66" r:id="rId48" xr:uid="{00000000-0004-0000-1D00-00002F000000}"/>
    <hyperlink ref="K67" r:id="rId49" xr:uid="{00000000-0004-0000-1D00-000030000000}"/>
    <hyperlink ref="K68" r:id="rId50" xr:uid="{00000000-0004-0000-1D00-000031000000}"/>
    <hyperlink ref="K69" r:id="rId51" xr:uid="{00000000-0004-0000-1D00-000032000000}"/>
    <hyperlink ref="K70" r:id="rId52" xr:uid="{00000000-0004-0000-1D00-000033000000}"/>
    <hyperlink ref="K71" r:id="rId53" xr:uid="{00000000-0004-0000-1D00-000034000000}"/>
    <hyperlink ref="K72" r:id="rId54" xr:uid="{00000000-0004-0000-1D00-000035000000}"/>
    <hyperlink ref="K73" r:id="rId55" xr:uid="{00000000-0004-0000-1D00-000036000000}"/>
    <hyperlink ref="K74" r:id="rId56" xr:uid="{00000000-0004-0000-1D00-000037000000}"/>
    <hyperlink ref="K75" r:id="rId57" xr:uid="{00000000-0004-0000-1D00-000038000000}"/>
    <hyperlink ref="K76" r:id="rId58" xr:uid="{00000000-0004-0000-1D00-000039000000}"/>
    <hyperlink ref="K77" r:id="rId59" xr:uid="{00000000-0004-0000-1D00-00003A000000}"/>
    <hyperlink ref="K78" r:id="rId60" xr:uid="{00000000-0004-0000-1D00-00003B000000}"/>
    <hyperlink ref="K79" r:id="rId61" xr:uid="{00000000-0004-0000-1D00-00003C000000}"/>
    <hyperlink ref="K80" r:id="rId62" xr:uid="{00000000-0004-0000-1D00-00003D000000}"/>
    <hyperlink ref="K81" r:id="rId63" xr:uid="{00000000-0004-0000-1D00-00003E000000}"/>
    <hyperlink ref="K82" r:id="rId64" xr:uid="{00000000-0004-0000-1D00-00003F000000}"/>
    <hyperlink ref="K83" r:id="rId65" xr:uid="{00000000-0004-0000-1D00-000040000000}"/>
    <hyperlink ref="K84" r:id="rId66" xr:uid="{00000000-0004-0000-1D00-000041000000}"/>
    <hyperlink ref="K85" r:id="rId67" xr:uid="{00000000-0004-0000-1D00-000042000000}"/>
    <hyperlink ref="K86" r:id="rId68" xr:uid="{00000000-0004-0000-1D00-000043000000}"/>
    <hyperlink ref="K87" r:id="rId69" xr:uid="{00000000-0004-0000-1D00-000044000000}"/>
    <hyperlink ref="K88" r:id="rId70" xr:uid="{00000000-0004-0000-1D00-000045000000}"/>
    <hyperlink ref="K89" r:id="rId71" xr:uid="{00000000-0004-0000-1D00-000046000000}"/>
    <hyperlink ref="K90" r:id="rId72" xr:uid="{00000000-0004-0000-1D00-000047000000}"/>
    <hyperlink ref="K91" r:id="rId73" xr:uid="{00000000-0004-0000-1D00-000048000000}"/>
    <hyperlink ref="K92" r:id="rId74" xr:uid="{00000000-0004-0000-1D00-000049000000}"/>
    <hyperlink ref="K93" r:id="rId75" xr:uid="{00000000-0004-0000-1D00-00004A000000}"/>
    <hyperlink ref="K94" r:id="rId76" xr:uid="{00000000-0004-0000-1D00-00004B000000}"/>
    <hyperlink ref="K95" r:id="rId77" xr:uid="{00000000-0004-0000-1D00-00004C000000}"/>
    <hyperlink ref="K96" r:id="rId78" xr:uid="{00000000-0004-0000-1D00-00004D000000}"/>
    <hyperlink ref="K97" r:id="rId79" xr:uid="{00000000-0004-0000-1D00-00004E000000}"/>
    <hyperlink ref="K98" r:id="rId80" xr:uid="{00000000-0004-0000-1D00-00004F000000}"/>
    <hyperlink ref="K99" r:id="rId81" xr:uid="{00000000-0004-0000-1D00-000050000000}"/>
    <hyperlink ref="K100" r:id="rId82" xr:uid="{00000000-0004-0000-1D00-000051000000}"/>
    <hyperlink ref="K101" r:id="rId83" xr:uid="{00000000-0004-0000-1D00-000052000000}"/>
    <hyperlink ref="K102" r:id="rId84" xr:uid="{00000000-0004-0000-1D00-000053000000}"/>
    <hyperlink ref="K103" r:id="rId85" xr:uid="{00000000-0004-0000-1D00-000054000000}"/>
    <hyperlink ref="K104" r:id="rId86" xr:uid="{00000000-0004-0000-1D00-000055000000}"/>
    <hyperlink ref="K105" r:id="rId87" xr:uid="{00000000-0004-0000-1D00-000056000000}"/>
    <hyperlink ref="K106" r:id="rId88" xr:uid="{00000000-0004-0000-1D00-000057000000}"/>
    <hyperlink ref="K107" r:id="rId89" xr:uid="{00000000-0004-0000-1D00-000058000000}"/>
    <hyperlink ref="K108" r:id="rId90" xr:uid="{00000000-0004-0000-1D00-000059000000}"/>
    <hyperlink ref="K109" r:id="rId91" xr:uid="{00000000-0004-0000-1D00-00005A000000}"/>
    <hyperlink ref="K110" r:id="rId92" xr:uid="{00000000-0004-0000-1D00-00005B000000}"/>
    <hyperlink ref="K111" r:id="rId93" xr:uid="{00000000-0004-0000-1D00-00005C000000}"/>
    <hyperlink ref="K112" r:id="rId94" xr:uid="{00000000-0004-0000-1D00-00005D000000}"/>
    <hyperlink ref="K113" r:id="rId95" xr:uid="{00000000-0004-0000-1D00-00005E000000}"/>
    <hyperlink ref="K114" r:id="rId96" xr:uid="{00000000-0004-0000-1D00-00005F000000}"/>
    <hyperlink ref="K115" r:id="rId97" xr:uid="{00000000-0004-0000-1D00-000060000000}"/>
    <hyperlink ref="K116" r:id="rId98" xr:uid="{00000000-0004-0000-1D00-000061000000}"/>
    <hyperlink ref="K117" r:id="rId99" xr:uid="{00000000-0004-0000-1D00-000062000000}"/>
    <hyperlink ref="K118" r:id="rId100" xr:uid="{00000000-0004-0000-1D00-000063000000}"/>
    <hyperlink ref="K119" r:id="rId101" xr:uid="{00000000-0004-0000-1D00-000064000000}"/>
    <hyperlink ref="K120" r:id="rId102" xr:uid="{00000000-0004-0000-1D00-000065000000}"/>
    <hyperlink ref="K121" r:id="rId103" xr:uid="{00000000-0004-0000-1D00-000066000000}"/>
    <hyperlink ref="K122" r:id="rId104" xr:uid="{00000000-0004-0000-1D00-000067000000}"/>
    <hyperlink ref="K123" r:id="rId105" xr:uid="{00000000-0004-0000-1D00-000068000000}"/>
    <hyperlink ref="K124" r:id="rId106" xr:uid="{00000000-0004-0000-1D00-000069000000}"/>
    <hyperlink ref="K125" r:id="rId107" xr:uid="{00000000-0004-0000-1D00-00006A000000}"/>
    <hyperlink ref="K126" r:id="rId108" xr:uid="{00000000-0004-0000-1D00-00006B000000}"/>
    <hyperlink ref="K127" r:id="rId109" xr:uid="{00000000-0004-0000-1D00-00006C000000}"/>
    <hyperlink ref="K128" r:id="rId110" xr:uid="{00000000-0004-0000-1D00-00006D000000}"/>
    <hyperlink ref="K129" r:id="rId111" xr:uid="{00000000-0004-0000-1D00-00006E000000}"/>
    <hyperlink ref="K130" r:id="rId112" xr:uid="{00000000-0004-0000-1D00-00006F000000}"/>
    <hyperlink ref="K131" r:id="rId113" xr:uid="{00000000-0004-0000-1D00-000070000000}"/>
    <hyperlink ref="K132" r:id="rId114" xr:uid="{00000000-0004-0000-1D00-000071000000}"/>
    <hyperlink ref="K133" r:id="rId115" xr:uid="{00000000-0004-0000-1D00-000072000000}"/>
    <hyperlink ref="K134" r:id="rId116" xr:uid="{00000000-0004-0000-1D00-000073000000}"/>
    <hyperlink ref="K135" r:id="rId117" xr:uid="{00000000-0004-0000-1D00-000074000000}"/>
    <hyperlink ref="K136" r:id="rId118" xr:uid="{00000000-0004-0000-1D00-000075000000}"/>
    <hyperlink ref="K137" r:id="rId119" xr:uid="{00000000-0004-0000-1D00-000076000000}"/>
    <hyperlink ref="K138" r:id="rId120" xr:uid="{00000000-0004-0000-1D00-000077000000}"/>
    <hyperlink ref="K139" r:id="rId121" xr:uid="{00000000-0004-0000-1D00-000078000000}"/>
    <hyperlink ref="K140" r:id="rId122" xr:uid="{00000000-0004-0000-1D00-000079000000}"/>
    <hyperlink ref="K141" r:id="rId123" xr:uid="{00000000-0004-0000-1D00-00007A000000}"/>
    <hyperlink ref="K142" r:id="rId124" xr:uid="{00000000-0004-0000-1D00-00007B000000}"/>
    <hyperlink ref="K143" r:id="rId125" xr:uid="{00000000-0004-0000-1D00-00007C000000}"/>
    <hyperlink ref="K144" r:id="rId126" xr:uid="{00000000-0004-0000-1D00-00007D000000}"/>
    <hyperlink ref="K145" r:id="rId127" xr:uid="{00000000-0004-0000-1D00-00007E000000}"/>
    <hyperlink ref="K146" r:id="rId128" xr:uid="{00000000-0004-0000-1D00-00007F000000}"/>
    <hyperlink ref="K147" r:id="rId129" xr:uid="{00000000-0004-0000-1D00-000080000000}"/>
    <hyperlink ref="K148" r:id="rId130" xr:uid="{00000000-0004-0000-1D00-000081000000}"/>
    <hyperlink ref="K149" r:id="rId131" xr:uid="{00000000-0004-0000-1D00-000082000000}"/>
    <hyperlink ref="K150" r:id="rId132" xr:uid="{00000000-0004-0000-1D00-000083000000}"/>
    <hyperlink ref="K151" r:id="rId133" xr:uid="{00000000-0004-0000-1D00-000084000000}"/>
    <hyperlink ref="K152" r:id="rId134" xr:uid="{00000000-0004-0000-1D00-000085000000}"/>
    <hyperlink ref="K153" r:id="rId135" xr:uid="{00000000-0004-0000-1D00-000086000000}"/>
    <hyperlink ref="K154" r:id="rId136" xr:uid="{00000000-0004-0000-1D00-000087000000}"/>
    <hyperlink ref="K155" r:id="rId137" xr:uid="{00000000-0004-0000-1D00-000088000000}"/>
    <hyperlink ref="K156" r:id="rId138" xr:uid="{00000000-0004-0000-1D00-000089000000}"/>
    <hyperlink ref="K157" r:id="rId139" xr:uid="{00000000-0004-0000-1D00-00008A000000}"/>
    <hyperlink ref="K158" r:id="rId140" xr:uid="{00000000-0004-0000-1D00-00008B000000}"/>
    <hyperlink ref="K159" r:id="rId141" xr:uid="{00000000-0004-0000-1D00-00008C000000}"/>
    <hyperlink ref="K160" r:id="rId142" xr:uid="{00000000-0004-0000-1D00-00008D000000}"/>
    <hyperlink ref="K161" r:id="rId143" xr:uid="{00000000-0004-0000-1D00-00008E000000}"/>
    <hyperlink ref="K162" r:id="rId144" xr:uid="{00000000-0004-0000-1D00-00008F000000}"/>
    <hyperlink ref="K163" r:id="rId145" xr:uid="{00000000-0004-0000-1D00-000090000000}"/>
    <hyperlink ref="K164" r:id="rId146" xr:uid="{00000000-0004-0000-1D00-000091000000}"/>
    <hyperlink ref="K165" r:id="rId147" xr:uid="{00000000-0004-0000-1D00-000092000000}"/>
    <hyperlink ref="K166" r:id="rId148" xr:uid="{00000000-0004-0000-1D00-000093000000}"/>
    <hyperlink ref="K167" r:id="rId149" xr:uid="{00000000-0004-0000-1D00-000094000000}"/>
    <hyperlink ref="K168" r:id="rId150" xr:uid="{00000000-0004-0000-1D00-000095000000}"/>
    <hyperlink ref="K169" r:id="rId151" xr:uid="{00000000-0004-0000-1D00-000096000000}"/>
    <hyperlink ref="K170" r:id="rId152" xr:uid="{00000000-0004-0000-1D00-000097000000}"/>
    <hyperlink ref="K171" r:id="rId153" xr:uid="{00000000-0004-0000-1D00-000098000000}"/>
    <hyperlink ref="K172" r:id="rId154" xr:uid="{00000000-0004-0000-1D00-000099000000}"/>
    <hyperlink ref="K173" r:id="rId155" xr:uid="{00000000-0004-0000-1D00-00009A000000}"/>
    <hyperlink ref="K174" r:id="rId156" xr:uid="{00000000-0004-0000-1D00-00009B000000}"/>
    <hyperlink ref="K175" r:id="rId157" xr:uid="{00000000-0004-0000-1D00-00009C000000}"/>
    <hyperlink ref="K176" r:id="rId158" xr:uid="{00000000-0004-0000-1D00-00009D000000}"/>
    <hyperlink ref="K177" r:id="rId159" xr:uid="{00000000-0004-0000-1D00-00009E000000}"/>
    <hyperlink ref="K178" r:id="rId160" xr:uid="{00000000-0004-0000-1D00-00009F000000}"/>
    <hyperlink ref="K179" r:id="rId161" xr:uid="{00000000-0004-0000-1D00-0000A0000000}"/>
    <hyperlink ref="K180" r:id="rId162" xr:uid="{00000000-0004-0000-1D00-0000A1000000}"/>
    <hyperlink ref="K181" r:id="rId163" xr:uid="{00000000-0004-0000-1D00-0000A2000000}"/>
    <hyperlink ref="K182" r:id="rId164" xr:uid="{00000000-0004-0000-1D00-0000A3000000}"/>
    <hyperlink ref="K183" r:id="rId165" xr:uid="{00000000-0004-0000-1D00-0000A4000000}"/>
    <hyperlink ref="K184" r:id="rId166" xr:uid="{00000000-0004-0000-1D00-0000A5000000}"/>
    <hyperlink ref="K185" r:id="rId167" xr:uid="{00000000-0004-0000-1D00-0000A6000000}"/>
    <hyperlink ref="K186" r:id="rId168" xr:uid="{00000000-0004-0000-1D00-0000A7000000}"/>
    <hyperlink ref="K187" r:id="rId169" xr:uid="{00000000-0004-0000-1D00-0000A8000000}"/>
    <hyperlink ref="K188" r:id="rId170" xr:uid="{00000000-0004-0000-1D00-0000A9000000}"/>
    <hyperlink ref="K189" r:id="rId171" xr:uid="{00000000-0004-0000-1D00-0000AA000000}"/>
    <hyperlink ref="K190" r:id="rId172" xr:uid="{00000000-0004-0000-1D00-0000AB000000}"/>
    <hyperlink ref="K191" r:id="rId173" xr:uid="{00000000-0004-0000-1D00-0000AC000000}"/>
    <hyperlink ref="K192" r:id="rId174" xr:uid="{00000000-0004-0000-1D00-0000AD000000}"/>
    <hyperlink ref="K193" r:id="rId175" xr:uid="{00000000-0004-0000-1D00-0000AE000000}"/>
    <hyperlink ref="K194" r:id="rId176" xr:uid="{00000000-0004-0000-1D00-0000AF000000}"/>
    <hyperlink ref="K195" r:id="rId177" xr:uid="{00000000-0004-0000-1D00-0000B0000000}"/>
    <hyperlink ref="K196" r:id="rId178" xr:uid="{00000000-0004-0000-1D00-0000B1000000}"/>
    <hyperlink ref="K197" r:id="rId179" xr:uid="{00000000-0004-0000-1D00-0000B2000000}"/>
    <hyperlink ref="K198" r:id="rId180" xr:uid="{00000000-0004-0000-1D00-0000B3000000}"/>
    <hyperlink ref="K199" r:id="rId181" xr:uid="{00000000-0004-0000-1D00-0000B4000000}"/>
    <hyperlink ref="K200" r:id="rId182" xr:uid="{00000000-0004-0000-1D00-0000B5000000}"/>
    <hyperlink ref="K201" r:id="rId183" xr:uid="{00000000-0004-0000-1D00-0000B6000000}"/>
    <hyperlink ref="K202" r:id="rId184" xr:uid="{00000000-0004-0000-1D00-0000B7000000}"/>
    <hyperlink ref="K203" r:id="rId185" location=".YhR_mejMK70" xr:uid="{00000000-0004-0000-1D00-0000B8000000}"/>
    <hyperlink ref="K204" r:id="rId186" xr:uid="{00000000-0004-0000-1D00-0000B9000000}"/>
    <hyperlink ref="K205" r:id="rId187" location="prehled/" xr:uid="{00000000-0004-0000-1D00-0000BA000000}"/>
    <hyperlink ref="K206" r:id="rId188" xr:uid="{00000000-0004-0000-1D00-0000BB000000}"/>
    <hyperlink ref="K207" r:id="rId189" xr:uid="{00000000-0004-0000-1D00-0000BC000000}"/>
    <hyperlink ref="K208" r:id="rId190" xr:uid="{00000000-0004-0000-1D00-0000BD000000}"/>
    <hyperlink ref="K209" r:id="rId191" xr:uid="{00000000-0004-0000-1D00-0000BE000000}"/>
    <hyperlink ref="K210" r:id="rId192" xr:uid="{00000000-0004-0000-1D00-0000BF000000}"/>
    <hyperlink ref="K211" r:id="rId193" xr:uid="{00000000-0004-0000-1D00-0000C0000000}"/>
    <hyperlink ref="K212" r:id="rId194" xr:uid="{00000000-0004-0000-1D00-0000C1000000}"/>
    <hyperlink ref="K213" r:id="rId195" xr:uid="{00000000-0004-0000-1D00-0000C2000000}"/>
    <hyperlink ref="K214" r:id="rId196" xr:uid="{00000000-0004-0000-1D00-0000C3000000}"/>
    <hyperlink ref="K215" r:id="rId197" xr:uid="{00000000-0004-0000-1D00-0000C4000000}"/>
    <hyperlink ref="K216" r:id="rId198" xr:uid="{00000000-0004-0000-1D00-0000C5000000}"/>
    <hyperlink ref="K217" r:id="rId199" xr:uid="{00000000-0004-0000-1D00-0000C6000000}"/>
    <hyperlink ref="K218" r:id="rId200" xr:uid="{00000000-0004-0000-1D00-0000C7000000}"/>
    <hyperlink ref="K219" r:id="rId201" xr:uid="{00000000-0004-0000-1D00-0000C8000000}"/>
    <hyperlink ref="K220" r:id="rId202" xr:uid="{00000000-0004-0000-1D00-0000C9000000}"/>
    <hyperlink ref="K221" r:id="rId203" xr:uid="{00000000-0004-0000-1D00-0000CA000000}"/>
    <hyperlink ref="K222" r:id="rId204" xr:uid="{00000000-0004-0000-1D00-0000CB000000}"/>
    <hyperlink ref="K223" r:id="rId205" xr:uid="{00000000-0004-0000-1D00-0000CC000000}"/>
    <hyperlink ref="K224" r:id="rId206" xr:uid="{00000000-0004-0000-1D00-0000CD000000}"/>
    <hyperlink ref="K225" r:id="rId207" xr:uid="{00000000-0004-0000-1D00-0000CE000000}"/>
    <hyperlink ref="K226" r:id="rId208" xr:uid="{00000000-0004-0000-1D00-0000CF000000}"/>
    <hyperlink ref="K227" r:id="rId209" xr:uid="{00000000-0004-0000-1D00-0000D0000000}"/>
    <hyperlink ref="K228" r:id="rId210" xr:uid="{00000000-0004-0000-1D00-0000D1000000}"/>
    <hyperlink ref="K229" r:id="rId211" xr:uid="{00000000-0004-0000-1D00-0000D2000000}"/>
    <hyperlink ref="K230" r:id="rId212" xr:uid="{00000000-0004-0000-1D00-0000D3000000}"/>
    <hyperlink ref="K231" r:id="rId213" xr:uid="{00000000-0004-0000-1D00-0000D4000000}"/>
    <hyperlink ref="K232" r:id="rId214" xr:uid="{00000000-0004-0000-1D00-0000D5000000}"/>
    <hyperlink ref="K233" r:id="rId215" xr:uid="{00000000-0004-0000-1D00-0000D6000000}"/>
    <hyperlink ref="K234" r:id="rId216" xr:uid="{00000000-0004-0000-1D00-0000D7000000}"/>
    <hyperlink ref="K235" r:id="rId217" xr:uid="{00000000-0004-0000-1D00-0000D8000000}"/>
    <hyperlink ref="K236" r:id="rId218" xr:uid="{00000000-0004-0000-1D00-0000D9000000}"/>
    <hyperlink ref="K237" r:id="rId219" xr:uid="{00000000-0004-0000-1D00-0000DA000000}"/>
    <hyperlink ref="K238" r:id="rId220" xr:uid="{00000000-0004-0000-1D00-0000DB000000}"/>
    <hyperlink ref="K239" r:id="rId221" xr:uid="{00000000-0004-0000-1D00-0000DC000000}"/>
    <hyperlink ref="K240" r:id="rId222" xr:uid="{00000000-0004-0000-1D00-0000DD000000}"/>
    <hyperlink ref="K241" r:id="rId223" xr:uid="{00000000-0004-0000-1D00-0000DE000000}"/>
    <hyperlink ref="K242" r:id="rId224" xr:uid="{00000000-0004-0000-1D00-0000DF000000}"/>
    <hyperlink ref="K243" r:id="rId225" xr:uid="{00000000-0004-0000-1D00-0000E0000000}"/>
    <hyperlink ref="K244" r:id="rId226" xr:uid="{00000000-0004-0000-1D00-0000E1000000}"/>
    <hyperlink ref="K245" r:id="rId227" xr:uid="{00000000-0004-0000-1D00-0000E2000000}"/>
    <hyperlink ref="K246" r:id="rId228" xr:uid="{00000000-0004-0000-1D00-0000E3000000}"/>
    <hyperlink ref="K247" r:id="rId229" xr:uid="{00000000-0004-0000-1D00-0000E4000000}"/>
    <hyperlink ref="K248" r:id="rId230" xr:uid="{00000000-0004-0000-1D00-0000E5000000}"/>
    <hyperlink ref="K249" r:id="rId231" xr:uid="{00000000-0004-0000-1D00-0000E6000000}"/>
    <hyperlink ref="K250" r:id="rId232" xr:uid="{00000000-0004-0000-1D00-0000E7000000}"/>
    <hyperlink ref="K251" r:id="rId233" xr:uid="{00000000-0004-0000-1D00-0000E8000000}"/>
    <hyperlink ref="K252" r:id="rId234" xr:uid="{00000000-0004-0000-1D00-0000E9000000}"/>
    <hyperlink ref="K253" r:id="rId235" xr:uid="{00000000-0004-0000-1D00-0000EA000000}"/>
    <hyperlink ref="K254" r:id="rId236" xr:uid="{00000000-0004-0000-1D00-0000EB000000}"/>
    <hyperlink ref="K255" r:id="rId237" xr:uid="{00000000-0004-0000-1D00-0000EC000000}"/>
    <hyperlink ref="K256" r:id="rId238" xr:uid="{00000000-0004-0000-1D00-0000ED000000}"/>
    <hyperlink ref="K257" r:id="rId239" xr:uid="{00000000-0004-0000-1D00-0000EE000000}"/>
    <hyperlink ref="K258" r:id="rId240" xr:uid="{00000000-0004-0000-1D00-0000EF000000}"/>
    <hyperlink ref="K259" r:id="rId241" xr:uid="{00000000-0004-0000-1D00-0000F0000000}"/>
    <hyperlink ref="K260" r:id="rId242" xr:uid="{00000000-0004-0000-1D00-0000F1000000}"/>
    <hyperlink ref="K261" r:id="rId243" xr:uid="{00000000-0004-0000-1D00-0000F2000000}"/>
    <hyperlink ref="K262" r:id="rId244" xr:uid="{00000000-0004-0000-1D00-0000F3000000}"/>
    <hyperlink ref="K263" r:id="rId245" xr:uid="{00000000-0004-0000-1D00-0000F4000000}"/>
    <hyperlink ref="K264" r:id="rId246" xr:uid="{00000000-0004-0000-1D00-0000F5000000}"/>
    <hyperlink ref="K265" r:id="rId247" xr:uid="{00000000-0004-0000-1D00-0000F6000000}"/>
    <hyperlink ref="K266" r:id="rId248" xr:uid="{00000000-0004-0000-1D00-0000F7000000}"/>
    <hyperlink ref="K267" r:id="rId249" xr:uid="{00000000-0004-0000-1D00-0000F8000000}"/>
    <hyperlink ref="K268" r:id="rId250" xr:uid="{00000000-0004-0000-1D00-0000F9000000}"/>
    <hyperlink ref="K269" r:id="rId251" xr:uid="{00000000-0004-0000-1D00-0000FA000000}"/>
    <hyperlink ref="K270" r:id="rId252" xr:uid="{00000000-0004-0000-1D00-0000FB000000}"/>
    <hyperlink ref="K271" r:id="rId253" xr:uid="{00000000-0004-0000-1D00-0000FC000000}"/>
    <hyperlink ref="K272" r:id="rId254" xr:uid="{00000000-0004-0000-1D00-0000FD000000}"/>
    <hyperlink ref="K273" r:id="rId255" xr:uid="{00000000-0004-0000-1D00-0000FE000000}"/>
    <hyperlink ref="K274" r:id="rId256" xr:uid="{00000000-0004-0000-1D00-0000FF000000}"/>
    <hyperlink ref="K275" r:id="rId257" xr:uid="{00000000-0004-0000-1D00-000000010000}"/>
    <hyperlink ref="K276" r:id="rId258" xr:uid="{00000000-0004-0000-1D00-000001010000}"/>
    <hyperlink ref="K277" r:id="rId259" xr:uid="{00000000-0004-0000-1D00-000002010000}"/>
    <hyperlink ref="K278" r:id="rId260" xr:uid="{00000000-0004-0000-1D00-000003010000}"/>
    <hyperlink ref="K279" r:id="rId261" xr:uid="{00000000-0004-0000-1D00-000004010000}"/>
    <hyperlink ref="K280" r:id="rId262" xr:uid="{00000000-0004-0000-1D00-000005010000}"/>
    <hyperlink ref="K281" r:id="rId263" xr:uid="{00000000-0004-0000-1D00-000006010000}"/>
    <hyperlink ref="K282" r:id="rId264" xr:uid="{00000000-0004-0000-1D00-000007010000}"/>
    <hyperlink ref="K283" r:id="rId265" xr:uid="{00000000-0004-0000-1D00-000008010000}"/>
    <hyperlink ref="K284" r:id="rId266" xr:uid="{00000000-0004-0000-1D00-000009010000}"/>
    <hyperlink ref="K285" r:id="rId267" xr:uid="{00000000-0004-0000-1D00-00000A010000}"/>
    <hyperlink ref="K286" r:id="rId268" xr:uid="{00000000-0004-0000-1D00-00000B010000}"/>
    <hyperlink ref="K287" r:id="rId269" xr:uid="{00000000-0004-0000-1D00-00000C010000}"/>
    <hyperlink ref="K288" r:id="rId270" xr:uid="{00000000-0004-0000-1D00-00000D010000}"/>
    <hyperlink ref="K289" r:id="rId271" xr:uid="{00000000-0004-0000-1D00-00000E010000}"/>
    <hyperlink ref="K290" r:id="rId272" xr:uid="{00000000-0004-0000-1D00-00000F010000}"/>
    <hyperlink ref="K291" r:id="rId273" xr:uid="{00000000-0004-0000-1D00-000010010000}"/>
    <hyperlink ref="K292" r:id="rId274" xr:uid="{00000000-0004-0000-1D00-000011010000}"/>
    <hyperlink ref="K293" r:id="rId275" xr:uid="{00000000-0004-0000-1D00-000012010000}"/>
    <hyperlink ref="K294" r:id="rId276" xr:uid="{00000000-0004-0000-1D00-000013010000}"/>
    <hyperlink ref="K295" r:id="rId277" xr:uid="{00000000-0004-0000-1D00-000014010000}"/>
    <hyperlink ref="K296" r:id="rId278" xr:uid="{00000000-0004-0000-1D00-000015010000}"/>
    <hyperlink ref="K297" r:id="rId279" xr:uid="{00000000-0004-0000-1D00-000016010000}"/>
    <hyperlink ref="K298" r:id="rId280" xr:uid="{00000000-0004-0000-1D00-000017010000}"/>
    <hyperlink ref="K299" r:id="rId281" xr:uid="{00000000-0004-0000-1D00-000018010000}"/>
    <hyperlink ref="K300" r:id="rId282" xr:uid="{00000000-0004-0000-1D00-000019010000}"/>
    <hyperlink ref="K301" r:id="rId283" xr:uid="{00000000-0004-0000-1D00-00001A010000}"/>
    <hyperlink ref="K302" r:id="rId284" xr:uid="{00000000-0004-0000-1D00-00001B010000}"/>
    <hyperlink ref="K303" r:id="rId285" xr:uid="{00000000-0004-0000-1D00-00001C010000}"/>
    <hyperlink ref="K304" r:id="rId286" xr:uid="{00000000-0004-0000-1D00-00001D010000}"/>
    <hyperlink ref="K305" r:id="rId287" xr:uid="{00000000-0004-0000-1D00-00001E010000}"/>
    <hyperlink ref="K306" r:id="rId288" xr:uid="{00000000-0004-0000-1D00-00001F010000}"/>
    <hyperlink ref="K307" r:id="rId289" xr:uid="{00000000-0004-0000-1D00-000020010000}"/>
    <hyperlink ref="K308" r:id="rId290" xr:uid="{00000000-0004-0000-1D00-000021010000}"/>
    <hyperlink ref="K309" r:id="rId291" xr:uid="{00000000-0004-0000-1D00-000022010000}"/>
    <hyperlink ref="K310" r:id="rId292" xr:uid="{00000000-0004-0000-1D00-000023010000}"/>
    <hyperlink ref="K311" r:id="rId293" xr:uid="{00000000-0004-0000-1D00-000024010000}"/>
    <hyperlink ref="K312" r:id="rId294" xr:uid="{00000000-0004-0000-1D00-000025010000}"/>
    <hyperlink ref="K313" r:id="rId295" xr:uid="{00000000-0004-0000-1D00-000026010000}"/>
    <hyperlink ref="K314" r:id="rId296" xr:uid="{00000000-0004-0000-1D00-000027010000}"/>
    <hyperlink ref="K315" r:id="rId297" xr:uid="{00000000-0004-0000-1D00-000028010000}"/>
    <hyperlink ref="K316" r:id="rId298" xr:uid="{00000000-0004-0000-1D00-000029010000}"/>
    <hyperlink ref="K317" r:id="rId299" xr:uid="{00000000-0004-0000-1D00-00002A010000}"/>
    <hyperlink ref="K318" r:id="rId300" xr:uid="{00000000-0004-0000-1D00-00002B010000}"/>
    <hyperlink ref="K319" r:id="rId301" xr:uid="{00000000-0004-0000-1D00-00002C010000}"/>
    <hyperlink ref="K320" r:id="rId302" xr:uid="{00000000-0004-0000-1D00-00002D010000}"/>
    <hyperlink ref="K321" r:id="rId303" xr:uid="{00000000-0004-0000-1D00-00002E010000}"/>
    <hyperlink ref="K322" r:id="rId304" xr:uid="{00000000-0004-0000-1D00-00002F010000}"/>
    <hyperlink ref="K323" r:id="rId305" xr:uid="{00000000-0004-0000-1D00-000030010000}"/>
    <hyperlink ref="K324" r:id="rId306" xr:uid="{00000000-0004-0000-1D00-000031010000}"/>
    <hyperlink ref="K325" r:id="rId307" xr:uid="{00000000-0004-0000-1D00-000032010000}"/>
    <hyperlink ref="K326" r:id="rId308" xr:uid="{00000000-0004-0000-1D00-000033010000}"/>
    <hyperlink ref="K327" r:id="rId309" xr:uid="{00000000-0004-0000-1D00-000034010000}"/>
    <hyperlink ref="K328" r:id="rId310" xr:uid="{00000000-0004-0000-1D00-000035010000}"/>
    <hyperlink ref="K329" r:id="rId311" xr:uid="{00000000-0004-0000-1D00-000036010000}"/>
    <hyperlink ref="K330" r:id="rId312" xr:uid="{00000000-0004-0000-1D00-000037010000}"/>
    <hyperlink ref="K331" r:id="rId313" xr:uid="{00000000-0004-0000-1D00-000038010000}"/>
    <hyperlink ref="K332" r:id="rId314" xr:uid="{00000000-0004-0000-1D00-000039010000}"/>
    <hyperlink ref="K333" r:id="rId315" xr:uid="{00000000-0004-0000-1D00-00003A010000}"/>
    <hyperlink ref="K334" r:id="rId316" xr:uid="{00000000-0004-0000-1D00-00003B010000}"/>
    <hyperlink ref="K335" r:id="rId317" xr:uid="{00000000-0004-0000-1D00-00003C010000}"/>
    <hyperlink ref="K336" r:id="rId318" xr:uid="{00000000-0004-0000-1D00-00003D010000}"/>
    <hyperlink ref="K337" r:id="rId319" xr:uid="{00000000-0004-0000-1D00-00003E010000}"/>
    <hyperlink ref="K338" r:id="rId320" xr:uid="{00000000-0004-0000-1D00-00003F010000}"/>
    <hyperlink ref="K339" r:id="rId321" xr:uid="{00000000-0004-0000-1D00-000040010000}"/>
    <hyperlink ref="K340" r:id="rId322" xr:uid="{00000000-0004-0000-1D00-000041010000}"/>
    <hyperlink ref="K341" r:id="rId323" xr:uid="{00000000-0004-0000-1D00-000042010000}"/>
    <hyperlink ref="K342" r:id="rId324" xr:uid="{00000000-0004-0000-1D00-000043010000}"/>
    <hyperlink ref="K343" r:id="rId325" xr:uid="{00000000-0004-0000-1D00-000044010000}"/>
    <hyperlink ref="K344" r:id="rId326" location="prehled/" xr:uid="{00000000-0004-0000-1D00-000045010000}"/>
    <hyperlink ref="K345" r:id="rId327" location="prehled/" xr:uid="{00000000-0004-0000-1D00-000046010000}"/>
    <hyperlink ref="K346" r:id="rId328" xr:uid="{00000000-0004-0000-1D00-000047010000}"/>
    <hyperlink ref="K347" r:id="rId329" xr:uid="{00000000-0004-0000-1D00-000048010000}"/>
    <hyperlink ref="K348" r:id="rId330" xr:uid="{00000000-0004-0000-1D00-000049010000}"/>
    <hyperlink ref="K349" r:id="rId331" xr:uid="{00000000-0004-0000-1D00-00004A010000}"/>
    <hyperlink ref="K351" r:id="rId332" xr:uid="{00000000-0004-0000-1D00-00004B010000}"/>
    <hyperlink ref="K352" r:id="rId333" xr:uid="{00000000-0004-0000-1D00-00004C010000}"/>
    <hyperlink ref="K353" r:id="rId334" xr:uid="{00000000-0004-0000-1D00-00004D010000}"/>
    <hyperlink ref="K354" r:id="rId335" xr:uid="{00000000-0004-0000-1D00-00004E010000}"/>
    <hyperlink ref="K355" r:id="rId336" xr:uid="{00000000-0004-0000-1D00-00004F010000}"/>
    <hyperlink ref="K356" r:id="rId337" xr:uid="{00000000-0004-0000-1D00-000050010000}"/>
    <hyperlink ref="K357" r:id="rId338" xr:uid="{00000000-0004-0000-1D00-000051010000}"/>
    <hyperlink ref="K358" r:id="rId339" xr:uid="{00000000-0004-0000-1D00-000052010000}"/>
    <hyperlink ref="K359" r:id="rId340" xr:uid="{00000000-0004-0000-1D00-000053010000}"/>
    <hyperlink ref="K360" r:id="rId341" xr:uid="{00000000-0004-0000-1D00-000054010000}"/>
    <hyperlink ref="K361" r:id="rId342" xr:uid="{00000000-0004-0000-1D00-000055010000}"/>
    <hyperlink ref="K362" r:id="rId343" xr:uid="{00000000-0004-0000-1D00-000056010000}"/>
    <hyperlink ref="K363" r:id="rId344" xr:uid="{00000000-0004-0000-1D00-000057010000}"/>
    <hyperlink ref="K364" r:id="rId345" xr:uid="{00000000-0004-0000-1D00-000058010000}"/>
    <hyperlink ref="K365" r:id="rId346" xr:uid="{00000000-0004-0000-1D00-000059010000}"/>
    <hyperlink ref="K366" r:id="rId347" xr:uid="{00000000-0004-0000-1D00-00005A010000}"/>
    <hyperlink ref="K367" r:id="rId348" xr:uid="{00000000-0004-0000-1D00-00005B010000}"/>
    <hyperlink ref="K368" r:id="rId349" xr:uid="{00000000-0004-0000-1D00-00005C010000}"/>
    <hyperlink ref="K369" r:id="rId350" xr:uid="{00000000-0004-0000-1D00-00005D010000}"/>
    <hyperlink ref="K370" r:id="rId351" xr:uid="{00000000-0004-0000-1D00-00005E010000}"/>
    <hyperlink ref="K371" r:id="rId352" xr:uid="{00000000-0004-0000-1D00-00005F010000}"/>
    <hyperlink ref="K372" r:id="rId353" xr:uid="{00000000-0004-0000-1D00-000060010000}"/>
    <hyperlink ref="K373" r:id="rId354" xr:uid="{00000000-0004-0000-1D00-000061010000}"/>
    <hyperlink ref="K374" r:id="rId355" xr:uid="{00000000-0004-0000-1D00-000062010000}"/>
    <hyperlink ref="K375" r:id="rId356" xr:uid="{00000000-0004-0000-1D00-000063010000}"/>
    <hyperlink ref="K376" r:id="rId357" xr:uid="{00000000-0004-0000-1D00-000064010000}"/>
    <hyperlink ref="K377" r:id="rId358" xr:uid="{00000000-0004-0000-1D00-000065010000}"/>
    <hyperlink ref="K378" r:id="rId359" xr:uid="{00000000-0004-0000-1D00-000066010000}"/>
    <hyperlink ref="K379" r:id="rId360" xr:uid="{00000000-0004-0000-1D00-000067010000}"/>
    <hyperlink ref="K380" r:id="rId361" xr:uid="{00000000-0004-0000-1D00-000068010000}"/>
    <hyperlink ref="K381" r:id="rId362" xr:uid="{00000000-0004-0000-1D00-000069010000}"/>
    <hyperlink ref="K382" r:id="rId363" xr:uid="{00000000-0004-0000-1D00-00006A010000}"/>
    <hyperlink ref="K383" r:id="rId364" xr:uid="{00000000-0004-0000-1D00-00006B010000}"/>
    <hyperlink ref="K384" r:id="rId365" xr:uid="{00000000-0004-0000-1D00-00006C010000}"/>
    <hyperlink ref="K385" r:id="rId366" xr:uid="{00000000-0004-0000-1D00-00006D010000}"/>
    <hyperlink ref="K386" r:id="rId367" xr:uid="{00000000-0004-0000-1D00-00006E010000}"/>
    <hyperlink ref="K387" r:id="rId368" xr:uid="{00000000-0004-0000-1D00-00006F010000}"/>
    <hyperlink ref="K388" r:id="rId369" xr:uid="{00000000-0004-0000-1D00-000070010000}"/>
    <hyperlink ref="K389" r:id="rId370" xr:uid="{00000000-0004-0000-1D00-000071010000}"/>
    <hyperlink ref="K390" r:id="rId371" xr:uid="{00000000-0004-0000-1D00-000072010000}"/>
    <hyperlink ref="K391" r:id="rId372" xr:uid="{00000000-0004-0000-1D00-000073010000}"/>
    <hyperlink ref="K392" r:id="rId373" xr:uid="{00000000-0004-0000-1D00-000074010000}"/>
    <hyperlink ref="K393" r:id="rId374" xr:uid="{00000000-0004-0000-1D00-000075010000}"/>
    <hyperlink ref="K394" r:id="rId375" xr:uid="{00000000-0004-0000-1D00-000076010000}"/>
    <hyperlink ref="K395" r:id="rId376" xr:uid="{00000000-0004-0000-1D00-000077010000}"/>
    <hyperlink ref="K396" r:id="rId377" xr:uid="{00000000-0004-0000-1D00-000078010000}"/>
    <hyperlink ref="K397" r:id="rId378" xr:uid="{00000000-0004-0000-1D00-000079010000}"/>
    <hyperlink ref="K398" r:id="rId379" xr:uid="{00000000-0004-0000-1D00-00007A010000}"/>
    <hyperlink ref="K399" r:id="rId380" xr:uid="{00000000-0004-0000-1D00-00007B010000}"/>
    <hyperlink ref="K400" r:id="rId381" xr:uid="{00000000-0004-0000-1D00-00007C010000}"/>
    <hyperlink ref="K401" r:id="rId382" xr:uid="{00000000-0004-0000-1D00-00007D010000}"/>
    <hyperlink ref="K403" r:id="rId383" xr:uid="{00000000-0004-0000-1D00-00007E010000}"/>
    <hyperlink ref="K404" r:id="rId384" xr:uid="{00000000-0004-0000-1D00-00007F010000}"/>
    <hyperlink ref="K405" r:id="rId385" xr:uid="{00000000-0004-0000-1D00-000080010000}"/>
    <hyperlink ref="K406" r:id="rId386" xr:uid="{00000000-0004-0000-1D00-000081010000}"/>
    <hyperlink ref="K407" r:id="rId387" xr:uid="{00000000-0004-0000-1D00-000082010000}"/>
    <hyperlink ref="K408" r:id="rId388" xr:uid="{00000000-0004-0000-1D00-000083010000}"/>
    <hyperlink ref="K409" r:id="rId389" xr:uid="{00000000-0004-0000-1D00-000084010000}"/>
    <hyperlink ref="K410" r:id="rId390" xr:uid="{00000000-0004-0000-1D00-000085010000}"/>
    <hyperlink ref="K411" r:id="rId391" xr:uid="{00000000-0004-0000-1D00-000086010000}"/>
    <hyperlink ref="K412" r:id="rId392" xr:uid="{00000000-0004-0000-1D00-000087010000}"/>
    <hyperlink ref="K413" r:id="rId393" xr:uid="{00000000-0004-0000-1D00-000088010000}"/>
    <hyperlink ref="K414" r:id="rId394" xr:uid="{00000000-0004-0000-1D00-000089010000}"/>
    <hyperlink ref="K415" r:id="rId395" xr:uid="{00000000-0004-0000-1D00-00008A010000}"/>
    <hyperlink ref="K416" r:id="rId396" xr:uid="{00000000-0004-0000-1D00-00008B010000}"/>
    <hyperlink ref="K417" r:id="rId397" xr:uid="{00000000-0004-0000-1D00-00008C010000}"/>
    <hyperlink ref="K418" r:id="rId398" xr:uid="{00000000-0004-0000-1D00-00008D010000}"/>
    <hyperlink ref="K419" r:id="rId399" xr:uid="{00000000-0004-0000-1D00-00008E010000}"/>
    <hyperlink ref="K420" r:id="rId400" xr:uid="{00000000-0004-0000-1D00-00008F010000}"/>
    <hyperlink ref="K421" r:id="rId401" xr:uid="{00000000-0004-0000-1D00-000090010000}"/>
    <hyperlink ref="K422" r:id="rId402" xr:uid="{00000000-0004-0000-1D00-000091010000}"/>
    <hyperlink ref="K423" r:id="rId403" xr:uid="{00000000-0004-0000-1D00-000092010000}"/>
    <hyperlink ref="K424" r:id="rId404" xr:uid="{00000000-0004-0000-1D00-000093010000}"/>
    <hyperlink ref="K425" r:id="rId405" xr:uid="{00000000-0004-0000-1D00-000094010000}"/>
    <hyperlink ref="K426" r:id="rId406" xr:uid="{00000000-0004-0000-1D00-000095010000}"/>
    <hyperlink ref="K427" r:id="rId407" xr:uid="{00000000-0004-0000-1D00-000096010000}"/>
    <hyperlink ref="K428" r:id="rId408" xr:uid="{00000000-0004-0000-1D00-000097010000}"/>
    <hyperlink ref="K429" r:id="rId409" xr:uid="{00000000-0004-0000-1D00-000098010000}"/>
    <hyperlink ref="K430" r:id="rId410" xr:uid="{00000000-0004-0000-1D00-000099010000}"/>
    <hyperlink ref="K431" r:id="rId411" xr:uid="{00000000-0004-0000-1D00-00009A010000}"/>
    <hyperlink ref="K432" r:id="rId412" xr:uid="{00000000-0004-0000-1D00-00009B010000}"/>
    <hyperlink ref="K433" r:id="rId413" xr:uid="{00000000-0004-0000-1D00-00009C010000}"/>
    <hyperlink ref="K434" r:id="rId414" xr:uid="{00000000-0004-0000-1D00-00009D010000}"/>
    <hyperlink ref="K435" r:id="rId415" xr:uid="{00000000-0004-0000-1D00-00009E010000}"/>
    <hyperlink ref="K436" r:id="rId416" xr:uid="{00000000-0004-0000-1D00-00009F010000}"/>
    <hyperlink ref="K437" r:id="rId417" xr:uid="{00000000-0004-0000-1D00-0000A0010000}"/>
    <hyperlink ref="K438" r:id="rId418" xr:uid="{00000000-0004-0000-1D00-0000A1010000}"/>
    <hyperlink ref="K439" r:id="rId419" xr:uid="{00000000-0004-0000-1D00-0000A2010000}"/>
    <hyperlink ref="K440" r:id="rId420" xr:uid="{00000000-0004-0000-1D00-0000A3010000}"/>
    <hyperlink ref="K441" r:id="rId421" xr:uid="{00000000-0004-0000-1D00-0000A4010000}"/>
    <hyperlink ref="K442" r:id="rId422" xr:uid="{00000000-0004-0000-1D00-0000A5010000}"/>
    <hyperlink ref="K443" r:id="rId423" xr:uid="{00000000-0004-0000-1D00-0000A6010000}"/>
    <hyperlink ref="K444" r:id="rId424" xr:uid="{00000000-0004-0000-1D00-0000A7010000}"/>
    <hyperlink ref="K445" r:id="rId425" xr:uid="{00000000-0004-0000-1D00-0000A8010000}"/>
    <hyperlink ref="K446" r:id="rId426" xr:uid="{00000000-0004-0000-1D00-0000A9010000}"/>
    <hyperlink ref="K447" r:id="rId427" xr:uid="{00000000-0004-0000-1D00-0000AA010000}"/>
    <hyperlink ref="K448" r:id="rId428" xr:uid="{00000000-0004-0000-1D00-0000AB010000}"/>
    <hyperlink ref="K449" r:id="rId429" xr:uid="{00000000-0004-0000-1D00-0000AC010000}"/>
    <hyperlink ref="K450" r:id="rId430" xr:uid="{00000000-0004-0000-1D00-0000AD010000}"/>
    <hyperlink ref="K451" r:id="rId431" xr:uid="{00000000-0004-0000-1D00-0000AE010000}"/>
    <hyperlink ref="K452" r:id="rId432" xr:uid="{00000000-0004-0000-1D00-0000AF010000}"/>
    <hyperlink ref="K453" r:id="rId433" xr:uid="{00000000-0004-0000-1D00-0000B0010000}"/>
    <hyperlink ref="K454" r:id="rId434" xr:uid="{00000000-0004-0000-1D00-0000B1010000}"/>
    <hyperlink ref="K455" r:id="rId435" xr:uid="{00000000-0004-0000-1D00-0000B2010000}"/>
    <hyperlink ref="K456" r:id="rId436" xr:uid="{00000000-0004-0000-1D00-0000B3010000}"/>
    <hyperlink ref="K457" r:id="rId437" xr:uid="{00000000-0004-0000-1D00-0000B4010000}"/>
    <hyperlink ref="K458" r:id="rId438" xr:uid="{00000000-0004-0000-1D00-0000B5010000}"/>
    <hyperlink ref="K459" r:id="rId439" xr:uid="{00000000-0004-0000-1D00-0000B6010000}"/>
    <hyperlink ref="K460" r:id="rId440" xr:uid="{00000000-0004-0000-1D00-0000B7010000}"/>
    <hyperlink ref="K461" r:id="rId441" xr:uid="{00000000-0004-0000-1D00-0000B8010000}"/>
    <hyperlink ref="K462" r:id="rId442" xr:uid="{00000000-0004-0000-1D00-0000B9010000}"/>
    <hyperlink ref="K469" r:id="rId443" xr:uid="{00000000-0004-0000-1D00-0000BA010000}"/>
    <hyperlink ref="K470" r:id="rId444" xr:uid="{00000000-0004-0000-1D00-0000BB010000}"/>
    <hyperlink ref="K471" r:id="rId445" xr:uid="{00000000-0004-0000-1D00-0000BC010000}"/>
    <hyperlink ref="K472" r:id="rId446" xr:uid="{00000000-0004-0000-1D00-0000BD010000}"/>
    <hyperlink ref="K473" r:id="rId447" xr:uid="{00000000-0004-0000-1D00-0000BE010000}"/>
    <hyperlink ref="K474" r:id="rId448" xr:uid="{00000000-0004-0000-1D00-0000BF010000}"/>
    <hyperlink ref="K475" r:id="rId449" xr:uid="{00000000-0004-0000-1D00-0000C0010000}"/>
    <hyperlink ref="K476" r:id="rId450" xr:uid="{00000000-0004-0000-1D00-0000C1010000}"/>
    <hyperlink ref="K477" r:id="rId451" xr:uid="{00000000-0004-0000-1D00-0000C2010000}"/>
    <hyperlink ref="K478" r:id="rId452" xr:uid="{00000000-0004-0000-1D00-0000C3010000}"/>
    <hyperlink ref="K479" r:id="rId453" location="prehled/" xr:uid="{00000000-0004-0000-1D00-0000C4010000}"/>
    <hyperlink ref="K480" r:id="rId454" xr:uid="{00000000-0004-0000-1D00-0000C5010000}"/>
    <hyperlink ref="K481" r:id="rId455" xr:uid="{00000000-0004-0000-1D00-0000C6010000}"/>
    <hyperlink ref="K482" r:id="rId456" xr:uid="{00000000-0004-0000-1D00-0000C7010000}"/>
    <hyperlink ref="K483" r:id="rId457" xr:uid="{00000000-0004-0000-1D00-0000C8010000}"/>
    <hyperlink ref="K484" r:id="rId458" xr:uid="{00000000-0004-0000-1D00-0000C9010000}"/>
    <hyperlink ref="K485" r:id="rId459" xr:uid="{00000000-0004-0000-1D00-0000CA010000}"/>
    <hyperlink ref="K486" r:id="rId460" xr:uid="{00000000-0004-0000-1D00-0000CB010000}"/>
    <hyperlink ref="K487" r:id="rId461" xr:uid="{00000000-0004-0000-1D00-0000CC010000}"/>
    <hyperlink ref="K488" r:id="rId462" location="gallery" xr:uid="{00000000-0004-0000-1D00-0000CD010000}"/>
    <hyperlink ref="K489" r:id="rId463" xr:uid="{00000000-0004-0000-1D00-0000CE010000}"/>
    <hyperlink ref="K490" r:id="rId464" xr:uid="{00000000-0004-0000-1D00-0000CF010000}"/>
    <hyperlink ref="K491" r:id="rId465" xr:uid="{00000000-0004-0000-1D00-0000D0010000}"/>
    <hyperlink ref="K492" r:id="rId466" xr:uid="{00000000-0004-0000-1D00-0000D1010000}"/>
    <hyperlink ref="K493" r:id="rId467" xr:uid="{00000000-0004-0000-1D00-0000D2010000}"/>
    <hyperlink ref="K494" r:id="rId468" xr:uid="{00000000-0004-0000-1D00-0000D3010000}"/>
    <hyperlink ref="K495" r:id="rId469" xr:uid="{00000000-0004-0000-1D00-0000D4010000}"/>
    <hyperlink ref="K496" r:id="rId470" xr:uid="{00000000-0004-0000-1D00-0000D5010000}"/>
    <hyperlink ref="K497" r:id="rId471" xr:uid="{00000000-0004-0000-1D00-0000D6010000}"/>
    <hyperlink ref="K498" r:id="rId472" xr:uid="{00000000-0004-0000-1D00-0000D7010000}"/>
    <hyperlink ref="K499" r:id="rId473" location="15179" xr:uid="{00000000-0004-0000-1D00-0000D8010000}"/>
    <hyperlink ref="K500" r:id="rId474" xr:uid="{00000000-0004-0000-1D00-0000D9010000}"/>
    <hyperlink ref="K501" r:id="rId475" xr:uid="{00000000-0004-0000-1D00-0000DA010000}"/>
    <hyperlink ref="K502" r:id="rId476" xr:uid="{00000000-0004-0000-1D00-0000DB010000}"/>
    <hyperlink ref="K503" r:id="rId477" xr:uid="{00000000-0004-0000-1D00-0000DC010000}"/>
    <hyperlink ref="K504" r:id="rId478" xr:uid="{00000000-0004-0000-1D00-0000DD010000}"/>
    <hyperlink ref="K505" r:id="rId479" xr:uid="{00000000-0004-0000-1D00-0000DE010000}"/>
    <hyperlink ref="K506" r:id="rId480" xr:uid="{00000000-0004-0000-1D00-0000DF010000}"/>
    <hyperlink ref="K507" r:id="rId481" xr:uid="{00000000-0004-0000-1D00-0000E0010000}"/>
    <hyperlink ref="K508" r:id="rId482" xr:uid="{00000000-0004-0000-1D00-0000E1010000}"/>
    <hyperlink ref="K509" r:id="rId483" xr:uid="{00000000-0004-0000-1D00-0000E2010000}"/>
    <hyperlink ref="K510" r:id="rId484" xr:uid="{00000000-0004-0000-1D00-0000E3010000}"/>
    <hyperlink ref="K511" r:id="rId485" xr:uid="{00000000-0004-0000-1D00-0000E4010000}"/>
    <hyperlink ref="K512" r:id="rId486" xr:uid="{00000000-0004-0000-1D00-0000E5010000}"/>
    <hyperlink ref="K513" r:id="rId487" xr:uid="{00000000-0004-0000-1D00-0000E6010000}"/>
    <hyperlink ref="K514" r:id="rId488" xr:uid="{00000000-0004-0000-1D00-0000E7010000}"/>
    <hyperlink ref="K515" r:id="rId489" xr:uid="{00000000-0004-0000-1D00-0000E8010000}"/>
    <hyperlink ref="K516" r:id="rId490" xr:uid="{00000000-0004-0000-1D00-0000E9010000}"/>
    <hyperlink ref="K517" r:id="rId491" xr:uid="{00000000-0004-0000-1D00-0000EA010000}"/>
    <hyperlink ref="K518" r:id="rId492" xr:uid="{00000000-0004-0000-1D00-0000EB010000}"/>
    <hyperlink ref="K519" r:id="rId493" xr:uid="{00000000-0004-0000-1D00-0000EC010000}"/>
    <hyperlink ref="K520" r:id="rId494" xr:uid="{00000000-0004-0000-1D00-0000ED010000}"/>
    <hyperlink ref="K521" r:id="rId495" xr:uid="{00000000-0004-0000-1D00-0000EE010000}"/>
    <hyperlink ref="K522" r:id="rId496" xr:uid="{00000000-0004-0000-1D00-0000EF010000}"/>
    <hyperlink ref="K523" r:id="rId497" xr:uid="{00000000-0004-0000-1D00-0000F0010000}"/>
    <hyperlink ref="K524" r:id="rId498" xr:uid="{00000000-0004-0000-1D00-0000F1010000}"/>
    <hyperlink ref="K525" r:id="rId499" xr:uid="{00000000-0004-0000-1D00-0000F2010000}"/>
    <hyperlink ref="K526" r:id="rId500" xr:uid="{00000000-0004-0000-1D00-0000F3010000}"/>
    <hyperlink ref="K527" r:id="rId501" xr:uid="{00000000-0004-0000-1D00-0000F4010000}"/>
    <hyperlink ref="K528" r:id="rId502" xr:uid="{00000000-0004-0000-1D00-0000F5010000}"/>
    <hyperlink ref="K529" r:id="rId503" xr:uid="{00000000-0004-0000-1D00-0000F6010000}"/>
    <hyperlink ref="K530" r:id="rId504" xr:uid="{00000000-0004-0000-1D00-0000F7010000}"/>
    <hyperlink ref="K531" r:id="rId505" xr:uid="{00000000-0004-0000-1D00-0000F8010000}"/>
    <hyperlink ref="K532" r:id="rId506" xr:uid="{00000000-0004-0000-1D00-0000F9010000}"/>
    <hyperlink ref="K533" r:id="rId507" xr:uid="{00000000-0004-0000-1D00-0000FA010000}"/>
    <hyperlink ref="K534" r:id="rId508" xr:uid="{00000000-0004-0000-1D00-0000FB010000}"/>
    <hyperlink ref="K535" r:id="rId509" xr:uid="{00000000-0004-0000-1D00-0000FC010000}"/>
    <hyperlink ref="K536" r:id="rId510" xr:uid="{00000000-0004-0000-1D00-0000FD010000}"/>
    <hyperlink ref="K537" r:id="rId511" xr:uid="{00000000-0004-0000-1D00-0000FE010000}"/>
    <hyperlink ref="K538" r:id="rId512" xr:uid="{00000000-0004-0000-1D00-0000FF010000}"/>
    <hyperlink ref="K539" r:id="rId513" xr:uid="{00000000-0004-0000-1D00-000000020000}"/>
    <hyperlink ref="K540" r:id="rId514" xr:uid="{00000000-0004-0000-1D00-000001020000}"/>
    <hyperlink ref="K541" r:id="rId515" xr:uid="{00000000-0004-0000-1D00-000002020000}"/>
    <hyperlink ref="K542" r:id="rId516" xr:uid="{00000000-0004-0000-1D00-000003020000}"/>
    <hyperlink ref="K543" r:id="rId517" xr:uid="{00000000-0004-0000-1D00-000004020000}"/>
    <hyperlink ref="K544" r:id="rId518" xr:uid="{00000000-0004-0000-1D00-000005020000}"/>
    <hyperlink ref="K545" r:id="rId519" xr:uid="{00000000-0004-0000-1D00-000006020000}"/>
    <hyperlink ref="K546" r:id="rId520" xr:uid="{00000000-0004-0000-1D00-000007020000}"/>
    <hyperlink ref="K547" r:id="rId521" xr:uid="{00000000-0004-0000-1D00-000008020000}"/>
    <hyperlink ref="K548" r:id="rId522" xr:uid="{00000000-0004-0000-1D00-000009020000}"/>
    <hyperlink ref="K549" r:id="rId523" xr:uid="{00000000-0004-0000-1D00-00000A020000}"/>
    <hyperlink ref="K550" r:id="rId524" xr:uid="{00000000-0004-0000-1D00-00000B020000}"/>
    <hyperlink ref="K551" r:id="rId525" xr:uid="{00000000-0004-0000-1D00-00000C020000}"/>
    <hyperlink ref="K552" r:id="rId526" xr:uid="{00000000-0004-0000-1D00-00000D020000}"/>
    <hyperlink ref="K553" r:id="rId527" xr:uid="{00000000-0004-0000-1D00-00000E020000}"/>
    <hyperlink ref="K554" r:id="rId528" xr:uid="{00000000-0004-0000-1D00-00000F020000}"/>
    <hyperlink ref="K555" r:id="rId529" location="6123" xr:uid="{00000000-0004-0000-1D00-000010020000}"/>
    <hyperlink ref="K556" r:id="rId530" xr:uid="{00000000-0004-0000-1D00-000011020000}"/>
    <hyperlink ref="K557" r:id="rId531" xr:uid="{00000000-0004-0000-1D00-000012020000}"/>
    <hyperlink ref="K558" r:id="rId532" xr:uid="{00000000-0004-0000-1D00-000013020000}"/>
    <hyperlink ref="K559" r:id="rId533" xr:uid="{00000000-0004-0000-1D00-000014020000}"/>
    <hyperlink ref="K560" r:id="rId534" xr:uid="{00000000-0004-0000-1D00-000015020000}"/>
    <hyperlink ref="K561" r:id="rId535" xr:uid="{00000000-0004-0000-1D00-000016020000}"/>
    <hyperlink ref="K562" r:id="rId536" xr:uid="{00000000-0004-0000-1D00-000017020000}"/>
    <hyperlink ref="K563" r:id="rId537" xr:uid="{00000000-0004-0000-1D00-000018020000}"/>
    <hyperlink ref="K564" r:id="rId538" xr:uid="{00000000-0004-0000-1D00-000019020000}"/>
    <hyperlink ref="K565" r:id="rId539" xr:uid="{00000000-0004-0000-1D00-00001A020000}"/>
    <hyperlink ref="K566" r:id="rId540" xr:uid="{00000000-0004-0000-1D00-00001B020000}"/>
    <hyperlink ref="K567" r:id="rId541" xr:uid="{00000000-0004-0000-1D00-00001C020000}"/>
    <hyperlink ref="K568" r:id="rId542" xr:uid="{00000000-0004-0000-1D00-00001D020000}"/>
    <hyperlink ref="K569" r:id="rId543" xr:uid="{00000000-0004-0000-1D00-00001E020000}"/>
    <hyperlink ref="K570" r:id="rId544" xr:uid="{00000000-0004-0000-1D00-00001F020000}"/>
    <hyperlink ref="K571" r:id="rId545" xr:uid="{00000000-0004-0000-1D00-000020020000}"/>
    <hyperlink ref="K572" r:id="rId546" xr:uid="{00000000-0004-0000-1D00-000021020000}"/>
    <hyperlink ref="K573" r:id="rId547" xr:uid="{00000000-0004-0000-1D00-000022020000}"/>
    <hyperlink ref="K574" r:id="rId548" xr:uid="{00000000-0004-0000-1D00-000023020000}"/>
    <hyperlink ref="K575" r:id="rId549" xr:uid="{00000000-0004-0000-1D00-000024020000}"/>
    <hyperlink ref="K576" r:id="rId550" xr:uid="{00000000-0004-0000-1D00-000025020000}"/>
    <hyperlink ref="K577" r:id="rId551" xr:uid="{00000000-0004-0000-1D00-000026020000}"/>
    <hyperlink ref="K578" r:id="rId552" xr:uid="{00000000-0004-0000-1D00-000027020000}"/>
    <hyperlink ref="K579" r:id="rId553" xr:uid="{00000000-0004-0000-1D00-000028020000}"/>
    <hyperlink ref="K580" r:id="rId554" xr:uid="{00000000-0004-0000-1D00-000029020000}"/>
    <hyperlink ref="K581" r:id="rId555" xr:uid="{00000000-0004-0000-1D00-00002A020000}"/>
    <hyperlink ref="K582" r:id="rId556" xr:uid="{00000000-0004-0000-1D00-00002B020000}"/>
    <hyperlink ref="K583" r:id="rId557" xr:uid="{00000000-0004-0000-1D00-00002C020000}"/>
    <hyperlink ref="K584" r:id="rId558" xr:uid="{00000000-0004-0000-1D00-00002D020000}"/>
    <hyperlink ref="K585" r:id="rId559" xr:uid="{00000000-0004-0000-1D00-00002E020000}"/>
    <hyperlink ref="K586" r:id="rId560" xr:uid="{00000000-0004-0000-1D00-00002F020000}"/>
    <hyperlink ref="K587" r:id="rId561" xr:uid="{00000000-0004-0000-1D00-000030020000}"/>
    <hyperlink ref="K588" r:id="rId562" xr:uid="{00000000-0004-0000-1D00-000031020000}"/>
    <hyperlink ref="K589" r:id="rId563" xr:uid="{00000000-0004-0000-1D00-000032020000}"/>
    <hyperlink ref="K590" r:id="rId564" xr:uid="{00000000-0004-0000-1D00-000033020000}"/>
    <hyperlink ref="K591" r:id="rId565" xr:uid="{00000000-0004-0000-1D00-000034020000}"/>
    <hyperlink ref="K592" r:id="rId566" xr:uid="{00000000-0004-0000-1D00-000035020000}"/>
    <hyperlink ref="K593" r:id="rId567" xr:uid="{00000000-0004-0000-1D00-000036020000}"/>
    <hyperlink ref="K594" r:id="rId568" xr:uid="{00000000-0004-0000-1D00-000037020000}"/>
    <hyperlink ref="K595" r:id="rId569" xr:uid="{00000000-0004-0000-1D00-000038020000}"/>
    <hyperlink ref="K596" r:id="rId570" xr:uid="{00000000-0004-0000-1D00-000039020000}"/>
    <hyperlink ref="K597" r:id="rId571" xr:uid="{00000000-0004-0000-1D00-00003A020000}"/>
    <hyperlink ref="K598" r:id="rId572" xr:uid="{00000000-0004-0000-1D00-00003B020000}"/>
    <hyperlink ref="K599" r:id="rId573" xr:uid="{00000000-0004-0000-1D00-00003C020000}"/>
    <hyperlink ref="K601" r:id="rId574" xr:uid="{00000000-0004-0000-1D00-00003D020000}"/>
    <hyperlink ref="K604" r:id="rId575" xr:uid="{00000000-0004-0000-1D00-00003E020000}"/>
    <hyperlink ref="K605" r:id="rId576" xr:uid="{00000000-0004-0000-1D00-00003F020000}"/>
    <hyperlink ref="K606" r:id="rId577" xr:uid="{00000000-0004-0000-1D00-000040020000}"/>
    <hyperlink ref="K607" r:id="rId578" xr:uid="{00000000-0004-0000-1D00-000041020000}"/>
    <hyperlink ref="K608" r:id="rId579" xr:uid="{00000000-0004-0000-1D00-000042020000}"/>
    <hyperlink ref="K609" r:id="rId580" xr:uid="{00000000-0004-0000-1D00-000043020000}"/>
    <hyperlink ref="K610" r:id="rId581" xr:uid="{00000000-0004-0000-1D00-000044020000}"/>
    <hyperlink ref="K611" r:id="rId582" xr:uid="{00000000-0004-0000-1D00-000045020000}"/>
    <hyperlink ref="K612" r:id="rId583" xr:uid="{00000000-0004-0000-1D00-000046020000}"/>
    <hyperlink ref="K613" r:id="rId584" xr:uid="{00000000-0004-0000-1D00-000047020000}"/>
    <hyperlink ref="K614" r:id="rId585" xr:uid="{00000000-0004-0000-1D00-000048020000}"/>
    <hyperlink ref="K615" r:id="rId586" xr:uid="{00000000-0004-0000-1D00-000049020000}"/>
    <hyperlink ref="K616" r:id="rId587" xr:uid="{00000000-0004-0000-1D00-00004A020000}"/>
    <hyperlink ref="K617" r:id="rId588" xr:uid="{00000000-0004-0000-1D00-00004B020000}"/>
    <hyperlink ref="K618" r:id="rId589" xr:uid="{00000000-0004-0000-1D00-00004C020000}"/>
    <hyperlink ref="K619" r:id="rId590" xr:uid="{00000000-0004-0000-1D00-00004D020000}"/>
    <hyperlink ref="K620" r:id="rId591" xr:uid="{00000000-0004-0000-1D00-00004E020000}"/>
    <hyperlink ref="K621" r:id="rId592" xr:uid="{00000000-0004-0000-1D00-00004F020000}"/>
    <hyperlink ref="K622" r:id="rId593" xr:uid="{00000000-0004-0000-1D00-000050020000}"/>
    <hyperlink ref="K623" r:id="rId594" xr:uid="{00000000-0004-0000-1D00-000051020000}"/>
    <hyperlink ref="K624" r:id="rId595" xr:uid="{00000000-0004-0000-1D00-000052020000}"/>
    <hyperlink ref="K625" r:id="rId596" xr:uid="{00000000-0004-0000-1D00-000053020000}"/>
    <hyperlink ref="K626" r:id="rId597" xr:uid="{00000000-0004-0000-1D00-000054020000}"/>
    <hyperlink ref="K627" r:id="rId598" xr:uid="{00000000-0004-0000-1D00-000055020000}"/>
    <hyperlink ref="K628" r:id="rId599" xr:uid="{00000000-0004-0000-1D00-000056020000}"/>
    <hyperlink ref="K629" r:id="rId600" xr:uid="{00000000-0004-0000-1D00-000057020000}"/>
    <hyperlink ref="K630" r:id="rId601" xr:uid="{00000000-0004-0000-1D00-000058020000}"/>
    <hyperlink ref="K631" r:id="rId602" xr:uid="{00000000-0004-0000-1D00-000059020000}"/>
    <hyperlink ref="K632" r:id="rId603" xr:uid="{00000000-0004-0000-1D00-00005A020000}"/>
    <hyperlink ref="K633" r:id="rId604" xr:uid="{00000000-0004-0000-1D00-00005B020000}"/>
    <hyperlink ref="K634" r:id="rId605" location="prehled/" xr:uid="{00000000-0004-0000-1D00-00005C020000}"/>
    <hyperlink ref="K635" r:id="rId606" xr:uid="{00000000-0004-0000-1D00-00005D020000}"/>
    <hyperlink ref="K636" r:id="rId607" xr:uid="{00000000-0004-0000-1D00-00005E020000}"/>
    <hyperlink ref="K637" r:id="rId608" xr:uid="{00000000-0004-0000-1D00-00005F020000}"/>
    <hyperlink ref="K638" r:id="rId609" xr:uid="{00000000-0004-0000-1D00-000060020000}"/>
    <hyperlink ref="K639" r:id="rId610" xr:uid="{00000000-0004-0000-1D00-000061020000}"/>
    <hyperlink ref="K640" r:id="rId611" xr:uid="{00000000-0004-0000-1D00-000062020000}"/>
    <hyperlink ref="K641" r:id="rId612" location="prehled/" xr:uid="{00000000-0004-0000-1D00-000063020000}"/>
    <hyperlink ref="K642" r:id="rId613" xr:uid="{00000000-0004-0000-1D00-000064020000}"/>
    <hyperlink ref="K643" r:id="rId614" xr:uid="{00000000-0004-0000-1D00-000065020000}"/>
    <hyperlink ref="K644" r:id="rId615" xr:uid="{00000000-0004-0000-1D00-000066020000}"/>
    <hyperlink ref="K645" r:id="rId616" xr:uid="{00000000-0004-0000-1D00-000067020000}"/>
    <hyperlink ref="K646" r:id="rId617" xr:uid="{00000000-0004-0000-1D00-000068020000}"/>
    <hyperlink ref="K647" r:id="rId618" xr:uid="{00000000-0004-0000-1D00-000069020000}"/>
    <hyperlink ref="K648" r:id="rId619" xr:uid="{00000000-0004-0000-1D00-00006A020000}"/>
    <hyperlink ref="K649" r:id="rId620" xr:uid="{00000000-0004-0000-1D00-00006B020000}"/>
    <hyperlink ref="K650" r:id="rId621" xr:uid="{00000000-0004-0000-1D00-00006C020000}"/>
    <hyperlink ref="K651" r:id="rId622" xr:uid="{00000000-0004-0000-1D00-00006D020000}"/>
    <hyperlink ref="K652" r:id="rId623" xr:uid="{00000000-0004-0000-1D00-00006E020000}"/>
    <hyperlink ref="K653" r:id="rId624" xr:uid="{00000000-0004-0000-1D00-00006F020000}"/>
    <hyperlink ref="K654" r:id="rId625" xr:uid="{00000000-0004-0000-1D00-000070020000}"/>
    <hyperlink ref="K655" r:id="rId626" xr:uid="{00000000-0004-0000-1D00-000071020000}"/>
    <hyperlink ref="K656" r:id="rId627" xr:uid="{00000000-0004-0000-1D00-000072020000}"/>
    <hyperlink ref="K657" r:id="rId628" xr:uid="{00000000-0004-0000-1D00-000073020000}"/>
    <hyperlink ref="K658" r:id="rId629" xr:uid="{00000000-0004-0000-1D00-000074020000}"/>
    <hyperlink ref="K659" r:id="rId630" xr:uid="{00000000-0004-0000-1D00-000075020000}"/>
    <hyperlink ref="K660" r:id="rId631" xr:uid="{00000000-0004-0000-1D00-000076020000}"/>
    <hyperlink ref="K661" r:id="rId632" xr:uid="{00000000-0004-0000-1D00-000077020000}"/>
    <hyperlink ref="K662" r:id="rId633" xr:uid="{00000000-0004-0000-1D00-000078020000}"/>
    <hyperlink ref="K663" r:id="rId634" xr:uid="{00000000-0004-0000-1D00-000079020000}"/>
    <hyperlink ref="K664" r:id="rId635" xr:uid="{00000000-0004-0000-1D00-00007A020000}"/>
    <hyperlink ref="K665" r:id="rId636" xr:uid="{00000000-0004-0000-1D00-00007B020000}"/>
    <hyperlink ref="K666" r:id="rId637" xr:uid="{00000000-0004-0000-1D00-00007C020000}"/>
    <hyperlink ref="K667" r:id="rId638" xr:uid="{00000000-0004-0000-1D00-00007D020000}"/>
    <hyperlink ref="K668" r:id="rId639" xr:uid="{00000000-0004-0000-1D00-00007E020000}"/>
    <hyperlink ref="K669" r:id="rId640" xr:uid="{00000000-0004-0000-1D00-00007F020000}"/>
    <hyperlink ref="K670" r:id="rId641" xr:uid="{00000000-0004-0000-1D00-000080020000}"/>
    <hyperlink ref="K671" r:id="rId642" xr:uid="{00000000-0004-0000-1D00-000081020000}"/>
    <hyperlink ref="K672" r:id="rId643" xr:uid="{00000000-0004-0000-1D00-000082020000}"/>
    <hyperlink ref="K673" r:id="rId644" xr:uid="{00000000-0004-0000-1D00-000083020000}"/>
    <hyperlink ref="K674" r:id="rId645" xr:uid="{00000000-0004-0000-1D00-000084020000}"/>
    <hyperlink ref="K675" r:id="rId646" xr:uid="{00000000-0004-0000-1D00-000085020000}"/>
    <hyperlink ref="K676" r:id="rId647" xr:uid="{00000000-0004-0000-1D00-000086020000}"/>
    <hyperlink ref="K677" r:id="rId648" xr:uid="{00000000-0004-0000-1D00-000087020000}"/>
    <hyperlink ref="K678" r:id="rId649" xr:uid="{00000000-0004-0000-1D00-000088020000}"/>
    <hyperlink ref="K679" r:id="rId650" xr:uid="{00000000-0004-0000-1D00-000089020000}"/>
    <hyperlink ref="K680" r:id="rId651" xr:uid="{00000000-0004-0000-1D00-00008A020000}"/>
    <hyperlink ref="K681" r:id="rId652" xr:uid="{00000000-0004-0000-1D00-00008B020000}"/>
    <hyperlink ref="K682" r:id="rId653" xr:uid="{00000000-0004-0000-1D00-00008C020000}"/>
    <hyperlink ref="K683" r:id="rId654" xr:uid="{00000000-0004-0000-1D00-00008D020000}"/>
    <hyperlink ref="K684" r:id="rId655" xr:uid="{00000000-0004-0000-1D00-00008E020000}"/>
    <hyperlink ref="K685" r:id="rId656" xr:uid="{00000000-0004-0000-1D00-00008F020000}"/>
    <hyperlink ref="K686" r:id="rId657" xr:uid="{00000000-0004-0000-1D00-000090020000}"/>
    <hyperlink ref="K687" r:id="rId658" xr:uid="{00000000-0004-0000-1D00-000091020000}"/>
    <hyperlink ref="K688" r:id="rId659" xr:uid="{00000000-0004-0000-1D00-000092020000}"/>
    <hyperlink ref="K689" r:id="rId660" xr:uid="{00000000-0004-0000-1D00-000093020000}"/>
    <hyperlink ref="K690" r:id="rId661" xr:uid="{00000000-0004-0000-1D00-000094020000}"/>
    <hyperlink ref="K691" r:id="rId662" xr:uid="{00000000-0004-0000-1D00-000095020000}"/>
    <hyperlink ref="K692" r:id="rId663" xr:uid="{00000000-0004-0000-1D00-000096020000}"/>
    <hyperlink ref="K693" r:id="rId664" xr:uid="{00000000-0004-0000-1D00-000097020000}"/>
    <hyperlink ref="K694" r:id="rId665" xr:uid="{00000000-0004-0000-1D00-000098020000}"/>
    <hyperlink ref="K695" r:id="rId666" xr:uid="{00000000-0004-0000-1D00-000099020000}"/>
    <hyperlink ref="K696" r:id="rId667" xr:uid="{00000000-0004-0000-1D00-00009A020000}"/>
    <hyperlink ref="K697" r:id="rId668" xr:uid="{00000000-0004-0000-1D00-00009B020000}"/>
    <hyperlink ref="K698" r:id="rId669" xr:uid="{00000000-0004-0000-1D00-00009C020000}"/>
    <hyperlink ref="K699" r:id="rId670" xr:uid="{00000000-0004-0000-1D00-00009D020000}"/>
    <hyperlink ref="K700" r:id="rId671" xr:uid="{00000000-0004-0000-1D00-00009E020000}"/>
    <hyperlink ref="K701" r:id="rId672" xr:uid="{00000000-0004-0000-1D00-00009F020000}"/>
    <hyperlink ref="K702" r:id="rId673" xr:uid="{00000000-0004-0000-1D00-0000A0020000}"/>
    <hyperlink ref="K703" r:id="rId674" xr:uid="{00000000-0004-0000-1D00-0000A1020000}"/>
    <hyperlink ref="K704" r:id="rId675" xr:uid="{00000000-0004-0000-1D00-0000A2020000}"/>
    <hyperlink ref="K705" r:id="rId676" xr:uid="{00000000-0004-0000-1D00-0000A3020000}"/>
    <hyperlink ref="K706" r:id="rId677" xr:uid="{00000000-0004-0000-1D00-0000A4020000}"/>
    <hyperlink ref="K707" r:id="rId678" xr:uid="{00000000-0004-0000-1D00-0000A5020000}"/>
    <hyperlink ref="K708" r:id="rId679" xr:uid="{00000000-0004-0000-1D00-0000A6020000}"/>
    <hyperlink ref="K709" r:id="rId680" xr:uid="{00000000-0004-0000-1D00-0000A7020000}"/>
    <hyperlink ref="K710" r:id="rId681" xr:uid="{00000000-0004-0000-1D00-0000A8020000}"/>
    <hyperlink ref="K711" r:id="rId682" xr:uid="{00000000-0004-0000-1D00-0000A9020000}"/>
    <hyperlink ref="K712" r:id="rId683" xr:uid="{00000000-0004-0000-1D00-0000AA020000}"/>
    <hyperlink ref="K713" r:id="rId684" xr:uid="{00000000-0004-0000-1D00-0000AB020000}"/>
    <hyperlink ref="K714" r:id="rId685" xr:uid="{00000000-0004-0000-1D00-0000AC020000}"/>
    <hyperlink ref="K715" r:id="rId686" xr:uid="{00000000-0004-0000-1D00-0000AD020000}"/>
    <hyperlink ref="K716" r:id="rId687" xr:uid="{00000000-0004-0000-1D00-0000AE020000}"/>
    <hyperlink ref="K717" r:id="rId688" xr:uid="{00000000-0004-0000-1D00-0000AF020000}"/>
    <hyperlink ref="K718" r:id="rId689" xr:uid="{00000000-0004-0000-1D00-0000B0020000}"/>
    <hyperlink ref="K719" r:id="rId690" xr:uid="{00000000-0004-0000-1D00-0000B1020000}"/>
    <hyperlink ref="K720" r:id="rId691" xr:uid="{00000000-0004-0000-1D00-0000B2020000}"/>
    <hyperlink ref="K721" r:id="rId692" xr:uid="{00000000-0004-0000-1D00-0000B3020000}"/>
    <hyperlink ref="K722" r:id="rId693" xr:uid="{00000000-0004-0000-1D00-0000B4020000}"/>
    <hyperlink ref="K723" r:id="rId694" xr:uid="{00000000-0004-0000-1D00-0000B5020000}"/>
    <hyperlink ref="K724" r:id="rId695" xr:uid="{00000000-0004-0000-1D00-0000B6020000}"/>
    <hyperlink ref="K725" r:id="rId696" xr:uid="{00000000-0004-0000-1D00-0000B7020000}"/>
    <hyperlink ref="K726" r:id="rId697" xr:uid="{00000000-0004-0000-1D00-0000B8020000}"/>
    <hyperlink ref="K727" r:id="rId698" xr:uid="{00000000-0004-0000-1D00-0000B9020000}"/>
    <hyperlink ref="K728" r:id="rId699" xr:uid="{00000000-0004-0000-1D00-0000BA020000}"/>
    <hyperlink ref="K729" r:id="rId700" xr:uid="{00000000-0004-0000-1D00-0000BB020000}"/>
    <hyperlink ref="K730" r:id="rId701" xr:uid="{00000000-0004-0000-1D00-0000BC020000}"/>
    <hyperlink ref="K733" r:id="rId702" xr:uid="{00000000-0004-0000-1D00-0000BD020000}"/>
    <hyperlink ref="K734" r:id="rId703" xr:uid="{00000000-0004-0000-1D00-0000BE020000}"/>
    <hyperlink ref="K735" r:id="rId704" xr:uid="{00000000-0004-0000-1D00-0000BF020000}"/>
    <hyperlink ref="K736" r:id="rId705" xr:uid="{00000000-0004-0000-1D00-0000C0020000}"/>
    <hyperlink ref="K737" r:id="rId706" xr:uid="{00000000-0004-0000-1D00-0000C1020000}"/>
    <hyperlink ref="K738" r:id="rId707" xr:uid="{00000000-0004-0000-1D00-0000C2020000}"/>
    <hyperlink ref="K739" r:id="rId708" xr:uid="{00000000-0004-0000-1D00-0000C3020000}"/>
    <hyperlink ref="K740" r:id="rId709" xr:uid="{00000000-0004-0000-1D00-0000C4020000}"/>
    <hyperlink ref="K741" r:id="rId710" xr:uid="{00000000-0004-0000-1D00-0000C5020000}"/>
    <hyperlink ref="K742" r:id="rId711" xr:uid="{00000000-0004-0000-1D00-0000C6020000}"/>
    <hyperlink ref="K743" r:id="rId712" xr:uid="{00000000-0004-0000-1D00-0000C7020000}"/>
    <hyperlink ref="K744" r:id="rId713" xr:uid="{00000000-0004-0000-1D00-0000C8020000}"/>
    <hyperlink ref="K745" r:id="rId714" xr:uid="{00000000-0004-0000-1D00-0000C9020000}"/>
    <hyperlink ref="K746" r:id="rId715" xr:uid="{00000000-0004-0000-1D00-0000CA020000}"/>
    <hyperlink ref="K747" r:id="rId716" xr:uid="{00000000-0004-0000-1D00-0000CB020000}"/>
    <hyperlink ref="K748" r:id="rId717" xr:uid="{00000000-0004-0000-1D00-0000CC020000}"/>
    <hyperlink ref="K749" r:id="rId718" xr:uid="{00000000-0004-0000-1D00-0000CD020000}"/>
    <hyperlink ref="K750" r:id="rId719" xr:uid="{00000000-0004-0000-1D00-0000CE020000}"/>
    <hyperlink ref="K751" r:id="rId720" xr:uid="{00000000-0004-0000-1D00-0000CF020000}"/>
    <hyperlink ref="K752" r:id="rId721" xr:uid="{00000000-0004-0000-1D00-0000D0020000}"/>
    <hyperlink ref="K753" r:id="rId722" xr:uid="{00000000-0004-0000-1D00-0000D1020000}"/>
    <hyperlink ref="K754" r:id="rId723" location="prehled/" xr:uid="{00000000-0004-0000-1D00-0000D2020000}"/>
    <hyperlink ref="K755" r:id="rId724" xr:uid="{00000000-0004-0000-1D00-0000D3020000}"/>
    <hyperlink ref="K756" r:id="rId725" xr:uid="{00000000-0004-0000-1D00-0000D4020000}"/>
    <hyperlink ref="K757" r:id="rId726" xr:uid="{00000000-0004-0000-1D00-0000D5020000}"/>
    <hyperlink ref="K758" r:id="rId727" xr:uid="{00000000-0004-0000-1D00-0000D6020000}"/>
    <hyperlink ref="K759" r:id="rId728" xr:uid="{00000000-0004-0000-1D00-0000D7020000}"/>
    <hyperlink ref="K760" r:id="rId729" xr:uid="{00000000-0004-0000-1D00-0000D8020000}"/>
    <hyperlink ref="K761" r:id="rId730" xr:uid="{00000000-0004-0000-1D00-0000D9020000}"/>
    <hyperlink ref="K762" r:id="rId731" xr:uid="{00000000-0004-0000-1D00-0000DA020000}"/>
    <hyperlink ref="K763" r:id="rId732" xr:uid="{00000000-0004-0000-1D00-0000DB020000}"/>
    <hyperlink ref="K764" r:id="rId733" location="/409-model-black" xr:uid="{00000000-0004-0000-1D00-0000DC020000}"/>
    <hyperlink ref="K765" r:id="rId734" location="/409-model-black" xr:uid="{00000000-0004-0000-1D00-0000DD020000}"/>
    <hyperlink ref="K766" r:id="rId735" xr:uid="{00000000-0004-0000-1D00-0000DE020000}"/>
    <hyperlink ref="K767" r:id="rId736" xr:uid="{00000000-0004-0000-1D00-0000DF020000}"/>
    <hyperlink ref="K768" r:id="rId737" xr:uid="{00000000-0004-0000-1D00-0000E0020000}"/>
    <hyperlink ref="K769" r:id="rId738" xr:uid="{00000000-0004-0000-1D00-0000E1020000}"/>
    <hyperlink ref="K770" r:id="rId739" xr:uid="{00000000-0004-0000-1D00-0000E2020000}"/>
    <hyperlink ref="K771" r:id="rId740" xr:uid="{00000000-0004-0000-1D00-0000E3020000}"/>
    <hyperlink ref="K772" r:id="rId741" xr:uid="{00000000-0004-0000-1D00-0000E4020000}"/>
    <hyperlink ref="K773" r:id="rId742" location="prehled/" xr:uid="{00000000-0004-0000-1D00-0000E5020000}"/>
    <hyperlink ref="K774" r:id="rId743" xr:uid="{00000000-0004-0000-1D00-0000E6020000}"/>
    <hyperlink ref="K776" r:id="rId744" xr:uid="{00000000-0004-0000-1D00-0000E7020000}"/>
    <hyperlink ref="K778" r:id="rId745" xr:uid="{00000000-0004-0000-1D00-0000E8020000}"/>
    <hyperlink ref="K779" r:id="rId746" xr:uid="{00000000-0004-0000-1D00-0000E9020000}"/>
    <hyperlink ref="K780" r:id="rId747" xr:uid="{00000000-0004-0000-1D00-0000EA020000}"/>
    <hyperlink ref="K782" r:id="rId748" xr:uid="{00000000-0004-0000-1D00-0000EB020000}"/>
    <hyperlink ref="K784" r:id="rId749" xr:uid="{00000000-0004-0000-1D00-0000EC020000}"/>
    <hyperlink ref="K785" r:id="rId750" xr:uid="{00000000-0004-0000-1D00-0000ED020000}"/>
    <hyperlink ref="K786" r:id="rId751" xr:uid="{00000000-0004-0000-1D00-0000EE020000}"/>
    <hyperlink ref="K787" r:id="rId752" xr:uid="{00000000-0004-0000-1D00-0000EF020000}"/>
    <hyperlink ref="K788" r:id="rId753" xr:uid="{00000000-0004-0000-1D00-0000F0020000}"/>
    <hyperlink ref="K789" r:id="rId754" xr:uid="{00000000-0004-0000-1D00-0000F1020000}"/>
    <hyperlink ref="K790" r:id="rId755" xr:uid="{00000000-0004-0000-1D00-0000F2020000}"/>
    <hyperlink ref="K791" r:id="rId756" xr:uid="{00000000-0004-0000-1D00-0000F3020000}"/>
    <hyperlink ref="K792" r:id="rId757" xr:uid="{00000000-0004-0000-1D00-0000F4020000}"/>
    <hyperlink ref="K793" r:id="rId758" xr:uid="{00000000-0004-0000-1D00-0000F5020000}"/>
    <hyperlink ref="K794" r:id="rId759" xr:uid="{00000000-0004-0000-1D00-0000F6020000}"/>
    <hyperlink ref="K795" r:id="rId760" xr:uid="{00000000-0004-0000-1D00-0000F7020000}"/>
    <hyperlink ref="K796" r:id="rId761" xr:uid="{00000000-0004-0000-1D00-0000F8020000}"/>
    <hyperlink ref="K797" r:id="rId762" xr:uid="{00000000-0004-0000-1D00-0000F9020000}"/>
    <hyperlink ref="K798" r:id="rId763" xr:uid="{00000000-0004-0000-1D00-0000FA020000}"/>
    <hyperlink ref="K799" r:id="rId764" xr:uid="{00000000-0004-0000-1D00-0000FB020000}"/>
    <hyperlink ref="K800" r:id="rId765" xr:uid="{00000000-0004-0000-1D00-0000FC020000}"/>
    <hyperlink ref="K801" r:id="rId766" xr:uid="{00000000-0004-0000-1D00-0000FD020000}"/>
    <hyperlink ref="K802" r:id="rId767" xr:uid="{00000000-0004-0000-1D00-0000FE020000}"/>
    <hyperlink ref="K803" r:id="rId768" xr:uid="{00000000-0004-0000-1D00-0000FF020000}"/>
    <hyperlink ref="K804" r:id="rId769" xr:uid="{00000000-0004-0000-1D00-000000030000}"/>
    <hyperlink ref="K805" r:id="rId770" xr:uid="{00000000-0004-0000-1D00-000001030000}"/>
    <hyperlink ref="K806" r:id="rId771" xr:uid="{00000000-0004-0000-1D00-000002030000}"/>
    <hyperlink ref="K807" r:id="rId772" xr:uid="{00000000-0004-0000-1D00-000003030000}"/>
    <hyperlink ref="K808" r:id="rId773" xr:uid="{00000000-0004-0000-1D00-000004030000}"/>
    <hyperlink ref="K809" r:id="rId774" xr:uid="{00000000-0004-0000-1D00-000005030000}"/>
    <hyperlink ref="K810" r:id="rId775" xr:uid="{00000000-0004-0000-1D00-000006030000}"/>
    <hyperlink ref="K811" r:id="rId776" xr:uid="{00000000-0004-0000-1D00-000007030000}"/>
    <hyperlink ref="K812" r:id="rId777" xr:uid="{00000000-0004-0000-1D00-000008030000}"/>
    <hyperlink ref="K813" r:id="rId778" xr:uid="{00000000-0004-0000-1D00-000009030000}"/>
    <hyperlink ref="K814" r:id="rId779" xr:uid="{00000000-0004-0000-1D00-00000A030000}"/>
    <hyperlink ref="K815" r:id="rId780" xr:uid="{00000000-0004-0000-1D00-00000B030000}"/>
    <hyperlink ref="K816" r:id="rId781" xr:uid="{00000000-0004-0000-1D00-00000C030000}"/>
    <hyperlink ref="K817" r:id="rId782" xr:uid="{00000000-0004-0000-1D00-00000D030000}"/>
    <hyperlink ref="K818" r:id="rId783" xr:uid="{00000000-0004-0000-1D00-00000E030000}"/>
    <hyperlink ref="K819" r:id="rId784" xr:uid="{00000000-0004-0000-1D00-00000F030000}"/>
    <hyperlink ref="K820" r:id="rId785" xr:uid="{00000000-0004-0000-1D00-000010030000}"/>
    <hyperlink ref="K821" r:id="rId786" xr:uid="{00000000-0004-0000-1D00-000011030000}"/>
    <hyperlink ref="K822" r:id="rId787" xr:uid="{00000000-0004-0000-1D00-000012030000}"/>
    <hyperlink ref="K823" r:id="rId788" xr:uid="{00000000-0004-0000-1D00-000013030000}"/>
    <hyperlink ref="K824" r:id="rId789" xr:uid="{00000000-0004-0000-1D00-000014030000}"/>
    <hyperlink ref="K825" r:id="rId790" xr:uid="{00000000-0004-0000-1D00-000015030000}"/>
    <hyperlink ref="K826" r:id="rId791" xr:uid="{00000000-0004-0000-1D00-000016030000}"/>
    <hyperlink ref="K827" r:id="rId792" xr:uid="{00000000-0004-0000-1D00-000017030000}"/>
    <hyperlink ref="K828" r:id="rId793" xr:uid="{00000000-0004-0000-1D00-000018030000}"/>
    <hyperlink ref="K829" r:id="rId794" xr:uid="{00000000-0004-0000-1D00-000019030000}"/>
    <hyperlink ref="K830" r:id="rId795" xr:uid="{00000000-0004-0000-1D00-00001A030000}"/>
    <hyperlink ref="K831" r:id="rId796" xr:uid="{00000000-0004-0000-1D00-00001B030000}"/>
    <hyperlink ref="K832" r:id="rId797" xr:uid="{00000000-0004-0000-1D00-00001C030000}"/>
    <hyperlink ref="K833" r:id="rId798" xr:uid="{00000000-0004-0000-1D00-00001D030000}"/>
    <hyperlink ref="K834" r:id="rId799" xr:uid="{00000000-0004-0000-1D00-00001E030000}"/>
    <hyperlink ref="K835" r:id="rId800" xr:uid="{00000000-0004-0000-1D00-00001F030000}"/>
    <hyperlink ref="K836" r:id="rId801" xr:uid="{00000000-0004-0000-1D00-000020030000}"/>
    <hyperlink ref="K837" r:id="rId802" xr:uid="{00000000-0004-0000-1D00-000021030000}"/>
    <hyperlink ref="K838" r:id="rId803" xr:uid="{00000000-0004-0000-1D00-000022030000}"/>
    <hyperlink ref="K839" r:id="rId804" xr:uid="{00000000-0004-0000-1D00-000023030000}"/>
    <hyperlink ref="K840" r:id="rId805" xr:uid="{00000000-0004-0000-1D00-000024030000}"/>
    <hyperlink ref="K841" r:id="rId806" xr:uid="{00000000-0004-0000-1D00-000025030000}"/>
    <hyperlink ref="K842" r:id="rId807" xr:uid="{00000000-0004-0000-1D00-000026030000}"/>
    <hyperlink ref="K843" r:id="rId808" xr:uid="{00000000-0004-0000-1D00-000027030000}"/>
    <hyperlink ref="K844" r:id="rId809" xr:uid="{00000000-0004-0000-1D00-000028030000}"/>
    <hyperlink ref="K845" r:id="rId810" xr:uid="{00000000-0004-0000-1D00-000029030000}"/>
    <hyperlink ref="K846" r:id="rId811" xr:uid="{00000000-0004-0000-1D00-00002A030000}"/>
    <hyperlink ref="K847" r:id="rId812" xr:uid="{00000000-0004-0000-1D00-00002B030000}"/>
    <hyperlink ref="K848" r:id="rId813" xr:uid="{00000000-0004-0000-1D00-00002C030000}"/>
    <hyperlink ref="K849" r:id="rId814" xr:uid="{00000000-0004-0000-1D00-00002D030000}"/>
    <hyperlink ref="K850" r:id="rId815" xr:uid="{00000000-0004-0000-1D00-00002E030000}"/>
    <hyperlink ref="K851" r:id="rId816" xr:uid="{00000000-0004-0000-1D00-00002F030000}"/>
    <hyperlink ref="K852" r:id="rId817" xr:uid="{00000000-0004-0000-1D00-000030030000}"/>
    <hyperlink ref="K853" r:id="rId818" xr:uid="{00000000-0004-0000-1D00-000031030000}"/>
    <hyperlink ref="K854" r:id="rId819" xr:uid="{00000000-0004-0000-1D00-000032030000}"/>
    <hyperlink ref="K855" r:id="rId820" xr:uid="{00000000-0004-0000-1D00-000033030000}"/>
    <hyperlink ref="K856" r:id="rId821" xr:uid="{00000000-0004-0000-1D00-000034030000}"/>
    <hyperlink ref="K857" r:id="rId822" xr:uid="{00000000-0004-0000-1D00-000035030000}"/>
    <hyperlink ref="K858" r:id="rId823" location=":~:text=VOOPOO%20p%C5%99edstavuje%20elektronickou%20cigaretou%20FINIC%20Fish%20typu%20ALL,hlavou%20o%20odporu%201%2C6ohm%20pojme%20a%C5%BE%201%2C7ml%20liquidu." xr:uid="{00000000-0004-0000-1D00-000036030000}"/>
    <hyperlink ref="K859" r:id="rId824" xr:uid="{00000000-0004-0000-1D00-000037030000}"/>
    <hyperlink ref="K860" r:id="rId825" location="prehled/" xr:uid="{00000000-0004-0000-1D00-000038030000}"/>
    <hyperlink ref="K861" r:id="rId826" xr:uid="{00000000-0004-0000-1D00-000039030000}"/>
    <hyperlink ref="K862" r:id="rId827" xr:uid="{00000000-0004-0000-1D00-00003A030000}"/>
    <hyperlink ref="K863" r:id="rId828" xr:uid="{00000000-0004-0000-1D00-00003B030000}"/>
    <hyperlink ref="K864" r:id="rId829" xr:uid="{00000000-0004-0000-1D00-00003C030000}"/>
    <hyperlink ref="K865" r:id="rId830" xr:uid="{00000000-0004-0000-1D00-00003D030000}"/>
    <hyperlink ref="K866" r:id="rId831" xr:uid="{00000000-0004-0000-1D00-00003E030000}"/>
    <hyperlink ref="K867" r:id="rId832" xr:uid="{00000000-0004-0000-1D00-00003F030000}"/>
    <hyperlink ref="K868" r:id="rId833" xr:uid="{00000000-0004-0000-1D00-000040030000}"/>
    <hyperlink ref="K869" r:id="rId834" xr:uid="{00000000-0004-0000-1D00-000041030000}"/>
    <hyperlink ref="K870" r:id="rId835" xr:uid="{00000000-0004-0000-1D00-000042030000}"/>
    <hyperlink ref="K871" r:id="rId836" xr:uid="{00000000-0004-0000-1D00-000043030000}"/>
    <hyperlink ref="K872" r:id="rId837" xr:uid="{00000000-0004-0000-1D00-000044030000}"/>
    <hyperlink ref="K873" r:id="rId838" xr:uid="{00000000-0004-0000-1D00-000045030000}"/>
    <hyperlink ref="K874" r:id="rId839" xr:uid="{00000000-0004-0000-1D00-000046030000}"/>
    <hyperlink ref="K875" r:id="rId840" xr:uid="{00000000-0004-0000-1D00-000047030000}"/>
    <hyperlink ref="K876" r:id="rId841" xr:uid="{00000000-0004-0000-1D00-000048030000}"/>
    <hyperlink ref="K877" r:id="rId842" xr:uid="{00000000-0004-0000-1D00-000049030000}"/>
    <hyperlink ref="K878" r:id="rId843" xr:uid="{00000000-0004-0000-1D00-00004A030000}"/>
    <hyperlink ref="K879" r:id="rId844" xr:uid="{00000000-0004-0000-1D00-00004B030000}"/>
    <hyperlink ref="K880" r:id="rId845" xr:uid="{00000000-0004-0000-1D00-00004C030000}"/>
    <hyperlink ref="K881" r:id="rId846" xr:uid="{00000000-0004-0000-1D00-00004D030000}"/>
    <hyperlink ref="K882" r:id="rId847" xr:uid="{00000000-0004-0000-1D00-00004E030000}"/>
    <hyperlink ref="K883" r:id="rId848" xr:uid="{00000000-0004-0000-1D00-00004F030000}"/>
    <hyperlink ref="K884" r:id="rId849" xr:uid="{00000000-0004-0000-1D00-000050030000}"/>
    <hyperlink ref="K885" r:id="rId850" xr:uid="{00000000-0004-0000-1D00-000051030000}"/>
    <hyperlink ref="K886" r:id="rId851" xr:uid="{00000000-0004-0000-1D00-000052030000}"/>
    <hyperlink ref="K887" r:id="rId852" xr:uid="{00000000-0004-0000-1D00-000053030000}"/>
    <hyperlink ref="K888" r:id="rId853" xr:uid="{00000000-0004-0000-1D00-000054030000}"/>
    <hyperlink ref="K889" r:id="rId854" xr:uid="{00000000-0004-0000-1D00-000055030000}"/>
    <hyperlink ref="K890" r:id="rId855" xr:uid="{00000000-0004-0000-1D00-000056030000}"/>
    <hyperlink ref="K891" r:id="rId856" xr:uid="{00000000-0004-0000-1D00-000057030000}"/>
    <hyperlink ref="K892" r:id="rId857" xr:uid="{00000000-0004-0000-1D00-000058030000}"/>
    <hyperlink ref="K893" r:id="rId858" xr:uid="{00000000-0004-0000-1D00-000059030000}"/>
    <hyperlink ref="K894" r:id="rId859" xr:uid="{00000000-0004-0000-1D00-00005A030000}"/>
    <hyperlink ref="K895" r:id="rId860" xr:uid="{00000000-0004-0000-1D00-00005B030000}"/>
    <hyperlink ref="K896" r:id="rId861" xr:uid="{00000000-0004-0000-1D00-00005C030000}"/>
    <hyperlink ref="K897" r:id="rId862" xr:uid="{00000000-0004-0000-1D00-00005D030000}"/>
    <hyperlink ref="K898" r:id="rId863" xr:uid="{00000000-0004-0000-1D00-00005E030000}"/>
    <hyperlink ref="K899" r:id="rId864" xr:uid="{00000000-0004-0000-1D00-00005F030000}"/>
    <hyperlink ref="K901" r:id="rId865" xr:uid="{00000000-0004-0000-1D00-000060030000}"/>
    <hyperlink ref="K905" r:id="rId866" xr:uid="{00000000-0004-0000-1D00-000061030000}"/>
    <hyperlink ref="K908" r:id="rId867" xr:uid="{00000000-0004-0000-1D00-000062030000}"/>
    <hyperlink ref="K909" r:id="rId868" xr:uid="{00000000-0004-0000-1D00-000063030000}"/>
    <hyperlink ref="K911" r:id="rId869" xr:uid="{00000000-0004-0000-1D00-000064030000}"/>
    <hyperlink ref="K916" r:id="rId870" xr:uid="{00000000-0004-0000-1D00-000065030000}"/>
    <hyperlink ref="K917" r:id="rId871" xr:uid="{00000000-0004-0000-1D00-000066030000}"/>
    <hyperlink ref="K918" r:id="rId872" xr:uid="{00000000-0004-0000-1D00-000067030000}"/>
    <hyperlink ref="K919" r:id="rId873" xr:uid="{00000000-0004-0000-1D00-000068030000}"/>
  </hyperlink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L1140"/>
  <sheetViews>
    <sheetView workbookViewId="0">
      <pane ySplit="1" topLeftCell="A2" activePane="bottomLeft" state="frozen"/>
      <selection pane="bottomLeft" activeCell="B3" sqref="B3"/>
    </sheetView>
  </sheetViews>
  <sheetFormatPr baseColWidth="10" defaultColWidth="14.3984375" defaultRowHeight="15.75" customHeight="1"/>
  <cols>
    <col min="1" max="1" width="7" customWidth="1"/>
    <col min="2" max="2" width="44.796875" customWidth="1"/>
    <col min="3" max="3" width="21" customWidth="1"/>
    <col min="7" max="7" width="18.796875" customWidth="1"/>
    <col min="8" max="9" width="14.59765625" customWidth="1"/>
    <col min="10" max="10" width="63.19921875" customWidth="1"/>
    <col min="11" max="11" width="14" customWidth="1"/>
  </cols>
  <sheetData>
    <row r="1" spans="1:11">
      <c r="A1" s="20" t="s">
        <v>3093</v>
      </c>
      <c r="B1" s="20" t="s">
        <v>3094</v>
      </c>
      <c r="C1" s="230"/>
      <c r="D1" s="20" t="s">
        <v>3095</v>
      </c>
      <c r="E1" s="20" t="s">
        <v>3096</v>
      </c>
      <c r="F1" s="20" t="s">
        <v>3097</v>
      </c>
      <c r="G1" s="20" t="s">
        <v>3098</v>
      </c>
      <c r="H1" s="20" t="s">
        <v>3099</v>
      </c>
      <c r="I1" s="20"/>
      <c r="J1" s="231" t="s">
        <v>3100</v>
      </c>
      <c r="K1" s="20" t="s">
        <v>3101</v>
      </c>
    </row>
    <row r="2" spans="1:11">
      <c r="A2" s="22">
        <v>2</v>
      </c>
      <c r="B2" s="22" t="s">
        <v>3067</v>
      </c>
      <c r="C2" s="232">
        <v>8641</v>
      </c>
      <c r="D2" s="23">
        <v>8641</v>
      </c>
      <c r="E2" s="20"/>
      <c r="F2" s="23"/>
      <c r="G2" s="23">
        <v>23</v>
      </c>
      <c r="H2" s="233">
        <f t="shared" ref="H2:H220" si="0">(D2+E2)*G2</f>
        <v>198743</v>
      </c>
      <c r="I2" s="233"/>
      <c r="J2" s="234" t="s">
        <v>3068</v>
      </c>
      <c r="K2" s="22"/>
    </row>
    <row r="3" spans="1:11">
      <c r="A3" s="22">
        <v>3</v>
      </c>
      <c r="B3" s="22" t="s">
        <v>2914</v>
      </c>
      <c r="C3" s="232">
        <v>0</v>
      </c>
      <c r="D3" s="235">
        <v>0</v>
      </c>
      <c r="E3" s="236"/>
      <c r="F3" s="23"/>
      <c r="G3" s="23">
        <v>13</v>
      </c>
      <c r="H3" s="233">
        <f t="shared" si="0"/>
        <v>0</v>
      </c>
      <c r="I3" s="233"/>
      <c r="J3" s="223" t="s">
        <v>2911</v>
      </c>
      <c r="K3" s="22"/>
    </row>
    <row r="4" spans="1:11">
      <c r="A4" s="22">
        <v>4</v>
      </c>
      <c r="B4" s="22" t="s">
        <v>2923</v>
      </c>
      <c r="C4" s="232">
        <v>0</v>
      </c>
      <c r="D4" s="235">
        <v>0</v>
      </c>
      <c r="E4" s="236"/>
      <c r="F4" s="23"/>
      <c r="G4" s="23">
        <v>13</v>
      </c>
      <c r="H4" s="233">
        <f t="shared" si="0"/>
        <v>0</v>
      </c>
      <c r="I4" s="233"/>
      <c r="J4" s="223" t="s">
        <v>2911</v>
      </c>
      <c r="K4" s="22" t="s">
        <v>3102</v>
      </c>
    </row>
    <row r="5" spans="1:11">
      <c r="A5" s="22">
        <v>5</v>
      </c>
      <c r="B5" s="22" t="s">
        <v>2921</v>
      </c>
      <c r="C5" s="232"/>
      <c r="D5" s="23"/>
      <c r="E5" s="23">
        <v>0</v>
      </c>
      <c r="F5" s="23"/>
      <c r="G5" s="23">
        <v>6</v>
      </c>
      <c r="H5" s="233">
        <f t="shared" si="0"/>
        <v>0</v>
      </c>
      <c r="I5" s="233">
        <f t="shared" ref="I5:I13" si="1">E5*G5</f>
        <v>0</v>
      </c>
      <c r="J5" s="223" t="s">
        <v>2911</v>
      </c>
      <c r="K5" s="22"/>
    </row>
    <row r="6" spans="1:11">
      <c r="A6" s="22">
        <v>6</v>
      </c>
      <c r="B6" s="62" t="s">
        <v>2927</v>
      </c>
      <c r="C6" s="232">
        <v>1433</v>
      </c>
      <c r="D6" s="23">
        <v>1433</v>
      </c>
      <c r="E6" s="23"/>
      <c r="F6" s="23"/>
      <c r="G6" s="23">
        <v>27</v>
      </c>
      <c r="H6" s="233">
        <f t="shared" si="0"/>
        <v>38691</v>
      </c>
      <c r="I6" s="233">
        <f t="shared" si="1"/>
        <v>0</v>
      </c>
      <c r="J6" s="234" t="s">
        <v>2925</v>
      </c>
      <c r="K6" s="22"/>
    </row>
    <row r="7" spans="1:11">
      <c r="A7" s="22">
        <v>7</v>
      </c>
      <c r="B7" s="22" t="s">
        <v>2926</v>
      </c>
      <c r="C7" s="232">
        <v>1349</v>
      </c>
      <c r="D7" s="23">
        <v>1349</v>
      </c>
      <c r="E7" s="23"/>
      <c r="F7" s="23"/>
      <c r="G7" s="23">
        <v>27</v>
      </c>
      <c r="H7" s="233">
        <f t="shared" si="0"/>
        <v>36423</v>
      </c>
      <c r="I7" s="233">
        <f t="shared" si="1"/>
        <v>0</v>
      </c>
      <c r="J7" s="234" t="s">
        <v>2925</v>
      </c>
      <c r="K7" s="22"/>
    </row>
    <row r="8" spans="1:11">
      <c r="A8" s="22">
        <v>8</v>
      </c>
      <c r="B8" s="22" t="s">
        <v>2910</v>
      </c>
      <c r="C8" s="232"/>
      <c r="D8" s="23"/>
      <c r="E8" s="23">
        <v>0</v>
      </c>
      <c r="F8" s="23"/>
      <c r="G8" s="23">
        <v>13</v>
      </c>
      <c r="H8" s="233">
        <f t="shared" si="0"/>
        <v>0</v>
      </c>
      <c r="I8" s="233">
        <f t="shared" si="1"/>
        <v>0</v>
      </c>
      <c r="J8" s="223" t="s">
        <v>2911</v>
      </c>
      <c r="K8" s="22"/>
    </row>
    <row r="9" spans="1:11">
      <c r="A9" s="22">
        <v>9</v>
      </c>
      <c r="B9" s="62" t="s">
        <v>2915</v>
      </c>
      <c r="C9" s="232">
        <v>902</v>
      </c>
      <c r="D9" s="23">
        <v>902</v>
      </c>
      <c r="E9" s="23"/>
      <c r="F9" s="23"/>
      <c r="G9" s="23">
        <v>49</v>
      </c>
      <c r="H9" s="233">
        <f t="shared" si="0"/>
        <v>44198</v>
      </c>
      <c r="I9" s="233">
        <f t="shared" si="1"/>
        <v>0</v>
      </c>
      <c r="J9" s="237" t="s">
        <v>2916</v>
      </c>
      <c r="K9" s="22"/>
    </row>
    <row r="10" spans="1:11">
      <c r="A10" s="22">
        <v>10</v>
      </c>
      <c r="B10" s="62" t="s">
        <v>2917</v>
      </c>
      <c r="C10" s="232">
        <v>72</v>
      </c>
      <c r="D10" s="23">
        <v>85</v>
      </c>
      <c r="E10" s="23"/>
      <c r="F10" s="23"/>
      <c r="G10" s="23">
        <v>169</v>
      </c>
      <c r="H10" s="233">
        <f t="shared" si="0"/>
        <v>14365</v>
      </c>
      <c r="I10" s="233">
        <f t="shared" si="1"/>
        <v>0</v>
      </c>
      <c r="J10" s="237" t="s">
        <v>2918</v>
      </c>
      <c r="K10" s="22"/>
    </row>
    <row r="11" spans="1:11">
      <c r="A11" s="22">
        <v>11</v>
      </c>
      <c r="B11" s="62" t="s">
        <v>2698</v>
      </c>
      <c r="C11" s="232">
        <v>298</v>
      </c>
      <c r="D11" s="23">
        <v>474</v>
      </c>
      <c r="E11" s="23"/>
      <c r="F11" s="23"/>
      <c r="G11" s="23">
        <v>20</v>
      </c>
      <c r="H11" s="233">
        <f t="shared" si="0"/>
        <v>9480</v>
      </c>
      <c r="I11" s="233">
        <f t="shared" si="1"/>
        <v>0</v>
      </c>
      <c r="J11" s="237" t="s">
        <v>2699</v>
      </c>
      <c r="K11" s="22"/>
    </row>
    <row r="12" spans="1:11">
      <c r="A12" s="22">
        <v>12</v>
      </c>
      <c r="B12" s="22" t="s">
        <v>3081</v>
      </c>
      <c r="C12" s="232">
        <v>680</v>
      </c>
      <c r="D12" s="23">
        <v>680</v>
      </c>
      <c r="E12" s="23"/>
      <c r="F12" s="23"/>
      <c r="G12" s="23">
        <v>20</v>
      </c>
      <c r="H12" s="233">
        <f t="shared" si="0"/>
        <v>13600</v>
      </c>
      <c r="I12" s="233">
        <f t="shared" si="1"/>
        <v>0</v>
      </c>
      <c r="J12" s="237" t="s">
        <v>3082</v>
      </c>
      <c r="K12" s="22"/>
    </row>
    <row r="13" spans="1:11">
      <c r="A13" s="22">
        <v>13</v>
      </c>
      <c r="B13" s="22" t="s">
        <v>2922</v>
      </c>
      <c r="C13" s="232"/>
      <c r="D13" s="23"/>
      <c r="E13" s="23">
        <v>0</v>
      </c>
      <c r="F13" s="23"/>
      <c r="G13" s="23">
        <v>6</v>
      </c>
      <c r="H13" s="233">
        <f t="shared" si="0"/>
        <v>0</v>
      </c>
      <c r="I13" s="233">
        <f t="shared" si="1"/>
        <v>0</v>
      </c>
      <c r="J13" s="234" t="s">
        <v>2913</v>
      </c>
      <c r="K13" s="22"/>
    </row>
    <row r="14" spans="1:11">
      <c r="A14" s="22">
        <v>14</v>
      </c>
      <c r="B14" s="22" t="s">
        <v>2912</v>
      </c>
      <c r="C14" s="232"/>
      <c r="D14" s="23"/>
      <c r="E14" s="23">
        <v>0</v>
      </c>
      <c r="F14" s="23">
        <v>423</v>
      </c>
      <c r="G14" s="23">
        <v>6</v>
      </c>
      <c r="H14" s="233">
        <f t="shared" si="0"/>
        <v>0</v>
      </c>
      <c r="I14" s="233">
        <f>(E14+F14)*G14</f>
        <v>2538</v>
      </c>
      <c r="J14" s="234" t="s">
        <v>2913</v>
      </c>
      <c r="K14" s="22"/>
    </row>
    <row r="15" spans="1:11">
      <c r="A15" s="22">
        <v>15</v>
      </c>
      <c r="B15" s="22" t="s">
        <v>3103</v>
      </c>
      <c r="C15" s="232"/>
      <c r="D15" s="23"/>
      <c r="E15" s="23">
        <v>689</v>
      </c>
      <c r="F15" s="23"/>
      <c r="G15" s="23">
        <v>6</v>
      </c>
      <c r="H15" s="233">
        <f t="shared" si="0"/>
        <v>4134</v>
      </c>
      <c r="I15" s="233">
        <f t="shared" ref="I15:I17" si="2">E15*G15</f>
        <v>4134</v>
      </c>
      <c r="J15" s="237" t="s">
        <v>2909</v>
      </c>
      <c r="K15" s="22"/>
    </row>
    <row r="16" spans="1:11">
      <c r="A16" s="22">
        <v>16</v>
      </c>
      <c r="B16" s="22" t="s">
        <v>2919</v>
      </c>
      <c r="C16" s="232"/>
      <c r="D16" s="23"/>
      <c r="E16" s="23">
        <v>437</v>
      </c>
      <c r="F16" s="23"/>
      <c r="G16" s="23">
        <v>6</v>
      </c>
      <c r="H16" s="233">
        <f t="shared" si="0"/>
        <v>2622</v>
      </c>
      <c r="I16" s="233">
        <f t="shared" si="2"/>
        <v>2622</v>
      </c>
      <c r="J16" s="234" t="s">
        <v>2920</v>
      </c>
      <c r="K16" s="22"/>
    </row>
    <row r="17" spans="1:11">
      <c r="A17" s="22">
        <v>17</v>
      </c>
      <c r="B17" s="22" t="s">
        <v>2003</v>
      </c>
      <c r="C17" s="232"/>
      <c r="D17" s="23"/>
      <c r="E17" s="23">
        <v>0</v>
      </c>
      <c r="F17" s="23"/>
      <c r="G17" s="23">
        <v>6</v>
      </c>
      <c r="H17" s="233">
        <f t="shared" si="0"/>
        <v>0</v>
      </c>
      <c r="I17" s="233">
        <f t="shared" si="2"/>
        <v>0</v>
      </c>
      <c r="J17" s="234" t="s">
        <v>2004</v>
      </c>
      <c r="K17" s="22"/>
    </row>
    <row r="18" spans="1:11">
      <c r="A18" s="22">
        <v>18</v>
      </c>
      <c r="B18" s="62" t="s">
        <v>2683</v>
      </c>
      <c r="C18" s="232">
        <v>137</v>
      </c>
      <c r="D18" s="23">
        <v>157</v>
      </c>
      <c r="E18" s="23"/>
      <c r="F18" s="23"/>
      <c r="G18" s="23">
        <v>90</v>
      </c>
      <c r="H18" s="233">
        <f t="shared" si="0"/>
        <v>14130</v>
      </c>
      <c r="I18" s="233"/>
      <c r="J18" s="234" t="s">
        <v>2684</v>
      </c>
      <c r="K18" s="22"/>
    </row>
    <row r="19" spans="1:11">
      <c r="A19" s="22">
        <v>19</v>
      </c>
      <c r="B19" s="62" t="s">
        <v>2531</v>
      </c>
      <c r="C19" s="232">
        <v>6</v>
      </c>
      <c r="D19" s="23">
        <v>5</v>
      </c>
      <c r="E19" s="23"/>
      <c r="F19" s="23"/>
      <c r="G19" s="23">
        <v>26</v>
      </c>
      <c r="H19" s="233">
        <f t="shared" si="0"/>
        <v>130</v>
      </c>
      <c r="I19" s="233"/>
      <c r="J19" s="234" t="s">
        <v>2532</v>
      </c>
      <c r="K19" s="22"/>
    </row>
    <row r="20" spans="1:11">
      <c r="A20" s="22">
        <v>20</v>
      </c>
      <c r="B20" s="62" t="s">
        <v>3075</v>
      </c>
      <c r="C20" s="232">
        <v>6</v>
      </c>
      <c r="D20" s="23">
        <v>7</v>
      </c>
      <c r="E20" s="23"/>
      <c r="F20" s="23"/>
      <c r="G20" s="23">
        <v>20</v>
      </c>
      <c r="H20" s="233">
        <f t="shared" si="0"/>
        <v>140</v>
      </c>
      <c r="I20" s="233"/>
      <c r="J20" s="234" t="s">
        <v>3076</v>
      </c>
      <c r="K20" s="22"/>
    </row>
    <row r="21" spans="1:11">
      <c r="A21" s="22">
        <v>21</v>
      </c>
      <c r="B21" s="62" t="s">
        <v>3104</v>
      </c>
      <c r="C21" s="232">
        <v>19</v>
      </c>
      <c r="D21" s="23">
        <v>3</v>
      </c>
      <c r="E21" s="23"/>
      <c r="F21" s="23"/>
      <c r="G21" s="23">
        <v>42</v>
      </c>
      <c r="H21" s="233">
        <f t="shared" si="0"/>
        <v>126</v>
      </c>
      <c r="I21" s="233"/>
      <c r="J21" s="234" t="s">
        <v>2849</v>
      </c>
      <c r="K21" s="22"/>
    </row>
    <row r="22" spans="1:11">
      <c r="A22" s="22">
        <v>22</v>
      </c>
      <c r="B22" s="62" t="s">
        <v>2491</v>
      </c>
      <c r="C22" s="232">
        <v>3</v>
      </c>
      <c r="D22" s="23">
        <v>3</v>
      </c>
      <c r="E22" s="23"/>
      <c r="F22" s="23"/>
      <c r="G22" s="23">
        <v>35</v>
      </c>
      <c r="H22" s="233">
        <f t="shared" si="0"/>
        <v>105</v>
      </c>
      <c r="I22" s="233"/>
      <c r="J22" s="234" t="s">
        <v>2492</v>
      </c>
      <c r="K22" s="22"/>
    </row>
    <row r="23" spans="1:11">
      <c r="A23" s="22">
        <v>23</v>
      </c>
      <c r="B23" s="62" t="s">
        <v>3105</v>
      </c>
      <c r="C23" s="232">
        <v>4</v>
      </c>
      <c r="D23" s="23">
        <v>4</v>
      </c>
      <c r="E23" s="23"/>
      <c r="F23" s="23"/>
      <c r="G23" s="23">
        <v>5</v>
      </c>
      <c r="H23" s="233">
        <f t="shared" si="0"/>
        <v>20</v>
      </c>
      <c r="I23" s="233"/>
      <c r="J23" s="234" t="s">
        <v>2583</v>
      </c>
      <c r="K23" s="22"/>
    </row>
    <row r="24" spans="1:11">
      <c r="A24" s="22">
        <v>24</v>
      </c>
      <c r="B24" s="238" t="s">
        <v>2553</v>
      </c>
      <c r="C24" s="232">
        <v>2</v>
      </c>
      <c r="D24" s="23">
        <v>1</v>
      </c>
      <c r="E24" s="23"/>
      <c r="F24" s="23"/>
      <c r="G24" s="23">
        <v>89</v>
      </c>
      <c r="H24" s="233">
        <f t="shared" si="0"/>
        <v>89</v>
      </c>
      <c r="I24" s="233"/>
      <c r="J24" s="234" t="s">
        <v>2554</v>
      </c>
      <c r="K24" s="22"/>
    </row>
    <row r="25" spans="1:11">
      <c r="A25" s="22">
        <v>25</v>
      </c>
      <c r="B25" s="62" t="s">
        <v>2787</v>
      </c>
      <c r="C25" s="232">
        <v>3</v>
      </c>
      <c r="D25" s="23">
        <v>139</v>
      </c>
      <c r="E25" s="23"/>
      <c r="F25" s="23"/>
      <c r="G25" s="23">
        <v>21</v>
      </c>
      <c r="H25" s="233">
        <f t="shared" si="0"/>
        <v>2919</v>
      </c>
      <c r="I25" s="233"/>
      <c r="J25" s="234" t="s">
        <v>2788</v>
      </c>
      <c r="K25" s="22"/>
    </row>
    <row r="26" spans="1:11">
      <c r="A26" s="22">
        <v>26</v>
      </c>
      <c r="B26" s="62" t="s">
        <v>3106</v>
      </c>
      <c r="C26" s="232">
        <v>27</v>
      </c>
      <c r="D26" s="23">
        <v>26</v>
      </c>
      <c r="E26" s="23"/>
      <c r="F26" s="23"/>
      <c r="G26" s="23">
        <v>60</v>
      </c>
      <c r="H26" s="233">
        <f t="shared" si="0"/>
        <v>1560</v>
      </c>
      <c r="I26" s="233"/>
      <c r="J26" s="234" t="s">
        <v>2990</v>
      </c>
      <c r="K26" s="22"/>
    </row>
    <row r="27" spans="1:11">
      <c r="A27" s="22">
        <v>27</v>
      </c>
      <c r="B27" s="62" t="s">
        <v>3032</v>
      </c>
      <c r="C27" s="232">
        <v>2</v>
      </c>
      <c r="D27" s="23">
        <v>4</v>
      </c>
      <c r="E27" s="23"/>
      <c r="F27" s="23"/>
      <c r="G27" s="23">
        <v>42</v>
      </c>
      <c r="H27" s="233">
        <f t="shared" si="0"/>
        <v>168</v>
      </c>
      <c r="I27" s="233"/>
      <c r="J27" s="234" t="s">
        <v>3033</v>
      </c>
      <c r="K27" s="22"/>
    </row>
    <row r="28" spans="1:11">
      <c r="A28" s="22">
        <v>28</v>
      </c>
      <c r="B28" s="22" t="s">
        <v>2378</v>
      </c>
      <c r="C28" s="232">
        <v>0</v>
      </c>
      <c r="D28" s="23">
        <v>60</v>
      </c>
      <c r="E28" s="23"/>
      <c r="F28" s="23"/>
      <c r="G28" s="23">
        <v>23</v>
      </c>
      <c r="H28" s="233">
        <f t="shared" si="0"/>
        <v>1380</v>
      </c>
      <c r="I28" s="233"/>
      <c r="J28" s="234" t="s">
        <v>2379</v>
      </c>
      <c r="K28" s="22"/>
    </row>
    <row r="29" spans="1:11">
      <c r="A29" s="22">
        <v>29</v>
      </c>
      <c r="B29" s="22" t="s">
        <v>2008</v>
      </c>
      <c r="C29" s="232">
        <v>0</v>
      </c>
      <c r="D29" s="23">
        <v>32</v>
      </c>
      <c r="E29" s="23"/>
      <c r="F29" s="23"/>
      <c r="G29" s="23">
        <v>26</v>
      </c>
      <c r="H29" s="233">
        <f t="shared" si="0"/>
        <v>832</v>
      </c>
      <c r="I29" s="233"/>
      <c r="J29" s="234" t="s">
        <v>2009</v>
      </c>
      <c r="K29" s="22"/>
    </row>
    <row r="30" spans="1:11">
      <c r="A30" s="22">
        <v>30</v>
      </c>
      <c r="B30" s="238" t="s">
        <v>2895</v>
      </c>
      <c r="C30" s="232">
        <v>444</v>
      </c>
      <c r="D30" s="23">
        <v>461</v>
      </c>
      <c r="E30" s="23"/>
      <c r="F30" s="23"/>
      <c r="G30" s="23">
        <v>30</v>
      </c>
      <c r="H30" s="233">
        <f t="shared" si="0"/>
        <v>13830</v>
      </c>
      <c r="I30" s="233"/>
      <c r="J30" s="234" t="s">
        <v>2896</v>
      </c>
      <c r="K30" s="22"/>
    </row>
    <row r="31" spans="1:11">
      <c r="A31" s="22">
        <v>31</v>
      </c>
      <c r="B31" s="62" t="s">
        <v>2511</v>
      </c>
      <c r="C31" s="232">
        <v>17</v>
      </c>
      <c r="D31" s="23">
        <v>17</v>
      </c>
      <c r="E31" s="23"/>
      <c r="F31" s="23"/>
      <c r="G31" s="23">
        <v>32</v>
      </c>
      <c r="H31" s="233">
        <f t="shared" si="0"/>
        <v>544</v>
      </c>
      <c r="I31" s="233"/>
      <c r="J31" s="234" t="s">
        <v>2512</v>
      </c>
      <c r="K31" s="22"/>
    </row>
    <row r="32" spans="1:11">
      <c r="A32" s="22">
        <v>32</v>
      </c>
      <c r="B32" s="62" t="s">
        <v>2857</v>
      </c>
      <c r="C32" s="232">
        <v>1</v>
      </c>
      <c r="D32" s="23">
        <v>0</v>
      </c>
      <c r="E32" s="23"/>
      <c r="F32" s="23"/>
      <c r="G32" s="23">
        <v>40</v>
      </c>
      <c r="H32" s="233">
        <f t="shared" si="0"/>
        <v>0</v>
      </c>
      <c r="I32" s="233"/>
      <c r="J32" s="234" t="s">
        <v>2858</v>
      </c>
      <c r="K32" s="22"/>
    </row>
    <row r="33" spans="1:11">
      <c r="A33" s="22">
        <v>33</v>
      </c>
      <c r="B33" s="238" t="s">
        <v>1722</v>
      </c>
      <c r="C33" s="232">
        <v>4</v>
      </c>
      <c r="D33" s="23">
        <v>47</v>
      </c>
      <c r="E33" s="23"/>
      <c r="F33" s="23"/>
      <c r="G33" s="23">
        <v>84</v>
      </c>
      <c r="H33" s="233">
        <f t="shared" si="0"/>
        <v>3948</v>
      </c>
      <c r="I33" s="233"/>
      <c r="J33" s="234" t="s">
        <v>1723</v>
      </c>
      <c r="K33" s="22"/>
    </row>
    <row r="34" spans="1:11">
      <c r="A34" s="22">
        <v>34</v>
      </c>
      <c r="B34" s="238" t="s">
        <v>1737</v>
      </c>
      <c r="C34" s="232">
        <v>19</v>
      </c>
      <c r="D34" s="23">
        <v>6</v>
      </c>
      <c r="E34" s="23"/>
      <c r="F34" s="23"/>
      <c r="G34" s="23">
        <v>75</v>
      </c>
      <c r="H34" s="233">
        <f t="shared" si="0"/>
        <v>450</v>
      </c>
      <c r="I34" s="233"/>
      <c r="J34" s="234" t="s">
        <v>1738</v>
      </c>
      <c r="K34" s="22"/>
    </row>
    <row r="35" spans="1:11">
      <c r="A35" s="22">
        <v>35</v>
      </c>
      <c r="B35" s="62" t="s">
        <v>3017</v>
      </c>
      <c r="C35" s="232">
        <v>153</v>
      </c>
      <c r="D35" s="23">
        <v>151</v>
      </c>
      <c r="E35" s="23"/>
      <c r="F35" s="23"/>
      <c r="G35" s="23">
        <v>14</v>
      </c>
      <c r="H35" s="233">
        <f t="shared" si="0"/>
        <v>2114</v>
      </c>
      <c r="I35" s="233"/>
      <c r="J35" s="234" t="s">
        <v>3018</v>
      </c>
      <c r="K35" s="22"/>
    </row>
    <row r="36" spans="1:11">
      <c r="A36" s="22">
        <v>36</v>
      </c>
      <c r="B36" s="239" t="s">
        <v>1819</v>
      </c>
      <c r="C36" s="232">
        <v>0</v>
      </c>
      <c r="D36" s="23">
        <v>54</v>
      </c>
      <c r="E36" s="23"/>
      <c r="F36" s="23"/>
      <c r="G36" s="23">
        <v>51</v>
      </c>
      <c r="H36" s="233">
        <f t="shared" si="0"/>
        <v>2754</v>
      </c>
      <c r="I36" s="233"/>
      <c r="J36" s="234" t="s">
        <v>1820</v>
      </c>
      <c r="K36" s="22"/>
    </row>
    <row r="37" spans="1:11">
      <c r="A37" s="22">
        <v>37</v>
      </c>
      <c r="B37" s="62" t="s">
        <v>2897</v>
      </c>
      <c r="C37" s="232">
        <v>45</v>
      </c>
      <c r="D37" s="23">
        <v>45</v>
      </c>
      <c r="E37" s="23"/>
      <c r="F37" s="23"/>
      <c r="G37" s="23">
        <v>17</v>
      </c>
      <c r="H37" s="233">
        <f t="shared" si="0"/>
        <v>765</v>
      </c>
      <c r="I37" s="233"/>
      <c r="J37" s="234" t="s">
        <v>2898</v>
      </c>
      <c r="K37" s="22"/>
    </row>
    <row r="38" spans="1:11">
      <c r="A38" s="22">
        <v>38</v>
      </c>
      <c r="B38" s="238" t="s">
        <v>2100</v>
      </c>
      <c r="C38" s="232">
        <v>26</v>
      </c>
      <c r="D38" s="23">
        <v>26</v>
      </c>
      <c r="E38" s="23"/>
      <c r="F38" s="23"/>
      <c r="G38" s="23">
        <v>70</v>
      </c>
      <c r="H38" s="233">
        <f t="shared" si="0"/>
        <v>1820</v>
      </c>
      <c r="I38" s="233"/>
      <c r="J38" s="234" t="s">
        <v>2101</v>
      </c>
      <c r="K38" s="22"/>
    </row>
    <row r="39" spans="1:11">
      <c r="A39" s="22">
        <v>39</v>
      </c>
      <c r="B39" s="239" t="s">
        <v>2159</v>
      </c>
      <c r="C39" s="232">
        <v>0</v>
      </c>
      <c r="D39" s="23">
        <v>2</v>
      </c>
      <c r="E39" s="23"/>
      <c r="F39" s="23"/>
      <c r="G39" s="23">
        <v>18</v>
      </c>
      <c r="H39" s="233">
        <f t="shared" si="0"/>
        <v>36</v>
      </c>
      <c r="I39" s="233"/>
      <c r="J39" s="234" t="s">
        <v>2160</v>
      </c>
      <c r="K39" s="22"/>
    </row>
    <row r="40" spans="1:11">
      <c r="A40" s="22">
        <v>40</v>
      </c>
      <c r="B40" s="62" t="s">
        <v>2854</v>
      </c>
      <c r="C40" s="230">
        <v>4</v>
      </c>
      <c r="D40" s="23">
        <v>4</v>
      </c>
      <c r="E40" s="23"/>
      <c r="F40" s="23"/>
      <c r="G40" s="23">
        <v>14</v>
      </c>
      <c r="H40" s="233">
        <f t="shared" si="0"/>
        <v>56</v>
      </c>
      <c r="I40" s="233"/>
      <c r="J40" s="234" t="s">
        <v>2855</v>
      </c>
      <c r="K40" s="22"/>
    </row>
    <row r="41" spans="1:11">
      <c r="A41" s="22">
        <v>41</v>
      </c>
      <c r="B41" s="238" t="s">
        <v>3107</v>
      </c>
      <c r="C41" s="232">
        <v>4</v>
      </c>
      <c r="D41" s="23">
        <v>3</v>
      </c>
      <c r="E41" s="23"/>
      <c r="F41" s="23"/>
      <c r="G41" s="23">
        <v>70</v>
      </c>
      <c r="H41" s="233">
        <f t="shared" si="0"/>
        <v>210</v>
      </c>
      <c r="I41" s="233"/>
      <c r="J41" s="234" t="s">
        <v>2688</v>
      </c>
      <c r="K41" s="22"/>
    </row>
    <row r="42" spans="1:11">
      <c r="A42" s="22">
        <v>42</v>
      </c>
      <c r="B42" s="238" t="s">
        <v>2951</v>
      </c>
      <c r="C42" s="232">
        <v>2</v>
      </c>
      <c r="D42" s="23">
        <v>2</v>
      </c>
      <c r="E42" s="23"/>
      <c r="F42" s="23"/>
      <c r="G42" s="23">
        <v>89</v>
      </c>
      <c r="H42" s="233">
        <f t="shared" si="0"/>
        <v>178</v>
      </c>
      <c r="I42" s="233"/>
      <c r="J42" s="234" t="s">
        <v>2952</v>
      </c>
      <c r="K42" s="22"/>
    </row>
    <row r="43" spans="1:11">
      <c r="A43" s="22">
        <v>43</v>
      </c>
      <c r="B43" s="62" t="s">
        <v>2666</v>
      </c>
      <c r="C43" s="232">
        <v>5</v>
      </c>
      <c r="D43" s="23">
        <v>6</v>
      </c>
      <c r="E43" s="23"/>
      <c r="F43" s="23"/>
      <c r="G43" s="23">
        <v>33</v>
      </c>
      <c r="H43" s="233">
        <f t="shared" si="0"/>
        <v>198</v>
      </c>
      <c r="I43" s="233"/>
      <c r="J43" s="234" t="s">
        <v>2667</v>
      </c>
      <c r="K43" s="22"/>
    </row>
    <row r="44" spans="1:11">
      <c r="A44" s="22">
        <v>44</v>
      </c>
      <c r="B44" s="62" t="s">
        <v>2499</v>
      </c>
      <c r="C44" s="232">
        <v>2</v>
      </c>
      <c r="D44" s="23">
        <v>2</v>
      </c>
      <c r="E44" s="23"/>
      <c r="F44" s="23"/>
      <c r="G44" s="23">
        <v>20</v>
      </c>
      <c r="H44" s="233">
        <f t="shared" si="0"/>
        <v>40</v>
      </c>
      <c r="I44" s="233"/>
      <c r="J44" s="234" t="s">
        <v>2500</v>
      </c>
      <c r="K44" s="22"/>
    </row>
    <row r="45" spans="1:11">
      <c r="A45" s="22">
        <v>45</v>
      </c>
      <c r="B45" s="22" t="s">
        <v>1892</v>
      </c>
      <c r="C45" s="232">
        <v>0</v>
      </c>
      <c r="D45" s="23">
        <v>91</v>
      </c>
      <c r="E45" s="23"/>
      <c r="F45" s="23"/>
      <c r="G45" s="23">
        <v>3</v>
      </c>
      <c r="H45" s="233">
        <f t="shared" si="0"/>
        <v>273</v>
      </c>
      <c r="I45" s="233"/>
      <c r="J45" s="234" t="s">
        <v>1893</v>
      </c>
      <c r="K45" s="22"/>
    </row>
    <row r="46" spans="1:11">
      <c r="A46" s="22">
        <v>46</v>
      </c>
      <c r="B46" s="62" t="s">
        <v>2953</v>
      </c>
      <c r="C46" s="232">
        <v>5</v>
      </c>
      <c r="D46" s="23">
        <v>5</v>
      </c>
      <c r="E46" s="23"/>
      <c r="F46" s="23"/>
      <c r="G46" s="23">
        <v>33</v>
      </c>
      <c r="H46" s="233">
        <f t="shared" si="0"/>
        <v>165</v>
      </c>
      <c r="I46" s="233"/>
      <c r="J46" s="234" t="s">
        <v>2954</v>
      </c>
      <c r="K46" s="22"/>
    </row>
    <row r="47" spans="1:11">
      <c r="A47" s="22">
        <v>47</v>
      </c>
      <c r="B47" s="22" t="s">
        <v>2216</v>
      </c>
      <c r="C47" s="232">
        <v>0</v>
      </c>
      <c r="D47" s="23">
        <v>1</v>
      </c>
      <c r="E47" s="23"/>
      <c r="F47" s="23"/>
      <c r="G47" s="23">
        <v>44</v>
      </c>
      <c r="H47" s="233">
        <f t="shared" si="0"/>
        <v>44</v>
      </c>
      <c r="I47" s="233"/>
      <c r="J47" s="237" t="s">
        <v>2217</v>
      </c>
      <c r="K47" s="22"/>
    </row>
    <row r="48" spans="1:11">
      <c r="A48" s="22">
        <v>48</v>
      </c>
      <c r="B48" s="239" t="s">
        <v>1908</v>
      </c>
      <c r="C48" s="232">
        <v>0</v>
      </c>
      <c r="D48" s="23">
        <v>2</v>
      </c>
      <c r="E48" s="23"/>
      <c r="F48" s="23"/>
      <c r="G48" s="23">
        <v>18</v>
      </c>
      <c r="H48" s="233">
        <f t="shared" si="0"/>
        <v>36</v>
      </c>
      <c r="I48" s="233"/>
      <c r="J48" s="234" t="s">
        <v>1909</v>
      </c>
      <c r="K48" s="22"/>
    </row>
    <row r="49" spans="1:11">
      <c r="A49" s="22">
        <v>49</v>
      </c>
      <c r="B49" s="62" t="s">
        <v>2747</v>
      </c>
      <c r="C49" s="232">
        <v>3</v>
      </c>
      <c r="D49" s="23">
        <v>3</v>
      </c>
      <c r="E49" s="23"/>
      <c r="F49" s="23"/>
      <c r="G49" s="23">
        <v>33</v>
      </c>
      <c r="H49" s="233">
        <f t="shared" si="0"/>
        <v>99</v>
      </c>
      <c r="I49" s="233"/>
      <c r="J49" s="234" t="s">
        <v>2748</v>
      </c>
      <c r="K49" s="22"/>
    </row>
    <row r="50" spans="1:11">
      <c r="A50" s="22">
        <v>50</v>
      </c>
      <c r="B50" s="239" t="s">
        <v>2763</v>
      </c>
      <c r="C50" s="232">
        <v>4</v>
      </c>
      <c r="D50" s="23">
        <v>7</v>
      </c>
      <c r="E50" s="23"/>
      <c r="F50" s="23"/>
      <c r="G50" s="23">
        <v>95</v>
      </c>
      <c r="H50" s="233">
        <f t="shared" si="0"/>
        <v>665</v>
      </c>
      <c r="I50" s="233"/>
      <c r="J50" s="234" t="s">
        <v>2764</v>
      </c>
      <c r="K50" s="22"/>
    </row>
    <row r="51" spans="1:11">
      <c r="A51" s="22">
        <v>51</v>
      </c>
      <c r="B51" s="62" t="s">
        <v>2802</v>
      </c>
      <c r="C51" s="232">
        <v>13</v>
      </c>
      <c r="D51" s="23">
        <v>13</v>
      </c>
      <c r="E51" s="23"/>
      <c r="F51" s="23"/>
      <c r="G51" s="23">
        <v>28</v>
      </c>
      <c r="H51" s="233">
        <f t="shared" si="0"/>
        <v>364</v>
      </c>
      <c r="I51" s="233"/>
      <c r="J51" s="234" t="s">
        <v>2803</v>
      </c>
      <c r="K51" s="22"/>
    </row>
    <row r="52" spans="1:11">
      <c r="A52" s="22">
        <v>52</v>
      </c>
      <c r="B52" s="239" t="s">
        <v>2077</v>
      </c>
      <c r="C52" s="232">
        <v>0</v>
      </c>
      <c r="D52" s="23">
        <v>3</v>
      </c>
      <c r="E52" s="23"/>
      <c r="F52" s="23"/>
      <c r="G52" s="23">
        <v>79</v>
      </c>
      <c r="H52" s="233">
        <f t="shared" si="0"/>
        <v>237</v>
      </c>
      <c r="I52" s="233"/>
      <c r="J52" s="234" t="s">
        <v>2078</v>
      </c>
      <c r="K52" s="22"/>
    </row>
    <row r="53" spans="1:11">
      <c r="A53" s="22">
        <v>53</v>
      </c>
      <c r="B53" s="22" t="s">
        <v>2005</v>
      </c>
      <c r="C53" s="232">
        <v>0</v>
      </c>
      <c r="D53" s="23">
        <v>8</v>
      </c>
      <c r="E53" s="23"/>
      <c r="F53" s="23"/>
      <c r="G53" s="23">
        <v>10</v>
      </c>
      <c r="H53" s="233">
        <f t="shared" si="0"/>
        <v>80</v>
      </c>
      <c r="I53" s="233"/>
      <c r="J53" s="234" t="s">
        <v>2006</v>
      </c>
      <c r="K53" s="22"/>
    </row>
    <row r="54" spans="1:11">
      <c r="A54" s="22">
        <v>54</v>
      </c>
      <c r="B54" s="239" t="s">
        <v>2108</v>
      </c>
      <c r="C54" s="232">
        <v>0</v>
      </c>
      <c r="D54" s="23">
        <v>8</v>
      </c>
      <c r="E54" s="23"/>
      <c r="F54" s="23"/>
      <c r="G54" s="23">
        <v>80</v>
      </c>
      <c r="H54" s="233">
        <f t="shared" si="0"/>
        <v>640</v>
      </c>
      <c r="I54" s="233"/>
      <c r="J54" s="234" t="s">
        <v>2109</v>
      </c>
      <c r="K54" s="22"/>
    </row>
    <row r="55" spans="1:11">
      <c r="A55" s="22">
        <v>55</v>
      </c>
      <c r="B55" s="62" t="s">
        <v>2949</v>
      </c>
      <c r="C55" s="232">
        <v>9</v>
      </c>
      <c r="D55" s="23">
        <v>6</v>
      </c>
      <c r="E55" s="23"/>
      <c r="F55" s="23"/>
      <c r="G55" s="23">
        <v>30</v>
      </c>
      <c r="H55" s="233">
        <f t="shared" si="0"/>
        <v>180</v>
      </c>
      <c r="I55" s="233"/>
      <c r="J55" s="234" t="s">
        <v>2950</v>
      </c>
      <c r="K55" s="22"/>
    </row>
    <row r="56" spans="1:11">
      <c r="A56" s="22">
        <v>56</v>
      </c>
      <c r="B56" s="62" t="s">
        <v>2843</v>
      </c>
      <c r="C56" s="232">
        <v>23</v>
      </c>
      <c r="D56" s="23">
        <v>23</v>
      </c>
      <c r="E56" s="23"/>
      <c r="F56" s="23"/>
      <c r="G56" s="23">
        <v>16</v>
      </c>
      <c r="H56" s="233">
        <f t="shared" si="0"/>
        <v>368</v>
      </c>
      <c r="I56" s="233"/>
      <c r="J56" s="234" t="s">
        <v>2844</v>
      </c>
      <c r="K56" s="22"/>
    </row>
    <row r="57" spans="1:11">
      <c r="A57" s="22">
        <v>57</v>
      </c>
      <c r="B57" s="62" t="s">
        <v>2537</v>
      </c>
      <c r="C57" s="232">
        <v>5</v>
      </c>
      <c r="D57" s="23">
        <v>5</v>
      </c>
      <c r="E57" s="23"/>
      <c r="F57" s="23"/>
      <c r="G57" s="23">
        <v>47</v>
      </c>
      <c r="H57" s="233">
        <f t="shared" si="0"/>
        <v>235</v>
      </c>
      <c r="I57" s="233"/>
      <c r="J57" s="234" t="s">
        <v>2538</v>
      </c>
      <c r="K57" s="22"/>
    </row>
    <row r="58" spans="1:11">
      <c r="A58" s="22">
        <v>58</v>
      </c>
      <c r="B58" s="238" t="s">
        <v>2751</v>
      </c>
      <c r="C58" s="232">
        <v>5</v>
      </c>
      <c r="D58" s="23">
        <v>10</v>
      </c>
      <c r="E58" s="23"/>
      <c r="F58" s="23"/>
      <c r="G58" s="23">
        <v>70</v>
      </c>
      <c r="H58" s="233">
        <f t="shared" si="0"/>
        <v>700</v>
      </c>
      <c r="I58" s="233"/>
      <c r="J58" s="234" t="s">
        <v>2752</v>
      </c>
      <c r="K58" s="22"/>
    </row>
    <row r="59" spans="1:11">
      <c r="A59" s="22">
        <v>59</v>
      </c>
      <c r="B59" s="62" t="s">
        <v>2710</v>
      </c>
      <c r="C59" s="232">
        <v>7</v>
      </c>
      <c r="D59" s="23">
        <v>6</v>
      </c>
      <c r="E59" s="23"/>
      <c r="F59" s="23"/>
      <c r="G59" s="23">
        <v>35</v>
      </c>
      <c r="H59" s="233">
        <f t="shared" si="0"/>
        <v>210</v>
      </c>
      <c r="I59" s="233"/>
      <c r="J59" s="234" t="s">
        <v>2711</v>
      </c>
      <c r="K59" s="22"/>
    </row>
    <row r="60" spans="1:11">
      <c r="A60" s="22">
        <v>60</v>
      </c>
      <c r="B60" s="22" t="s">
        <v>3108</v>
      </c>
      <c r="C60" s="232">
        <v>0</v>
      </c>
      <c r="D60" s="23">
        <v>13</v>
      </c>
      <c r="E60" s="23"/>
      <c r="F60" s="23"/>
      <c r="G60" s="23">
        <v>17</v>
      </c>
      <c r="H60" s="233">
        <f t="shared" si="0"/>
        <v>221</v>
      </c>
      <c r="I60" s="233"/>
      <c r="J60" s="234" t="s">
        <v>1956</v>
      </c>
      <c r="K60" s="22"/>
    </row>
    <row r="61" spans="1:11">
      <c r="A61" s="22">
        <v>61</v>
      </c>
      <c r="B61" s="238" t="s">
        <v>2721</v>
      </c>
      <c r="C61" s="232">
        <v>8</v>
      </c>
      <c r="D61" s="23">
        <v>7</v>
      </c>
      <c r="E61" s="23"/>
      <c r="F61" s="23"/>
      <c r="G61" s="23">
        <v>36</v>
      </c>
      <c r="H61" s="233">
        <f t="shared" si="0"/>
        <v>252</v>
      </c>
      <c r="I61" s="233"/>
      <c r="J61" s="234" t="s">
        <v>2722</v>
      </c>
      <c r="K61" s="22"/>
    </row>
    <row r="62" spans="1:11">
      <c r="A62" s="22">
        <v>62</v>
      </c>
      <c r="B62" s="62" t="s">
        <v>1734</v>
      </c>
      <c r="C62" s="232">
        <v>8</v>
      </c>
      <c r="D62" s="23">
        <v>18</v>
      </c>
      <c r="E62" s="23"/>
      <c r="F62" s="23"/>
      <c r="G62" s="23">
        <v>33</v>
      </c>
      <c r="H62" s="233">
        <f t="shared" si="0"/>
        <v>594</v>
      </c>
      <c r="I62" s="233"/>
      <c r="J62" s="234" t="s">
        <v>1733</v>
      </c>
      <c r="K62" s="22"/>
    </row>
    <row r="63" spans="1:11">
      <c r="A63" s="22">
        <v>63</v>
      </c>
      <c r="B63" s="62" t="s">
        <v>2495</v>
      </c>
      <c r="C63" s="232">
        <v>200</v>
      </c>
      <c r="D63" s="23">
        <v>211</v>
      </c>
      <c r="E63" s="23"/>
      <c r="F63" s="23"/>
      <c r="G63" s="23">
        <v>23</v>
      </c>
      <c r="H63" s="233">
        <f t="shared" si="0"/>
        <v>4853</v>
      </c>
      <c r="I63" s="233"/>
      <c r="J63" s="234" t="s">
        <v>2496</v>
      </c>
      <c r="K63" s="22"/>
    </row>
    <row r="64" spans="1:11">
      <c r="A64" s="22">
        <v>64</v>
      </c>
      <c r="B64" s="22" t="s">
        <v>1790</v>
      </c>
      <c r="C64" s="232">
        <v>0</v>
      </c>
      <c r="D64" s="23">
        <v>0</v>
      </c>
      <c r="E64" s="23"/>
      <c r="F64" s="23"/>
      <c r="G64" s="23">
        <v>11</v>
      </c>
      <c r="H64" s="233">
        <f t="shared" si="0"/>
        <v>0</v>
      </c>
      <c r="I64" s="233"/>
      <c r="J64" s="234" t="s">
        <v>1791</v>
      </c>
      <c r="K64" s="22"/>
    </row>
    <row r="65" spans="1:11">
      <c r="A65" s="22">
        <v>65</v>
      </c>
      <c r="B65" s="62" t="s">
        <v>2647</v>
      </c>
      <c r="C65" s="232">
        <v>143</v>
      </c>
      <c r="D65" s="23">
        <v>155</v>
      </c>
      <c r="E65" s="23"/>
      <c r="F65" s="23"/>
      <c r="G65" s="23">
        <v>20</v>
      </c>
      <c r="H65" s="233">
        <f t="shared" si="0"/>
        <v>3100</v>
      </c>
      <c r="I65" s="233"/>
      <c r="J65" s="234" t="s">
        <v>2648</v>
      </c>
      <c r="K65" s="22"/>
    </row>
    <row r="66" spans="1:11">
      <c r="A66" s="22">
        <v>66</v>
      </c>
      <c r="B66" s="22" t="s">
        <v>2176</v>
      </c>
      <c r="C66" s="232">
        <v>0</v>
      </c>
      <c r="D66" s="23">
        <v>57</v>
      </c>
      <c r="E66" s="23"/>
      <c r="F66" s="23"/>
      <c r="G66" s="23">
        <v>42</v>
      </c>
      <c r="H66" s="233">
        <f t="shared" si="0"/>
        <v>2394</v>
      </c>
      <c r="I66" s="233"/>
      <c r="J66" s="234" t="s">
        <v>2177</v>
      </c>
      <c r="K66" s="22"/>
    </row>
    <row r="67" spans="1:11">
      <c r="A67" s="22">
        <v>67</v>
      </c>
      <c r="B67" s="22" t="s">
        <v>2441</v>
      </c>
      <c r="C67" s="232">
        <v>0</v>
      </c>
      <c r="D67" s="23">
        <v>2</v>
      </c>
      <c r="E67" s="23"/>
      <c r="F67" s="23"/>
      <c r="G67" s="23">
        <v>31</v>
      </c>
      <c r="H67" s="233">
        <f t="shared" si="0"/>
        <v>62</v>
      </c>
      <c r="I67" s="233"/>
      <c r="J67" s="234" t="s">
        <v>2442</v>
      </c>
      <c r="K67" s="22"/>
    </row>
    <row r="68" spans="1:11">
      <c r="A68" s="22">
        <v>68</v>
      </c>
      <c r="B68" s="62" t="s">
        <v>2602</v>
      </c>
      <c r="C68" s="232">
        <v>2</v>
      </c>
      <c r="D68" s="23">
        <v>2</v>
      </c>
      <c r="E68" s="23"/>
      <c r="F68" s="23"/>
      <c r="G68" s="23">
        <v>6</v>
      </c>
      <c r="H68" s="233">
        <f t="shared" si="0"/>
        <v>12</v>
      </c>
      <c r="I68" s="233"/>
      <c r="J68" s="234" t="s">
        <v>2603</v>
      </c>
      <c r="K68" s="22"/>
    </row>
    <row r="69" spans="1:11">
      <c r="A69" s="22">
        <v>69</v>
      </c>
      <c r="B69" s="238" t="s">
        <v>2767</v>
      </c>
      <c r="C69" s="232">
        <v>2</v>
      </c>
      <c r="D69" s="23">
        <v>1</v>
      </c>
      <c r="E69" s="23"/>
      <c r="F69" s="23"/>
      <c r="G69" s="23">
        <v>33</v>
      </c>
      <c r="H69" s="233">
        <f t="shared" si="0"/>
        <v>33</v>
      </c>
      <c r="I69" s="233"/>
      <c r="J69" s="234" t="s">
        <v>2768</v>
      </c>
      <c r="K69" s="22"/>
    </row>
    <row r="70" spans="1:11">
      <c r="A70" s="22">
        <v>70</v>
      </c>
      <c r="B70" s="238" t="s">
        <v>3109</v>
      </c>
      <c r="C70" s="232">
        <v>2</v>
      </c>
      <c r="D70" s="23">
        <v>2</v>
      </c>
      <c r="E70" s="23"/>
      <c r="F70" s="23"/>
      <c r="G70" s="23">
        <v>175</v>
      </c>
      <c r="H70" s="233">
        <f t="shared" si="0"/>
        <v>350</v>
      </c>
      <c r="I70" s="233"/>
      <c r="J70" s="234" t="s">
        <v>2291</v>
      </c>
      <c r="K70" s="22"/>
    </row>
    <row r="71" spans="1:11">
      <c r="A71" s="22">
        <v>71</v>
      </c>
      <c r="B71" s="62" t="s">
        <v>2983</v>
      </c>
      <c r="C71" s="232">
        <v>1</v>
      </c>
      <c r="D71" s="23">
        <v>0</v>
      </c>
      <c r="E71" s="23"/>
      <c r="F71" s="23"/>
      <c r="G71" s="23">
        <v>27</v>
      </c>
      <c r="H71" s="233">
        <f t="shared" si="0"/>
        <v>0</v>
      </c>
      <c r="I71" s="233"/>
      <c r="J71" s="234" t="s">
        <v>2984</v>
      </c>
      <c r="K71" s="22"/>
    </row>
    <row r="72" spans="1:11">
      <c r="A72" s="22">
        <v>72</v>
      </c>
      <c r="B72" s="62" t="s">
        <v>2606</v>
      </c>
      <c r="C72" s="232">
        <v>211</v>
      </c>
      <c r="D72" s="23">
        <v>217</v>
      </c>
      <c r="E72" s="23"/>
      <c r="F72" s="23"/>
      <c r="G72" s="23">
        <v>18</v>
      </c>
      <c r="H72" s="233">
        <f t="shared" si="0"/>
        <v>3906</v>
      </c>
      <c r="I72" s="233"/>
      <c r="J72" s="234" t="s">
        <v>2607</v>
      </c>
      <c r="K72" s="22"/>
    </row>
    <row r="73" spans="1:11">
      <c r="A73" s="22">
        <v>73</v>
      </c>
      <c r="B73" s="22" t="s">
        <v>1951</v>
      </c>
      <c r="C73" s="232">
        <v>0</v>
      </c>
      <c r="D73" s="23">
        <v>350</v>
      </c>
      <c r="E73" s="23"/>
      <c r="F73" s="23"/>
      <c r="G73" s="23">
        <v>28</v>
      </c>
      <c r="H73" s="233">
        <f t="shared" si="0"/>
        <v>9800</v>
      </c>
      <c r="I73" s="233"/>
      <c r="J73" s="234" t="s">
        <v>1952</v>
      </c>
      <c r="K73" s="22"/>
    </row>
    <row r="74" spans="1:11">
      <c r="A74" s="22">
        <v>74</v>
      </c>
      <c r="B74" s="238" t="s">
        <v>2651</v>
      </c>
      <c r="C74" s="232">
        <v>57</v>
      </c>
      <c r="D74" s="23">
        <v>62</v>
      </c>
      <c r="E74" s="23"/>
      <c r="F74" s="23"/>
      <c r="G74" s="23">
        <v>49</v>
      </c>
      <c r="H74" s="233">
        <f t="shared" si="0"/>
        <v>3038</v>
      </c>
      <c r="I74" s="233"/>
      <c r="J74" s="234" t="s">
        <v>2652</v>
      </c>
      <c r="K74" s="22"/>
    </row>
    <row r="75" spans="1:11">
      <c r="A75" s="22">
        <v>75</v>
      </c>
      <c r="B75" s="238" t="s">
        <v>3110</v>
      </c>
      <c r="C75" s="232">
        <v>46</v>
      </c>
      <c r="D75" s="23">
        <v>44</v>
      </c>
      <c r="E75" s="23"/>
      <c r="F75" s="23"/>
      <c r="G75" s="23">
        <v>42</v>
      </c>
      <c r="H75" s="233">
        <f t="shared" si="0"/>
        <v>1848</v>
      </c>
      <c r="I75" s="233"/>
      <c r="J75" s="234" t="s">
        <v>2552</v>
      </c>
      <c r="K75" s="22"/>
    </row>
    <row r="76" spans="1:11">
      <c r="A76" s="22">
        <v>76</v>
      </c>
      <c r="B76" s="62" t="s">
        <v>3111</v>
      </c>
      <c r="C76" s="232">
        <v>170</v>
      </c>
      <c r="D76" s="23">
        <v>180</v>
      </c>
      <c r="E76" s="23"/>
      <c r="F76" s="23"/>
      <c r="G76" s="23">
        <v>33</v>
      </c>
      <c r="H76" s="233">
        <f t="shared" si="0"/>
        <v>5940</v>
      </c>
      <c r="I76" s="233"/>
      <c r="J76" s="234" t="s">
        <v>2550</v>
      </c>
      <c r="K76" s="22"/>
    </row>
    <row r="77" spans="1:11">
      <c r="A77" s="22">
        <v>77</v>
      </c>
      <c r="B77" s="238" t="s">
        <v>2760</v>
      </c>
      <c r="C77" s="232">
        <v>77</v>
      </c>
      <c r="D77" s="23">
        <v>127</v>
      </c>
      <c r="E77" s="23"/>
      <c r="F77" s="23"/>
      <c r="G77" s="23">
        <v>56</v>
      </c>
      <c r="H77" s="233">
        <f t="shared" si="0"/>
        <v>7112</v>
      </c>
      <c r="I77" s="233"/>
      <c r="J77" s="234" t="s">
        <v>2761</v>
      </c>
      <c r="K77" s="22"/>
    </row>
    <row r="78" spans="1:11">
      <c r="A78" s="22">
        <v>78</v>
      </c>
      <c r="B78" s="62" t="s">
        <v>1701</v>
      </c>
      <c r="C78" s="232">
        <v>170</v>
      </c>
      <c r="D78" s="23">
        <v>186</v>
      </c>
      <c r="E78" s="23"/>
      <c r="F78" s="23"/>
      <c r="G78" s="23">
        <v>5</v>
      </c>
      <c r="H78" s="233">
        <f t="shared" si="0"/>
        <v>930</v>
      </c>
      <c r="I78" s="233"/>
      <c r="J78" s="234" t="s">
        <v>1702</v>
      </c>
      <c r="K78" s="22"/>
    </row>
    <row r="79" spans="1:11">
      <c r="A79" s="22">
        <v>79</v>
      </c>
      <c r="B79" s="62" t="s">
        <v>2717</v>
      </c>
      <c r="C79" s="232">
        <v>231</v>
      </c>
      <c r="D79" s="23">
        <v>244</v>
      </c>
      <c r="E79" s="23"/>
      <c r="F79" s="23"/>
      <c r="G79" s="23">
        <v>18</v>
      </c>
      <c r="H79" s="233">
        <f t="shared" si="0"/>
        <v>4392</v>
      </c>
      <c r="I79" s="233"/>
      <c r="J79" s="234" t="s">
        <v>2718</v>
      </c>
      <c r="K79" s="22"/>
    </row>
    <row r="80" spans="1:11">
      <c r="A80" s="22">
        <v>80</v>
      </c>
      <c r="B80" s="62" t="s">
        <v>2719</v>
      </c>
      <c r="C80" s="232">
        <v>71</v>
      </c>
      <c r="D80" s="23">
        <v>71</v>
      </c>
      <c r="E80" s="23"/>
      <c r="F80" s="23"/>
      <c r="G80" s="23">
        <v>29</v>
      </c>
      <c r="H80" s="233">
        <f t="shared" si="0"/>
        <v>2059</v>
      </c>
      <c r="I80" s="233"/>
      <c r="J80" s="234" t="s">
        <v>2720</v>
      </c>
      <c r="K80" s="22"/>
    </row>
    <row r="81" spans="1:11">
      <c r="A81" s="22">
        <v>81</v>
      </c>
      <c r="B81" s="62" t="s">
        <v>2673</v>
      </c>
      <c r="C81" s="232">
        <v>9</v>
      </c>
      <c r="D81" s="23">
        <v>20</v>
      </c>
      <c r="E81" s="23"/>
      <c r="F81" s="23"/>
      <c r="G81" s="23">
        <v>40</v>
      </c>
      <c r="H81" s="233">
        <f t="shared" si="0"/>
        <v>800</v>
      </c>
      <c r="I81" s="233"/>
      <c r="J81" s="234" t="s">
        <v>2674</v>
      </c>
      <c r="K81" s="22"/>
    </row>
    <row r="82" spans="1:11">
      <c r="A82" s="22">
        <v>82</v>
      </c>
      <c r="B82" s="238" t="s">
        <v>2947</v>
      </c>
      <c r="C82" s="232">
        <v>16</v>
      </c>
      <c r="D82" s="23">
        <v>42</v>
      </c>
      <c r="E82" s="23"/>
      <c r="F82" s="23"/>
      <c r="G82" s="23">
        <v>64</v>
      </c>
      <c r="H82" s="233">
        <f t="shared" si="0"/>
        <v>2688</v>
      </c>
      <c r="I82" s="233"/>
      <c r="J82" s="234" t="s">
        <v>2948</v>
      </c>
      <c r="K82" s="22"/>
    </row>
    <row r="83" spans="1:11">
      <c r="A83" s="22">
        <v>83</v>
      </c>
      <c r="B83" s="22" t="s">
        <v>1904</v>
      </c>
      <c r="C83" s="232">
        <v>0</v>
      </c>
      <c r="D83" s="23">
        <v>22</v>
      </c>
      <c r="E83" s="23"/>
      <c r="F83" s="23"/>
      <c r="G83" s="23">
        <v>21</v>
      </c>
      <c r="H83" s="233">
        <f t="shared" si="0"/>
        <v>462</v>
      </c>
      <c r="I83" s="233"/>
      <c r="J83" s="234" t="s">
        <v>1805</v>
      </c>
      <c r="K83" s="22"/>
    </row>
    <row r="84" spans="1:11">
      <c r="A84" s="22">
        <v>84</v>
      </c>
      <c r="B84" s="238" t="s">
        <v>2791</v>
      </c>
      <c r="C84" s="232">
        <v>1</v>
      </c>
      <c r="D84" s="23">
        <v>11</v>
      </c>
      <c r="E84" s="23"/>
      <c r="F84" s="23"/>
      <c r="G84" s="23">
        <v>42</v>
      </c>
      <c r="H84" s="233">
        <f t="shared" si="0"/>
        <v>462</v>
      </c>
      <c r="I84" s="233"/>
      <c r="J84" s="234" t="s">
        <v>2792</v>
      </c>
      <c r="K84" s="22"/>
    </row>
    <row r="85" spans="1:11">
      <c r="A85" s="22">
        <v>85</v>
      </c>
      <c r="B85" s="22" t="s">
        <v>2126</v>
      </c>
      <c r="C85" s="232">
        <v>0</v>
      </c>
      <c r="D85" s="23">
        <v>79</v>
      </c>
      <c r="E85" s="23"/>
      <c r="F85" s="23"/>
      <c r="G85" s="23">
        <v>28</v>
      </c>
      <c r="H85" s="233">
        <f t="shared" si="0"/>
        <v>2212</v>
      </c>
      <c r="I85" s="233"/>
      <c r="J85" s="234" t="s">
        <v>2127</v>
      </c>
      <c r="K85" s="22"/>
    </row>
    <row r="86" spans="1:11">
      <c r="A86" s="22">
        <v>86</v>
      </c>
      <c r="B86" s="62" t="s">
        <v>3112</v>
      </c>
      <c r="C86" s="232">
        <v>26</v>
      </c>
      <c r="D86" s="23">
        <v>38</v>
      </c>
      <c r="E86" s="23"/>
      <c r="F86" s="23"/>
      <c r="G86" s="23">
        <v>70</v>
      </c>
      <c r="H86" s="233">
        <f t="shared" si="0"/>
        <v>2660</v>
      </c>
      <c r="I86" s="233"/>
      <c r="J86" s="234" t="s">
        <v>2879</v>
      </c>
      <c r="K86" s="22"/>
    </row>
    <row r="87" spans="1:11">
      <c r="A87" s="22">
        <v>87</v>
      </c>
      <c r="B87" s="62" t="s">
        <v>2513</v>
      </c>
      <c r="C87" s="232">
        <v>20</v>
      </c>
      <c r="D87" s="23">
        <v>20</v>
      </c>
      <c r="E87" s="23"/>
      <c r="F87" s="23"/>
      <c r="G87" s="23">
        <v>26</v>
      </c>
      <c r="H87" s="233">
        <f t="shared" si="0"/>
        <v>520</v>
      </c>
      <c r="I87" s="233"/>
      <c r="J87" s="234" t="s">
        <v>2514</v>
      </c>
      <c r="K87" s="22"/>
    </row>
    <row r="88" spans="1:11">
      <c r="A88" s="22">
        <v>88</v>
      </c>
      <c r="B88" s="22" t="s">
        <v>2433</v>
      </c>
      <c r="C88" s="232">
        <v>0</v>
      </c>
      <c r="D88" s="23">
        <v>50</v>
      </c>
      <c r="E88" s="23"/>
      <c r="F88" s="23"/>
      <c r="G88" s="23">
        <v>80</v>
      </c>
      <c r="H88" s="233">
        <f t="shared" si="0"/>
        <v>4000</v>
      </c>
      <c r="I88" s="233"/>
      <c r="J88" s="234" t="s">
        <v>2434</v>
      </c>
      <c r="K88" s="22"/>
    </row>
    <row r="89" spans="1:11">
      <c r="A89" s="22">
        <v>89</v>
      </c>
      <c r="B89" s="238" t="s">
        <v>2598</v>
      </c>
      <c r="C89" s="232">
        <v>69</v>
      </c>
      <c r="D89" s="23">
        <v>69</v>
      </c>
      <c r="E89" s="23"/>
      <c r="F89" s="23"/>
      <c r="G89" s="23">
        <v>8</v>
      </c>
      <c r="H89" s="233">
        <f t="shared" si="0"/>
        <v>552</v>
      </c>
      <c r="I89" s="233"/>
      <c r="J89" s="234" t="s">
        <v>2599</v>
      </c>
      <c r="K89" s="22"/>
    </row>
    <row r="90" spans="1:11">
      <c r="A90" s="22">
        <v>90</v>
      </c>
      <c r="B90" s="62" t="s">
        <v>2870</v>
      </c>
      <c r="C90" s="232">
        <v>298</v>
      </c>
      <c r="D90" s="23">
        <v>299</v>
      </c>
      <c r="E90" s="23"/>
      <c r="F90" s="23"/>
      <c r="G90" s="23">
        <v>26</v>
      </c>
      <c r="H90" s="233">
        <f t="shared" si="0"/>
        <v>7774</v>
      </c>
      <c r="I90" s="233"/>
      <c r="J90" s="234" t="s">
        <v>2871</v>
      </c>
      <c r="K90" s="22"/>
    </row>
    <row r="91" spans="1:11">
      <c r="A91" s="22">
        <v>91</v>
      </c>
      <c r="B91" s="238" t="s">
        <v>3043</v>
      </c>
      <c r="C91" s="232">
        <v>195</v>
      </c>
      <c r="D91" s="23">
        <v>212</v>
      </c>
      <c r="E91" s="23"/>
      <c r="F91" s="23"/>
      <c r="G91" s="23">
        <v>89</v>
      </c>
      <c r="H91" s="233">
        <f t="shared" si="0"/>
        <v>18868</v>
      </c>
      <c r="I91" s="233"/>
      <c r="J91" s="234" t="s">
        <v>3044</v>
      </c>
      <c r="K91" s="22"/>
    </row>
    <row r="92" spans="1:11">
      <c r="A92" s="22">
        <v>92</v>
      </c>
      <c r="B92" s="62" t="s">
        <v>2590</v>
      </c>
      <c r="C92" s="232">
        <v>18</v>
      </c>
      <c r="D92" s="23">
        <v>29</v>
      </c>
      <c r="E92" s="23"/>
      <c r="F92" s="23"/>
      <c r="G92" s="23">
        <v>30</v>
      </c>
      <c r="H92" s="233">
        <f t="shared" si="0"/>
        <v>870</v>
      </c>
      <c r="I92" s="233"/>
      <c r="J92" s="234" t="s">
        <v>2591</v>
      </c>
      <c r="K92" s="22"/>
    </row>
    <row r="93" spans="1:11">
      <c r="A93" s="22">
        <v>93</v>
      </c>
      <c r="B93" s="62" t="s">
        <v>2535</v>
      </c>
      <c r="C93" s="232">
        <v>13</v>
      </c>
      <c r="D93" s="23">
        <v>13</v>
      </c>
      <c r="E93" s="23"/>
      <c r="F93" s="23"/>
      <c r="G93" s="23">
        <v>30</v>
      </c>
      <c r="H93" s="233">
        <f t="shared" si="0"/>
        <v>390</v>
      </c>
      <c r="I93" s="233"/>
      <c r="J93" s="234" t="s">
        <v>2536</v>
      </c>
      <c r="K93" s="22"/>
    </row>
    <row r="94" spans="1:11">
      <c r="A94" s="22">
        <v>94</v>
      </c>
      <c r="B94" s="238" t="s">
        <v>3060</v>
      </c>
      <c r="C94" s="232">
        <v>14</v>
      </c>
      <c r="D94" s="23">
        <v>15</v>
      </c>
      <c r="E94" s="23"/>
      <c r="F94" s="23"/>
      <c r="G94" s="23">
        <v>70</v>
      </c>
      <c r="H94" s="233">
        <f t="shared" si="0"/>
        <v>1050</v>
      </c>
      <c r="I94" s="233"/>
      <c r="J94" s="234" t="s">
        <v>3061</v>
      </c>
      <c r="K94" s="22"/>
    </row>
    <row r="95" spans="1:11">
      <c r="A95" s="22">
        <v>95</v>
      </c>
      <c r="B95" s="238" t="s">
        <v>2872</v>
      </c>
      <c r="C95" s="232">
        <v>11</v>
      </c>
      <c r="D95" s="23">
        <v>14</v>
      </c>
      <c r="E95" s="23"/>
      <c r="F95" s="23"/>
      <c r="G95" s="23">
        <v>280</v>
      </c>
      <c r="H95" s="233">
        <f t="shared" si="0"/>
        <v>3920</v>
      </c>
      <c r="I95" s="233"/>
      <c r="J95" s="234" t="s">
        <v>2873</v>
      </c>
      <c r="K95" s="22"/>
    </row>
    <row r="96" spans="1:11">
      <c r="A96" s="22">
        <v>96</v>
      </c>
      <c r="B96" s="62" t="s">
        <v>2734</v>
      </c>
      <c r="C96" s="232">
        <v>316</v>
      </c>
      <c r="D96" s="23">
        <v>326</v>
      </c>
      <c r="E96" s="23"/>
      <c r="F96" s="23"/>
      <c r="G96" s="23">
        <v>13</v>
      </c>
      <c r="H96" s="233">
        <f t="shared" si="0"/>
        <v>4238</v>
      </c>
      <c r="I96" s="233"/>
      <c r="J96" s="234" t="s">
        <v>2735</v>
      </c>
      <c r="K96" s="22"/>
    </row>
    <row r="97" spans="1:11">
      <c r="A97" s="22">
        <v>97</v>
      </c>
      <c r="B97" s="62" t="s">
        <v>2785</v>
      </c>
      <c r="C97" s="232">
        <v>3</v>
      </c>
      <c r="D97" s="23">
        <v>78</v>
      </c>
      <c r="E97" s="23"/>
      <c r="F97" s="23"/>
      <c r="G97" s="23">
        <v>33</v>
      </c>
      <c r="H97" s="233">
        <f t="shared" si="0"/>
        <v>2574</v>
      </c>
      <c r="I97" s="233"/>
      <c r="J97" s="234" t="s">
        <v>2786</v>
      </c>
      <c r="K97" s="22"/>
    </row>
    <row r="98" spans="1:11">
      <c r="A98" s="22">
        <v>98</v>
      </c>
      <c r="B98" s="62" t="s">
        <v>3022</v>
      </c>
      <c r="C98" s="232">
        <v>115</v>
      </c>
      <c r="D98" s="23">
        <v>126</v>
      </c>
      <c r="E98" s="23"/>
      <c r="F98" s="23"/>
      <c r="G98" s="23">
        <v>33</v>
      </c>
      <c r="H98" s="233">
        <f t="shared" si="0"/>
        <v>4158</v>
      </c>
      <c r="I98" s="233"/>
      <c r="J98" s="234" t="s">
        <v>3023</v>
      </c>
      <c r="K98" s="22"/>
    </row>
    <row r="99" spans="1:11">
      <c r="A99" s="22">
        <v>99</v>
      </c>
      <c r="B99" s="240" t="s">
        <v>3071</v>
      </c>
      <c r="C99" s="232">
        <v>146</v>
      </c>
      <c r="D99" s="23">
        <v>158</v>
      </c>
      <c r="E99" s="23"/>
      <c r="F99" s="23"/>
      <c r="G99" s="23">
        <v>60</v>
      </c>
      <c r="H99" s="233">
        <f t="shared" si="0"/>
        <v>9480</v>
      </c>
      <c r="I99" s="233"/>
      <c r="J99" s="237" t="s">
        <v>3072</v>
      </c>
      <c r="K99" s="22"/>
    </row>
    <row r="100" spans="1:11">
      <c r="A100" s="22">
        <v>100</v>
      </c>
      <c r="B100" s="62" t="s">
        <v>2769</v>
      </c>
      <c r="C100" s="232">
        <v>78</v>
      </c>
      <c r="D100" s="23">
        <v>78</v>
      </c>
      <c r="E100" s="23"/>
      <c r="F100" s="23"/>
      <c r="G100" s="23">
        <v>30</v>
      </c>
      <c r="H100" s="233">
        <f t="shared" si="0"/>
        <v>2340</v>
      </c>
      <c r="I100" s="233"/>
      <c r="J100" s="234" t="s">
        <v>2770</v>
      </c>
      <c r="K100" s="22"/>
    </row>
    <row r="101" spans="1:11">
      <c r="A101" s="22">
        <v>101</v>
      </c>
      <c r="B101" s="62" t="s">
        <v>3113</v>
      </c>
      <c r="C101" s="232">
        <v>392</v>
      </c>
      <c r="D101" s="23">
        <v>397</v>
      </c>
      <c r="E101" s="23"/>
      <c r="F101" s="23"/>
      <c r="G101" s="23">
        <v>25</v>
      </c>
      <c r="H101" s="233">
        <f t="shared" si="0"/>
        <v>9925</v>
      </c>
      <c r="I101" s="233"/>
      <c r="J101" s="241" t="s">
        <v>2776</v>
      </c>
      <c r="K101" s="22"/>
    </row>
    <row r="102" spans="1:11">
      <c r="A102" s="22">
        <v>102</v>
      </c>
      <c r="B102" s="62" t="s">
        <v>2830</v>
      </c>
      <c r="C102" s="230">
        <v>123</v>
      </c>
      <c r="D102" s="20">
        <v>128</v>
      </c>
      <c r="E102" s="23"/>
      <c r="F102" s="23"/>
      <c r="G102" s="23">
        <v>20</v>
      </c>
      <c r="H102" s="233">
        <f t="shared" si="0"/>
        <v>2560</v>
      </c>
      <c r="I102" s="233"/>
      <c r="J102" s="234" t="s">
        <v>2831</v>
      </c>
      <c r="K102" s="22"/>
    </row>
    <row r="103" spans="1:11">
      <c r="A103" s="22">
        <v>103</v>
      </c>
      <c r="B103" s="238" t="s">
        <v>1993</v>
      </c>
      <c r="C103" s="232">
        <v>33</v>
      </c>
      <c r="D103" s="23">
        <v>33</v>
      </c>
      <c r="E103" s="23"/>
      <c r="F103" s="23"/>
      <c r="G103" s="23">
        <v>45</v>
      </c>
      <c r="H103" s="233">
        <f t="shared" si="0"/>
        <v>1485</v>
      </c>
      <c r="I103" s="233"/>
      <c r="J103" s="234" t="s">
        <v>1994</v>
      </c>
      <c r="K103" s="22"/>
    </row>
    <row r="104" spans="1:11">
      <c r="A104" s="22">
        <v>104</v>
      </c>
      <c r="B104" s="62" t="s">
        <v>2633</v>
      </c>
      <c r="C104" s="232">
        <v>127</v>
      </c>
      <c r="D104" s="23">
        <v>151</v>
      </c>
      <c r="E104" s="23"/>
      <c r="F104" s="23"/>
      <c r="G104" s="23">
        <v>28</v>
      </c>
      <c r="H104" s="233">
        <f t="shared" si="0"/>
        <v>4228</v>
      </c>
      <c r="I104" s="233"/>
      <c r="J104" s="234" t="s">
        <v>2634</v>
      </c>
      <c r="K104" s="22"/>
    </row>
    <row r="105" spans="1:11">
      <c r="A105" s="22">
        <v>105</v>
      </c>
      <c r="B105" s="240" t="s">
        <v>3077</v>
      </c>
      <c r="C105" s="232">
        <v>63</v>
      </c>
      <c r="D105" s="23">
        <v>67</v>
      </c>
      <c r="E105" s="23"/>
      <c r="F105" s="23"/>
      <c r="G105" s="23">
        <v>66</v>
      </c>
      <c r="H105" s="233">
        <f t="shared" si="0"/>
        <v>4422</v>
      </c>
      <c r="I105" s="233"/>
      <c r="J105" s="234" t="s">
        <v>3078</v>
      </c>
      <c r="K105" s="22"/>
    </row>
    <row r="106" spans="1:11">
      <c r="A106" s="22">
        <v>106</v>
      </c>
      <c r="B106" s="238" t="s">
        <v>3114</v>
      </c>
      <c r="C106" s="232">
        <v>108</v>
      </c>
      <c r="D106" s="23">
        <v>118</v>
      </c>
      <c r="E106" s="23"/>
      <c r="F106" s="23"/>
      <c r="G106" s="23">
        <v>19</v>
      </c>
      <c r="H106" s="233">
        <f t="shared" si="0"/>
        <v>2242</v>
      </c>
      <c r="I106" s="233"/>
      <c r="J106" s="234" t="s">
        <v>3029</v>
      </c>
      <c r="K106" s="22"/>
    </row>
    <row r="107" spans="1:11">
      <c r="A107" s="22">
        <v>107</v>
      </c>
      <c r="B107" s="62" t="s">
        <v>3115</v>
      </c>
      <c r="C107" s="232">
        <v>23</v>
      </c>
      <c r="D107" s="23">
        <v>23</v>
      </c>
      <c r="E107" s="23"/>
      <c r="F107" s="23"/>
      <c r="G107" s="23">
        <v>10</v>
      </c>
      <c r="H107" s="233">
        <f t="shared" si="0"/>
        <v>230</v>
      </c>
      <c r="I107" s="233"/>
      <c r="J107" s="234" t="s">
        <v>2836</v>
      </c>
      <c r="K107" s="22"/>
    </row>
    <row r="108" spans="1:11">
      <c r="A108" s="22">
        <v>108</v>
      </c>
      <c r="B108" s="238" t="s">
        <v>2616</v>
      </c>
      <c r="C108" s="232">
        <v>10</v>
      </c>
      <c r="D108" s="23">
        <v>10</v>
      </c>
      <c r="E108" s="23"/>
      <c r="F108" s="23"/>
      <c r="G108" s="23">
        <v>70</v>
      </c>
      <c r="H108" s="233">
        <f t="shared" si="0"/>
        <v>700</v>
      </c>
      <c r="I108" s="233"/>
      <c r="J108" s="234" t="s">
        <v>2617</v>
      </c>
      <c r="K108" s="22"/>
    </row>
    <row r="109" spans="1:11">
      <c r="A109" s="22">
        <v>109</v>
      </c>
      <c r="B109" s="62" t="s">
        <v>3116</v>
      </c>
      <c r="C109" s="232">
        <v>20</v>
      </c>
      <c r="D109" s="23">
        <v>20</v>
      </c>
      <c r="E109" s="23"/>
      <c r="F109" s="23"/>
      <c r="G109" s="23">
        <v>19</v>
      </c>
      <c r="H109" s="233">
        <f t="shared" si="0"/>
        <v>380</v>
      </c>
      <c r="I109" s="233"/>
      <c r="J109" s="234" t="s">
        <v>2946</v>
      </c>
      <c r="K109" s="22"/>
    </row>
    <row r="110" spans="1:11">
      <c r="A110" s="22">
        <v>110</v>
      </c>
      <c r="B110" s="238" t="s">
        <v>2712</v>
      </c>
      <c r="C110" s="232">
        <v>41</v>
      </c>
      <c r="D110" s="23">
        <v>52</v>
      </c>
      <c r="E110" s="23"/>
      <c r="F110" s="23"/>
      <c r="G110" s="23">
        <v>27</v>
      </c>
      <c r="H110" s="233">
        <f t="shared" si="0"/>
        <v>1404</v>
      </c>
      <c r="I110" s="233"/>
      <c r="J110" s="234" t="s">
        <v>2015</v>
      </c>
      <c r="K110" s="22"/>
    </row>
    <row r="111" spans="1:11">
      <c r="A111" s="22">
        <v>111</v>
      </c>
      <c r="B111" s="22" t="s">
        <v>1949</v>
      </c>
      <c r="C111" s="232">
        <v>0</v>
      </c>
      <c r="D111" s="23">
        <v>46</v>
      </c>
      <c r="E111" s="23"/>
      <c r="F111" s="23"/>
      <c r="G111" s="23">
        <v>26</v>
      </c>
      <c r="H111" s="233">
        <f t="shared" si="0"/>
        <v>1196</v>
      </c>
      <c r="I111" s="233"/>
      <c r="J111" s="234" t="s">
        <v>1950</v>
      </c>
      <c r="K111" s="22"/>
    </row>
    <row r="112" spans="1:11">
      <c r="A112" s="22">
        <v>112</v>
      </c>
      <c r="B112" s="22" t="s">
        <v>1728</v>
      </c>
      <c r="C112" s="232">
        <v>0</v>
      </c>
      <c r="D112" s="23">
        <v>282</v>
      </c>
      <c r="E112" s="23"/>
      <c r="F112" s="23"/>
      <c r="G112" s="23">
        <v>37</v>
      </c>
      <c r="H112" s="233">
        <f t="shared" si="0"/>
        <v>10434</v>
      </c>
      <c r="I112" s="233"/>
      <c r="J112" s="234" t="s">
        <v>1783</v>
      </c>
      <c r="K112" s="22"/>
    </row>
    <row r="113" spans="1:11">
      <c r="A113" s="22">
        <v>113</v>
      </c>
      <c r="B113" s="62" t="s">
        <v>2731</v>
      </c>
      <c r="C113" s="232">
        <v>448</v>
      </c>
      <c r="D113" s="23">
        <v>43</v>
      </c>
      <c r="E113" s="23"/>
      <c r="F113" s="23"/>
      <c r="G113" s="23">
        <v>16</v>
      </c>
      <c r="H113" s="233">
        <f t="shared" si="0"/>
        <v>688</v>
      </c>
      <c r="I113" s="233"/>
      <c r="J113" s="234" t="s">
        <v>2732</v>
      </c>
      <c r="K113" s="22"/>
    </row>
    <row r="114" spans="1:11">
      <c r="A114" s="22">
        <v>114</v>
      </c>
      <c r="B114" s="62" t="s">
        <v>1719</v>
      </c>
      <c r="C114" s="232">
        <v>2</v>
      </c>
      <c r="D114" s="23">
        <v>871</v>
      </c>
      <c r="E114" s="23"/>
      <c r="F114" s="23"/>
      <c r="G114" s="23">
        <v>29</v>
      </c>
      <c r="H114" s="233">
        <f t="shared" si="0"/>
        <v>25259</v>
      </c>
      <c r="I114" s="233"/>
      <c r="J114" s="234" t="s">
        <v>1721</v>
      </c>
      <c r="K114" s="22"/>
    </row>
    <row r="115" spans="1:11">
      <c r="A115" s="22">
        <v>115</v>
      </c>
      <c r="B115" s="62" t="s">
        <v>2539</v>
      </c>
      <c r="C115" s="232">
        <v>355</v>
      </c>
      <c r="D115" s="23">
        <v>367</v>
      </c>
      <c r="E115" s="23"/>
      <c r="F115" s="23"/>
      <c r="G115" s="23">
        <v>35</v>
      </c>
      <c r="H115" s="233">
        <f t="shared" si="0"/>
        <v>12845</v>
      </c>
      <c r="I115" s="233"/>
      <c r="J115" s="234" t="s">
        <v>2540</v>
      </c>
      <c r="K115" s="22"/>
    </row>
    <row r="116" spans="1:11">
      <c r="A116" s="22">
        <v>116</v>
      </c>
      <c r="B116" s="238" t="s">
        <v>2758</v>
      </c>
      <c r="C116" s="232">
        <v>35</v>
      </c>
      <c r="D116" s="23">
        <v>35</v>
      </c>
      <c r="E116" s="23"/>
      <c r="F116" s="23"/>
      <c r="G116" s="23">
        <v>90</v>
      </c>
      <c r="H116" s="233">
        <f t="shared" si="0"/>
        <v>3150</v>
      </c>
      <c r="I116" s="233"/>
      <c r="J116" s="234" t="s">
        <v>2759</v>
      </c>
      <c r="K116" s="22"/>
    </row>
    <row r="117" spans="1:11">
      <c r="A117" s="22">
        <v>117</v>
      </c>
      <c r="B117" s="240" t="s">
        <v>2742</v>
      </c>
      <c r="C117" s="232">
        <v>132</v>
      </c>
      <c r="D117" s="23">
        <v>132</v>
      </c>
      <c r="E117" s="23"/>
      <c r="F117" s="23"/>
      <c r="G117" s="23">
        <v>16</v>
      </c>
      <c r="H117" s="233">
        <f t="shared" si="0"/>
        <v>2112</v>
      </c>
      <c r="I117" s="233"/>
      <c r="J117" s="234" t="s">
        <v>2041</v>
      </c>
      <c r="K117" s="22"/>
    </row>
    <row r="118" spans="1:11">
      <c r="A118" s="22">
        <v>118</v>
      </c>
      <c r="B118" s="238" t="s">
        <v>2529</v>
      </c>
      <c r="C118" s="232">
        <v>44</v>
      </c>
      <c r="D118" s="23">
        <v>61</v>
      </c>
      <c r="E118" s="23"/>
      <c r="F118" s="23"/>
      <c r="G118" s="23">
        <v>60</v>
      </c>
      <c r="H118" s="233">
        <f t="shared" si="0"/>
        <v>3660</v>
      </c>
      <c r="I118" s="233"/>
      <c r="J118" s="234" t="s">
        <v>2530</v>
      </c>
      <c r="K118" s="22"/>
    </row>
    <row r="119" spans="1:11">
      <c r="A119" s="22">
        <v>119</v>
      </c>
      <c r="B119" s="62" t="s">
        <v>2727</v>
      </c>
      <c r="C119" s="232">
        <v>328</v>
      </c>
      <c r="D119" s="23">
        <v>540</v>
      </c>
      <c r="E119" s="23"/>
      <c r="F119" s="23"/>
      <c r="G119" s="23">
        <v>10</v>
      </c>
      <c r="H119" s="233">
        <f t="shared" si="0"/>
        <v>5400</v>
      </c>
      <c r="I119" s="233"/>
      <c r="J119" s="234" t="s">
        <v>2728</v>
      </c>
      <c r="K119" s="22"/>
    </row>
    <row r="120" spans="1:11">
      <c r="A120" s="22">
        <v>120</v>
      </c>
      <c r="B120" s="62" t="s">
        <v>2881</v>
      </c>
      <c r="C120" s="232">
        <v>65</v>
      </c>
      <c r="D120" s="23">
        <v>66</v>
      </c>
      <c r="E120" s="23"/>
      <c r="F120" s="23"/>
      <c r="G120" s="23">
        <v>22</v>
      </c>
      <c r="H120" s="233">
        <f t="shared" si="0"/>
        <v>1452</v>
      </c>
      <c r="I120" s="233"/>
      <c r="J120" s="234" t="s">
        <v>2882</v>
      </c>
      <c r="K120" s="22"/>
    </row>
    <row r="121" spans="1:11">
      <c r="A121" s="22">
        <v>121</v>
      </c>
      <c r="B121" s="62" t="s">
        <v>3053</v>
      </c>
      <c r="C121" s="232">
        <v>105</v>
      </c>
      <c r="D121" s="23">
        <v>46</v>
      </c>
      <c r="E121" s="23"/>
      <c r="F121" s="23"/>
      <c r="G121" s="23">
        <v>23</v>
      </c>
      <c r="H121" s="233">
        <f t="shared" si="0"/>
        <v>1058</v>
      </c>
      <c r="I121" s="233"/>
      <c r="J121" s="234" t="s">
        <v>2379</v>
      </c>
      <c r="K121" s="22"/>
    </row>
    <row r="122" spans="1:11">
      <c r="A122" s="22">
        <v>122</v>
      </c>
      <c r="B122" s="62" t="s">
        <v>2702</v>
      </c>
      <c r="C122" s="232">
        <v>38</v>
      </c>
      <c r="D122" s="23">
        <v>38</v>
      </c>
      <c r="E122" s="23"/>
      <c r="F122" s="23"/>
      <c r="G122" s="23">
        <v>45</v>
      </c>
      <c r="H122" s="233">
        <f t="shared" si="0"/>
        <v>1710</v>
      </c>
      <c r="I122" s="233"/>
      <c r="J122" s="234" t="s">
        <v>2703</v>
      </c>
      <c r="K122" s="22"/>
    </row>
    <row r="123" spans="1:11">
      <c r="A123" s="22">
        <v>123</v>
      </c>
      <c r="B123" s="238" t="s">
        <v>2594</v>
      </c>
      <c r="C123" s="232">
        <v>1</v>
      </c>
      <c r="D123" s="23">
        <v>30</v>
      </c>
      <c r="E123" s="23"/>
      <c r="F123" s="23"/>
      <c r="G123" s="23">
        <v>47</v>
      </c>
      <c r="H123" s="233">
        <f t="shared" si="0"/>
        <v>1410</v>
      </c>
      <c r="I123" s="233"/>
      <c r="J123" s="234" t="s">
        <v>2595</v>
      </c>
      <c r="K123" s="22"/>
    </row>
    <row r="124" spans="1:11">
      <c r="A124" s="22">
        <v>124</v>
      </c>
      <c r="B124" s="62" t="s">
        <v>3117</v>
      </c>
      <c r="C124" s="232">
        <v>117</v>
      </c>
      <c r="D124" s="23">
        <v>116</v>
      </c>
      <c r="E124" s="23"/>
      <c r="F124" s="23"/>
      <c r="G124" s="23">
        <v>4</v>
      </c>
      <c r="H124" s="233">
        <f t="shared" si="0"/>
        <v>464</v>
      </c>
      <c r="I124" s="233"/>
      <c r="J124" s="234" t="s">
        <v>2502</v>
      </c>
      <c r="K124" s="22"/>
    </row>
    <row r="125" spans="1:11">
      <c r="A125" s="22">
        <v>125</v>
      </c>
      <c r="B125" s="62" t="s">
        <v>2640</v>
      </c>
      <c r="C125" s="232">
        <v>59</v>
      </c>
      <c r="D125" s="23">
        <v>63</v>
      </c>
      <c r="E125" s="23"/>
      <c r="F125" s="23"/>
      <c r="G125" s="23">
        <v>21</v>
      </c>
      <c r="H125" s="233">
        <f t="shared" si="0"/>
        <v>1323</v>
      </c>
      <c r="I125" s="233"/>
      <c r="J125" s="234" t="s">
        <v>2641</v>
      </c>
      <c r="K125" s="22"/>
    </row>
    <row r="126" spans="1:11">
      <c r="A126" s="22">
        <v>126</v>
      </c>
      <c r="B126" s="62" t="s">
        <v>2638</v>
      </c>
      <c r="C126" s="232">
        <v>25</v>
      </c>
      <c r="D126" s="23">
        <v>26</v>
      </c>
      <c r="E126" s="23"/>
      <c r="F126" s="23"/>
      <c r="G126" s="23">
        <v>26</v>
      </c>
      <c r="H126" s="233">
        <f t="shared" si="0"/>
        <v>676</v>
      </c>
      <c r="I126" s="233"/>
      <c r="J126" s="234" t="s">
        <v>2639</v>
      </c>
      <c r="K126" s="22"/>
    </row>
    <row r="127" spans="1:11">
      <c r="A127" s="22">
        <v>127</v>
      </c>
      <c r="B127" s="62" t="s">
        <v>2924</v>
      </c>
      <c r="C127" s="232">
        <v>8</v>
      </c>
      <c r="D127" s="23">
        <v>8</v>
      </c>
      <c r="E127" s="23"/>
      <c r="F127" s="23"/>
      <c r="G127" s="23">
        <v>27</v>
      </c>
      <c r="H127" s="233">
        <f t="shared" si="0"/>
        <v>216</v>
      </c>
      <c r="I127" s="233"/>
      <c r="J127" s="234" t="s">
        <v>2925</v>
      </c>
      <c r="K127" s="22" t="s">
        <v>3118</v>
      </c>
    </row>
    <row r="128" spans="1:11">
      <c r="A128" s="22">
        <v>128</v>
      </c>
      <c r="B128" s="62" t="s">
        <v>2704</v>
      </c>
      <c r="C128" s="232">
        <v>23</v>
      </c>
      <c r="D128" s="23">
        <v>33</v>
      </c>
      <c r="E128" s="23"/>
      <c r="F128" s="23"/>
      <c r="G128" s="23">
        <v>23</v>
      </c>
      <c r="H128" s="233">
        <f t="shared" si="0"/>
        <v>759</v>
      </c>
      <c r="I128" s="233"/>
      <c r="J128" s="234" t="s">
        <v>2705</v>
      </c>
      <c r="K128" s="22"/>
    </row>
    <row r="129" spans="1:11">
      <c r="A129" s="22">
        <v>129</v>
      </c>
      <c r="B129" s="62" t="s">
        <v>2901</v>
      </c>
      <c r="C129" s="232">
        <v>10</v>
      </c>
      <c r="D129" s="23">
        <v>20</v>
      </c>
      <c r="E129" s="23"/>
      <c r="F129" s="23"/>
      <c r="G129" s="23">
        <v>27</v>
      </c>
      <c r="H129" s="233">
        <f t="shared" si="0"/>
        <v>540</v>
      </c>
      <c r="I129" s="233"/>
      <c r="J129" s="234" t="s">
        <v>2902</v>
      </c>
      <c r="K129" s="22"/>
    </row>
    <row r="130" spans="1:11">
      <c r="A130" s="22">
        <v>130</v>
      </c>
      <c r="B130" s="22" t="s">
        <v>2032</v>
      </c>
      <c r="C130" s="232">
        <v>0</v>
      </c>
      <c r="D130" s="23">
        <v>0</v>
      </c>
      <c r="E130" s="23"/>
      <c r="F130" s="23"/>
      <c r="G130" s="23">
        <v>10</v>
      </c>
      <c r="H130" s="233">
        <f t="shared" si="0"/>
        <v>0</v>
      </c>
      <c r="I130" s="233"/>
      <c r="J130" s="237" t="s">
        <v>2033</v>
      </c>
      <c r="K130" s="22"/>
    </row>
    <row r="131" spans="1:11">
      <c r="A131" s="22">
        <v>131</v>
      </c>
      <c r="B131" s="238" t="s">
        <v>3057</v>
      </c>
      <c r="C131" s="232">
        <v>77</v>
      </c>
      <c r="D131" s="23">
        <v>78</v>
      </c>
      <c r="E131" s="23"/>
      <c r="F131" s="23"/>
      <c r="G131" s="23">
        <v>47</v>
      </c>
      <c r="H131" s="233">
        <f t="shared" si="0"/>
        <v>3666</v>
      </c>
      <c r="I131" s="233"/>
      <c r="J131" s="234" t="s">
        <v>3058</v>
      </c>
      <c r="K131" s="22"/>
    </row>
    <row r="132" spans="1:11">
      <c r="A132" s="22">
        <v>132</v>
      </c>
      <c r="B132" s="62" t="s">
        <v>2030</v>
      </c>
      <c r="C132" s="232">
        <v>20</v>
      </c>
      <c r="D132" s="23">
        <v>20</v>
      </c>
      <c r="E132" s="23"/>
      <c r="F132" s="23"/>
      <c r="G132" s="23">
        <v>80</v>
      </c>
      <c r="H132" s="233">
        <f t="shared" si="0"/>
        <v>1600</v>
      </c>
      <c r="I132" s="233"/>
      <c r="J132" s="234" t="s">
        <v>2031</v>
      </c>
      <c r="K132" s="22"/>
    </row>
    <row r="133" spans="1:11">
      <c r="A133" s="22">
        <v>133</v>
      </c>
      <c r="B133" s="62" t="s">
        <v>2934</v>
      </c>
      <c r="C133" s="232">
        <v>64</v>
      </c>
      <c r="D133" s="23">
        <v>64</v>
      </c>
      <c r="E133" s="23"/>
      <c r="F133" s="23"/>
      <c r="G133" s="23">
        <v>10</v>
      </c>
      <c r="H133" s="233">
        <f t="shared" si="0"/>
        <v>640</v>
      </c>
      <c r="I133" s="233"/>
      <c r="J133" s="234" t="s">
        <v>2935</v>
      </c>
      <c r="K133" s="22"/>
    </row>
    <row r="134" spans="1:11">
      <c r="A134" s="22">
        <v>134</v>
      </c>
      <c r="B134" s="238" t="s">
        <v>1709</v>
      </c>
      <c r="C134" s="232">
        <v>7</v>
      </c>
      <c r="D134" s="23">
        <v>6</v>
      </c>
      <c r="E134" s="23"/>
      <c r="F134" s="23"/>
      <c r="G134" s="23">
        <v>37</v>
      </c>
      <c r="H134" s="233">
        <f t="shared" si="0"/>
        <v>222</v>
      </c>
      <c r="I134" s="233"/>
      <c r="J134" s="234" t="s">
        <v>1710</v>
      </c>
      <c r="K134" s="22"/>
    </row>
    <row r="135" spans="1:11">
      <c r="A135" s="22">
        <v>135</v>
      </c>
      <c r="B135" s="62" t="s">
        <v>2073</v>
      </c>
      <c r="C135" s="232">
        <v>12</v>
      </c>
      <c r="D135" s="23">
        <v>13</v>
      </c>
      <c r="E135" s="23"/>
      <c r="F135" s="23"/>
      <c r="G135" s="23">
        <v>19</v>
      </c>
      <c r="H135" s="233">
        <f t="shared" si="0"/>
        <v>247</v>
      </c>
      <c r="I135" s="233"/>
      <c r="J135" s="234" t="s">
        <v>2074</v>
      </c>
      <c r="K135" s="22"/>
    </row>
    <row r="136" spans="1:11">
      <c r="A136" s="22">
        <v>136</v>
      </c>
      <c r="B136" s="22" t="s">
        <v>1945</v>
      </c>
      <c r="C136" s="232">
        <v>0</v>
      </c>
      <c r="D136" s="23">
        <v>37</v>
      </c>
      <c r="E136" s="23"/>
      <c r="F136" s="23"/>
      <c r="G136" s="23">
        <v>19</v>
      </c>
      <c r="H136" s="233">
        <f t="shared" si="0"/>
        <v>703</v>
      </c>
      <c r="I136" s="233"/>
      <c r="J136" s="234" t="s">
        <v>1946</v>
      </c>
      <c r="K136" s="22"/>
    </row>
    <row r="137" spans="1:11">
      <c r="A137" s="22">
        <v>137</v>
      </c>
      <c r="B137" s="239" t="s">
        <v>1768</v>
      </c>
      <c r="C137" s="232">
        <v>0</v>
      </c>
      <c r="D137" s="23">
        <v>4</v>
      </c>
      <c r="E137" s="23"/>
      <c r="F137" s="23"/>
      <c r="G137" s="23">
        <v>70</v>
      </c>
      <c r="H137" s="233">
        <f t="shared" si="0"/>
        <v>280</v>
      </c>
      <c r="I137" s="233"/>
      <c r="J137" s="234" t="s">
        <v>1769</v>
      </c>
      <c r="K137" s="22"/>
    </row>
    <row r="138" spans="1:11">
      <c r="A138" s="22">
        <v>138</v>
      </c>
      <c r="B138" s="22" t="s">
        <v>2414</v>
      </c>
      <c r="C138" s="232">
        <v>0</v>
      </c>
      <c r="D138" s="23">
        <v>2</v>
      </c>
      <c r="E138" s="23"/>
      <c r="F138" s="23"/>
      <c r="G138" s="23">
        <v>56</v>
      </c>
      <c r="H138" s="233">
        <f t="shared" si="0"/>
        <v>112</v>
      </c>
      <c r="I138" s="233"/>
      <c r="J138" s="234" t="s">
        <v>2415</v>
      </c>
      <c r="K138" s="22"/>
    </row>
    <row r="139" spans="1:11">
      <c r="A139" s="22">
        <v>139</v>
      </c>
      <c r="B139" s="22" t="s">
        <v>2275</v>
      </c>
      <c r="C139" s="232">
        <v>0</v>
      </c>
      <c r="D139" s="23">
        <v>3</v>
      </c>
      <c r="E139" s="23"/>
      <c r="F139" s="23"/>
      <c r="G139" s="23">
        <v>28</v>
      </c>
      <c r="H139" s="233">
        <f t="shared" si="0"/>
        <v>84</v>
      </c>
      <c r="I139" s="233"/>
      <c r="J139" s="234" t="s">
        <v>2276</v>
      </c>
      <c r="K139" s="22"/>
    </row>
    <row r="140" spans="1:11">
      <c r="A140" s="22">
        <v>140</v>
      </c>
      <c r="B140" s="22" t="s">
        <v>2110</v>
      </c>
      <c r="C140" s="232">
        <v>0</v>
      </c>
      <c r="D140" s="23">
        <v>11</v>
      </c>
      <c r="E140" s="23"/>
      <c r="F140" s="23"/>
      <c r="G140" s="23">
        <v>33</v>
      </c>
      <c r="H140" s="233">
        <f t="shared" si="0"/>
        <v>363</v>
      </c>
      <c r="I140" s="233"/>
      <c r="J140" s="234" t="s">
        <v>2111</v>
      </c>
      <c r="K140" s="22"/>
    </row>
    <row r="141" spans="1:11">
      <c r="A141" s="22">
        <v>141</v>
      </c>
      <c r="B141" s="238" t="s">
        <v>2098</v>
      </c>
      <c r="C141" s="232">
        <v>1</v>
      </c>
      <c r="D141" s="23">
        <v>1</v>
      </c>
      <c r="E141" s="23"/>
      <c r="F141" s="23"/>
      <c r="G141" s="23">
        <v>61</v>
      </c>
      <c r="H141" s="233">
        <f t="shared" si="0"/>
        <v>61</v>
      </c>
      <c r="I141" s="233"/>
      <c r="J141" s="234" t="s">
        <v>2762</v>
      </c>
      <c r="K141" s="22"/>
    </row>
    <row r="142" spans="1:11">
      <c r="A142" s="22">
        <v>142</v>
      </c>
      <c r="B142" s="239" t="s">
        <v>1815</v>
      </c>
      <c r="C142" s="232">
        <v>0</v>
      </c>
      <c r="D142" s="23">
        <v>3</v>
      </c>
      <c r="E142" s="23"/>
      <c r="F142" s="23"/>
      <c r="G142" s="23">
        <v>63</v>
      </c>
      <c r="H142" s="233">
        <f t="shared" si="0"/>
        <v>189</v>
      </c>
      <c r="I142" s="233"/>
      <c r="J142" s="234" t="s">
        <v>1816</v>
      </c>
      <c r="K142" s="22"/>
    </row>
    <row r="143" spans="1:11">
      <c r="A143" s="22">
        <v>143</v>
      </c>
      <c r="B143" s="238" t="s">
        <v>2736</v>
      </c>
      <c r="C143" s="232">
        <v>6</v>
      </c>
      <c r="D143" s="23">
        <v>5</v>
      </c>
      <c r="E143" s="23"/>
      <c r="F143" s="23"/>
      <c r="G143" s="23">
        <v>72</v>
      </c>
      <c r="H143" s="233">
        <f t="shared" si="0"/>
        <v>360</v>
      </c>
      <c r="I143" s="233"/>
      <c r="J143" s="234" t="s">
        <v>2737</v>
      </c>
      <c r="K143" s="22"/>
    </row>
    <row r="144" spans="1:11">
      <c r="A144" s="22">
        <v>144</v>
      </c>
      <c r="B144" s="239" t="s">
        <v>1770</v>
      </c>
      <c r="C144" s="232">
        <v>0</v>
      </c>
      <c r="D144" s="23">
        <v>0</v>
      </c>
      <c r="E144" s="23"/>
      <c r="F144" s="23"/>
      <c r="G144" s="23">
        <v>70</v>
      </c>
      <c r="H144" s="233">
        <f t="shared" si="0"/>
        <v>0</v>
      </c>
      <c r="I144" s="233"/>
      <c r="J144" s="234" t="s">
        <v>1769</v>
      </c>
      <c r="K144" s="22"/>
    </row>
    <row r="145" spans="1:12">
      <c r="A145" s="22">
        <v>145</v>
      </c>
      <c r="B145" s="239" t="s">
        <v>1775</v>
      </c>
      <c r="C145" s="232">
        <v>0</v>
      </c>
      <c r="D145" s="23">
        <v>7</v>
      </c>
      <c r="E145" s="23"/>
      <c r="F145" s="23"/>
      <c r="G145" s="23">
        <v>75</v>
      </c>
      <c r="H145" s="233">
        <f t="shared" si="0"/>
        <v>525</v>
      </c>
      <c r="I145" s="233"/>
      <c r="J145" s="234" t="s">
        <v>1776</v>
      </c>
      <c r="K145" s="22"/>
    </row>
    <row r="146" spans="1:12">
      <c r="A146" s="22">
        <v>146</v>
      </c>
      <c r="B146" s="239" t="s">
        <v>2214</v>
      </c>
      <c r="C146" s="232">
        <v>0</v>
      </c>
      <c r="D146" s="23">
        <v>0</v>
      </c>
      <c r="E146" s="23"/>
      <c r="F146" s="23"/>
      <c r="G146" s="23">
        <v>63</v>
      </c>
      <c r="H146" s="233">
        <f t="shared" si="0"/>
        <v>0</v>
      </c>
      <c r="I146" s="233"/>
      <c r="J146" s="234" t="s">
        <v>2215</v>
      </c>
      <c r="K146" s="22"/>
    </row>
    <row r="147" spans="1:12">
      <c r="A147" s="22">
        <v>147</v>
      </c>
      <c r="B147" s="239" t="s">
        <v>1905</v>
      </c>
      <c r="C147" s="232">
        <v>0</v>
      </c>
      <c r="D147" s="23">
        <v>6</v>
      </c>
      <c r="E147" s="23"/>
      <c r="F147" s="23"/>
      <c r="G147" s="23">
        <v>70</v>
      </c>
      <c r="H147" s="233">
        <f t="shared" si="0"/>
        <v>420</v>
      </c>
      <c r="I147" s="233"/>
      <c r="J147" s="234" t="s">
        <v>1906</v>
      </c>
      <c r="K147" s="22"/>
    </row>
    <row r="148" spans="1:12">
      <c r="A148" s="22">
        <v>148</v>
      </c>
      <c r="B148" s="238" t="s">
        <v>2997</v>
      </c>
      <c r="C148" s="232">
        <v>1</v>
      </c>
      <c r="D148" s="23">
        <v>14</v>
      </c>
      <c r="E148" s="23"/>
      <c r="F148" s="23"/>
      <c r="G148" s="23">
        <v>75</v>
      </c>
      <c r="H148" s="233">
        <f t="shared" si="0"/>
        <v>1050</v>
      </c>
      <c r="I148" s="233"/>
      <c r="J148" s="234" t="s">
        <v>2998</v>
      </c>
      <c r="K148" s="22"/>
    </row>
    <row r="149" spans="1:12">
      <c r="A149" s="22">
        <v>149</v>
      </c>
      <c r="B149" s="62" t="s">
        <v>2533</v>
      </c>
      <c r="C149" s="232">
        <v>8</v>
      </c>
      <c r="D149" s="23">
        <v>18</v>
      </c>
      <c r="E149" s="23"/>
      <c r="F149" s="23"/>
      <c r="G149" s="23">
        <v>39</v>
      </c>
      <c r="H149" s="233">
        <f t="shared" si="0"/>
        <v>702</v>
      </c>
      <c r="I149" s="233"/>
      <c r="J149" s="234" t="s">
        <v>2534</v>
      </c>
      <c r="K149" s="22"/>
    </row>
    <row r="150" spans="1:12">
      <c r="A150" s="22">
        <v>150</v>
      </c>
      <c r="B150" s="22" t="s">
        <v>2245</v>
      </c>
      <c r="C150" s="232">
        <v>0</v>
      </c>
      <c r="D150" s="23">
        <v>14</v>
      </c>
      <c r="E150" s="23"/>
      <c r="F150" s="23"/>
      <c r="G150" s="23">
        <v>15</v>
      </c>
      <c r="H150" s="233">
        <f t="shared" si="0"/>
        <v>210</v>
      </c>
      <c r="I150" s="233"/>
      <c r="J150" s="234" t="s">
        <v>2246</v>
      </c>
      <c r="K150" s="22"/>
    </row>
    <row r="151" spans="1:12">
      <c r="A151" s="22">
        <v>151</v>
      </c>
      <c r="B151" s="22" t="s">
        <v>1918</v>
      </c>
      <c r="C151" s="232">
        <v>0</v>
      </c>
      <c r="D151" s="23">
        <v>2</v>
      </c>
      <c r="E151" s="23"/>
      <c r="F151" s="23"/>
      <c r="G151" s="23">
        <v>20</v>
      </c>
      <c r="H151" s="233">
        <f t="shared" si="0"/>
        <v>40</v>
      </c>
      <c r="I151" s="233"/>
      <c r="J151" s="234" t="s">
        <v>1919</v>
      </c>
      <c r="K151" s="22"/>
    </row>
    <row r="152" spans="1:12">
      <c r="A152" s="22">
        <v>152</v>
      </c>
      <c r="B152" s="239" t="s">
        <v>2313</v>
      </c>
      <c r="C152" s="232">
        <v>0</v>
      </c>
      <c r="D152" s="23">
        <v>0</v>
      </c>
      <c r="E152" s="23"/>
      <c r="F152" s="23"/>
      <c r="G152" s="23">
        <v>89</v>
      </c>
      <c r="H152" s="233">
        <f t="shared" si="0"/>
        <v>0</v>
      </c>
      <c r="I152" s="233"/>
      <c r="J152" s="234" t="s">
        <v>2314</v>
      </c>
      <c r="K152" s="22"/>
    </row>
    <row r="153" spans="1:12">
      <c r="A153" s="22">
        <v>153</v>
      </c>
      <c r="B153" s="239" t="s">
        <v>2457</v>
      </c>
      <c r="C153" s="232">
        <v>0</v>
      </c>
      <c r="D153" s="23">
        <v>22</v>
      </c>
      <c r="E153" s="23"/>
      <c r="F153" s="23"/>
      <c r="G153" s="23">
        <v>74</v>
      </c>
      <c r="H153" s="233">
        <f t="shared" si="0"/>
        <v>1628</v>
      </c>
      <c r="I153" s="233"/>
      <c r="J153" s="234" t="s">
        <v>2458</v>
      </c>
      <c r="K153" s="22"/>
    </row>
    <row r="154" spans="1:12">
      <c r="A154" s="22">
        <v>154</v>
      </c>
      <c r="B154" s="239" t="s">
        <v>1773</v>
      </c>
      <c r="C154" s="232">
        <v>0</v>
      </c>
      <c r="D154" s="23">
        <v>1</v>
      </c>
      <c r="E154" s="23"/>
      <c r="F154" s="23"/>
      <c r="G154" s="23">
        <v>70</v>
      </c>
      <c r="H154" s="233">
        <f t="shared" si="0"/>
        <v>70</v>
      </c>
      <c r="I154" s="233"/>
      <c r="J154" s="234" t="s">
        <v>1774</v>
      </c>
      <c r="K154" s="22"/>
      <c r="L154" s="22"/>
    </row>
    <row r="155" spans="1:12">
      <c r="A155" s="22">
        <v>155</v>
      </c>
      <c r="B155" s="238" t="s">
        <v>1698</v>
      </c>
      <c r="C155" s="232">
        <v>2</v>
      </c>
      <c r="D155" s="23">
        <v>2</v>
      </c>
      <c r="E155" s="23"/>
      <c r="F155" s="23"/>
      <c r="G155" s="23">
        <v>51</v>
      </c>
      <c r="H155" s="233">
        <f t="shared" si="0"/>
        <v>102</v>
      </c>
      <c r="I155" s="233"/>
      <c r="J155" s="234" t="s">
        <v>1700</v>
      </c>
      <c r="K155" s="22"/>
      <c r="L155" s="22"/>
    </row>
    <row r="156" spans="1:12">
      <c r="A156" s="22">
        <v>156</v>
      </c>
      <c r="B156" s="238" t="s">
        <v>3002</v>
      </c>
      <c r="C156" s="232">
        <v>1</v>
      </c>
      <c r="D156" s="23">
        <v>1</v>
      </c>
      <c r="E156" s="23"/>
      <c r="F156" s="23"/>
      <c r="G156" s="23">
        <v>65</v>
      </c>
      <c r="H156" s="233">
        <f t="shared" si="0"/>
        <v>65</v>
      </c>
      <c r="I156" s="233"/>
      <c r="J156" s="234" t="s">
        <v>3003</v>
      </c>
      <c r="K156" s="22"/>
      <c r="L156" s="22"/>
    </row>
    <row r="157" spans="1:12">
      <c r="A157" s="22">
        <v>157</v>
      </c>
      <c r="B157" s="62" t="s">
        <v>3039</v>
      </c>
      <c r="C157" s="232">
        <v>3</v>
      </c>
      <c r="D157" s="23">
        <v>2</v>
      </c>
      <c r="E157" s="22"/>
      <c r="F157" s="22"/>
      <c r="G157" s="23">
        <v>13</v>
      </c>
      <c r="H157" s="233">
        <f t="shared" si="0"/>
        <v>26</v>
      </c>
      <c r="I157" s="233"/>
      <c r="J157" s="234" t="s">
        <v>3040</v>
      </c>
      <c r="K157" s="22"/>
      <c r="L157" s="22"/>
    </row>
    <row r="158" spans="1:12">
      <c r="A158" s="22">
        <v>158</v>
      </c>
      <c r="B158" s="238" t="s">
        <v>2779</v>
      </c>
      <c r="C158" s="232">
        <v>2</v>
      </c>
      <c r="D158" s="23">
        <v>2</v>
      </c>
      <c r="E158" s="22"/>
      <c r="F158" s="22"/>
      <c r="G158" s="23">
        <v>33</v>
      </c>
      <c r="H158" s="233">
        <f t="shared" si="0"/>
        <v>66</v>
      </c>
      <c r="I158" s="233"/>
      <c r="J158" s="234" t="s">
        <v>2780</v>
      </c>
      <c r="K158" s="22"/>
      <c r="L158" s="22"/>
    </row>
    <row r="159" spans="1:12">
      <c r="A159" s="22">
        <v>159</v>
      </c>
      <c r="B159" s="62" t="s">
        <v>2627</v>
      </c>
      <c r="C159" s="232">
        <v>280</v>
      </c>
      <c r="D159" s="23">
        <v>290</v>
      </c>
      <c r="E159" s="22"/>
      <c r="F159" s="22"/>
      <c r="G159" s="23">
        <v>23</v>
      </c>
      <c r="H159" s="233">
        <f t="shared" si="0"/>
        <v>6670</v>
      </c>
      <c r="I159" s="233"/>
      <c r="J159" s="234" t="s">
        <v>2628</v>
      </c>
      <c r="K159" s="22"/>
      <c r="L159" s="22"/>
    </row>
    <row r="160" spans="1:12">
      <c r="A160" s="22">
        <v>160</v>
      </c>
      <c r="B160" s="62" t="s">
        <v>2631</v>
      </c>
      <c r="C160" s="232">
        <v>269</v>
      </c>
      <c r="D160" s="23">
        <v>293</v>
      </c>
      <c r="E160" s="22"/>
      <c r="F160" s="22"/>
      <c r="G160" s="23">
        <v>26</v>
      </c>
      <c r="H160" s="233">
        <f t="shared" si="0"/>
        <v>7618</v>
      </c>
      <c r="I160" s="233"/>
      <c r="J160" s="234" t="s">
        <v>2632</v>
      </c>
      <c r="K160" s="22"/>
      <c r="L160" s="22"/>
    </row>
    <row r="161" spans="1:12">
      <c r="A161" s="22">
        <v>161</v>
      </c>
      <c r="B161" s="22" t="s">
        <v>2036</v>
      </c>
      <c r="C161" s="232">
        <v>0</v>
      </c>
      <c r="D161" s="23">
        <v>0</v>
      </c>
      <c r="E161" s="22"/>
      <c r="F161" s="22"/>
      <c r="G161" s="23">
        <v>8</v>
      </c>
      <c r="H161" s="233">
        <f t="shared" si="0"/>
        <v>0</v>
      </c>
      <c r="I161" s="233"/>
      <c r="J161" s="234" t="s">
        <v>2037</v>
      </c>
      <c r="K161" s="22"/>
      <c r="L161" s="22"/>
    </row>
    <row r="162" spans="1:12">
      <c r="A162" s="22">
        <v>162</v>
      </c>
      <c r="B162" s="22" t="s">
        <v>2226</v>
      </c>
      <c r="C162" s="232">
        <v>0</v>
      </c>
      <c r="D162" s="23">
        <v>4</v>
      </c>
      <c r="E162" s="23"/>
      <c r="F162" s="23"/>
      <c r="G162" s="23">
        <v>30</v>
      </c>
      <c r="H162" s="233">
        <f t="shared" si="0"/>
        <v>120</v>
      </c>
      <c r="I162" s="233"/>
      <c r="J162" s="234" t="s">
        <v>2227</v>
      </c>
      <c r="K162" s="22"/>
      <c r="L162" s="22"/>
    </row>
    <row r="163" spans="1:12">
      <c r="A163" s="22">
        <v>163</v>
      </c>
      <c r="B163" s="22" t="s">
        <v>2320</v>
      </c>
      <c r="C163" s="232">
        <v>0</v>
      </c>
      <c r="D163" s="23">
        <v>2</v>
      </c>
      <c r="E163" s="23"/>
      <c r="F163" s="23"/>
      <c r="G163" s="23">
        <v>14</v>
      </c>
      <c r="H163" s="233">
        <f t="shared" si="0"/>
        <v>28</v>
      </c>
      <c r="I163" s="233"/>
      <c r="J163" s="234" t="s">
        <v>2321</v>
      </c>
      <c r="K163" s="22"/>
      <c r="L163" s="22"/>
    </row>
    <row r="164" spans="1:12">
      <c r="A164" s="22">
        <v>164</v>
      </c>
      <c r="B164" s="239" t="s">
        <v>1762</v>
      </c>
      <c r="C164" s="232">
        <v>0</v>
      </c>
      <c r="D164" s="23">
        <v>2</v>
      </c>
      <c r="E164" s="23"/>
      <c r="F164" s="23"/>
      <c r="G164" s="23">
        <v>75</v>
      </c>
      <c r="H164" s="233">
        <f t="shared" si="0"/>
        <v>150</v>
      </c>
      <c r="I164" s="233"/>
      <c r="J164" s="234" t="s">
        <v>1763</v>
      </c>
      <c r="K164" s="22"/>
      <c r="L164" s="22"/>
    </row>
    <row r="165" spans="1:12">
      <c r="A165" s="22">
        <v>165</v>
      </c>
      <c r="B165" s="239" t="s">
        <v>2336</v>
      </c>
      <c r="C165" s="232">
        <v>0</v>
      </c>
      <c r="D165" s="23">
        <v>0</v>
      </c>
      <c r="E165" s="23"/>
      <c r="F165" s="23"/>
      <c r="G165" s="23">
        <v>56</v>
      </c>
      <c r="H165" s="233">
        <f t="shared" si="0"/>
        <v>0</v>
      </c>
      <c r="I165" s="233"/>
      <c r="J165" s="234" t="s">
        <v>2337</v>
      </c>
      <c r="K165" s="22"/>
      <c r="L165" s="22"/>
    </row>
    <row r="166" spans="1:12">
      <c r="A166" s="22">
        <v>166</v>
      </c>
      <c r="B166" s="239" t="s">
        <v>2059</v>
      </c>
      <c r="C166" s="232">
        <v>0</v>
      </c>
      <c r="D166" s="23">
        <v>1</v>
      </c>
      <c r="E166" s="23"/>
      <c r="F166" s="23"/>
      <c r="G166" s="23">
        <v>49</v>
      </c>
      <c r="H166" s="233">
        <f t="shared" si="0"/>
        <v>49</v>
      </c>
      <c r="I166" s="233"/>
      <c r="J166" s="234" t="s">
        <v>2060</v>
      </c>
      <c r="K166" s="22"/>
      <c r="L166" s="22"/>
    </row>
    <row r="167" spans="1:12">
      <c r="A167" s="22">
        <v>167</v>
      </c>
      <c r="B167" s="239" t="s">
        <v>2081</v>
      </c>
      <c r="C167" s="232">
        <v>0</v>
      </c>
      <c r="D167" s="23">
        <v>0</v>
      </c>
      <c r="E167" s="23"/>
      <c r="F167" s="23"/>
      <c r="G167" s="23">
        <v>112</v>
      </c>
      <c r="H167" s="233">
        <f t="shared" si="0"/>
        <v>0</v>
      </c>
      <c r="I167" s="233"/>
      <c r="J167" s="234" t="s">
        <v>2082</v>
      </c>
      <c r="K167" s="22"/>
      <c r="L167" s="22"/>
    </row>
    <row r="168" spans="1:12">
      <c r="A168" s="22">
        <v>168</v>
      </c>
      <c r="B168" s="22" t="s">
        <v>3119</v>
      </c>
      <c r="C168" s="232">
        <v>0</v>
      </c>
      <c r="D168" s="23">
        <v>1</v>
      </c>
      <c r="E168" s="23"/>
      <c r="F168" s="23"/>
      <c r="G168" s="23">
        <v>19</v>
      </c>
      <c r="H168" s="233">
        <f t="shared" si="0"/>
        <v>19</v>
      </c>
      <c r="I168" s="233"/>
      <c r="J168" s="234" t="s">
        <v>1990</v>
      </c>
      <c r="K168" s="22"/>
      <c r="L168" s="22"/>
    </row>
    <row r="169" spans="1:12">
      <c r="A169" s="22">
        <v>169</v>
      </c>
      <c r="B169" s="22" t="s">
        <v>3120</v>
      </c>
      <c r="C169" s="232">
        <v>0</v>
      </c>
      <c r="D169" s="23">
        <v>1</v>
      </c>
      <c r="E169" s="23"/>
      <c r="F169" s="23"/>
      <c r="G169" s="23">
        <v>23</v>
      </c>
      <c r="H169" s="233">
        <f t="shared" si="0"/>
        <v>23</v>
      </c>
      <c r="I169" s="233"/>
      <c r="J169" s="237" t="s">
        <v>2256</v>
      </c>
      <c r="K169" s="22"/>
      <c r="L169" s="22"/>
    </row>
    <row r="170" spans="1:12">
      <c r="A170" s="22">
        <v>170</v>
      </c>
      <c r="B170" s="22" t="s">
        <v>1777</v>
      </c>
      <c r="C170" s="232">
        <v>0</v>
      </c>
      <c r="D170" s="23">
        <v>1</v>
      </c>
      <c r="E170" s="23"/>
      <c r="F170" s="23"/>
      <c r="G170" s="23">
        <v>29</v>
      </c>
      <c r="H170" s="233">
        <f t="shared" si="0"/>
        <v>29</v>
      </c>
      <c r="I170" s="233"/>
      <c r="J170" s="234" t="s">
        <v>1778</v>
      </c>
      <c r="K170" s="22"/>
      <c r="L170" s="22"/>
    </row>
    <row r="171" spans="1:12">
      <c r="A171" s="22">
        <v>171</v>
      </c>
      <c r="B171" s="239" t="s">
        <v>2249</v>
      </c>
      <c r="C171" s="232">
        <v>0</v>
      </c>
      <c r="D171" s="23">
        <v>1</v>
      </c>
      <c r="E171" s="23"/>
      <c r="F171" s="23"/>
      <c r="G171" s="23">
        <v>19</v>
      </c>
      <c r="H171" s="233">
        <f t="shared" si="0"/>
        <v>19</v>
      </c>
      <c r="I171" s="233"/>
      <c r="J171" s="234" t="s">
        <v>2250</v>
      </c>
      <c r="K171" s="22"/>
      <c r="L171" s="22"/>
    </row>
    <row r="172" spans="1:12">
      <c r="A172" s="22">
        <v>172</v>
      </c>
      <c r="B172" s="22" t="s">
        <v>1781</v>
      </c>
      <c r="C172" s="232">
        <v>0</v>
      </c>
      <c r="D172" s="23">
        <v>3</v>
      </c>
      <c r="E172" s="23"/>
      <c r="F172" s="23"/>
      <c r="G172" s="23">
        <v>33</v>
      </c>
      <c r="H172" s="233">
        <f t="shared" si="0"/>
        <v>99</v>
      </c>
      <c r="I172" s="233"/>
      <c r="J172" s="234" t="s">
        <v>1782</v>
      </c>
      <c r="K172" s="22"/>
      <c r="L172" s="22"/>
    </row>
    <row r="173" spans="1:12">
      <c r="A173" s="22">
        <v>173</v>
      </c>
      <c r="B173" s="22" t="s">
        <v>2183</v>
      </c>
      <c r="C173" s="232">
        <v>0</v>
      </c>
      <c r="D173" s="23">
        <v>3</v>
      </c>
      <c r="E173" s="23"/>
      <c r="F173" s="23"/>
      <c r="G173" s="23">
        <v>51</v>
      </c>
      <c r="H173" s="233">
        <f t="shared" si="0"/>
        <v>153</v>
      </c>
      <c r="I173" s="233"/>
      <c r="J173" s="234" t="s">
        <v>2184</v>
      </c>
      <c r="K173" s="22"/>
      <c r="L173" s="22"/>
    </row>
    <row r="174" spans="1:12">
      <c r="A174" s="22">
        <v>174</v>
      </c>
      <c r="B174" s="22" t="s">
        <v>1800</v>
      </c>
      <c r="C174" s="232">
        <v>0</v>
      </c>
      <c r="D174" s="23">
        <v>1</v>
      </c>
      <c r="E174" s="23"/>
      <c r="F174" s="23"/>
      <c r="G174" s="23">
        <v>23</v>
      </c>
      <c r="H174" s="233">
        <f t="shared" si="0"/>
        <v>23</v>
      </c>
      <c r="I174" s="233"/>
      <c r="J174" s="234" t="s">
        <v>1801</v>
      </c>
      <c r="K174" s="22"/>
      <c r="L174" s="22"/>
    </row>
    <row r="175" spans="1:12">
      <c r="A175" s="22">
        <v>175</v>
      </c>
      <c r="B175" s="239" t="s">
        <v>1764</v>
      </c>
      <c r="C175" s="232">
        <v>0</v>
      </c>
      <c r="D175" s="23">
        <v>1</v>
      </c>
      <c r="E175" s="23"/>
      <c r="F175" s="23"/>
      <c r="G175" s="23">
        <v>92</v>
      </c>
      <c r="H175" s="233">
        <f t="shared" si="0"/>
        <v>92</v>
      </c>
      <c r="I175" s="233"/>
      <c r="J175" s="234" t="s">
        <v>1765</v>
      </c>
      <c r="K175" s="22"/>
      <c r="L175" s="22"/>
    </row>
    <row r="176" spans="1:12">
      <c r="A176" s="22">
        <v>176</v>
      </c>
      <c r="B176" s="22" t="s">
        <v>2423</v>
      </c>
      <c r="C176" s="232">
        <v>0</v>
      </c>
      <c r="D176" s="23">
        <v>1</v>
      </c>
      <c r="E176" s="23"/>
      <c r="F176" s="23"/>
      <c r="G176" s="23">
        <v>17</v>
      </c>
      <c r="H176" s="233">
        <f t="shared" si="0"/>
        <v>17</v>
      </c>
      <c r="I176" s="233"/>
      <c r="J176" s="234" t="s">
        <v>2424</v>
      </c>
      <c r="K176" s="22"/>
      <c r="L176" s="22"/>
    </row>
    <row r="177" spans="1:12">
      <c r="A177" s="22">
        <v>177</v>
      </c>
      <c r="B177" s="22" t="s">
        <v>2034</v>
      </c>
      <c r="C177" s="232">
        <v>0</v>
      </c>
      <c r="D177" s="23">
        <v>0</v>
      </c>
      <c r="E177" s="23"/>
      <c r="F177" s="23"/>
      <c r="G177" s="23">
        <v>10</v>
      </c>
      <c r="H177" s="233">
        <f t="shared" si="0"/>
        <v>0</v>
      </c>
      <c r="I177" s="233"/>
      <c r="J177" s="234" t="s">
        <v>2035</v>
      </c>
      <c r="K177" s="22"/>
      <c r="L177" s="22"/>
    </row>
    <row r="178" spans="1:12">
      <c r="A178" s="22">
        <v>178</v>
      </c>
      <c r="B178" s="22" t="s">
        <v>2277</v>
      </c>
      <c r="C178" s="232">
        <v>0</v>
      </c>
      <c r="D178" s="23">
        <v>0</v>
      </c>
      <c r="E178" s="23"/>
      <c r="F178" s="23"/>
      <c r="G178" s="23">
        <v>66</v>
      </c>
      <c r="H178" s="233">
        <f t="shared" si="0"/>
        <v>0</v>
      </c>
      <c r="I178" s="233"/>
      <c r="J178" s="234" t="s">
        <v>2278</v>
      </c>
      <c r="K178" s="22"/>
      <c r="L178" s="22"/>
    </row>
    <row r="179" spans="1:12">
      <c r="A179" s="22">
        <v>179</v>
      </c>
      <c r="B179" s="22" t="s">
        <v>2138</v>
      </c>
      <c r="C179" s="232">
        <v>0</v>
      </c>
      <c r="D179" s="23">
        <v>1</v>
      </c>
      <c r="E179" s="23"/>
      <c r="F179" s="23"/>
      <c r="G179" s="23">
        <v>70</v>
      </c>
      <c r="H179" s="233">
        <f t="shared" si="0"/>
        <v>70</v>
      </c>
      <c r="I179" s="233"/>
      <c r="J179" s="234" t="s">
        <v>2139</v>
      </c>
      <c r="K179" s="22"/>
      <c r="L179" s="22"/>
    </row>
    <row r="180" spans="1:12">
      <c r="A180" s="22">
        <v>180</v>
      </c>
      <c r="B180" s="22" t="s">
        <v>2174</v>
      </c>
      <c r="C180" s="232">
        <v>0</v>
      </c>
      <c r="D180" s="23">
        <v>1</v>
      </c>
      <c r="E180" s="23"/>
      <c r="F180" s="23"/>
      <c r="G180" s="23">
        <v>28</v>
      </c>
      <c r="H180" s="233">
        <f t="shared" si="0"/>
        <v>28</v>
      </c>
      <c r="I180" s="233"/>
      <c r="J180" s="234" t="s">
        <v>2175</v>
      </c>
      <c r="K180" s="22"/>
      <c r="L180" s="22"/>
    </row>
    <row r="181" spans="1:12">
      <c r="A181" s="22">
        <v>181</v>
      </c>
      <c r="B181" s="22" t="s">
        <v>2479</v>
      </c>
      <c r="C181" s="232">
        <v>0</v>
      </c>
      <c r="D181" s="23">
        <v>1</v>
      </c>
      <c r="E181" s="23"/>
      <c r="F181" s="23"/>
      <c r="G181" s="23">
        <v>50</v>
      </c>
      <c r="H181" s="233">
        <f t="shared" si="0"/>
        <v>50</v>
      </c>
      <c r="I181" s="233"/>
      <c r="J181" s="234" t="s">
        <v>2480</v>
      </c>
      <c r="K181" s="22"/>
      <c r="L181" s="22"/>
    </row>
    <row r="182" spans="1:12">
      <c r="A182" s="22">
        <v>182</v>
      </c>
      <c r="B182" s="22" t="s">
        <v>1825</v>
      </c>
      <c r="C182" s="232">
        <v>0</v>
      </c>
      <c r="D182" s="23">
        <v>2</v>
      </c>
      <c r="E182" s="23"/>
      <c r="F182" s="23"/>
      <c r="G182" s="23">
        <v>37</v>
      </c>
      <c r="H182" s="233">
        <f t="shared" si="0"/>
        <v>74</v>
      </c>
      <c r="I182" s="233"/>
      <c r="J182" s="234" t="s">
        <v>1826</v>
      </c>
      <c r="K182" s="22"/>
      <c r="L182" s="22"/>
    </row>
    <row r="183" spans="1:12">
      <c r="A183" s="22">
        <v>183</v>
      </c>
      <c r="B183" s="239" t="s">
        <v>2243</v>
      </c>
      <c r="C183" s="232">
        <v>0</v>
      </c>
      <c r="D183" s="23">
        <v>0</v>
      </c>
      <c r="E183" s="23"/>
      <c r="F183" s="23"/>
      <c r="G183" s="23">
        <v>60</v>
      </c>
      <c r="H183" s="233">
        <f t="shared" si="0"/>
        <v>0</v>
      </c>
      <c r="I183" s="233"/>
      <c r="J183" s="234" t="s">
        <v>2244</v>
      </c>
      <c r="K183" s="22"/>
      <c r="L183" s="22"/>
    </row>
    <row r="184" spans="1:12">
      <c r="A184" s="22">
        <v>184</v>
      </c>
      <c r="B184" s="22" t="s">
        <v>2038</v>
      </c>
      <c r="C184" s="232">
        <v>0</v>
      </c>
      <c r="D184" s="23">
        <v>2</v>
      </c>
      <c r="E184" s="23"/>
      <c r="F184" s="23"/>
      <c r="G184" s="23">
        <v>15</v>
      </c>
      <c r="H184" s="233">
        <f t="shared" si="0"/>
        <v>30</v>
      </c>
      <c r="I184" s="233"/>
      <c r="J184" s="234" t="s">
        <v>2039</v>
      </c>
      <c r="K184" s="22"/>
      <c r="L184" s="22"/>
    </row>
    <row r="185" spans="1:12">
      <c r="A185" s="22">
        <v>185</v>
      </c>
      <c r="B185" s="22" t="s">
        <v>1957</v>
      </c>
      <c r="C185" s="232">
        <v>0</v>
      </c>
      <c r="D185" s="23">
        <v>1</v>
      </c>
      <c r="E185" s="23"/>
      <c r="F185" s="23"/>
      <c r="G185" s="23">
        <v>16</v>
      </c>
      <c r="H185" s="233">
        <f t="shared" si="0"/>
        <v>16</v>
      </c>
      <c r="I185" s="233"/>
      <c r="J185" s="234" t="s">
        <v>1958</v>
      </c>
      <c r="K185" s="22"/>
      <c r="L185" s="22"/>
    </row>
    <row r="186" spans="1:12">
      <c r="A186" s="22">
        <v>186</v>
      </c>
      <c r="B186" s="22" t="s">
        <v>1932</v>
      </c>
      <c r="C186" s="232">
        <v>0</v>
      </c>
      <c r="D186" s="23">
        <v>1</v>
      </c>
      <c r="E186" s="23"/>
      <c r="F186" s="23"/>
      <c r="G186" s="23">
        <v>18</v>
      </c>
      <c r="H186" s="233">
        <f t="shared" si="0"/>
        <v>18</v>
      </c>
      <c r="I186" s="233"/>
      <c r="J186" s="234" t="s">
        <v>1933</v>
      </c>
      <c r="K186" s="22"/>
      <c r="L186" s="22"/>
    </row>
    <row r="187" spans="1:12">
      <c r="A187" s="22">
        <v>187</v>
      </c>
      <c r="B187" s="239" t="s">
        <v>1810</v>
      </c>
      <c r="C187" s="232">
        <v>0</v>
      </c>
      <c r="D187" s="23">
        <v>1</v>
      </c>
      <c r="E187" s="23"/>
      <c r="F187" s="23"/>
      <c r="G187" s="23">
        <v>37</v>
      </c>
      <c r="H187" s="233">
        <f t="shared" si="0"/>
        <v>37</v>
      </c>
      <c r="I187" s="233"/>
      <c r="J187" s="234" t="s">
        <v>1811</v>
      </c>
      <c r="K187" s="22"/>
      <c r="L187" s="22"/>
    </row>
    <row r="188" spans="1:12">
      <c r="A188" s="22">
        <v>188</v>
      </c>
      <c r="B188" s="239" t="s">
        <v>2063</v>
      </c>
      <c r="C188" s="232">
        <v>0</v>
      </c>
      <c r="D188" s="23">
        <v>1</v>
      </c>
      <c r="E188" s="23"/>
      <c r="F188" s="23"/>
      <c r="G188" s="23">
        <v>35</v>
      </c>
      <c r="H188" s="233">
        <f t="shared" si="0"/>
        <v>35</v>
      </c>
      <c r="I188" s="233"/>
      <c r="J188" s="234" t="s">
        <v>2064</v>
      </c>
      <c r="K188" s="22"/>
      <c r="L188" s="22"/>
    </row>
    <row r="189" spans="1:12">
      <c r="A189" s="22">
        <v>189</v>
      </c>
      <c r="B189" s="239" t="s">
        <v>2416</v>
      </c>
      <c r="C189" s="232">
        <v>0</v>
      </c>
      <c r="D189" s="23">
        <v>1</v>
      </c>
      <c r="E189" s="23"/>
      <c r="F189" s="23"/>
      <c r="G189" s="23">
        <v>56</v>
      </c>
      <c r="H189" s="233">
        <f t="shared" si="0"/>
        <v>56</v>
      </c>
      <c r="I189" s="233"/>
      <c r="J189" s="234" t="s">
        <v>2417</v>
      </c>
      <c r="K189" s="22"/>
      <c r="L189" s="22"/>
    </row>
    <row r="190" spans="1:12">
      <c r="A190" s="22">
        <v>190</v>
      </c>
      <c r="B190" s="22" t="s">
        <v>2170</v>
      </c>
      <c r="C190" s="232">
        <v>0</v>
      </c>
      <c r="D190" s="23">
        <v>3</v>
      </c>
      <c r="E190" s="23"/>
      <c r="F190" s="23"/>
      <c r="G190" s="23">
        <v>41</v>
      </c>
      <c r="H190" s="233">
        <f t="shared" si="0"/>
        <v>123</v>
      </c>
      <c r="I190" s="233"/>
      <c r="J190" s="234" t="s">
        <v>2171</v>
      </c>
      <c r="K190" s="22"/>
      <c r="L190" s="22"/>
    </row>
    <row r="191" spans="1:12">
      <c r="A191" s="22">
        <v>191</v>
      </c>
      <c r="B191" s="22" t="s">
        <v>1940</v>
      </c>
      <c r="C191" s="232">
        <v>0</v>
      </c>
      <c r="D191" s="23">
        <v>1</v>
      </c>
      <c r="E191" s="23"/>
      <c r="F191" s="23"/>
      <c r="G191" s="23">
        <v>42</v>
      </c>
      <c r="H191" s="233">
        <f t="shared" si="0"/>
        <v>42</v>
      </c>
      <c r="I191" s="233"/>
      <c r="J191" s="234" t="s">
        <v>1927</v>
      </c>
      <c r="K191" s="22"/>
      <c r="L191" s="22"/>
    </row>
    <row r="192" spans="1:12">
      <c r="A192" s="22">
        <v>192</v>
      </c>
      <c r="B192" s="22" t="s">
        <v>1953</v>
      </c>
      <c r="C192" s="232">
        <v>0</v>
      </c>
      <c r="D192" s="23">
        <v>1</v>
      </c>
      <c r="E192" s="23"/>
      <c r="F192" s="23"/>
      <c r="G192" s="23">
        <v>40</v>
      </c>
      <c r="H192" s="233">
        <f t="shared" si="0"/>
        <v>40</v>
      </c>
      <c r="I192" s="233"/>
      <c r="J192" s="237" t="s">
        <v>3121</v>
      </c>
      <c r="K192" s="22"/>
      <c r="L192" s="22"/>
    </row>
    <row r="193" spans="1:12">
      <c r="A193" s="22">
        <v>193</v>
      </c>
      <c r="B193" s="22" t="s">
        <v>3122</v>
      </c>
      <c r="C193" s="232">
        <v>0</v>
      </c>
      <c r="D193" s="23">
        <v>1</v>
      </c>
      <c r="E193" s="23"/>
      <c r="F193" s="23"/>
      <c r="G193" s="23">
        <v>12</v>
      </c>
      <c r="H193" s="233">
        <f t="shared" si="0"/>
        <v>12</v>
      </c>
      <c r="I193" s="233"/>
      <c r="J193" s="234" t="s">
        <v>2319</v>
      </c>
      <c r="K193" s="22"/>
      <c r="L193" s="22"/>
    </row>
    <row r="194" spans="1:12">
      <c r="A194" s="22">
        <v>194</v>
      </c>
      <c r="B194" s="22" t="s">
        <v>2016</v>
      </c>
      <c r="C194" s="232">
        <v>0</v>
      </c>
      <c r="D194" s="23">
        <v>1</v>
      </c>
      <c r="E194" s="23"/>
      <c r="F194" s="23"/>
      <c r="G194" s="23">
        <v>22</v>
      </c>
      <c r="H194" s="233">
        <f t="shared" si="0"/>
        <v>22</v>
      </c>
      <c r="I194" s="233"/>
      <c r="J194" s="234" t="s">
        <v>2017</v>
      </c>
      <c r="K194" s="22"/>
      <c r="L194" s="22"/>
    </row>
    <row r="195" spans="1:12">
      <c r="A195" s="22">
        <v>195</v>
      </c>
      <c r="B195" s="22" t="s">
        <v>1973</v>
      </c>
      <c r="C195" s="232">
        <v>0</v>
      </c>
      <c r="D195" s="23">
        <v>2</v>
      </c>
      <c r="E195" s="23"/>
      <c r="F195" s="23"/>
      <c r="G195" s="23">
        <v>23</v>
      </c>
      <c r="H195" s="233">
        <f t="shared" si="0"/>
        <v>46</v>
      </c>
      <c r="I195" s="233"/>
      <c r="J195" s="234" t="s">
        <v>1974</v>
      </c>
      <c r="K195" s="22"/>
      <c r="L195" s="22"/>
    </row>
    <row r="196" spans="1:12">
      <c r="A196" s="22">
        <v>196</v>
      </c>
      <c r="B196" s="22" t="s">
        <v>3123</v>
      </c>
      <c r="C196" s="232">
        <v>0</v>
      </c>
      <c r="D196" s="23">
        <v>1</v>
      </c>
      <c r="E196" s="23"/>
      <c r="F196" s="23"/>
      <c r="G196" s="23">
        <v>32</v>
      </c>
      <c r="H196" s="233">
        <f t="shared" si="0"/>
        <v>32</v>
      </c>
      <c r="I196" s="233"/>
      <c r="J196" s="234" t="s">
        <v>2166</v>
      </c>
      <c r="K196" s="22"/>
      <c r="L196" s="22"/>
    </row>
    <row r="197" spans="1:12">
      <c r="A197" s="22">
        <v>197</v>
      </c>
      <c r="B197" s="239" t="s">
        <v>2210</v>
      </c>
      <c r="C197" s="232">
        <v>0</v>
      </c>
      <c r="D197" s="23">
        <v>0</v>
      </c>
      <c r="E197" s="23"/>
      <c r="F197" s="23"/>
      <c r="G197" s="23">
        <v>70</v>
      </c>
      <c r="H197" s="233">
        <f t="shared" si="0"/>
        <v>0</v>
      </c>
      <c r="I197" s="233"/>
      <c r="J197" s="234" t="s">
        <v>2211</v>
      </c>
      <c r="K197" s="22"/>
      <c r="L197" s="22"/>
    </row>
    <row r="198" spans="1:12">
      <c r="A198" s="22">
        <v>198</v>
      </c>
      <c r="B198" s="22" t="s">
        <v>3124</v>
      </c>
      <c r="C198" s="232">
        <v>0</v>
      </c>
      <c r="D198" s="23">
        <v>1</v>
      </c>
      <c r="E198" s="23"/>
      <c r="F198" s="23"/>
      <c r="G198" s="23">
        <v>33</v>
      </c>
      <c r="H198" s="233">
        <f t="shared" si="0"/>
        <v>33</v>
      </c>
      <c r="I198" s="233"/>
      <c r="J198" s="234" t="s">
        <v>1772</v>
      </c>
      <c r="K198" s="22"/>
      <c r="L198" s="22"/>
    </row>
    <row r="199" spans="1:12">
      <c r="A199" s="22">
        <v>199</v>
      </c>
      <c r="B199" s="239" t="s">
        <v>2151</v>
      </c>
      <c r="C199" s="232">
        <v>0</v>
      </c>
      <c r="D199" s="23">
        <v>1</v>
      </c>
      <c r="E199" s="23"/>
      <c r="F199" s="23"/>
      <c r="G199" s="23">
        <v>33</v>
      </c>
      <c r="H199" s="233">
        <f t="shared" si="0"/>
        <v>33</v>
      </c>
      <c r="I199" s="233"/>
      <c r="J199" s="234" t="s">
        <v>2152</v>
      </c>
      <c r="K199" s="22"/>
      <c r="L199" s="22"/>
    </row>
    <row r="200" spans="1:12">
      <c r="A200" s="22">
        <v>200</v>
      </c>
      <c r="B200" s="22" t="s">
        <v>2406</v>
      </c>
      <c r="C200" s="232">
        <v>0</v>
      </c>
      <c r="D200" s="23">
        <v>1</v>
      </c>
      <c r="E200" s="23"/>
      <c r="F200" s="23"/>
      <c r="G200" s="23">
        <v>33</v>
      </c>
      <c r="H200" s="233">
        <f t="shared" si="0"/>
        <v>33</v>
      </c>
      <c r="I200" s="233"/>
      <c r="J200" s="234" t="s">
        <v>2407</v>
      </c>
      <c r="K200" s="22"/>
      <c r="L200" s="22"/>
    </row>
    <row r="201" spans="1:12">
      <c r="A201" s="22">
        <v>201</v>
      </c>
      <c r="B201" s="239" t="s">
        <v>2459</v>
      </c>
      <c r="C201" s="232">
        <v>0</v>
      </c>
      <c r="D201" s="23">
        <v>0</v>
      </c>
      <c r="E201" s="23"/>
      <c r="F201" s="23"/>
      <c r="G201" s="23">
        <v>77</v>
      </c>
      <c r="H201" s="233">
        <f t="shared" si="0"/>
        <v>0</v>
      </c>
      <c r="I201" s="233"/>
      <c r="J201" s="234" t="s">
        <v>2460</v>
      </c>
      <c r="K201" s="22"/>
      <c r="L201" s="22"/>
    </row>
    <row r="202" spans="1:12">
      <c r="A202" s="22">
        <v>202</v>
      </c>
      <c r="B202" s="239" t="s">
        <v>2350</v>
      </c>
      <c r="C202" s="232">
        <v>0</v>
      </c>
      <c r="D202" s="23">
        <v>1</v>
      </c>
      <c r="E202" s="23"/>
      <c r="F202" s="23"/>
      <c r="G202" s="23">
        <v>35</v>
      </c>
      <c r="H202" s="233">
        <f t="shared" si="0"/>
        <v>35</v>
      </c>
      <c r="I202" s="233"/>
      <c r="J202" s="234" t="s">
        <v>2351</v>
      </c>
      <c r="K202" s="22"/>
      <c r="L202" s="22"/>
    </row>
    <row r="203" spans="1:12">
      <c r="A203" s="22">
        <v>203</v>
      </c>
      <c r="B203" s="22" t="s">
        <v>1971</v>
      </c>
      <c r="C203" s="232">
        <v>0</v>
      </c>
      <c r="D203" s="23">
        <v>1</v>
      </c>
      <c r="E203" s="23"/>
      <c r="F203" s="23"/>
      <c r="G203" s="23">
        <v>70</v>
      </c>
      <c r="H203" s="233">
        <f t="shared" si="0"/>
        <v>70</v>
      </c>
      <c r="I203" s="233"/>
      <c r="J203" s="234" t="s">
        <v>1972</v>
      </c>
      <c r="K203" s="22"/>
      <c r="L203" s="22"/>
    </row>
    <row r="204" spans="1:12">
      <c r="A204" s="22">
        <v>204</v>
      </c>
      <c r="B204" s="22" t="s">
        <v>2001</v>
      </c>
      <c r="C204" s="232">
        <v>0</v>
      </c>
      <c r="D204" s="23">
        <v>3</v>
      </c>
      <c r="E204" s="23"/>
      <c r="F204" s="23"/>
      <c r="G204" s="23">
        <v>15</v>
      </c>
      <c r="H204" s="233">
        <f t="shared" si="0"/>
        <v>45</v>
      </c>
      <c r="I204" s="233"/>
      <c r="J204" s="234" t="s">
        <v>2002</v>
      </c>
      <c r="K204" s="22"/>
      <c r="L204" s="22"/>
    </row>
    <row r="205" spans="1:12">
      <c r="A205" s="22">
        <v>205</v>
      </c>
      <c r="B205" s="239" t="s">
        <v>2292</v>
      </c>
      <c r="C205" s="232">
        <v>0</v>
      </c>
      <c r="D205" s="23">
        <v>0</v>
      </c>
      <c r="E205" s="23"/>
      <c r="F205" s="23"/>
      <c r="G205" s="23">
        <v>56</v>
      </c>
      <c r="H205" s="233">
        <f t="shared" si="0"/>
        <v>0</v>
      </c>
      <c r="I205" s="233"/>
      <c r="J205" s="234" t="s">
        <v>2293</v>
      </c>
      <c r="K205" s="22"/>
      <c r="L205" s="22"/>
    </row>
    <row r="206" spans="1:12">
      <c r="A206" s="22">
        <v>206</v>
      </c>
      <c r="B206" s="22" t="s">
        <v>2477</v>
      </c>
      <c r="C206" s="232">
        <v>0</v>
      </c>
      <c r="D206" s="23">
        <v>1</v>
      </c>
      <c r="E206" s="23"/>
      <c r="F206" s="23"/>
      <c r="G206" s="23">
        <v>25</v>
      </c>
      <c r="H206" s="233">
        <f t="shared" si="0"/>
        <v>25</v>
      </c>
      <c r="I206" s="233"/>
      <c r="J206" s="234" t="s">
        <v>2478</v>
      </c>
      <c r="K206" s="22"/>
      <c r="L206" s="22"/>
    </row>
    <row r="207" spans="1:12">
      <c r="A207" s="22">
        <v>207</v>
      </c>
      <c r="B207" s="239" t="s">
        <v>2068</v>
      </c>
      <c r="C207" s="232">
        <v>0</v>
      </c>
      <c r="D207" s="23">
        <v>1</v>
      </c>
      <c r="E207" s="23"/>
      <c r="F207" s="23"/>
      <c r="G207" s="23">
        <v>44</v>
      </c>
      <c r="H207" s="233">
        <f t="shared" si="0"/>
        <v>44</v>
      </c>
      <c r="I207" s="233"/>
      <c r="J207" s="234" t="s">
        <v>2069</v>
      </c>
      <c r="K207" s="22"/>
      <c r="L207" s="22"/>
    </row>
    <row r="208" spans="1:12">
      <c r="A208" s="22">
        <v>208</v>
      </c>
      <c r="B208" s="239" t="s">
        <v>2234</v>
      </c>
      <c r="C208" s="232">
        <v>0</v>
      </c>
      <c r="D208" s="23">
        <v>0</v>
      </c>
      <c r="E208" s="23"/>
      <c r="F208" s="23"/>
      <c r="G208" s="23">
        <v>51</v>
      </c>
      <c r="H208" s="233">
        <f t="shared" si="0"/>
        <v>0</v>
      </c>
      <c r="I208" s="233"/>
      <c r="J208" s="234" t="s">
        <v>2235</v>
      </c>
      <c r="K208" s="22"/>
      <c r="L208" s="22"/>
    </row>
    <row r="209" spans="1:12">
      <c r="A209" s="22">
        <v>209</v>
      </c>
      <c r="B209" s="239" t="s">
        <v>2307</v>
      </c>
      <c r="C209" s="232">
        <v>0</v>
      </c>
      <c r="D209" s="23">
        <v>1</v>
      </c>
      <c r="E209" s="23"/>
      <c r="F209" s="23"/>
      <c r="G209" s="23">
        <v>93</v>
      </c>
      <c r="H209" s="233">
        <f t="shared" si="0"/>
        <v>93</v>
      </c>
      <c r="I209" s="233"/>
      <c r="J209" s="234" t="s">
        <v>2308</v>
      </c>
      <c r="K209" s="22"/>
      <c r="L209" s="22"/>
    </row>
    <row r="210" spans="1:12">
      <c r="A210" s="22">
        <v>210</v>
      </c>
      <c r="B210" s="22" t="s">
        <v>1926</v>
      </c>
      <c r="C210" s="232">
        <v>0</v>
      </c>
      <c r="D210" s="23">
        <v>1</v>
      </c>
      <c r="E210" s="23"/>
      <c r="F210" s="23"/>
      <c r="G210" s="23">
        <v>42</v>
      </c>
      <c r="H210" s="233">
        <f t="shared" si="0"/>
        <v>42</v>
      </c>
      <c r="I210" s="233"/>
      <c r="J210" s="234" t="s">
        <v>1927</v>
      </c>
      <c r="K210" s="22"/>
      <c r="L210" s="22"/>
    </row>
    <row r="211" spans="1:12">
      <c r="A211" s="22">
        <v>211</v>
      </c>
      <c r="B211" s="239" t="s">
        <v>2471</v>
      </c>
      <c r="C211" s="232">
        <v>0</v>
      </c>
      <c r="D211" s="23">
        <v>1</v>
      </c>
      <c r="E211" s="23"/>
      <c r="F211" s="23"/>
      <c r="G211" s="23">
        <v>48</v>
      </c>
      <c r="H211" s="233">
        <f t="shared" si="0"/>
        <v>48</v>
      </c>
      <c r="I211" s="233"/>
      <c r="J211" s="234" t="s">
        <v>2472</v>
      </c>
      <c r="K211" s="22"/>
      <c r="L211" s="22"/>
    </row>
    <row r="212" spans="1:12">
      <c r="A212" s="22">
        <v>212</v>
      </c>
      <c r="B212" s="238" t="s">
        <v>1766</v>
      </c>
      <c r="C212" s="232">
        <v>1</v>
      </c>
      <c r="D212" s="23">
        <v>9</v>
      </c>
      <c r="E212" s="23"/>
      <c r="F212" s="23"/>
      <c r="G212" s="23">
        <v>56</v>
      </c>
      <c r="H212" s="233">
        <f t="shared" si="0"/>
        <v>504</v>
      </c>
      <c r="I212" s="233"/>
      <c r="J212" s="234" t="s">
        <v>1767</v>
      </c>
      <c r="K212" s="22"/>
      <c r="L212" s="22"/>
    </row>
    <row r="213" spans="1:12">
      <c r="A213" s="22">
        <v>213</v>
      </c>
      <c r="B213" s="22" t="s">
        <v>2689</v>
      </c>
      <c r="C213" s="232">
        <v>0</v>
      </c>
      <c r="D213" s="23">
        <v>5</v>
      </c>
      <c r="E213" s="23"/>
      <c r="F213" s="23"/>
      <c r="G213" s="23">
        <v>4</v>
      </c>
      <c r="H213" s="233">
        <f t="shared" si="0"/>
        <v>20</v>
      </c>
      <c r="I213" s="233"/>
      <c r="J213" s="237" t="s">
        <v>2690</v>
      </c>
      <c r="K213" s="22"/>
      <c r="L213" s="22"/>
    </row>
    <row r="214" spans="1:12">
      <c r="A214" s="22">
        <v>214</v>
      </c>
      <c r="B214" s="239" t="s">
        <v>1995</v>
      </c>
      <c r="C214" s="232">
        <v>0</v>
      </c>
      <c r="D214" s="23">
        <v>0</v>
      </c>
      <c r="E214" s="23"/>
      <c r="F214" s="23"/>
      <c r="G214" s="23">
        <v>57</v>
      </c>
      <c r="H214" s="233">
        <f t="shared" si="0"/>
        <v>0</v>
      </c>
      <c r="I214" s="233"/>
      <c r="J214" s="234" t="s">
        <v>1996</v>
      </c>
      <c r="K214" s="22"/>
      <c r="L214" s="22"/>
    </row>
    <row r="215" spans="1:12">
      <c r="A215" s="22">
        <v>215</v>
      </c>
      <c r="B215" s="22" t="s">
        <v>1961</v>
      </c>
      <c r="C215" s="232">
        <v>0</v>
      </c>
      <c r="D215" s="23">
        <v>2</v>
      </c>
      <c r="E215" s="23"/>
      <c r="F215" s="23"/>
      <c r="G215" s="23">
        <v>40</v>
      </c>
      <c r="H215" s="233">
        <f t="shared" si="0"/>
        <v>80</v>
      </c>
      <c r="I215" s="233"/>
      <c r="J215" s="234" t="s">
        <v>1962</v>
      </c>
      <c r="K215" s="22"/>
      <c r="L215" s="22"/>
    </row>
    <row r="216" spans="1:12">
      <c r="A216" s="22">
        <v>216</v>
      </c>
      <c r="B216" s="22" t="s">
        <v>2376</v>
      </c>
      <c r="C216" s="232">
        <v>0</v>
      </c>
      <c r="D216" s="23">
        <v>2</v>
      </c>
      <c r="E216" s="23"/>
      <c r="F216" s="23"/>
      <c r="G216" s="23">
        <v>3</v>
      </c>
      <c r="H216" s="233">
        <f t="shared" si="0"/>
        <v>6</v>
      </c>
      <c r="I216" s="233"/>
      <c r="J216" s="234" t="s">
        <v>2377</v>
      </c>
      <c r="K216" s="22"/>
    </row>
    <row r="217" spans="1:12">
      <c r="A217" s="22">
        <v>217</v>
      </c>
      <c r="B217" s="22" t="s">
        <v>2257</v>
      </c>
      <c r="C217" s="232">
        <v>0</v>
      </c>
      <c r="D217" s="23">
        <v>1</v>
      </c>
      <c r="E217" s="23"/>
      <c r="F217" s="23"/>
      <c r="G217" s="23">
        <v>5</v>
      </c>
      <c r="H217" s="233">
        <f t="shared" si="0"/>
        <v>5</v>
      </c>
      <c r="I217" s="233"/>
      <c r="J217" s="234" t="s">
        <v>2258</v>
      </c>
      <c r="K217" s="22"/>
    </row>
    <row r="218" spans="1:12">
      <c r="A218" s="22">
        <v>218</v>
      </c>
      <c r="B218" s="22" t="s">
        <v>1999</v>
      </c>
      <c r="C218" s="232">
        <v>0</v>
      </c>
      <c r="D218" s="23">
        <v>1</v>
      </c>
      <c r="E218" s="23"/>
      <c r="F218" s="23"/>
      <c r="G218" s="23">
        <v>9</v>
      </c>
      <c r="H218" s="233">
        <f t="shared" si="0"/>
        <v>9</v>
      </c>
      <c r="I218" s="233"/>
      <c r="J218" s="234" t="s">
        <v>2000</v>
      </c>
      <c r="K218" s="22"/>
    </row>
    <row r="219" spans="1:12">
      <c r="A219" s="22">
        <v>219</v>
      </c>
      <c r="B219" s="22" t="s">
        <v>2010</v>
      </c>
      <c r="C219" s="232">
        <v>0</v>
      </c>
      <c r="D219" s="23">
        <v>1</v>
      </c>
      <c r="E219" s="23"/>
      <c r="F219" s="23"/>
      <c r="G219" s="23">
        <v>10</v>
      </c>
      <c r="H219" s="233">
        <f t="shared" si="0"/>
        <v>10</v>
      </c>
      <c r="I219" s="233"/>
      <c r="J219" s="234" t="s">
        <v>2011</v>
      </c>
      <c r="K219" s="22"/>
    </row>
    <row r="220" spans="1:12">
      <c r="A220" s="22">
        <v>220</v>
      </c>
      <c r="B220" s="22" t="s">
        <v>2024</v>
      </c>
      <c r="C220" s="232">
        <v>0</v>
      </c>
      <c r="D220" s="23">
        <v>45</v>
      </c>
      <c r="E220" s="23"/>
      <c r="F220" s="23"/>
      <c r="G220" s="23">
        <v>5</v>
      </c>
      <c r="H220" s="233">
        <f t="shared" si="0"/>
        <v>225</v>
      </c>
      <c r="I220" s="233"/>
      <c r="J220" s="234" t="s">
        <v>2025</v>
      </c>
      <c r="K220" s="22"/>
    </row>
    <row r="221" spans="1:12">
      <c r="A221" s="22"/>
      <c r="B221" s="22"/>
      <c r="C221" s="232"/>
      <c r="D221" s="23"/>
      <c r="E221" s="23"/>
      <c r="F221" s="23"/>
      <c r="G221" s="23"/>
      <c r="H221" s="233"/>
      <c r="I221" s="233"/>
      <c r="J221" s="223"/>
      <c r="K221" s="22"/>
    </row>
    <row r="222" spans="1:12">
      <c r="A222" s="22"/>
      <c r="B222" s="62" t="s">
        <v>3084</v>
      </c>
      <c r="C222" s="232"/>
      <c r="D222" s="23"/>
      <c r="E222" s="23"/>
      <c r="F222" s="23"/>
      <c r="G222" s="23"/>
      <c r="H222" s="233"/>
      <c r="I222" s="233"/>
      <c r="J222" s="223"/>
      <c r="K222" s="22"/>
    </row>
    <row r="223" spans="1:12">
      <c r="A223" s="22"/>
      <c r="B223" s="22" t="s">
        <v>3087</v>
      </c>
      <c r="C223" s="232">
        <v>3396</v>
      </c>
      <c r="D223" s="23">
        <v>3396</v>
      </c>
      <c r="E223" s="23"/>
      <c r="F223" s="23"/>
      <c r="G223" s="23">
        <v>9</v>
      </c>
      <c r="H223" s="233">
        <f t="shared" ref="H223:H227" si="3">G223*D223</f>
        <v>30564</v>
      </c>
      <c r="I223" s="233"/>
      <c r="J223" s="234" t="s">
        <v>3088</v>
      </c>
      <c r="K223" s="22"/>
    </row>
    <row r="224" spans="1:12">
      <c r="A224" s="22"/>
      <c r="B224" s="62" t="s">
        <v>3085</v>
      </c>
      <c r="C224" s="232">
        <v>9074</v>
      </c>
      <c r="D224" s="23">
        <v>9074</v>
      </c>
      <c r="E224" s="23"/>
      <c r="F224" s="23"/>
      <c r="G224" s="23">
        <v>8</v>
      </c>
      <c r="H224" s="233">
        <f t="shared" si="3"/>
        <v>72592</v>
      </c>
      <c r="I224" s="233"/>
      <c r="J224" s="234" t="s">
        <v>3086</v>
      </c>
      <c r="K224" s="22"/>
    </row>
    <row r="225" spans="1:11">
      <c r="A225" s="22"/>
      <c r="B225" s="62" t="s">
        <v>3091</v>
      </c>
      <c r="C225" s="232">
        <v>3489</v>
      </c>
      <c r="D225" s="23">
        <v>3489</v>
      </c>
      <c r="E225" s="23"/>
      <c r="F225" s="23"/>
      <c r="G225" s="23">
        <v>11</v>
      </c>
      <c r="H225" s="233">
        <f t="shared" si="3"/>
        <v>38379</v>
      </c>
      <c r="I225" s="23"/>
      <c r="J225" s="234" t="s">
        <v>3092</v>
      </c>
      <c r="K225" s="22"/>
    </row>
    <row r="226" spans="1:11">
      <c r="A226" s="22"/>
      <c r="B226" s="22" t="s">
        <v>3089</v>
      </c>
      <c r="C226" s="232">
        <v>569</v>
      </c>
      <c r="D226" s="23">
        <v>569</v>
      </c>
      <c r="E226" s="23"/>
      <c r="F226" s="23"/>
      <c r="G226" s="23">
        <v>35</v>
      </c>
      <c r="H226" s="233">
        <f t="shared" si="3"/>
        <v>19915</v>
      </c>
      <c r="I226" s="23"/>
      <c r="J226" s="234" t="s">
        <v>3090</v>
      </c>
      <c r="K226" s="22"/>
    </row>
    <row r="227" spans="1:11">
      <c r="A227" s="22"/>
      <c r="B227" s="22" t="s">
        <v>3083</v>
      </c>
      <c r="C227" s="232"/>
      <c r="D227" s="23">
        <v>3000</v>
      </c>
      <c r="E227" s="23"/>
      <c r="F227" s="23"/>
      <c r="G227" s="23">
        <v>7</v>
      </c>
      <c r="H227" s="233">
        <f t="shared" si="3"/>
        <v>21000</v>
      </c>
      <c r="I227" s="23"/>
      <c r="J227" s="223"/>
      <c r="K227" s="22"/>
    </row>
    <row r="228" spans="1:11">
      <c r="A228" s="22"/>
      <c r="B228" s="22"/>
      <c r="C228" s="232"/>
      <c r="D228" s="23"/>
      <c r="E228" s="23"/>
      <c r="F228" s="23"/>
      <c r="G228" s="23"/>
      <c r="H228" s="23">
        <f>SUM(H223:H227)</f>
        <v>182450</v>
      </c>
      <c r="I228" s="23"/>
      <c r="J228" s="223"/>
      <c r="K228" s="22"/>
    </row>
    <row r="229" spans="1:11">
      <c r="A229" s="22"/>
      <c r="B229" s="22" t="s">
        <v>3125</v>
      </c>
      <c r="C229" s="232"/>
      <c r="D229" s="23">
        <v>14</v>
      </c>
      <c r="E229" s="23"/>
      <c r="F229" s="23"/>
      <c r="G229" s="23"/>
      <c r="H229" s="23"/>
      <c r="I229" s="23"/>
      <c r="J229" s="223"/>
      <c r="K229" s="22"/>
    </row>
    <row r="230" spans="1:11">
      <c r="A230" s="22"/>
      <c r="B230" s="22" t="s">
        <v>3126</v>
      </c>
      <c r="C230" s="232"/>
      <c r="D230" s="23">
        <v>4045</v>
      </c>
      <c r="E230" s="23"/>
      <c r="F230" s="23"/>
      <c r="G230" s="23"/>
      <c r="H230" s="23"/>
      <c r="I230" s="23"/>
      <c r="J230" s="223"/>
      <c r="K230" s="22"/>
    </row>
    <row r="231" spans="1:11">
      <c r="A231" s="22"/>
      <c r="B231" s="22"/>
      <c r="C231" s="232"/>
      <c r="D231" s="232" t="s">
        <v>3127</v>
      </c>
      <c r="E231" s="242" t="s">
        <v>3127</v>
      </c>
      <c r="F231" s="242"/>
      <c r="G231" s="23"/>
      <c r="H231" s="243"/>
      <c r="I231" s="242"/>
      <c r="J231" s="223"/>
      <c r="K231" s="22"/>
    </row>
    <row r="232" spans="1:11">
      <c r="A232" s="22"/>
      <c r="B232" s="22"/>
      <c r="C232" s="232"/>
      <c r="D232" s="232" t="s">
        <v>3128</v>
      </c>
      <c r="E232" s="242" t="s">
        <v>3129</v>
      </c>
      <c r="F232" s="242" t="s">
        <v>3130</v>
      </c>
      <c r="G232" s="23"/>
      <c r="H232" s="243" t="s">
        <v>3131</v>
      </c>
      <c r="I232" s="242" t="s">
        <v>3132</v>
      </c>
      <c r="J232" s="223"/>
      <c r="K232" s="22"/>
    </row>
    <row r="233" spans="1:11">
      <c r="A233" s="22"/>
      <c r="B233" s="22" t="s">
        <v>51</v>
      </c>
      <c r="C233" s="232"/>
      <c r="D233" s="232">
        <f>SUM(D2:D220)</f>
        <v>23536</v>
      </c>
      <c r="E233" s="242">
        <f t="shared" ref="E233:F233" si="4">SUM(E2:E156)</f>
        <v>1126</v>
      </c>
      <c r="F233" s="242">
        <f t="shared" si="4"/>
        <v>423</v>
      </c>
      <c r="G233" s="23"/>
      <c r="H233" s="243">
        <f>SUM(H2:H220)</f>
        <v>668567</v>
      </c>
      <c r="I233" s="242">
        <f>SUM(I2:I156)</f>
        <v>9294</v>
      </c>
      <c r="J233" s="161"/>
    </row>
    <row r="234" spans="1:11">
      <c r="A234" s="22"/>
      <c r="B234" s="22"/>
      <c r="C234" s="232"/>
      <c r="D234" s="23"/>
      <c r="E234" s="23"/>
      <c r="F234" s="23"/>
      <c r="G234" s="23"/>
      <c r="H234" s="232" t="s">
        <v>3133</v>
      </c>
      <c r="I234" s="23"/>
      <c r="J234" s="161"/>
    </row>
    <row r="235" spans="1:11">
      <c r="A235" s="22"/>
      <c r="B235" s="22"/>
      <c r="C235" s="232"/>
      <c r="D235" s="243" t="s">
        <v>3134</v>
      </c>
      <c r="E235" s="243">
        <f>SUM(D233:F233)</f>
        <v>25085</v>
      </c>
      <c r="F235" s="23"/>
      <c r="G235" s="23"/>
      <c r="H235" s="232">
        <f>H233-I233</f>
        <v>659273</v>
      </c>
      <c r="I235" s="23"/>
      <c r="J235" s="161"/>
    </row>
    <row r="236" spans="1:11">
      <c r="A236" s="244"/>
      <c r="B236" s="244"/>
      <c r="C236" s="245"/>
      <c r="D236" s="23"/>
      <c r="E236" s="23"/>
      <c r="F236" s="23"/>
      <c r="G236" s="23"/>
      <c r="H236" s="23"/>
      <c r="I236" s="23"/>
      <c r="J236" s="161"/>
    </row>
    <row r="237" spans="1:11">
      <c r="A237" s="244"/>
      <c r="B237" s="246"/>
      <c r="C237" s="247"/>
      <c r="D237" s="248" t="s">
        <v>3084</v>
      </c>
      <c r="E237" s="249"/>
      <c r="F237" s="249"/>
      <c r="G237" s="249"/>
      <c r="H237" s="23"/>
      <c r="I237" s="23"/>
      <c r="J237" s="161"/>
    </row>
    <row r="238" spans="1:11">
      <c r="A238" s="244"/>
      <c r="B238" s="246"/>
      <c r="C238" s="247"/>
      <c r="D238" s="250" t="s">
        <v>3087</v>
      </c>
      <c r="E238" s="251">
        <v>3396</v>
      </c>
      <c r="F238" s="251" t="s">
        <v>3135</v>
      </c>
      <c r="G238" s="252" t="s">
        <v>3136</v>
      </c>
      <c r="H238" s="23"/>
      <c r="I238" s="23"/>
      <c r="J238" s="161"/>
    </row>
    <row r="239" spans="1:11">
      <c r="A239" s="244"/>
      <c r="B239" s="246"/>
      <c r="C239" s="247"/>
      <c r="D239" s="250" t="s">
        <v>3085</v>
      </c>
      <c r="E239" s="251">
        <v>9074</v>
      </c>
      <c r="F239" s="251" t="s">
        <v>3137</v>
      </c>
      <c r="G239" s="252" t="s">
        <v>3138</v>
      </c>
      <c r="H239" s="23"/>
      <c r="I239" s="23"/>
      <c r="J239" s="161"/>
    </row>
    <row r="240" spans="1:11">
      <c r="A240" s="244"/>
      <c r="B240" s="246"/>
      <c r="C240" s="247"/>
      <c r="D240" s="250" t="s">
        <v>3091</v>
      </c>
      <c r="E240" s="251">
        <v>3489</v>
      </c>
      <c r="F240" s="251" t="s">
        <v>3139</v>
      </c>
      <c r="G240" s="252" t="s">
        <v>3140</v>
      </c>
      <c r="H240" s="23"/>
      <c r="I240" s="23"/>
      <c r="J240" s="161"/>
    </row>
    <row r="241" spans="1:10">
      <c r="A241" s="244"/>
      <c r="B241" s="246"/>
      <c r="C241" s="247"/>
      <c r="D241" s="250" t="s">
        <v>3089</v>
      </c>
      <c r="E241" s="251">
        <v>569</v>
      </c>
      <c r="F241" s="251" t="s">
        <v>3141</v>
      </c>
      <c r="G241" s="252" t="s">
        <v>3142</v>
      </c>
      <c r="H241" s="23"/>
      <c r="I241" s="23"/>
      <c r="J241" s="161"/>
    </row>
    <row r="242" spans="1:10">
      <c r="A242" s="244"/>
      <c r="B242" s="246"/>
      <c r="C242" s="247"/>
      <c r="D242" s="250" t="s">
        <v>3143</v>
      </c>
      <c r="E242" s="251">
        <v>5000</v>
      </c>
      <c r="F242" s="251" t="s">
        <v>3144</v>
      </c>
      <c r="G242" s="252" t="s">
        <v>3145</v>
      </c>
      <c r="H242" s="23"/>
      <c r="I242" s="23"/>
      <c r="J242" s="161"/>
    </row>
    <row r="243" spans="1:10">
      <c r="A243" s="244"/>
      <c r="B243" s="246"/>
      <c r="C243" s="247"/>
      <c r="D243" s="246"/>
      <c r="E243" s="246"/>
      <c r="F243" s="246"/>
      <c r="G243" s="246"/>
      <c r="H243" s="23"/>
      <c r="I243" s="23"/>
      <c r="J243" s="161"/>
    </row>
    <row r="244" spans="1:10">
      <c r="A244" s="22"/>
      <c r="B244" s="246"/>
      <c r="C244" s="247"/>
      <c r="D244" s="246"/>
      <c r="E244" s="253">
        <v>21528</v>
      </c>
      <c r="F244" s="254"/>
      <c r="G244" s="253" t="s">
        <v>3146</v>
      </c>
      <c r="J244" s="161"/>
    </row>
    <row r="245" spans="1:10">
      <c r="C245" s="255"/>
      <c r="E245" s="256" t="s">
        <v>763</v>
      </c>
      <c r="F245" s="256" t="s">
        <v>3147</v>
      </c>
      <c r="G245" s="93" t="s">
        <v>3148</v>
      </c>
      <c r="J245" s="161"/>
    </row>
    <row r="246" spans="1:10">
      <c r="C246" s="255"/>
      <c r="E246" s="257">
        <v>37786</v>
      </c>
      <c r="F246" s="257">
        <v>2</v>
      </c>
      <c r="G246" s="257">
        <f t="shared" ref="G246:G249" si="5">F246*E246</f>
        <v>75572</v>
      </c>
      <c r="J246" s="161"/>
    </row>
    <row r="247" spans="1:10">
      <c r="C247" s="255"/>
      <c r="E247" s="258">
        <v>37786</v>
      </c>
      <c r="F247" s="258">
        <v>6</v>
      </c>
      <c r="G247" s="258">
        <f t="shared" si="5"/>
        <v>226716</v>
      </c>
      <c r="J247" s="161"/>
    </row>
    <row r="248" spans="1:10">
      <c r="C248" s="255"/>
      <c r="E248" s="259">
        <v>37786</v>
      </c>
      <c r="F248" s="259">
        <v>7</v>
      </c>
      <c r="G248" s="259">
        <f t="shared" si="5"/>
        <v>264502</v>
      </c>
      <c r="J248" s="161"/>
    </row>
    <row r="249" spans="1:10">
      <c r="C249" s="255"/>
      <c r="E249" s="260">
        <v>37786</v>
      </c>
      <c r="F249" s="260">
        <v>8</v>
      </c>
      <c r="G249" s="260">
        <f t="shared" si="5"/>
        <v>302288</v>
      </c>
      <c r="J249" s="161"/>
    </row>
    <row r="250" spans="1:10">
      <c r="A250" s="261"/>
      <c r="B250" s="261"/>
      <c r="C250" s="255"/>
      <c r="D250" s="262"/>
      <c r="E250" s="262"/>
      <c r="F250" s="262"/>
      <c r="G250" s="262"/>
      <c r="H250" s="59"/>
      <c r="I250" s="59"/>
      <c r="J250" s="161"/>
    </row>
    <row r="251" spans="1:10">
      <c r="A251" s="261"/>
      <c r="B251" s="261"/>
      <c r="C251" s="255"/>
      <c r="D251" s="263" t="s">
        <v>3149</v>
      </c>
      <c r="E251" s="93" t="s">
        <v>3150</v>
      </c>
      <c r="F251" s="93" t="s">
        <v>3151</v>
      </c>
      <c r="G251" s="93" t="s">
        <v>3152</v>
      </c>
      <c r="H251" s="263" t="s">
        <v>3153</v>
      </c>
      <c r="I251" s="59"/>
      <c r="J251" s="161"/>
    </row>
    <row r="252" spans="1:10">
      <c r="A252" s="261"/>
      <c r="B252" s="261"/>
      <c r="C252" s="255"/>
      <c r="D252" s="257">
        <v>188930</v>
      </c>
      <c r="E252" s="257">
        <v>176340</v>
      </c>
      <c r="F252" s="257">
        <f t="shared" ref="F252:F253" si="6">(D252-E252)/2</f>
        <v>6295</v>
      </c>
      <c r="G252" s="257">
        <f t="shared" ref="G252:G253" si="7">(D252-E252)/2</f>
        <v>6295</v>
      </c>
      <c r="H252" s="257"/>
      <c r="I252" s="59"/>
      <c r="J252" s="161"/>
    </row>
    <row r="253" spans="1:10">
      <c r="A253" s="261"/>
      <c r="B253" s="261"/>
      <c r="C253" s="255"/>
      <c r="D253" s="258">
        <v>226716</v>
      </c>
      <c r="E253" s="258">
        <v>185000</v>
      </c>
      <c r="F253" s="258">
        <f t="shared" si="6"/>
        <v>20858</v>
      </c>
      <c r="G253" s="258">
        <f t="shared" si="7"/>
        <v>20858</v>
      </c>
      <c r="H253" s="258"/>
      <c r="I253" s="59"/>
      <c r="J253" s="161"/>
    </row>
    <row r="254" spans="1:10">
      <c r="C254" s="255"/>
      <c r="D254" s="259">
        <v>387660</v>
      </c>
      <c r="E254" s="259">
        <v>185000</v>
      </c>
      <c r="F254" s="259">
        <f t="shared" ref="F254:F255" si="8">(D254-E254)/3</f>
        <v>67553.333333333328</v>
      </c>
      <c r="G254" s="259">
        <f t="shared" ref="G254:G255" si="9">(D254-E254)/3</f>
        <v>67553.333333333328</v>
      </c>
      <c r="H254" s="259">
        <f t="shared" ref="H254:H255" si="10">(D254-E254)/3</f>
        <v>67553.333333333328</v>
      </c>
      <c r="I254" s="59"/>
      <c r="J254" s="161"/>
    </row>
    <row r="255" spans="1:10">
      <c r="C255" s="255"/>
      <c r="D255" s="260">
        <v>465192</v>
      </c>
      <c r="E255" s="260">
        <v>185000</v>
      </c>
      <c r="F255" s="260">
        <f t="shared" si="8"/>
        <v>93397.333333333328</v>
      </c>
      <c r="G255" s="260">
        <f t="shared" si="9"/>
        <v>93397.333333333328</v>
      </c>
      <c r="H255" s="260">
        <f t="shared" si="10"/>
        <v>93397.333333333328</v>
      </c>
      <c r="I255" s="59"/>
      <c r="J255" s="161"/>
    </row>
    <row r="256" spans="1:10">
      <c r="C256" s="255"/>
      <c r="H256" s="262"/>
      <c r="I256" s="59"/>
      <c r="J256" s="161"/>
    </row>
    <row r="257" spans="3:10">
      <c r="C257" s="255"/>
      <c r="I257" s="59"/>
      <c r="J257" s="161"/>
    </row>
    <row r="258" spans="3:10">
      <c r="C258" s="255"/>
      <c r="I258" s="59"/>
      <c r="J258" s="161"/>
    </row>
    <row r="259" spans="3:10">
      <c r="C259" s="255"/>
      <c r="I259" s="59"/>
      <c r="J259" s="161"/>
    </row>
    <row r="260" spans="3:10">
      <c r="C260" s="255"/>
      <c r="D260" s="59"/>
      <c r="E260" s="59"/>
      <c r="F260" s="59"/>
      <c r="G260" s="59"/>
      <c r="H260" s="59"/>
      <c r="I260" s="59"/>
      <c r="J260" s="161"/>
    </row>
    <row r="261" spans="3:10">
      <c r="C261" s="255"/>
      <c r="D261" s="59"/>
      <c r="E261" s="59"/>
      <c r="F261" s="59"/>
      <c r="G261" s="59"/>
      <c r="H261" s="59"/>
      <c r="I261" s="59"/>
      <c r="J261" s="161"/>
    </row>
    <row r="262" spans="3:10">
      <c r="C262" s="255"/>
      <c r="D262" s="59"/>
      <c r="E262" s="59"/>
      <c r="F262" s="59"/>
      <c r="G262" s="59"/>
      <c r="H262" s="59"/>
      <c r="I262" s="59"/>
      <c r="J262" s="161"/>
    </row>
    <row r="263" spans="3:10">
      <c r="C263" s="255"/>
      <c r="D263" s="59"/>
      <c r="E263" s="59"/>
      <c r="F263" s="59"/>
      <c r="G263" s="59"/>
      <c r="H263" s="59"/>
      <c r="I263" s="59"/>
      <c r="J263" s="161"/>
    </row>
    <row r="264" spans="3:10">
      <c r="C264" s="255"/>
      <c r="D264" s="59"/>
      <c r="E264" s="59"/>
      <c r="F264" s="59"/>
      <c r="G264" s="59"/>
      <c r="H264" s="59"/>
      <c r="I264" s="59"/>
      <c r="J264" s="161"/>
    </row>
    <row r="265" spans="3:10">
      <c r="C265" s="255"/>
      <c r="D265" s="59"/>
      <c r="E265" s="59"/>
      <c r="F265" s="59"/>
      <c r="G265" s="59"/>
      <c r="H265" s="59"/>
      <c r="I265" s="59"/>
      <c r="J265" s="161"/>
    </row>
    <row r="266" spans="3:10">
      <c r="C266" s="255"/>
      <c r="D266" s="59"/>
      <c r="E266" s="59"/>
      <c r="F266" s="59"/>
      <c r="G266" s="59"/>
      <c r="H266" s="59"/>
      <c r="I266" s="59"/>
      <c r="J266" s="161"/>
    </row>
    <row r="267" spans="3:10">
      <c r="C267" s="255"/>
      <c r="D267" s="59"/>
      <c r="E267" s="59"/>
      <c r="F267" s="59"/>
      <c r="G267" s="59"/>
      <c r="H267" s="59"/>
      <c r="I267" s="59"/>
      <c r="J267" s="161"/>
    </row>
    <row r="268" spans="3:10">
      <c r="C268" s="255"/>
      <c r="D268" s="59"/>
      <c r="E268" s="59"/>
      <c r="F268" s="59"/>
      <c r="G268" s="59"/>
      <c r="H268" s="59"/>
      <c r="I268" s="59"/>
      <c r="J268" s="161"/>
    </row>
    <row r="269" spans="3:10">
      <c r="C269" s="255"/>
      <c r="D269" s="59"/>
      <c r="E269" s="59"/>
      <c r="F269" s="59"/>
      <c r="G269" s="59"/>
      <c r="H269" s="59"/>
      <c r="I269" s="59"/>
      <c r="J269" s="161"/>
    </row>
    <row r="270" spans="3:10">
      <c r="C270" s="255"/>
      <c r="D270" s="59"/>
      <c r="E270" s="59"/>
      <c r="F270" s="59"/>
      <c r="G270" s="59"/>
      <c r="H270" s="59"/>
      <c r="I270" s="59"/>
      <c r="J270" s="161"/>
    </row>
    <row r="271" spans="3:10">
      <c r="C271" s="255"/>
      <c r="D271" s="59"/>
      <c r="E271" s="59"/>
      <c r="F271" s="59"/>
      <c r="G271" s="59"/>
      <c r="H271" s="59"/>
      <c r="I271" s="59"/>
      <c r="J271" s="161"/>
    </row>
    <row r="272" spans="3:10">
      <c r="C272" s="255"/>
      <c r="D272" s="59"/>
      <c r="E272" s="59"/>
      <c r="F272" s="59"/>
      <c r="G272" s="59"/>
      <c r="H272" s="59"/>
      <c r="I272" s="59"/>
      <c r="J272" s="161"/>
    </row>
    <row r="273" spans="3:10">
      <c r="C273" s="255"/>
      <c r="D273" s="59"/>
      <c r="E273" s="59"/>
      <c r="F273" s="59"/>
      <c r="G273" s="59"/>
      <c r="H273" s="59"/>
      <c r="I273" s="59"/>
      <c r="J273" s="161"/>
    </row>
    <row r="274" spans="3:10">
      <c r="C274" s="255"/>
      <c r="D274" s="59"/>
      <c r="E274" s="59"/>
      <c r="F274" s="59"/>
      <c r="G274" s="59"/>
      <c r="H274" s="59"/>
      <c r="I274" s="59"/>
      <c r="J274" s="161"/>
    </row>
    <row r="275" spans="3:10">
      <c r="C275" s="255"/>
      <c r="D275" s="59"/>
      <c r="E275" s="59"/>
      <c r="F275" s="59"/>
      <c r="G275" s="59"/>
      <c r="H275" s="59"/>
      <c r="I275" s="59"/>
      <c r="J275" s="161"/>
    </row>
    <row r="276" spans="3:10">
      <c r="C276" s="255"/>
      <c r="D276" s="59"/>
      <c r="E276" s="59"/>
      <c r="F276" s="59"/>
      <c r="G276" s="59"/>
      <c r="H276" s="59"/>
      <c r="I276" s="59"/>
      <c r="J276" s="161"/>
    </row>
    <row r="277" spans="3:10">
      <c r="C277" s="255"/>
      <c r="D277" s="59"/>
      <c r="E277" s="59"/>
      <c r="F277" s="59"/>
      <c r="G277" s="59"/>
      <c r="H277" s="59"/>
      <c r="I277" s="59"/>
      <c r="J277" s="161"/>
    </row>
    <row r="278" spans="3:10">
      <c r="C278" s="255"/>
      <c r="D278" s="59"/>
      <c r="E278" s="59"/>
      <c r="F278" s="59"/>
      <c r="G278" s="59"/>
      <c r="H278" s="59"/>
      <c r="I278" s="59"/>
      <c r="J278" s="161"/>
    </row>
    <row r="279" spans="3:10">
      <c r="C279" s="255"/>
      <c r="D279" s="59"/>
      <c r="E279" s="59"/>
      <c r="F279" s="59"/>
      <c r="G279" s="59"/>
      <c r="H279" s="59"/>
      <c r="I279" s="59"/>
      <c r="J279" s="161"/>
    </row>
    <row r="280" spans="3:10">
      <c r="C280" s="255"/>
      <c r="D280" s="59"/>
      <c r="E280" s="59"/>
      <c r="F280" s="59"/>
      <c r="G280" s="59"/>
      <c r="H280" s="59"/>
      <c r="I280" s="59"/>
      <c r="J280" s="161"/>
    </row>
    <row r="281" spans="3:10">
      <c r="C281" s="255"/>
      <c r="D281" s="59"/>
      <c r="E281" s="59"/>
      <c r="F281" s="59"/>
      <c r="G281" s="59"/>
      <c r="H281" s="59"/>
      <c r="I281" s="59"/>
      <c r="J281" s="161"/>
    </row>
    <row r="282" spans="3:10">
      <c r="C282" s="255"/>
      <c r="D282" s="59"/>
      <c r="E282" s="59"/>
      <c r="F282" s="59"/>
      <c r="G282" s="59"/>
      <c r="H282" s="59"/>
      <c r="I282" s="59"/>
      <c r="J282" s="161"/>
    </row>
    <row r="283" spans="3:10">
      <c r="C283" s="255"/>
      <c r="D283" s="59"/>
      <c r="E283" s="59"/>
      <c r="F283" s="59"/>
      <c r="G283" s="59"/>
      <c r="H283" s="59"/>
      <c r="I283" s="59"/>
      <c r="J283" s="161"/>
    </row>
    <row r="284" spans="3:10">
      <c r="C284" s="255"/>
      <c r="D284" s="59"/>
      <c r="E284" s="59"/>
      <c r="F284" s="59"/>
      <c r="G284" s="59"/>
      <c r="H284" s="59"/>
      <c r="I284" s="59"/>
      <c r="J284" s="161"/>
    </row>
    <row r="285" spans="3:10">
      <c r="C285" s="255"/>
      <c r="D285" s="59"/>
      <c r="E285" s="59"/>
      <c r="F285" s="59"/>
      <c r="G285" s="59"/>
      <c r="H285" s="59"/>
      <c r="I285" s="59"/>
      <c r="J285" s="161"/>
    </row>
    <row r="286" spans="3:10">
      <c r="C286" s="255"/>
      <c r="D286" s="59"/>
      <c r="E286" s="59"/>
      <c r="F286" s="59"/>
      <c r="G286" s="59"/>
      <c r="H286" s="59"/>
      <c r="I286" s="59"/>
      <c r="J286" s="161"/>
    </row>
    <row r="287" spans="3:10">
      <c r="C287" s="255"/>
      <c r="D287" s="59"/>
      <c r="E287" s="59"/>
      <c r="F287" s="59"/>
      <c r="G287" s="59"/>
      <c r="H287" s="59"/>
      <c r="I287" s="59"/>
      <c r="J287" s="161"/>
    </row>
    <row r="288" spans="3:10">
      <c r="C288" s="255"/>
      <c r="D288" s="59"/>
      <c r="E288" s="59"/>
      <c r="F288" s="59"/>
      <c r="G288" s="59"/>
      <c r="H288" s="59"/>
      <c r="I288" s="59"/>
      <c r="J288" s="161"/>
    </row>
    <row r="289" spans="3:10">
      <c r="C289" s="255"/>
      <c r="D289" s="59"/>
      <c r="E289" s="59"/>
      <c r="F289" s="59"/>
      <c r="G289" s="59"/>
      <c r="H289" s="59"/>
      <c r="I289" s="59"/>
      <c r="J289" s="161"/>
    </row>
    <row r="290" spans="3:10">
      <c r="C290" s="255"/>
      <c r="D290" s="59"/>
      <c r="E290" s="59"/>
      <c r="F290" s="59"/>
      <c r="G290" s="59"/>
      <c r="H290" s="59"/>
      <c r="I290" s="59"/>
      <c r="J290" s="161"/>
    </row>
    <row r="291" spans="3:10">
      <c r="C291" s="255"/>
      <c r="D291" s="59"/>
      <c r="E291" s="59"/>
      <c r="F291" s="59"/>
      <c r="G291" s="59"/>
      <c r="H291" s="59"/>
      <c r="I291" s="59"/>
      <c r="J291" s="161"/>
    </row>
    <row r="292" spans="3:10">
      <c r="C292" s="255"/>
      <c r="D292" s="59"/>
      <c r="E292" s="59"/>
      <c r="F292" s="59"/>
      <c r="G292" s="59"/>
      <c r="H292" s="59"/>
      <c r="I292" s="59"/>
      <c r="J292" s="161"/>
    </row>
    <row r="293" spans="3:10">
      <c r="C293" s="255"/>
      <c r="D293" s="59"/>
      <c r="E293" s="59"/>
      <c r="F293" s="59"/>
      <c r="G293" s="59"/>
      <c r="H293" s="59"/>
      <c r="I293" s="59"/>
      <c r="J293" s="161"/>
    </row>
    <row r="294" spans="3:10">
      <c r="C294" s="255"/>
      <c r="D294" s="59"/>
      <c r="E294" s="59"/>
      <c r="F294" s="59"/>
      <c r="G294" s="59"/>
      <c r="H294" s="59"/>
      <c r="I294" s="59"/>
      <c r="J294" s="161"/>
    </row>
    <row r="295" spans="3:10">
      <c r="C295" s="255"/>
      <c r="D295" s="59"/>
      <c r="E295" s="59"/>
      <c r="F295" s="59"/>
      <c r="G295" s="59"/>
      <c r="H295" s="59"/>
      <c r="I295" s="59"/>
      <c r="J295" s="161"/>
    </row>
    <row r="296" spans="3:10">
      <c r="C296" s="255"/>
      <c r="D296" s="59"/>
      <c r="E296" s="59"/>
      <c r="F296" s="59"/>
      <c r="G296" s="59"/>
      <c r="H296" s="59"/>
      <c r="I296" s="59"/>
      <c r="J296" s="161"/>
    </row>
    <row r="297" spans="3:10">
      <c r="C297" s="255"/>
      <c r="D297" s="59"/>
      <c r="E297" s="59"/>
      <c r="F297" s="59"/>
      <c r="G297" s="59"/>
      <c r="H297" s="59"/>
      <c r="I297" s="59"/>
      <c r="J297" s="161"/>
    </row>
    <row r="298" spans="3:10">
      <c r="C298" s="255"/>
      <c r="D298" s="59"/>
      <c r="E298" s="59"/>
      <c r="F298" s="59"/>
      <c r="G298" s="59"/>
      <c r="H298" s="59"/>
      <c r="I298" s="59"/>
      <c r="J298" s="161"/>
    </row>
    <row r="299" spans="3:10">
      <c r="C299" s="255"/>
      <c r="D299" s="59"/>
      <c r="E299" s="59"/>
      <c r="F299" s="59"/>
      <c r="G299" s="59"/>
      <c r="H299" s="59"/>
      <c r="I299" s="59"/>
      <c r="J299" s="161"/>
    </row>
    <row r="300" spans="3:10">
      <c r="C300" s="255"/>
      <c r="D300" s="59"/>
      <c r="E300" s="59"/>
      <c r="F300" s="59"/>
      <c r="G300" s="59"/>
      <c r="H300" s="59"/>
      <c r="I300" s="59"/>
      <c r="J300" s="161"/>
    </row>
    <row r="301" spans="3:10">
      <c r="C301" s="255"/>
      <c r="D301" s="59"/>
      <c r="E301" s="59"/>
      <c r="F301" s="59"/>
      <c r="G301" s="59"/>
      <c r="H301" s="59"/>
      <c r="I301" s="59"/>
      <c r="J301" s="161"/>
    </row>
    <row r="302" spans="3:10">
      <c r="C302" s="255"/>
      <c r="D302" s="59"/>
      <c r="E302" s="59"/>
      <c r="F302" s="59"/>
      <c r="G302" s="59"/>
      <c r="H302" s="59"/>
      <c r="I302" s="59"/>
      <c r="J302" s="161"/>
    </row>
    <row r="303" spans="3:10">
      <c r="C303" s="255"/>
      <c r="D303" s="59"/>
      <c r="E303" s="59"/>
      <c r="F303" s="59"/>
      <c r="G303" s="59"/>
      <c r="H303" s="59"/>
      <c r="I303" s="59"/>
      <c r="J303" s="161"/>
    </row>
    <row r="304" spans="3:10">
      <c r="C304" s="255"/>
      <c r="D304" s="59"/>
      <c r="E304" s="59"/>
      <c r="F304" s="59"/>
      <c r="G304" s="59"/>
      <c r="H304" s="59"/>
      <c r="I304" s="59"/>
      <c r="J304" s="161"/>
    </row>
    <row r="305" spans="3:10">
      <c r="C305" s="255"/>
      <c r="D305" s="59"/>
      <c r="E305" s="59"/>
      <c r="F305" s="59"/>
      <c r="G305" s="59"/>
      <c r="H305" s="59"/>
      <c r="I305" s="59"/>
      <c r="J305" s="161"/>
    </row>
    <row r="306" spans="3:10">
      <c r="C306" s="255"/>
      <c r="D306" s="59"/>
      <c r="E306" s="59"/>
      <c r="F306" s="59"/>
      <c r="G306" s="59"/>
      <c r="H306" s="59"/>
      <c r="I306" s="59"/>
      <c r="J306" s="161"/>
    </row>
    <row r="307" spans="3:10">
      <c r="C307" s="255"/>
      <c r="D307" s="59"/>
      <c r="E307" s="59"/>
      <c r="F307" s="59"/>
      <c r="G307" s="59"/>
      <c r="H307" s="59"/>
      <c r="I307" s="59"/>
      <c r="J307" s="161"/>
    </row>
    <row r="308" spans="3:10">
      <c r="C308" s="255"/>
      <c r="D308" s="59"/>
      <c r="E308" s="59"/>
      <c r="F308" s="59"/>
      <c r="G308" s="59"/>
      <c r="H308" s="59"/>
      <c r="I308" s="59"/>
      <c r="J308" s="161"/>
    </row>
    <row r="309" spans="3:10">
      <c r="C309" s="255"/>
      <c r="D309" s="59"/>
      <c r="E309" s="59"/>
      <c r="F309" s="59"/>
      <c r="G309" s="59"/>
      <c r="H309" s="59"/>
      <c r="I309" s="59"/>
      <c r="J309" s="161"/>
    </row>
    <row r="310" spans="3:10">
      <c r="C310" s="255"/>
      <c r="D310" s="59"/>
      <c r="E310" s="59"/>
      <c r="F310" s="59"/>
      <c r="G310" s="59"/>
      <c r="H310" s="59"/>
      <c r="I310" s="59"/>
      <c r="J310" s="161"/>
    </row>
    <row r="311" spans="3:10">
      <c r="C311" s="255"/>
      <c r="D311" s="59"/>
      <c r="E311" s="59"/>
      <c r="F311" s="59"/>
      <c r="G311" s="59"/>
      <c r="H311" s="59"/>
      <c r="I311" s="59"/>
      <c r="J311" s="161"/>
    </row>
    <row r="312" spans="3:10">
      <c r="C312" s="255"/>
      <c r="D312" s="59"/>
      <c r="E312" s="59"/>
      <c r="F312" s="59"/>
      <c r="G312" s="59"/>
      <c r="H312" s="59"/>
      <c r="I312" s="59"/>
      <c r="J312" s="161"/>
    </row>
    <row r="313" spans="3:10">
      <c r="C313" s="255"/>
      <c r="D313" s="59"/>
      <c r="E313" s="59"/>
      <c r="F313" s="59"/>
      <c r="G313" s="59"/>
      <c r="H313" s="59"/>
      <c r="I313" s="59"/>
      <c r="J313" s="161"/>
    </row>
    <row r="314" spans="3:10">
      <c r="C314" s="255"/>
      <c r="D314" s="59"/>
      <c r="E314" s="59"/>
      <c r="F314" s="59"/>
      <c r="G314" s="59"/>
      <c r="H314" s="59"/>
      <c r="I314" s="59"/>
      <c r="J314" s="161"/>
    </row>
    <row r="315" spans="3:10">
      <c r="C315" s="255"/>
      <c r="D315" s="59"/>
      <c r="E315" s="59"/>
      <c r="F315" s="59"/>
      <c r="G315" s="59"/>
      <c r="H315" s="59"/>
      <c r="I315" s="59"/>
      <c r="J315" s="161"/>
    </row>
    <row r="316" spans="3:10">
      <c r="C316" s="255"/>
      <c r="D316" s="59"/>
      <c r="E316" s="59"/>
      <c r="F316" s="59"/>
      <c r="G316" s="59"/>
      <c r="H316" s="59"/>
      <c r="I316" s="59"/>
      <c r="J316" s="161"/>
    </row>
    <row r="317" spans="3:10">
      <c r="C317" s="255"/>
      <c r="D317" s="59"/>
      <c r="E317" s="59"/>
      <c r="F317" s="59"/>
      <c r="G317" s="59"/>
      <c r="H317" s="59"/>
      <c r="I317" s="59"/>
      <c r="J317" s="161"/>
    </row>
    <row r="318" spans="3:10">
      <c r="C318" s="255"/>
      <c r="D318" s="59"/>
      <c r="E318" s="59"/>
      <c r="F318" s="59"/>
      <c r="G318" s="59"/>
      <c r="H318" s="59"/>
      <c r="I318" s="59"/>
      <c r="J318" s="161"/>
    </row>
    <row r="319" spans="3:10">
      <c r="C319" s="255"/>
      <c r="D319" s="59"/>
      <c r="E319" s="59"/>
      <c r="F319" s="59"/>
      <c r="G319" s="59"/>
      <c r="H319" s="59"/>
      <c r="I319" s="59"/>
      <c r="J319" s="161"/>
    </row>
    <row r="320" spans="3:10">
      <c r="C320" s="255"/>
      <c r="D320" s="59"/>
      <c r="E320" s="59"/>
      <c r="F320" s="59"/>
      <c r="G320" s="59"/>
      <c r="H320" s="59"/>
      <c r="I320" s="59"/>
      <c r="J320" s="161"/>
    </row>
    <row r="321" spans="3:10">
      <c r="C321" s="255"/>
      <c r="D321" s="59"/>
      <c r="E321" s="59"/>
      <c r="F321" s="59"/>
      <c r="G321" s="59"/>
      <c r="H321" s="59"/>
      <c r="I321" s="59"/>
      <c r="J321" s="161"/>
    </row>
    <row r="322" spans="3:10">
      <c r="C322" s="255"/>
      <c r="D322" s="59"/>
      <c r="E322" s="59"/>
      <c r="F322" s="59"/>
      <c r="G322" s="59"/>
      <c r="H322" s="59"/>
      <c r="I322" s="59"/>
      <c r="J322" s="161"/>
    </row>
    <row r="323" spans="3:10">
      <c r="C323" s="255"/>
      <c r="D323" s="59"/>
      <c r="E323" s="59"/>
      <c r="F323" s="59"/>
      <c r="G323" s="59"/>
      <c r="H323" s="59"/>
      <c r="I323" s="59"/>
      <c r="J323" s="161"/>
    </row>
    <row r="324" spans="3:10">
      <c r="C324" s="255"/>
      <c r="D324" s="59"/>
      <c r="E324" s="59"/>
      <c r="F324" s="59"/>
      <c r="G324" s="59"/>
      <c r="H324" s="59"/>
      <c r="I324" s="59"/>
      <c r="J324" s="161"/>
    </row>
    <row r="325" spans="3:10">
      <c r="C325" s="255"/>
      <c r="D325" s="59"/>
      <c r="E325" s="59"/>
      <c r="F325" s="59"/>
      <c r="G325" s="59"/>
      <c r="H325" s="59"/>
      <c r="I325" s="59"/>
      <c r="J325" s="161"/>
    </row>
    <row r="326" spans="3:10">
      <c r="C326" s="255"/>
      <c r="D326" s="59"/>
      <c r="E326" s="59"/>
      <c r="F326" s="59"/>
      <c r="G326" s="59"/>
      <c r="H326" s="59"/>
      <c r="I326" s="59"/>
      <c r="J326" s="161"/>
    </row>
    <row r="327" spans="3:10">
      <c r="C327" s="255"/>
      <c r="D327" s="59"/>
      <c r="E327" s="59"/>
      <c r="F327" s="59"/>
      <c r="G327" s="59"/>
      <c r="H327" s="59"/>
      <c r="I327" s="59"/>
      <c r="J327" s="161"/>
    </row>
    <row r="328" spans="3:10">
      <c r="C328" s="255"/>
      <c r="D328" s="59"/>
      <c r="E328" s="59"/>
      <c r="F328" s="59"/>
      <c r="G328" s="59"/>
      <c r="H328" s="59"/>
      <c r="I328" s="59"/>
      <c r="J328" s="161"/>
    </row>
    <row r="329" spans="3:10">
      <c r="C329" s="255"/>
      <c r="D329" s="59"/>
      <c r="E329" s="59"/>
      <c r="F329" s="59"/>
      <c r="G329" s="59"/>
      <c r="H329" s="59"/>
      <c r="I329" s="59"/>
      <c r="J329" s="161"/>
    </row>
    <row r="330" spans="3:10">
      <c r="C330" s="255"/>
      <c r="D330" s="59"/>
      <c r="E330" s="59"/>
      <c r="F330" s="59"/>
      <c r="G330" s="59"/>
      <c r="H330" s="59"/>
      <c r="I330" s="59"/>
      <c r="J330" s="161"/>
    </row>
    <row r="331" spans="3:10">
      <c r="C331" s="255"/>
      <c r="D331" s="59"/>
      <c r="E331" s="59"/>
      <c r="F331" s="59"/>
      <c r="G331" s="59"/>
      <c r="H331" s="59"/>
      <c r="I331" s="59"/>
      <c r="J331" s="161"/>
    </row>
    <row r="332" spans="3:10">
      <c r="C332" s="255"/>
      <c r="D332" s="59"/>
      <c r="E332" s="59"/>
      <c r="F332" s="59"/>
      <c r="G332" s="59"/>
      <c r="H332" s="59"/>
      <c r="I332" s="59"/>
      <c r="J332" s="161"/>
    </row>
    <row r="333" spans="3:10">
      <c r="C333" s="255"/>
      <c r="D333" s="59"/>
      <c r="E333" s="59"/>
      <c r="F333" s="59"/>
      <c r="G333" s="59"/>
      <c r="H333" s="59"/>
      <c r="I333" s="59"/>
      <c r="J333" s="161"/>
    </row>
    <row r="334" spans="3:10">
      <c r="C334" s="255"/>
      <c r="D334" s="59"/>
      <c r="E334" s="59"/>
      <c r="F334" s="59"/>
      <c r="G334" s="59"/>
      <c r="H334" s="59"/>
      <c r="I334" s="59"/>
      <c r="J334" s="161"/>
    </row>
    <row r="335" spans="3:10">
      <c r="C335" s="255"/>
      <c r="D335" s="59"/>
      <c r="E335" s="59"/>
      <c r="F335" s="59"/>
      <c r="G335" s="59"/>
      <c r="H335" s="59"/>
      <c r="I335" s="59"/>
      <c r="J335" s="161"/>
    </row>
    <row r="336" spans="3:10">
      <c r="C336" s="255"/>
      <c r="D336" s="59"/>
      <c r="E336" s="59"/>
      <c r="F336" s="59"/>
      <c r="G336" s="59"/>
      <c r="H336" s="59"/>
      <c r="I336" s="59"/>
      <c r="J336" s="161"/>
    </row>
    <row r="337" spans="3:10">
      <c r="C337" s="255"/>
      <c r="D337" s="59"/>
      <c r="E337" s="59"/>
      <c r="F337" s="59"/>
      <c r="G337" s="59"/>
      <c r="H337" s="59"/>
      <c r="I337" s="59"/>
      <c r="J337" s="161"/>
    </row>
    <row r="338" spans="3:10">
      <c r="C338" s="255"/>
      <c r="D338" s="59"/>
      <c r="E338" s="59"/>
      <c r="F338" s="59"/>
      <c r="G338" s="59"/>
      <c r="H338" s="59"/>
      <c r="I338" s="59"/>
      <c r="J338" s="161"/>
    </row>
    <row r="339" spans="3:10">
      <c r="C339" s="255"/>
      <c r="D339" s="59"/>
      <c r="E339" s="59"/>
      <c r="F339" s="59"/>
      <c r="G339" s="59"/>
      <c r="H339" s="59"/>
      <c r="I339" s="59"/>
      <c r="J339" s="161"/>
    </row>
    <row r="340" spans="3:10">
      <c r="C340" s="255"/>
      <c r="D340" s="59"/>
      <c r="E340" s="59"/>
      <c r="F340" s="59"/>
      <c r="G340" s="59"/>
      <c r="H340" s="59"/>
      <c r="I340" s="59"/>
      <c r="J340" s="161"/>
    </row>
    <row r="341" spans="3:10">
      <c r="C341" s="255"/>
      <c r="D341" s="59"/>
      <c r="E341" s="59"/>
      <c r="F341" s="59"/>
      <c r="G341" s="59"/>
      <c r="H341" s="59"/>
      <c r="I341" s="59"/>
      <c r="J341" s="161"/>
    </row>
    <row r="342" spans="3:10">
      <c r="C342" s="255"/>
      <c r="D342" s="59"/>
      <c r="E342" s="59"/>
      <c r="F342" s="59"/>
      <c r="G342" s="59"/>
      <c r="H342" s="59"/>
      <c r="I342" s="59"/>
      <c r="J342" s="161"/>
    </row>
    <row r="343" spans="3:10">
      <c r="C343" s="255"/>
      <c r="D343" s="59"/>
      <c r="E343" s="59"/>
      <c r="F343" s="59"/>
      <c r="G343" s="59"/>
      <c r="H343" s="59"/>
      <c r="I343" s="59"/>
      <c r="J343" s="161"/>
    </row>
    <row r="344" spans="3:10">
      <c r="C344" s="255"/>
      <c r="D344" s="59"/>
      <c r="E344" s="59"/>
      <c r="F344" s="59"/>
      <c r="G344" s="59"/>
      <c r="H344" s="59"/>
      <c r="I344" s="59"/>
      <c r="J344" s="161"/>
    </row>
    <row r="345" spans="3:10">
      <c r="C345" s="255"/>
      <c r="D345" s="59"/>
      <c r="E345" s="59"/>
      <c r="F345" s="59"/>
      <c r="G345" s="59"/>
      <c r="H345" s="59"/>
      <c r="I345" s="59"/>
      <c r="J345" s="161"/>
    </row>
    <row r="346" spans="3:10">
      <c r="C346" s="255"/>
      <c r="D346" s="59"/>
      <c r="E346" s="59"/>
      <c r="F346" s="59"/>
      <c r="G346" s="59"/>
      <c r="H346" s="59"/>
      <c r="I346" s="59"/>
      <c r="J346" s="161"/>
    </row>
    <row r="347" spans="3:10">
      <c r="C347" s="255"/>
      <c r="D347" s="59"/>
      <c r="E347" s="59"/>
      <c r="F347" s="59"/>
      <c r="G347" s="59"/>
      <c r="H347" s="59"/>
      <c r="I347" s="59"/>
      <c r="J347" s="161"/>
    </row>
    <row r="348" spans="3:10">
      <c r="C348" s="255"/>
      <c r="D348" s="59"/>
      <c r="E348" s="59"/>
      <c r="F348" s="59"/>
      <c r="G348" s="59"/>
      <c r="H348" s="59"/>
      <c r="I348" s="59"/>
      <c r="J348" s="161"/>
    </row>
    <row r="349" spans="3:10">
      <c r="C349" s="255"/>
      <c r="D349" s="59"/>
      <c r="E349" s="59"/>
      <c r="F349" s="59"/>
      <c r="G349" s="59"/>
      <c r="H349" s="59"/>
      <c r="I349" s="59"/>
      <c r="J349" s="161"/>
    </row>
    <row r="350" spans="3:10">
      <c r="C350" s="255"/>
      <c r="D350" s="59"/>
      <c r="E350" s="59"/>
      <c r="F350" s="59"/>
      <c r="G350" s="59"/>
      <c r="H350" s="59"/>
      <c r="I350" s="59"/>
      <c r="J350" s="161"/>
    </row>
    <row r="351" spans="3:10">
      <c r="C351" s="255"/>
      <c r="D351" s="59"/>
      <c r="E351" s="59"/>
      <c r="F351" s="59"/>
      <c r="G351" s="59"/>
      <c r="H351" s="59"/>
      <c r="I351" s="59"/>
      <c r="J351" s="161"/>
    </row>
    <row r="352" spans="3:10">
      <c r="C352" s="255"/>
      <c r="D352" s="59"/>
      <c r="E352" s="59"/>
      <c r="F352" s="59"/>
      <c r="G352" s="59"/>
      <c r="H352" s="59"/>
      <c r="I352" s="59"/>
      <c r="J352" s="161"/>
    </row>
    <row r="353" spans="3:10">
      <c r="C353" s="255"/>
      <c r="D353" s="59"/>
      <c r="E353" s="59"/>
      <c r="F353" s="59"/>
      <c r="G353" s="59"/>
      <c r="H353" s="59"/>
      <c r="I353" s="59"/>
      <c r="J353" s="161"/>
    </row>
    <row r="354" spans="3:10">
      <c r="C354" s="255"/>
      <c r="D354" s="59"/>
      <c r="E354" s="59"/>
      <c r="F354" s="59"/>
      <c r="G354" s="59"/>
      <c r="H354" s="59"/>
      <c r="I354" s="59"/>
      <c r="J354" s="161"/>
    </row>
    <row r="355" spans="3:10">
      <c r="C355" s="255"/>
      <c r="D355" s="59"/>
      <c r="E355" s="59"/>
      <c r="F355" s="59"/>
      <c r="G355" s="59"/>
      <c r="H355" s="59"/>
      <c r="I355" s="59"/>
      <c r="J355" s="161"/>
    </row>
    <row r="356" spans="3:10">
      <c r="C356" s="255"/>
      <c r="D356" s="59"/>
      <c r="E356" s="59"/>
      <c r="F356" s="59"/>
      <c r="G356" s="59"/>
      <c r="H356" s="59"/>
      <c r="I356" s="59"/>
      <c r="J356" s="161"/>
    </row>
    <row r="357" spans="3:10">
      <c r="C357" s="255"/>
      <c r="D357" s="59"/>
      <c r="E357" s="59"/>
      <c r="F357" s="59"/>
      <c r="G357" s="59"/>
      <c r="H357" s="59"/>
      <c r="I357" s="59"/>
      <c r="J357" s="161"/>
    </row>
    <row r="358" spans="3:10">
      <c r="C358" s="255"/>
      <c r="D358" s="59"/>
      <c r="E358" s="59"/>
      <c r="F358" s="59"/>
      <c r="G358" s="59"/>
      <c r="H358" s="59"/>
      <c r="I358" s="59"/>
      <c r="J358" s="161"/>
    </row>
    <row r="359" spans="3:10">
      <c r="C359" s="255"/>
      <c r="D359" s="59"/>
      <c r="E359" s="59"/>
      <c r="F359" s="59"/>
      <c r="G359" s="59"/>
      <c r="H359" s="59"/>
      <c r="I359" s="59"/>
      <c r="J359" s="161"/>
    </row>
    <row r="360" spans="3:10">
      <c r="C360" s="255"/>
      <c r="D360" s="59"/>
      <c r="E360" s="59"/>
      <c r="F360" s="59"/>
      <c r="G360" s="59"/>
      <c r="H360" s="59"/>
      <c r="I360" s="59"/>
      <c r="J360" s="161"/>
    </row>
    <row r="361" spans="3:10">
      <c r="C361" s="255"/>
      <c r="D361" s="59"/>
      <c r="E361" s="59"/>
      <c r="F361" s="59"/>
      <c r="G361" s="59"/>
      <c r="H361" s="59"/>
      <c r="I361" s="59"/>
      <c r="J361" s="161"/>
    </row>
    <row r="362" spans="3:10">
      <c r="C362" s="255"/>
      <c r="D362" s="59"/>
      <c r="E362" s="59"/>
      <c r="F362" s="59"/>
      <c r="G362" s="59"/>
      <c r="H362" s="59"/>
      <c r="I362" s="59"/>
      <c r="J362" s="161"/>
    </row>
    <row r="363" spans="3:10">
      <c r="C363" s="255"/>
      <c r="D363" s="59"/>
      <c r="E363" s="59"/>
      <c r="F363" s="59"/>
      <c r="G363" s="59"/>
      <c r="H363" s="59"/>
      <c r="I363" s="59"/>
      <c r="J363" s="161"/>
    </row>
    <row r="364" spans="3:10">
      <c r="C364" s="255"/>
      <c r="D364" s="59"/>
      <c r="E364" s="59"/>
      <c r="F364" s="59"/>
      <c r="G364" s="59"/>
      <c r="H364" s="59"/>
      <c r="I364" s="59"/>
      <c r="J364" s="161"/>
    </row>
    <row r="365" spans="3:10">
      <c r="C365" s="255"/>
      <c r="D365" s="59"/>
      <c r="E365" s="59"/>
      <c r="F365" s="59"/>
      <c r="G365" s="59"/>
      <c r="H365" s="59"/>
      <c r="I365" s="59"/>
      <c r="J365" s="161"/>
    </row>
    <row r="366" spans="3:10">
      <c r="C366" s="255"/>
      <c r="D366" s="59"/>
      <c r="E366" s="59"/>
      <c r="F366" s="59"/>
      <c r="G366" s="59"/>
      <c r="H366" s="59"/>
      <c r="I366" s="59"/>
      <c r="J366" s="161"/>
    </row>
    <row r="367" spans="3:10">
      <c r="C367" s="255"/>
      <c r="D367" s="59"/>
      <c r="E367" s="59"/>
      <c r="F367" s="59"/>
      <c r="G367" s="59"/>
      <c r="H367" s="59"/>
      <c r="I367" s="59"/>
      <c r="J367" s="161"/>
    </row>
    <row r="368" spans="3:10">
      <c r="C368" s="255"/>
      <c r="D368" s="59"/>
      <c r="E368" s="59"/>
      <c r="F368" s="59"/>
      <c r="G368" s="59"/>
      <c r="H368" s="59"/>
      <c r="I368" s="59"/>
      <c r="J368" s="161"/>
    </row>
    <row r="369" spans="3:10">
      <c r="C369" s="255"/>
      <c r="D369" s="59"/>
      <c r="E369" s="59"/>
      <c r="F369" s="59"/>
      <c r="G369" s="59"/>
      <c r="H369" s="59"/>
      <c r="I369" s="59"/>
      <c r="J369" s="161"/>
    </row>
    <row r="370" spans="3:10">
      <c r="C370" s="255"/>
      <c r="D370" s="59"/>
      <c r="E370" s="59"/>
      <c r="F370" s="59"/>
      <c r="G370" s="59"/>
      <c r="H370" s="59"/>
      <c r="I370" s="59"/>
      <c r="J370" s="161"/>
    </row>
    <row r="371" spans="3:10">
      <c r="C371" s="255"/>
      <c r="D371" s="59"/>
      <c r="E371" s="59"/>
      <c r="F371" s="59"/>
      <c r="G371" s="59"/>
      <c r="H371" s="59"/>
      <c r="I371" s="59"/>
      <c r="J371" s="161"/>
    </row>
    <row r="372" spans="3:10">
      <c r="C372" s="255"/>
      <c r="D372" s="59"/>
      <c r="E372" s="59"/>
      <c r="F372" s="59"/>
      <c r="G372" s="59"/>
      <c r="H372" s="59"/>
      <c r="I372" s="59"/>
      <c r="J372" s="161"/>
    </row>
    <row r="373" spans="3:10">
      <c r="C373" s="255"/>
      <c r="D373" s="59"/>
      <c r="E373" s="59"/>
      <c r="F373" s="59"/>
      <c r="G373" s="59"/>
      <c r="H373" s="59"/>
      <c r="I373" s="59"/>
      <c r="J373" s="161"/>
    </row>
    <row r="374" spans="3:10">
      <c r="C374" s="255"/>
      <c r="D374" s="59"/>
      <c r="E374" s="59"/>
      <c r="F374" s="59"/>
      <c r="G374" s="59"/>
      <c r="H374" s="59"/>
      <c r="I374" s="59"/>
      <c r="J374" s="161"/>
    </row>
    <row r="375" spans="3:10">
      <c r="C375" s="255"/>
      <c r="D375" s="59"/>
      <c r="E375" s="59"/>
      <c r="F375" s="59"/>
      <c r="G375" s="59"/>
      <c r="H375" s="59"/>
      <c r="I375" s="59"/>
      <c r="J375" s="161"/>
    </row>
    <row r="376" spans="3:10">
      <c r="C376" s="255"/>
      <c r="D376" s="59"/>
      <c r="E376" s="59"/>
      <c r="F376" s="59"/>
      <c r="G376" s="59"/>
      <c r="H376" s="59"/>
      <c r="I376" s="59"/>
      <c r="J376" s="161"/>
    </row>
    <row r="377" spans="3:10">
      <c r="C377" s="255"/>
      <c r="D377" s="59"/>
      <c r="E377" s="59"/>
      <c r="F377" s="59"/>
      <c r="G377" s="59"/>
      <c r="H377" s="59"/>
      <c r="I377" s="59"/>
      <c r="J377" s="161"/>
    </row>
    <row r="378" spans="3:10">
      <c r="C378" s="255"/>
      <c r="D378" s="59"/>
      <c r="E378" s="59"/>
      <c r="F378" s="59"/>
      <c r="G378" s="59"/>
      <c r="H378" s="59"/>
      <c r="I378" s="59"/>
      <c r="J378" s="161"/>
    </row>
    <row r="379" spans="3:10">
      <c r="C379" s="255"/>
      <c r="D379" s="59"/>
      <c r="E379" s="59"/>
      <c r="F379" s="59"/>
      <c r="G379" s="59"/>
      <c r="H379" s="59"/>
      <c r="I379" s="59"/>
      <c r="J379" s="161"/>
    </row>
    <row r="380" spans="3:10">
      <c r="C380" s="255"/>
      <c r="D380" s="59"/>
      <c r="E380" s="59"/>
      <c r="F380" s="59"/>
      <c r="G380" s="59"/>
      <c r="H380" s="59"/>
      <c r="I380" s="59"/>
      <c r="J380" s="161"/>
    </row>
    <row r="381" spans="3:10">
      <c r="C381" s="255"/>
      <c r="D381" s="59"/>
      <c r="E381" s="59"/>
      <c r="F381" s="59"/>
      <c r="G381" s="59"/>
      <c r="H381" s="59"/>
      <c r="I381" s="59"/>
      <c r="J381" s="161"/>
    </row>
    <row r="382" spans="3:10">
      <c r="C382" s="255"/>
      <c r="D382" s="59"/>
      <c r="E382" s="59"/>
      <c r="F382" s="59"/>
      <c r="G382" s="59"/>
      <c r="H382" s="59"/>
      <c r="I382" s="59"/>
      <c r="J382" s="161"/>
    </row>
    <row r="383" spans="3:10">
      <c r="C383" s="255"/>
      <c r="D383" s="59"/>
      <c r="E383" s="59"/>
      <c r="F383" s="59"/>
      <c r="G383" s="59"/>
      <c r="H383" s="59"/>
      <c r="I383" s="59"/>
      <c r="J383" s="161"/>
    </row>
    <row r="384" spans="3:10">
      <c r="C384" s="255"/>
      <c r="D384" s="59"/>
      <c r="E384" s="59"/>
      <c r="F384" s="59"/>
      <c r="G384" s="59"/>
      <c r="H384" s="59"/>
      <c r="I384" s="59"/>
      <c r="J384" s="161"/>
    </row>
    <row r="385" spans="3:10">
      <c r="C385" s="255"/>
      <c r="D385" s="59"/>
      <c r="E385" s="59"/>
      <c r="F385" s="59"/>
      <c r="G385" s="59"/>
      <c r="H385" s="59"/>
      <c r="I385" s="59"/>
      <c r="J385" s="161"/>
    </row>
    <row r="386" spans="3:10">
      <c r="C386" s="255"/>
      <c r="D386" s="59"/>
      <c r="E386" s="59"/>
      <c r="F386" s="59"/>
      <c r="G386" s="59"/>
      <c r="H386" s="59"/>
      <c r="I386" s="59"/>
      <c r="J386" s="161"/>
    </row>
    <row r="387" spans="3:10">
      <c r="C387" s="255"/>
      <c r="D387" s="59"/>
      <c r="E387" s="59"/>
      <c r="F387" s="59"/>
      <c r="G387" s="59"/>
      <c r="H387" s="59"/>
      <c r="I387" s="59"/>
      <c r="J387" s="161"/>
    </row>
    <row r="388" spans="3:10">
      <c r="C388" s="255"/>
      <c r="D388" s="59"/>
      <c r="E388" s="59"/>
      <c r="F388" s="59"/>
      <c r="G388" s="59"/>
      <c r="H388" s="59"/>
      <c r="I388" s="59"/>
      <c r="J388" s="161"/>
    </row>
    <row r="389" spans="3:10">
      <c r="C389" s="255"/>
      <c r="D389" s="59"/>
      <c r="E389" s="59"/>
      <c r="F389" s="59"/>
      <c r="G389" s="59"/>
      <c r="H389" s="59"/>
      <c r="I389" s="59"/>
      <c r="J389" s="161"/>
    </row>
    <row r="390" spans="3:10">
      <c r="C390" s="255"/>
      <c r="D390" s="59"/>
      <c r="E390" s="59"/>
      <c r="F390" s="59"/>
      <c r="G390" s="59"/>
      <c r="H390" s="59"/>
      <c r="I390" s="59"/>
      <c r="J390" s="161"/>
    </row>
    <row r="391" spans="3:10">
      <c r="C391" s="255"/>
      <c r="D391" s="59"/>
      <c r="E391" s="59"/>
      <c r="F391" s="59"/>
      <c r="G391" s="59"/>
      <c r="H391" s="59"/>
      <c r="I391" s="59"/>
      <c r="J391" s="161"/>
    </row>
    <row r="392" spans="3:10">
      <c r="C392" s="255"/>
      <c r="D392" s="59"/>
      <c r="E392" s="59"/>
      <c r="F392" s="59"/>
      <c r="G392" s="59"/>
      <c r="H392" s="59"/>
      <c r="I392" s="59"/>
      <c r="J392" s="161"/>
    </row>
    <row r="393" spans="3:10">
      <c r="C393" s="255"/>
      <c r="D393" s="59"/>
      <c r="E393" s="59"/>
      <c r="F393" s="59"/>
      <c r="G393" s="59"/>
      <c r="H393" s="59"/>
      <c r="I393" s="59"/>
      <c r="J393" s="161"/>
    </row>
    <row r="394" spans="3:10">
      <c r="C394" s="255"/>
      <c r="D394" s="59"/>
      <c r="E394" s="59"/>
      <c r="F394" s="59"/>
      <c r="G394" s="59"/>
      <c r="H394" s="59"/>
      <c r="I394" s="59"/>
      <c r="J394" s="161"/>
    </row>
    <row r="395" spans="3:10">
      <c r="C395" s="255"/>
      <c r="D395" s="59"/>
      <c r="E395" s="59"/>
      <c r="F395" s="59"/>
      <c r="G395" s="59"/>
      <c r="H395" s="59"/>
      <c r="I395" s="59"/>
      <c r="J395" s="161"/>
    </row>
    <row r="396" spans="3:10">
      <c r="C396" s="255"/>
      <c r="D396" s="59"/>
      <c r="E396" s="59"/>
      <c r="F396" s="59"/>
      <c r="G396" s="59"/>
      <c r="H396" s="59"/>
      <c r="I396" s="59"/>
      <c r="J396" s="161"/>
    </row>
    <row r="397" spans="3:10">
      <c r="C397" s="255"/>
      <c r="D397" s="59"/>
      <c r="E397" s="59"/>
      <c r="F397" s="59"/>
      <c r="G397" s="59"/>
      <c r="H397" s="59"/>
      <c r="I397" s="59"/>
      <c r="J397" s="161"/>
    </row>
    <row r="398" spans="3:10">
      <c r="C398" s="255"/>
      <c r="D398" s="59"/>
      <c r="E398" s="59"/>
      <c r="F398" s="59"/>
      <c r="G398" s="59"/>
      <c r="H398" s="59"/>
      <c r="I398" s="59"/>
      <c r="J398" s="161"/>
    </row>
    <row r="399" spans="3:10">
      <c r="C399" s="255"/>
      <c r="D399" s="59"/>
      <c r="E399" s="59"/>
      <c r="F399" s="59"/>
      <c r="G399" s="59"/>
      <c r="H399" s="59"/>
      <c r="I399" s="59"/>
      <c r="J399" s="161"/>
    </row>
    <row r="400" spans="3:10">
      <c r="C400" s="255"/>
      <c r="D400" s="59"/>
      <c r="E400" s="59"/>
      <c r="F400" s="59"/>
      <c r="G400" s="59"/>
      <c r="H400" s="59"/>
      <c r="I400" s="59"/>
      <c r="J400" s="161"/>
    </row>
    <row r="401" spans="3:10">
      <c r="C401" s="255"/>
      <c r="D401" s="59"/>
      <c r="E401" s="59"/>
      <c r="F401" s="59"/>
      <c r="G401" s="59"/>
      <c r="H401" s="59"/>
      <c r="I401" s="59"/>
      <c r="J401" s="161"/>
    </row>
    <row r="402" spans="3:10">
      <c r="C402" s="255"/>
      <c r="D402" s="59"/>
      <c r="E402" s="59"/>
      <c r="F402" s="59"/>
      <c r="G402" s="59"/>
      <c r="H402" s="59"/>
      <c r="I402" s="59"/>
      <c r="J402" s="161"/>
    </row>
    <row r="403" spans="3:10">
      <c r="C403" s="255"/>
      <c r="D403" s="59"/>
      <c r="E403" s="59"/>
      <c r="F403" s="59"/>
      <c r="G403" s="59"/>
      <c r="H403" s="59"/>
      <c r="I403" s="59"/>
      <c r="J403" s="161"/>
    </row>
    <row r="404" spans="3:10">
      <c r="C404" s="255"/>
      <c r="D404" s="59"/>
      <c r="E404" s="59"/>
      <c r="F404" s="59"/>
      <c r="G404" s="59"/>
      <c r="H404" s="59"/>
      <c r="I404" s="59"/>
      <c r="J404" s="161"/>
    </row>
    <row r="405" spans="3:10">
      <c r="C405" s="255"/>
      <c r="D405" s="59"/>
      <c r="E405" s="59"/>
      <c r="F405" s="59"/>
      <c r="G405" s="59"/>
      <c r="H405" s="59"/>
      <c r="I405" s="59"/>
      <c r="J405" s="161"/>
    </row>
    <row r="406" spans="3:10">
      <c r="C406" s="255"/>
      <c r="D406" s="59"/>
      <c r="E406" s="59"/>
      <c r="F406" s="59"/>
      <c r="G406" s="59"/>
      <c r="H406" s="59"/>
      <c r="I406" s="59"/>
      <c r="J406" s="161"/>
    </row>
    <row r="407" spans="3:10">
      <c r="C407" s="255"/>
      <c r="D407" s="59"/>
      <c r="E407" s="59"/>
      <c r="F407" s="59"/>
      <c r="G407" s="59"/>
      <c r="H407" s="59"/>
      <c r="I407" s="59"/>
      <c r="J407" s="161"/>
    </row>
    <row r="408" spans="3:10">
      <c r="C408" s="255"/>
      <c r="D408" s="59"/>
      <c r="E408" s="59"/>
      <c r="F408" s="59"/>
      <c r="G408" s="59"/>
      <c r="H408" s="59"/>
      <c r="I408" s="59"/>
      <c r="J408" s="161"/>
    </row>
    <row r="409" spans="3:10">
      <c r="C409" s="255"/>
      <c r="D409" s="59"/>
      <c r="E409" s="59"/>
      <c r="F409" s="59"/>
      <c r="G409" s="59"/>
      <c r="H409" s="59"/>
      <c r="I409" s="59"/>
      <c r="J409" s="161"/>
    </row>
    <row r="410" spans="3:10">
      <c r="C410" s="255"/>
      <c r="D410" s="59"/>
      <c r="E410" s="59"/>
      <c r="F410" s="59"/>
      <c r="G410" s="59"/>
      <c r="H410" s="59"/>
      <c r="I410" s="59"/>
      <c r="J410" s="161"/>
    </row>
    <row r="411" spans="3:10">
      <c r="C411" s="255"/>
      <c r="D411" s="59"/>
      <c r="E411" s="59"/>
      <c r="F411" s="59"/>
      <c r="G411" s="59"/>
      <c r="H411" s="59"/>
      <c r="I411" s="59"/>
      <c r="J411" s="161"/>
    </row>
    <row r="412" spans="3:10">
      <c r="C412" s="255"/>
      <c r="D412" s="59"/>
      <c r="E412" s="59"/>
      <c r="F412" s="59"/>
      <c r="G412" s="59"/>
      <c r="H412" s="59"/>
      <c r="I412" s="59"/>
      <c r="J412" s="161"/>
    </row>
    <row r="413" spans="3:10">
      <c r="C413" s="255"/>
      <c r="D413" s="59"/>
      <c r="E413" s="59"/>
      <c r="F413" s="59"/>
      <c r="G413" s="59"/>
      <c r="H413" s="59"/>
      <c r="I413" s="59"/>
      <c r="J413" s="161"/>
    </row>
    <row r="414" spans="3:10">
      <c r="C414" s="255"/>
      <c r="D414" s="59"/>
      <c r="E414" s="59"/>
      <c r="F414" s="59"/>
      <c r="G414" s="59"/>
      <c r="H414" s="59"/>
      <c r="I414" s="59"/>
      <c r="J414" s="161"/>
    </row>
    <row r="415" spans="3:10">
      <c r="C415" s="255"/>
      <c r="D415" s="59"/>
      <c r="E415" s="59"/>
      <c r="F415" s="59"/>
      <c r="G415" s="59"/>
      <c r="H415" s="59"/>
      <c r="I415" s="59"/>
      <c r="J415" s="161"/>
    </row>
    <row r="416" spans="3:10">
      <c r="C416" s="255"/>
      <c r="D416" s="59"/>
      <c r="E416" s="59"/>
      <c r="F416" s="59"/>
      <c r="G416" s="59"/>
      <c r="H416" s="59"/>
      <c r="I416" s="59"/>
      <c r="J416" s="161"/>
    </row>
    <row r="417" spans="3:10">
      <c r="C417" s="255"/>
      <c r="D417" s="59"/>
      <c r="E417" s="59"/>
      <c r="F417" s="59"/>
      <c r="G417" s="59"/>
      <c r="H417" s="59"/>
      <c r="I417" s="59"/>
      <c r="J417" s="161"/>
    </row>
    <row r="418" spans="3:10">
      <c r="C418" s="255"/>
      <c r="D418" s="59"/>
      <c r="E418" s="59"/>
      <c r="F418" s="59"/>
      <c r="G418" s="59"/>
      <c r="H418" s="59"/>
      <c r="I418" s="59"/>
      <c r="J418" s="161"/>
    </row>
    <row r="419" spans="3:10">
      <c r="C419" s="255"/>
      <c r="D419" s="59"/>
      <c r="E419" s="59"/>
      <c r="F419" s="59"/>
      <c r="G419" s="59"/>
      <c r="H419" s="59"/>
      <c r="I419" s="59"/>
      <c r="J419" s="161"/>
    </row>
    <row r="420" spans="3:10">
      <c r="C420" s="255"/>
      <c r="D420" s="59"/>
      <c r="E420" s="59"/>
      <c r="F420" s="59"/>
      <c r="G420" s="59"/>
      <c r="H420" s="59"/>
      <c r="I420" s="59"/>
      <c r="J420" s="161"/>
    </row>
    <row r="421" spans="3:10">
      <c r="C421" s="255"/>
      <c r="D421" s="59"/>
      <c r="E421" s="59"/>
      <c r="F421" s="59"/>
      <c r="G421" s="59"/>
      <c r="H421" s="59"/>
      <c r="I421" s="59"/>
      <c r="J421" s="161"/>
    </row>
    <row r="422" spans="3:10">
      <c r="C422" s="255"/>
      <c r="D422" s="59"/>
      <c r="E422" s="59"/>
      <c r="F422" s="59"/>
      <c r="G422" s="59"/>
      <c r="H422" s="59"/>
      <c r="I422" s="59"/>
      <c r="J422" s="161"/>
    </row>
    <row r="423" spans="3:10">
      <c r="C423" s="255"/>
      <c r="D423" s="59"/>
      <c r="E423" s="59"/>
      <c r="F423" s="59"/>
      <c r="G423" s="59"/>
      <c r="H423" s="59"/>
      <c r="I423" s="59"/>
      <c r="J423" s="161"/>
    </row>
    <row r="424" spans="3:10">
      <c r="C424" s="255"/>
      <c r="D424" s="59"/>
      <c r="E424" s="59"/>
      <c r="F424" s="59"/>
      <c r="G424" s="59"/>
      <c r="H424" s="59"/>
      <c r="I424" s="59"/>
      <c r="J424" s="161"/>
    </row>
    <row r="425" spans="3:10">
      <c r="C425" s="255"/>
      <c r="D425" s="59"/>
      <c r="E425" s="59"/>
      <c r="F425" s="59"/>
      <c r="G425" s="59"/>
      <c r="H425" s="59"/>
      <c r="I425" s="59"/>
      <c r="J425" s="161"/>
    </row>
    <row r="426" spans="3:10">
      <c r="C426" s="255"/>
      <c r="D426" s="59"/>
      <c r="E426" s="59"/>
      <c r="F426" s="59"/>
      <c r="G426" s="59"/>
      <c r="H426" s="59"/>
      <c r="I426" s="59"/>
      <c r="J426" s="161"/>
    </row>
    <row r="427" spans="3:10">
      <c r="C427" s="255"/>
      <c r="D427" s="59"/>
      <c r="E427" s="59"/>
      <c r="F427" s="59"/>
      <c r="G427" s="59"/>
      <c r="H427" s="59"/>
      <c r="I427" s="59"/>
      <c r="J427" s="161"/>
    </row>
    <row r="428" spans="3:10">
      <c r="C428" s="255"/>
      <c r="D428" s="59"/>
      <c r="E428" s="59"/>
      <c r="F428" s="59"/>
      <c r="G428" s="59"/>
      <c r="H428" s="59"/>
      <c r="I428" s="59"/>
      <c r="J428" s="161"/>
    </row>
    <row r="429" spans="3:10">
      <c r="C429" s="255"/>
      <c r="D429" s="59"/>
      <c r="E429" s="59"/>
      <c r="F429" s="59"/>
      <c r="G429" s="59"/>
      <c r="H429" s="59"/>
      <c r="I429" s="59"/>
      <c r="J429" s="161"/>
    </row>
    <row r="430" spans="3:10">
      <c r="C430" s="255"/>
      <c r="D430" s="59"/>
      <c r="E430" s="59"/>
      <c r="F430" s="59"/>
      <c r="G430" s="59"/>
      <c r="H430" s="59"/>
      <c r="I430" s="59"/>
      <c r="J430" s="161"/>
    </row>
    <row r="431" spans="3:10">
      <c r="C431" s="255"/>
      <c r="D431" s="59"/>
      <c r="E431" s="59"/>
      <c r="F431" s="59"/>
      <c r="G431" s="59"/>
      <c r="H431" s="59"/>
      <c r="I431" s="59"/>
      <c r="J431" s="161"/>
    </row>
    <row r="432" spans="3:10">
      <c r="C432" s="255"/>
      <c r="D432" s="59"/>
      <c r="E432" s="59"/>
      <c r="F432" s="59"/>
      <c r="G432" s="59"/>
      <c r="H432" s="59"/>
      <c r="I432" s="59"/>
      <c r="J432" s="161"/>
    </row>
    <row r="433" spans="3:10">
      <c r="C433" s="255"/>
      <c r="D433" s="59"/>
      <c r="E433" s="59"/>
      <c r="F433" s="59"/>
      <c r="G433" s="59"/>
      <c r="H433" s="59"/>
      <c r="I433" s="59"/>
      <c r="J433" s="161"/>
    </row>
    <row r="434" spans="3:10">
      <c r="C434" s="255"/>
      <c r="D434" s="59"/>
      <c r="E434" s="59"/>
      <c r="F434" s="59"/>
      <c r="G434" s="59"/>
      <c r="H434" s="59"/>
      <c r="I434" s="59"/>
      <c r="J434" s="161"/>
    </row>
    <row r="435" spans="3:10">
      <c r="C435" s="255"/>
      <c r="D435" s="59"/>
      <c r="E435" s="59"/>
      <c r="F435" s="59"/>
      <c r="G435" s="59"/>
      <c r="H435" s="59"/>
      <c r="I435" s="59"/>
      <c r="J435" s="161"/>
    </row>
    <row r="436" spans="3:10">
      <c r="C436" s="255"/>
      <c r="D436" s="59"/>
      <c r="E436" s="59"/>
      <c r="F436" s="59"/>
      <c r="G436" s="59"/>
      <c r="H436" s="59"/>
      <c r="I436" s="59"/>
      <c r="J436" s="161"/>
    </row>
    <row r="437" spans="3:10">
      <c r="C437" s="255"/>
      <c r="D437" s="59"/>
      <c r="E437" s="59"/>
      <c r="F437" s="59"/>
      <c r="G437" s="59"/>
      <c r="H437" s="59"/>
      <c r="I437" s="59"/>
      <c r="J437" s="161"/>
    </row>
    <row r="438" spans="3:10">
      <c r="C438" s="255"/>
      <c r="D438" s="59"/>
      <c r="E438" s="59"/>
      <c r="F438" s="59"/>
      <c r="G438" s="59"/>
      <c r="H438" s="59"/>
      <c r="I438" s="59"/>
      <c r="J438" s="161"/>
    </row>
    <row r="439" spans="3:10">
      <c r="C439" s="255"/>
      <c r="D439" s="59"/>
      <c r="E439" s="59"/>
      <c r="F439" s="59"/>
      <c r="G439" s="59"/>
      <c r="H439" s="59"/>
      <c r="I439" s="59"/>
      <c r="J439" s="161"/>
    </row>
    <row r="440" spans="3:10">
      <c r="C440" s="255"/>
      <c r="D440" s="59"/>
      <c r="E440" s="59"/>
      <c r="F440" s="59"/>
      <c r="G440" s="59"/>
      <c r="H440" s="59"/>
      <c r="I440" s="59"/>
      <c r="J440" s="161"/>
    </row>
    <row r="441" spans="3:10">
      <c r="C441" s="255"/>
      <c r="D441" s="59"/>
      <c r="E441" s="59"/>
      <c r="F441" s="59"/>
      <c r="G441" s="59"/>
      <c r="H441" s="59"/>
      <c r="I441" s="59"/>
      <c r="J441" s="161"/>
    </row>
    <row r="442" spans="3:10">
      <c r="C442" s="255"/>
      <c r="D442" s="59"/>
      <c r="E442" s="59"/>
      <c r="F442" s="59"/>
      <c r="G442" s="59"/>
      <c r="H442" s="59"/>
      <c r="I442" s="59"/>
      <c r="J442" s="161"/>
    </row>
    <row r="443" spans="3:10">
      <c r="C443" s="255"/>
      <c r="D443" s="59"/>
      <c r="E443" s="59"/>
      <c r="F443" s="59"/>
      <c r="G443" s="59"/>
      <c r="H443" s="59"/>
      <c r="I443" s="59"/>
      <c r="J443" s="161"/>
    </row>
    <row r="444" spans="3:10">
      <c r="C444" s="255"/>
      <c r="D444" s="59"/>
      <c r="E444" s="59"/>
      <c r="F444" s="59"/>
      <c r="G444" s="59"/>
      <c r="H444" s="59"/>
      <c r="I444" s="59"/>
      <c r="J444" s="161"/>
    </row>
    <row r="445" spans="3:10">
      <c r="C445" s="255"/>
      <c r="D445" s="59"/>
      <c r="E445" s="59"/>
      <c r="F445" s="59"/>
      <c r="G445" s="59"/>
      <c r="H445" s="59"/>
      <c r="I445" s="59"/>
      <c r="J445" s="161"/>
    </row>
    <row r="446" spans="3:10">
      <c r="C446" s="255"/>
      <c r="D446" s="59"/>
      <c r="E446" s="59"/>
      <c r="F446" s="59"/>
      <c r="G446" s="59"/>
      <c r="H446" s="59"/>
      <c r="I446" s="59"/>
      <c r="J446" s="161"/>
    </row>
    <row r="447" spans="3:10">
      <c r="C447" s="255"/>
      <c r="D447" s="59"/>
      <c r="E447" s="59"/>
      <c r="F447" s="59"/>
      <c r="G447" s="59"/>
      <c r="H447" s="59"/>
      <c r="I447" s="59"/>
      <c r="J447" s="161"/>
    </row>
    <row r="448" spans="3:10">
      <c r="C448" s="255"/>
      <c r="D448" s="59"/>
      <c r="E448" s="59"/>
      <c r="F448" s="59"/>
      <c r="G448" s="59"/>
      <c r="H448" s="59"/>
      <c r="I448" s="59"/>
      <c r="J448" s="161"/>
    </row>
    <row r="449" spans="3:10">
      <c r="C449" s="255"/>
      <c r="D449" s="59"/>
      <c r="E449" s="59"/>
      <c r="F449" s="59"/>
      <c r="G449" s="59"/>
      <c r="H449" s="59"/>
      <c r="I449" s="59"/>
      <c r="J449" s="161"/>
    </row>
    <row r="450" spans="3:10">
      <c r="C450" s="255"/>
      <c r="D450" s="59"/>
      <c r="E450" s="59"/>
      <c r="F450" s="59"/>
      <c r="G450" s="59"/>
      <c r="H450" s="59"/>
      <c r="I450" s="59"/>
      <c r="J450" s="161"/>
    </row>
    <row r="451" spans="3:10">
      <c r="C451" s="255"/>
      <c r="D451" s="59"/>
      <c r="E451" s="59"/>
      <c r="F451" s="59"/>
      <c r="G451" s="59"/>
      <c r="H451" s="59"/>
      <c r="I451" s="59"/>
      <c r="J451" s="161"/>
    </row>
    <row r="452" spans="3:10">
      <c r="C452" s="255"/>
      <c r="D452" s="59"/>
      <c r="E452" s="59"/>
      <c r="F452" s="59"/>
      <c r="G452" s="59"/>
      <c r="H452" s="59"/>
      <c r="I452" s="59"/>
      <c r="J452" s="161"/>
    </row>
    <row r="453" spans="3:10">
      <c r="C453" s="255"/>
      <c r="D453" s="59"/>
      <c r="E453" s="59"/>
      <c r="F453" s="59"/>
      <c r="G453" s="59"/>
      <c r="H453" s="59"/>
      <c r="I453" s="59"/>
      <c r="J453" s="161"/>
    </row>
    <row r="454" spans="3:10">
      <c r="C454" s="255"/>
      <c r="D454" s="59"/>
      <c r="E454" s="59"/>
      <c r="F454" s="59"/>
      <c r="G454" s="59"/>
      <c r="H454" s="59"/>
      <c r="I454" s="59"/>
      <c r="J454" s="161"/>
    </row>
    <row r="455" spans="3:10">
      <c r="C455" s="255"/>
      <c r="D455" s="59"/>
      <c r="E455" s="59"/>
      <c r="F455" s="59"/>
      <c r="G455" s="59"/>
      <c r="H455" s="59"/>
      <c r="I455" s="59"/>
      <c r="J455" s="161"/>
    </row>
    <row r="456" spans="3:10">
      <c r="C456" s="255"/>
      <c r="D456" s="59"/>
      <c r="E456" s="59"/>
      <c r="F456" s="59"/>
      <c r="G456" s="59"/>
      <c r="H456" s="59"/>
      <c r="I456" s="59"/>
      <c r="J456" s="161"/>
    </row>
    <row r="457" spans="3:10">
      <c r="C457" s="255"/>
      <c r="D457" s="59"/>
      <c r="E457" s="59"/>
      <c r="F457" s="59"/>
      <c r="G457" s="59"/>
      <c r="H457" s="59"/>
      <c r="I457" s="59"/>
      <c r="J457" s="161"/>
    </row>
    <row r="458" spans="3:10">
      <c r="C458" s="255"/>
      <c r="D458" s="59"/>
      <c r="E458" s="59"/>
      <c r="F458" s="59"/>
      <c r="G458" s="59"/>
      <c r="H458" s="59"/>
      <c r="I458" s="59"/>
      <c r="J458" s="161"/>
    </row>
    <row r="459" spans="3:10">
      <c r="C459" s="255"/>
      <c r="D459" s="59"/>
      <c r="E459" s="59"/>
      <c r="F459" s="59"/>
      <c r="G459" s="59"/>
      <c r="H459" s="59"/>
      <c r="I459" s="59"/>
      <c r="J459" s="161"/>
    </row>
    <row r="460" spans="3:10">
      <c r="C460" s="255"/>
      <c r="D460" s="59"/>
      <c r="E460" s="59"/>
      <c r="F460" s="59"/>
      <c r="G460" s="59"/>
      <c r="H460" s="59"/>
      <c r="I460" s="59"/>
      <c r="J460" s="161"/>
    </row>
    <row r="461" spans="3:10">
      <c r="C461" s="255"/>
      <c r="D461" s="59"/>
      <c r="E461" s="59"/>
      <c r="F461" s="59"/>
      <c r="G461" s="59"/>
      <c r="H461" s="59"/>
      <c r="I461" s="59"/>
      <c r="J461" s="161"/>
    </row>
    <row r="462" spans="3:10">
      <c r="C462" s="255"/>
      <c r="D462" s="59"/>
      <c r="E462" s="59"/>
      <c r="F462" s="59"/>
      <c r="G462" s="59"/>
      <c r="H462" s="59"/>
      <c r="I462" s="59"/>
      <c r="J462" s="161"/>
    </row>
    <row r="463" spans="3:10">
      <c r="C463" s="255"/>
      <c r="D463" s="59"/>
      <c r="E463" s="59"/>
      <c r="F463" s="59"/>
      <c r="G463" s="59"/>
      <c r="H463" s="59"/>
      <c r="I463" s="59"/>
      <c r="J463" s="161"/>
    </row>
    <row r="464" spans="3:10">
      <c r="C464" s="255"/>
      <c r="D464" s="59"/>
      <c r="E464" s="59"/>
      <c r="F464" s="59"/>
      <c r="G464" s="59"/>
      <c r="H464" s="59"/>
      <c r="I464" s="59"/>
      <c r="J464" s="161"/>
    </row>
    <row r="465" spans="3:10">
      <c r="C465" s="255"/>
      <c r="D465" s="59"/>
      <c r="E465" s="59"/>
      <c r="F465" s="59"/>
      <c r="G465" s="59"/>
      <c r="H465" s="59"/>
      <c r="I465" s="59"/>
      <c r="J465" s="161"/>
    </row>
    <row r="466" spans="3:10">
      <c r="C466" s="255"/>
      <c r="D466" s="59"/>
      <c r="E466" s="59"/>
      <c r="F466" s="59"/>
      <c r="G466" s="59"/>
      <c r="H466" s="59"/>
      <c r="I466" s="59"/>
      <c r="J466" s="161"/>
    </row>
    <row r="467" spans="3:10">
      <c r="C467" s="255"/>
      <c r="D467" s="59"/>
      <c r="E467" s="59"/>
      <c r="F467" s="59"/>
      <c r="G467" s="59"/>
      <c r="H467" s="59"/>
      <c r="I467" s="59"/>
      <c r="J467" s="161"/>
    </row>
    <row r="468" spans="3:10">
      <c r="C468" s="255"/>
      <c r="D468" s="59"/>
      <c r="E468" s="59"/>
      <c r="F468" s="59"/>
      <c r="G468" s="59"/>
      <c r="H468" s="59"/>
      <c r="I468" s="59"/>
      <c r="J468" s="161"/>
    </row>
    <row r="469" spans="3:10">
      <c r="C469" s="255"/>
      <c r="D469" s="59"/>
      <c r="E469" s="59"/>
      <c r="F469" s="59"/>
      <c r="G469" s="59"/>
      <c r="H469" s="59"/>
      <c r="I469" s="59"/>
      <c r="J469" s="161"/>
    </row>
    <row r="470" spans="3:10">
      <c r="C470" s="255"/>
      <c r="D470" s="59"/>
      <c r="E470" s="59"/>
      <c r="F470" s="59"/>
      <c r="G470" s="59"/>
      <c r="H470" s="59"/>
      <c r="I470" s="59"/>
      <c r="J470" s="161"/>
    </row>
    <row r="471" spans="3:10">
      <c r="C471" s="255"/>
      <c r="D471" s="59"/>
      <c r="E471" s="59"/>
      <c r="F471" s="59"/>
      <c r="G471" s="59"/>
      <c r="H471" s="59"/>
      <c r="I471" s="59"/>
      <c r="J471" s="161"/>
    </row>
    <row r="472" spans="3:10">
      <c r="C472" s="255"/>
      <c r="D472" s="59"/>
      <c r="E472" s="59"/>
      <c r="F472" s="59"/>
      <c r="G472" s="59"/>
      <c r="H472" s="59"/>
      <c r="I472" s="59"/>
      <c r="J472" s="161"/>
    </row>
    <row r="473" spans="3:10">
      <c r="C473" s="255"/>
      <c r="D473" s="59"/>
      <c r="E473" s="59"/>
      <c r="F473" s="59"/>
      <c r="G473" s="59"/>
      <c r="H473" s="59"/>
      <c r="I473" s="59"/>
      <c r="J473" s="161"/>
    </row>
    <row r="474" spans="3:10">
      <c r="C474" s="255"/>
      <c r="D474" s="59"/>
      <c r="E474" s="59"/>
      <c r="F474" s="59"/>
      <c r="G474" s="59"/>
      <c r="H474" s="59"/>
      <c r="I474" s="59"/>
      <c r="J474" s="161"/>
    </row>
    <row r="475" spans="3:10">
      <c r="C475" s="255"/>
      <c r="D475" s="59"/>
      <c r="E475" s="59"/>
      <c r="F475" s="59"/>
      <c r="G475" s="59"/>
      <c r="H475" s="59"/>
      <c r="I475" s="59"/>
      <c r="J475" s="161"/>
    </row>
    <row r="476" spans="3:10">
      <c r="C476" s="255"/>
      <c r="D476" s="59"/>
      <c r="E476" s="59"/>
      <c r="F476" s="59"/>
      <c r="G476" s="59"/>
      <c r="H476" s="59"/>
      <c r="I476" s="59"/>
      <c r="J476" s="161"/>
    </row>
    <row r="477" spans="3:10">
      <c r="C477" s="255"/>
      <c r="D477" s="59"/>
      <c r="E477" s="59"/>
      <c r="F477" s="59"/>
      <c r="G477" s="59"/>
      <c r="H477" s="59"/>
      <c r="I477" s="59"/>
      <c r="J477" s="161"/>
    </row>
    <row r="478" spans="3:10">
      <c r="C478" s="255"/>
      <c r="D478" s="59"/>
      <c r="E478" s="59"/>
      <c r="F478" s="59"/>
      <c r="G478" s="59"/>
      <c r="H478" s="59"/>
      <c r="I478" s="59"/>
      <c r="J478" s="161"/>
    </row>
    <row r="479" spans="3:10">
      <c r="C479" s="255"/>
      <c r="D479" s="59"/>
      <c r="E479" s="59"/>
      <c r="F479" s="59"/>
      <c r="G479" s="59"/>
      <c r="H479" s="59"/>
      <c r="I479" s="59"/>
      <c r="J479" s="161"/>
    </row>
    <row r="480" spans="3:10">
      <c r="C480" s="255"/>
      <c r="D480" s="59"/>
      <c r="E480" s="59"/>
      <c r="F480" s="59"/>
      <c r="G480" s="59"/>
      <c r="H480" s="59"/>
      <c r="I480" s="59"/>
      <c r="J480" s="161"/>
    </row>
    <row r="481" spans="3:10">
      <c r="C481" s="255"/>
      <c r="D481" s="59"/>
      <c r="E481" s="59"/>
      <c r="F481" s="59"/>
      <c r="G481" s="59"/>
      <c r="H481" s="59"/>
      <c r="I481" s="59"/>
      <c r="J481" s="161"/>
    </row>
    <row r="482" spans="3:10">
      <c r="C482" s="255"/>
      <c r="D482" s="59"/>
      <c r="E482" s="59"/>
      <c r="F482" s="59"/>
      <c r="G482" s="59"/>
      <c r="H482" s="59"/>
      <c r="I482" s="59"/>
      <c r="J482" s="161"/>
    </row>
    <row r="483" spans="3:10">
      <c r="C483" s="255"/>
      <c r="D483" s="59"/>
      <c r="E483" s="59"/>
      <c r="F483" s="59"/>
      <c r="G483" s="59"/>
      <c r="H483" s="59"/>
      <c r="I483" s="59"/>
      <c r="J483" s="161"/>
    </row>
    <row r="484" spans="3:10">
      <c r="C484" s="255"/>
      <c r="D484" s="59"/>
      <c r="E484" s="59"/>
      <c r="F484" s="59"/>
      <c r="G484" s="59"/>
      <c r="H484" s="59"/>
      <c r="I484" s="59"/>
      <c r="J484" s="161"/>
    </row>
    <row r="485" spans="3:10">
      <c r="C485" s="255"/>
      <c r="D485" s="59"/>
      <c r="E485" s="59"/>
      <c r="F485" s="59"/>
      <c r="G485" s="59"/>
      <c r="H485" s="59"/>
      <c r="I485" s="59"/>
      <c r="J485" s="161"/>
    </row>
    <row r="486" spans="3:10">
      <c r="C486" s="255"/>
      <c r="D486" s="59"/>
      <c r="E486" s="59"/>
      <c r="F486" s="59"/>
      <c r="G486" s="59"/>
      <c r="H486" s="59"/>
      <c r="I486" s="59"/>
      <c r="J486" s="161"/>
    </row>
    <row r="487" spans="3:10">
      <c r="C487" s="255"/>
      <c r="D487" s="59"/>
      <c r="E487" s="59"/>
      <c r="F487" s="59"/>
      <c r="G487" s="59"/>
      <c r="H487" s="59"/>
      <c r="I487" s="59"/>
      <c r="J487" s="161"/>
    </row>
    <row r="488" spans="3:10">
      <c r="C488" s="255"/>
      <c r="D488" s="59"/>
      <c r="E488" s="59"/>
      <c r="F488" s="59"/>
      <c r="G488" s="59"/>
      <c r="H488" s="59"/>
      <c r="I488" s="59"/>
      <c r="J488" s="161"/>
    </row>
    <row r="489" spans="3:10">
      <c r="C489" s="255"/>
      <c r="D489" s="59"/>
      <c r="E489" s="59"/>
      <c r="F489" s="59"/>
      <c r="G489" s="59"/>
      <c r="H489" s="59"/>
      <c r="I489" s="59"/>
      <c r="J489" s="161"/>
    </row>
    <row r="490" spans="3:10">
      <c r="C490" s="255"/>
      <c r="D490" s="59"/>
      <c r="E490" s="59"/>
      <c r="F490" s="59"/>
      <c r="G490" s="59"/>
      <c r="H490" s="59"/>
      <c r="I490" s="59"/>
      <c r="J490" s="161"/>
    </row>
    <row r="491" spans="3:10">
      <c r="C491" s="255"/>
      <c r="D491" s="59"/>
      <c r="E491" s="59"/>
      <c r="F491" s="59"/>
      <c r="G491" s="59"/>
      <c r="H491" s="59"/>
      <c r="I491" s="59"/>
      <c r="J491" s="161"/>
    </row>
    <row r="492" spans="3:10">
      <c r="C492" s="255"/>
      <c r="D492" s="59"/>
      <c r="E492" s="59"/>
      <c r="F492" s="59"/>
      <c r="G492" s="59"/>
      <c r="H492" s="59"/>
      <c r="I492" s="59"/>
      <c r="J492" s="161"/>
    </row>
    <row r="493" spans="3:10">
      <c r="C493" s="255"/>
      <c r="D493" s="59"/>
      <c r="E493" s="59"/>
      <c r="F493" s="59"/>
      <c r="G493" s="59"/>
      <c r="H493" s="59"/>
      <c r="I493" s="59"/>
      <c r="J493" s="161"/>
    </row>
    <row r="494" spans="3:10">
      <c r="C494" s="255"/>
      <c r="D494" s="59"/>
      <c r="E494" s="59"/>
      <c r="F494" s="59"/>
      <c r="G494" s="59"/>
      <c r="H494" s="59"/>
      <c r="I494" s="59"/>
      <c r="J494" s="161"/>
    </row>
    <row r="495" spans="3:10">
      <c r="C495" s="255"/>
      <c r="D495" s="59"/>
      <c r="E495" s="59"/>
      <c r="F495" s="59"/>
      <c r="G495" s="59"/>
      <c r="H495" s="59"/>
      <c r="I495" s="59"/>
      <c r="J495" s="161"/>
    </row>
    <row r="496" spans="3:10">
      <c r="C496" s="255"/>
      <c r="D496" s="59"/>
      <c r="E496" s="59"/>
      <c r="F496" s="59"/>
      <c r="G496" s="59"/>
      <c r="H496" s="59"/>
      <c r="I496" s="59"/>
      <c r="J496" s="161"/>
    </row>
    <row r="497" spans="3:10">
      <c r="C497" s="255"/>
      <c r="D497" s="59"/>
      <c r="E497" s="59"/>
      <c r="F497" s="59"/>
      <c r="G497" s="59"/>
      <c r="H497" s="59"/>
      <c r="I497" s="59"/>
      <c r="J497" s="161"/>
    </row>
    <row r="498" spans="3:10">
      <c r="C498" s="255"/>
      <c r="D498" s="59"/>
      <c r="E498" s="59"/>
      <c r="F498" s="59"/>
      <c r="G498" s="59"/>
      <c r="H498" s="59"/>
      <c r="I498" s="59"/>
      <c r="J498" s="161"/>
    </row>
    <row r="499" spans="3:10">
      <c r="C499" s="255"/>
      <c r="D499" s="59"/>
      <c r="E499" s="59"/>
      <c r="F499" s="59"/>
      <c r="G499" s="59"/>
      <c r="H499" s="59"/>
      <c r="I499" s="59"/>
      <c r="J499" s="161"/>
    </row>
    <row r="500" spans="3:10">
      <c r="C500" s="255"/>
      <c r="D500" s="59"/>
      <c r="E500" s="59"/>
      <c r="F500" s="59"/>
      <c r="G500" s="59"/>
      <c r="H500" s="59"/>
      <c r="I500" s="59"/>
      <c r="J500" s="161"/>
    </row>
    <row r="501" spans="3:10">
      <c r="C501" s="255"/>
      <c r="D501" s="59"/>
      <c r="E501" s="59"/>
      <c r="F501" s="59"/>
      <c r="G501" s="59"/>
      <c r="H501" s="59"/>
      <c r="I501" s="59"/>
      <c r="J501" s="161"/>
    </row>
    <row r="502" spans="3:10">
      <c r="C502" s="255"/>
      <c r="D502" s="59"/>
      <c r="E502" s="59"/>
      <c r="F502" s="59"/>
      <c r="G502" s="59"/>
      <c r="H502" s="59"/>
      <c r="I502" s="59"/>
      <c r="J502" s="161"/>
    </row>
    <row r="503" spans="3:10">
      <c r="C503" s="255"/>
      <c r="D503" s="59"/>
      <c r="E503" s="59"/>
      <c r="F503" s="59"/>
      <c r="G503" s="59"/>
      <c r="H503" s="59"/>
      <c r="I503" s="59"/>
      <c r="J503" s="161"/>
    </row>
    <row r="504" spans="3:10">
      <c r="C504" s="255"/>
      <c r="D504" s="59"/>
      <c r="E504" s="59"/>
      <c r="F504" s="59"/>
      <c r="G504" s="59"/>
      <c r="H504" s="59"/>
      <c r="I504" s="59"/>
      <c r="J504" s="161"/>
    </row>
    <row r="505" spans="3:10">
      <c r="C505" s="255"/>
      <c r="D505" s="59"/>
      <c r="E505" s="59"/>
      <c r="F505" s="59"/>
      <c r="G505" s="59"/>
      <c r="H505" s="59"/>
      <c r="I505" s="59"/>
      <c r="J505" s="161"/>
    </row>
    <row r="506" spans="3:10">
      <c r="C506" s="255"/>
      <c r="D506" s="59"/>
      <c r="E506" s="59"/>
      <c r="F506" s="59"/>
      <c r="G506" s="59"/>
      <c r="H506" s="59"/>
      <c r="I506" s="59"/>
      <c r="J506" s="161"/>
    </row>
    <row r="507" spans="3:10">
      <c r="C507" s="255"/>
      <c r="D507" s="59"/>
      <c r="E507" s="59"/>
      <c r="F507" s="59"/>
      <c r="G507" s="59"/>
      <c r="H507" s="59"/>
      <c r="I507" s="59"/>
      <c r="J507" s="161"/>
    </row>
    <row r="508" spans="3:10">
      <c r="C508" s="255"/>
      <c r="D508" s="59"/>
      <c r="E508" s="59"/>
      <c r="F508" s="59"/>
      <c r="G508" s="59"/>
      <c r="H508" s="59"/>
      <c r="I508" s="59"/>
      <c r="J508" s="161"/>
    </row>
    <row r="509" spans="3:10">
      <c r="C509" s="255"/>
      <c r="D509" s="59"/>
      <c r="E509" s="59"/>
      <c r="F509" s="59"/>
      <c r="G509" s="59"/>
      <c r="H509" s="59"/>
      <c r="I509" s="59"/>
      <c r="J509" s="161"/>
    </row>
    <row r="510" spans="3:10">
      <c r="C510" s="255"/>
      <c r="D510" s="59"/>
      <c r="E510" s="59"/>
      <c r="F510" s="59"/>
      <c r="G510" s="59"/>
      <c r="H510" s="59"/>
      <c r="I510" s="59"/>
      <c r="J510" s="161"/>
    </row>
    <row r="511" spans="3:10">
      <c r="C511" s="255"/>
      <c r="D511" s="59"/>
      <c r="E511" s="59"/>
      <c r="F511" s="59"/>
      <c r="G511" s="59"/>
      <c r="H511" s="59"/>
      <c r="I511" s="59"/>
      <c r="J511" s="161"/>
    </row>
    <row r="512" spans="3:10">
      <c r="C512" s="255"/>
      <c r="D512" s="59"/>
      <c r="E512" s="59"/>
      <c r="F512" s="59"/>
      <c r="G512" s="59"/>
      <c r="H512" s="59"/>
      <c r="I512" s="59"/>
      <c r="J512" s="161"/>
    </row>
    <row r="513" spans="3:10">
      <c r="C513" s="255"/>
      <c r="D513" s="59"/>
      <c r="E513" s="59"/>
      <c r="F513" s="59"/>
      <c r="G513" s="59"/>
      <c r="H513" s="59"/>
      <c r="I513" s="59"/>
      <c r="J513" s="161"/>
    </row>
    <row r="514" spans="3:10">
      <c r="C514" s="255"/>
      <c r="D514" s="59"/>
      <c r="E514" s="59"/>
      <c r="F514" s="59"/>
      <c r="G514" s="59"/>
      <c r="H514" s="59"/>
      <c r="I514" s="59"/>
      <c r="J514" s="161"/>
    </row>
    <row r="515" spans="3:10">
      <c r="C515" s="255"/>
      <c r="D515" s="59"/>
      <c r="E515" s="59"/>
      <c r="F515" s="59"/>
      <c r="G515" s="59"/>
      <c r="H515" s="59"/>
      <c r="I515" s="59"/>
      <c r="J515" s="161"/>
    </row>
    <row r="516" spans="3:10">
      <c r="C516" s="255"/>
      <c r="D516" s="59"/>
      <c r="E516" s="59"/>
      <c r="F516" s="59"/>
      <c r="G516" s="59"/>
      <c r="H516" s="59"/>
      <c r="I516" s="59"/>
      <c r="J516" s="161"/>
    </row>
    <row r="517" spans="3:10">
      <c r="C517" s="255"/>
      <c r="D517" s="59"/>
      <c r="E517" s="59"/>
      <c r="F517" s="59"/>
      <c r="G517" s="59"/>
      <c r="H517" s="59"/>
      <c r="I517" s="59"/>
      <c r="J517" s="161"/>
    </row>
    <row r="518" spans="3:10">
      <c r="C518" s="255"/>
      <c r="D518" s="59"/>
      <c r="E518" s="59"/>
      <c r="F518" s="59"/>
      <c r="G518" s="59"/>
      <c r="H518" s="59"/>
      <c r="I518" s="59"/>
      <c r="J518" s="161"/>
    </row>
    <row r="519" spans="3:10">
      <c r="C519" s="255"/>
      <c r="D519" s="59"/>
      <c r="E519" s="59"/>
      <c r="F519" s="59"/>
      <c r="G519" s="59"/>
      <c r="H519" s="59"/>
      <c r="I519" s="59"/>
      <c r="J519" s="161"/>
    </row>
    <row r="520" spans="3:10">
      <c r="C520" s="255"/>
      <c r="D520" s="59"/>
      <c r="E520" s="59"/>
      <c r="F520" s="59"/>
      <c r="G520" s="59"/>
      <c r="H520" s="59"/>
      <c r="I520" s="59"/>
      <c r="J520" s="161"/>
    </row>
    <row r="521" spans="3:10">
      <c r="C521" s="255"/>
      <c r="D521" s="59"/>
      <c r="E521" s="59"/>
      <c r="F521" s="59"/>
      <c r="G521" s="59"/>
      <c r="H521" s="59"/>
      <c r="I521" s="59"/>
      <c r="J521" s="161"/>
    </row>
    <row r="522" spans="3:10">
      <c r="C522" s="255"/>
      <c r="D522" s="59"/>
      <c r="E522" s="59"/>
      <c r="F522" s="59"/>
      <c r="G522" s="59"/>
      <c r="H522" s="59"/>
      <c r="I522" s="59"/>
      <c r="J522" s="161"/>
    </row>
    <row r="523" spans="3:10">
      <c r="C523" s="255"/>
      <c r="D523" s="59"/>
      <c r="E523" s="59"/>
      <c r="F523" s="59"/>
      <c r="G523" s="59"/>
      <c r="H523" s="59"/>
      <c r="I523" s="59"/>
      <c r="J523" s="161"/>
    </row>
    <row r="524" spans="3:10">
      <c r="C524" s="255"/>
      <c r="D524" s="59"/>
      <c r="E524" s="59"/>
      <c r="F524" s="59"/>
      <c r="G524" s="59"/>
      <c r="H524" s="59"/>
      <c r="I524" s="59"/>
      <c r="J524" s="161"/>
    </row>
    <row r="525" spans="3:10">
      <c r="C525" s="255"/>
      <c r="D525" s="59"/>
      <c r="E525" s="59"/>
      <c r="F525" s="59"/>
      <c r="G525" s="59"/>
      <c r="H525" s="59"/>
      <c r="I525" s="59"/>
      <c r="J525" s="161"/>
    </row>
    <row r="526" spans="3:10">
      <c r="C526" s="255"/>
      <c r="D526" s="59"/>
      <c r="E526" s="59"/>
      <c r="F526" s="59"/>
      <c r="G526" s="59"/>
      <c r="H526" s="59"/>
      <c r="I526" s="59"/>
      <c r="J526" s="161"/>
    </row>
    <row r="527" spans="3:10">
      <c r="C527" s="255"/>
      <c r="D527" s="59"/>
      <c r="E527" s="59"/>
      <c r="F527" s="59"/>
      <c r="G527" s="59"/>
      <c r="H527" s="59"/>
      <c r="I527" s="59"/>
      <c r="J527" s="161"/>
    </row>
    <row r="528" spans="3:10">
      <c r="C528" s="255"/>
      <c r="D528" s="59"/>
      <c r="E528" s="59"/>
      <c r="F528" s="59"/>
      <c r="G528" s="59"/>
      <c r="H528" s="59"/>
      <c r="I528" s="59"/>
      <c r="J528" s="161"/>
    </row>
    <row r="529" spans="3:10">
      <c r="C529" s="255"/>
      <c r="D529" s="59"/>
      <c r="E529" s="59"/>
      <c r="F529" s="59"/>
      <c r="G529" s="59"/>
      <c r="H529" s="59"/>
      <c r="I529" s="59"/>
      <c r="J529" s="161"/>
    </row>
    <row r="530" spans="3:10">
      <c r="C530" s="255"/>
      <c r="D530" s="59"/>
      <c r="E530" s="59"/>
      <c r="F530" s="59"/>
      <c r="G530" s="59"/>
      <c r="H530" s="59"/>
      <c r="I530" s="59"/>
      <c r="J530" s="161"/>
    </row>
    <row r="531" spans="3:10">
      <c r="C531" s="255"/>
      <c r="D531" s="59"/>
      <c r="E531" s="59"/>
      <c r="F531" s="59"/>
      <c r="G531" s="59"/>
      <c r="H531" s="59"/>
      <c r="I531" s="59"/>
      <c r="J531" s="161"/>
    </row>
    <row r="532" spans="3:10">
      <c r="C532" s="255"/>
      <c r="D532" s="59"/>
      <c r="E532" s="59"/>
      <c r="F532" s="59"/>
      <c r="G532" s="59"/>
      <c r="H532" s="59"/>
      <c r="I532" s="59"/>
      <c r="J532" s="161"/>
    </row>
    <row r="533" spans="3:10">
      <c r="C533" s="255"/>
      <c r="D533" s="59"/>
      <c r="E533" s="59"/>
      <c r="F533" s="59"/>
      <c r="G533" s="59"/>
      <c r="H533" s="59"/>
      <c r="I533" s="59"/>
      <c r="J533" s="161"/>
    </row>
    <row r="534" spans="3:10">
      <c r="C534" s="255"/>
      <c r="D534" s="59"/>
      <c r="E534" s="59"/>
      <c r="F534" s="59"/>
      <c r="G534" s="59"/>
      <c r="H534" s="59"/>
      <c r="I534" s="59"/>
      <c r="J534" s="161"/>
    </row>
    <row r="535" spans="3:10">
      <c r="C535" s="255"/>
      <c r="D535" s="59"/>
      <c r="E535" s="59"/>
      <c r="F535" s="59"/>
      <c r="G535" s="59"/>
      <c r="H535" s="59"/>
      <c r="I535" s="59"/>
      <c r="J535" s="161"/>
    </row>
    <row r="536" spans="3:10">
      <c r="C536" s="255"/>
      <c r="D536" s="59"/>
      <c r="E536" s="59"/>
      <c r="F536" s="59"/>
      <c r="G536" s="59"/>
      <c r="H536" s="59"/>
      <c r="I536" s="59"/>
      <c r="J536" s="161"/>
    </row>
    <row r="537" spans="3:10">
      <c r="C537" s="255"/>
      <c r="D537" s="59"/>
      <c r="E537" s="59"/>
      <c r="F537" s="59"/>
      <c r="G537" s="59"/>
      <c r="H537" s="59"/>
      <c r="I537" s="59"/>
      <c r="J537" s="161"/>
    </row>
    <row r="538" spans="3:10">
      <c r="C538" s="255"/>
      <c r="D538" s="59"/>
      <c r="E538" s="59"/>
      <c r="F538" s="59"/>
      <c r="G538" s="59"/>
      <c r="H538" s="59"/>
      <c r="I538" s="59"/>
      <c r="J538" s="161"/>
    </row>
    <row r="539" spans="3:10">
      <c r="C539" s="255"/>
      <c r="D539" s="59"/>
      <c r="E539" s="59"/>
      <c r="F539" s="59"/>
      <c r="G539" s="59"/>
      <c r="H539" s="59"/>
      <c r="I539" s="59"/>
      <c r="J539" s="161"/>
    </row>
    <row r="540" spans="3:10">
      <c r="C540" s="255"/>
      <c r="D540" s="59"/>
      <c r="E540" s="59"/>
      <c r="F540" s="59"/>
      <c r="G540" s="59"/>
      <c r="H540" s="59"/>
      <c r="I540" s="59"/>
      <c r="J540" s="161"/>
    </row>
    <row r="541" spans="3:10">
      <c r="C541" s="255"/>
      <c r="D541" s="59"/>
      <c r="E541" s="59"/>
      <c r="F541" s="59"/>
      <c r="G541" s="59"/>
      <c r="H541" s="59"/>
      <c r="I541" s="59"/>
      <c r="J541" s="161"/>
    </row>
    <row r="542" spans="3:10">
      <c r="C542" s="255"/>
      <c r="D542" s="59"/>
      <c r="E542" s="59"/>
      <c r="F542" s="59"/>
      <c r="G542" s="59"/>
      <c r="H542" s="59"/>
      <c r="I542" s="59"/>
      <c r="J542" s="161"/>
    </row>
    <row r="543" spans="3:10">
      <c r="C543" s="255"/>
      <c r="D543" s="59"/>
      <c r="E543" s="59"/>
      <c r="F543" s="59"/>
      <c r="G543" s="59"/>
      <c r="H543" s="59"/>
      <c r="I543" s="59"/>
      <c r="J543" s="161"/>
    </row>
    <row r="544" spans="3:10">
      <c r="C544" s="255"/>
      <c r="D544" s="59"/>
      <c r="E544" s="59"/>
      <c r="F544" s="59"/>
      <c r="G544" s="59"/>
      <c r="H544" s="59"/>
      <c r="I544" s="59"/>
      <c r="J544" s="161"/>
    </row>
    <row r="545" spans="3:10">
      <c r="C545" s="255"/>
      <c r="D545" s="59"/>
      <c r="E545" s="59"/>
      <c r="F545" s="59"/>
      <c r="G545" s="59"/>
      <c r="H545" s="59"/>
      <c r="I545" s="59"/>
      <c r="J545" s="161"/>
    </row>
    <row r="546" spans="3:10">
      <c r="C546" s="255"/>
      <c r="D546" s="59"/>
      <c r="E546" s="59"/>
      <c r="F546" s="59"/>
      <c r="G546" s="59"/>
      <c r="H546" s="59"/>
      <c r="I546" s="59"/>
      <c r="J546" s="161"/>
    </row>
    <row r="547" spans="3:10">
      <c r="C547" s="255"/>
      <c r="D547" s="59"/>
      <c r="E547" s="59"/>
      <c r="F547" s="59"/>
      <c r="G547" s="59"/>
      <c r="H547" s="59"/>
      <c r="I547" s="59"/>
      <c r="J547" s="161"/>
    </row>
    <row r="548" spans="3:10">
      <c r="C548" s="255"/>
      <c r="D548" s="59"/>
      <c r="E548" s="59"/>
      <c r="F548" s="59"/>
      <c r="G548" s="59"/>
      <c r="H548" s="59"/>
      <c r="I548" s="59"/>
      <c r="J548" s="161"/>
    </row>
    <row r="549" spans="3:10">
      <c r="C549" s="255"/>
      <c r="D549" s="59"/>
      <c r="E549" s="59"/>
      <c r="F549" s="59"/>
      <c r="G549" s="59"/>
      <c r="H549" s="59"/>
      <c r="I549" s="59"/>
      <c r="J549" s="161"/>
    </row>
    <row r="550" spans="3:10">
      <c r="C550" s="255"/>
      <c r="D550" s="59"/>
      <c r="E550" s="59"/>
      <c r="F550" s="59"/>
      <c r="G550" s="59"/>
      <c r="H550" s="59"/>
      <c r="I550" s="59"/>
      <c r="J550" s="161"/>
    </row>
    <row r="551" spans="3:10">
      <c r="C551" s="255"/>
      <c r="D551" s="59"/>
      <c r="E551" s="59"/>
      <c r="F551" s="59"/>
      <c r="G551" s="59"/>
      <c r="H551" s="59"/>
      <c r="I551" s="59"/>
      <c r="J551" s="161"/>
    </row>
    <row r="552" spans="3:10">
      <c r="C552" s="255"/>
      <c r="D552" s="59"/>
      <c r="E552" s="59"/>
      <c r="F552" s="59"/>
      <c r="G552" s="59"/>
      <c r="H552" s="59"/>
      <c r="I552" s="59"/>
      <c r="J552" s="161"/>
    </row>
    <row r="553" spans="3:10">
      <c r="C553" s="255"/>
      <c r="D553" s="59"/>
      <c r="E553" s="59"/>
      <c r="F553" s="59"/>
      <c r="G553" s="59"/>
      <c r="H553" s="59"/>
      <c r="I553" s="59"/>
      <c r="J553" s="161"/>
    </row>
    <row r="554" spans="3:10">
      <c r="C554" s="255"/>
      <c r="D554" s="59"/>
      <c r="E554" s="59"/>
      <c r="F554" s="59"/>
      <c r="G554" s="59"/>
      <c r="H554" s="59"/>
      <c r="I554" s="59"/>
      <c r="J554" s="161"/>
    </row>
    <row r="555" spans="3:10">
      <c r="C555" s="255"/>
      <c r="D555" s="59"/>
      <c r="E555" s="59"/>
      <c r="F555" s="59"/>
      <c r="G555" s="59"/>
      <c r="H555" s="59"/>
      <c r="I555" s="59"/>
      <c r="J555" s="161"/>
    </row>
    <row r="556" spans="3:10">
      <c r="C556" s="255"/>
      <c r="D556" s="59"/>
      <c r="E556" s="59"/>
      <c r="F556" s="59"/>
      <c r="G556" s="59"/>
      <c r="H556" s="59"/>
      <c r="I556" s="59"/>
      <c r="J556" s="161"/>
    </row>
    <row r="557" spans="3:10">
      <c r="C557" s="255"/>
      <c r="D557" s="59"/>
      <c r="E557" s="59"/>
      <c r="F557" s="59"/>
      <c r="G557" s="59"/>
      <c r="H557" s="59"/>
      <c r="I557" s="59"/>
      <c r="J557" s="161"/>
    </row>
    <row r="558" spans="3:10">
      <c r="C558" s="255"/>
      <c r="D558" s="59"/>
      <c r="E558" s="59"/>
      <c r="F558" s="59"/>
      <c r="G558" s="59"/>
      <c r="H558" s="59"/>
      <c r="I558" s="59"/>
      <c r="J558" s="161"/>
    </row>
    <row r="559" spans="3:10">
      <c r="C559" s="255"/>
      <c r="D559" s="59"/>
      <c r="E559" s="59"/>
      <c r="F559" s="59"/>
      <c r="G559" s="59"/>
      <c r="H559" s="59"/>
      <c r="I559" s="59"/>
      <c r="J559" s="161"/>
    </row>
    <row r="560" spans="3:10">
      <c r="C560" s="255"/>
      <c r="D560" s="59"/>
      <c r="E560" s="59"/>
      <c r="F560" s="59"/>
      <c r="G560" s="59"/>
      <c r="H560" s="59"/>
      <c r="I560" s="59"/>
      <c r="J560" s="161"/>
    </row>
    <row r="561" spans="3:10">
      <c r="C561" s="255"/>
      <c r="D561" s="59"/>
      <c r="E561" s="59"/>
      <c r="F561" s="59"/>
      <c r="G561" s="59"/>
      <c r="H561" s="59"/>
      <c r="I561" s="59"/>
      <c r="J561" s="161"/>
    </row>
    <row r="562" spans="3:10">
      <c r="C562" s="255"/>
      <c r="D562" s="59"/>
      <c r="E562" s="59"/>
      <c r="F562" s="59"/>
      <c r="G562" s="59"/>
      <c r="H562" s="59"/>
      <c r="I562" s="59"/>
      <c r="J562" s="161"/>
    </row>
    <row r="563" spans="3:10">
      <c r="C563" s="255"/>
      <c r="D563" s="59"/>
      <c r="E563" s="59"/>
      <c r="F563" s="59"/>
      <c r="G563" s="59"/>
      <c r="H563" s="59"/>
      <c r="I563" s="59"/>
      <c r="J563" s="161"/>
    </row>
    <row r="564" spans="3:10">
      <c r="C564" s="255"/>
      <c r="D564" s="59"/>
      <c r="E564" s="59"/>
      <c r="F564" s="59"/>
      <c r="G564" s="59"/>
      <c r="H564" s="59"/>
      <c r="I564" s="59"/>
      <c r="J564" s="161"/>
    </row>
    <row r="565" spans="3:10">
      <c r="C565" s="255"/>
      <c r="D565" s="59"/>
      <c r="E565" s="59"/>
      <c r="F565" s="59"/>
      <c r="G565" s="59"/>
      <c r="H565" s="59"/>
      <c r="I565" s="59"/>
      <c r="J565" s="161"/>
    </row>
    <row r="566" spans="3:10">
      <c r="C566" s="255"/>
      <c r="D566" s="59"/>
      <c r="E566" s="59"/>
      <c r="F566" s="59"/>
      <c r="G566" s="59"/>
      <c r="H566" s="59"/>
      <c r="I566" s="59"/>
      <c r="J566" s="161"/>
    </row>
    <row r="567" spans="3:10">
      <c r="C567" s="255"/>
      <c r="D567" s="59"/>
      <c r="E567" s="59"/>
      <c r="F567" s="59"/>
      <c r="G567" s="59"/>
      <c r="H567" s="59"/>
      <c r="I567" s="59"/>
      <c r="J567" s="161"/>
    </row>
    <row r="568" spans="3:10">
      <c r="C568" s="255"/>
      <c r="D568" s="59"/>
      <c r="E568" s="59"/>
      <c r="F568" s="59"/>
      <c r="G568" s="59"/>
      <c r="H568" s="59"/>
      <c r="I568" s="59"/>
      <c r="J568" s="161"/>
    </row>
    <row r="569" spans="3:10">
      <c r="C569" s="255"/>
      <c r="D569" s="59"/>
      <c r="E569" s="59"/>
      <c r="F569" s="59"/>
      <c r="G569" s="59"/>
      <c r="H569" s="59"/>
      <c r="I569" s="59"/>
      <c r="J569" s="161"/>
    </row>
    <row r="570" spans="3:10">
      <c r="C570" s="255"/>
      <c r="D570" s="59"/>
      <c r="E570" s="59"/>
      <c r="F570" s="59"/>
      <c r="G570" s="59"/>
      <c r="H570" s="59"/>
      <c r="I570" s="59"/>
      <c r="J570" s="161"/>
    </row>
    <row r="571" spans="3:10">
      <c r="C571" s="255"/>
      <c r="D571" s="59"/>
      <c r="E571" s="59"/>
      <c r="F571" s="59"/>
      <c r="G571" s="59"/>
      <c r="H571" s="59"/>
      <c r="I571" s="59"/>
      <c r="J571" s="161"/>
    </row>
    <row r="572" spans="3:10">
      <c r="C572" s="255"/>
      <c r="D572" s="59"/>
      <c r="E572" s="59"/>
      <c r="F572" s="59"/>
      <c r="G572" s="59"/>
      <c r="H572" s="59"/>
      <c r="I572" s="59"/>
      <c r="J572" s="161"/>
    </row>
    <row r="573" spans="3:10">
      <c r="C573" s="255"/>
      <c r="D573" s="59"/>
      <c r="E573" s="59"/>
      <c r="F573" s="59"/>
      <c r="G573" s="59"/>
      <c r="H573" s="59"/>
      <c r="I573" s="59"/>
      <c r="J573" s="161"/>
    </row>
    <row r="574" spans="3:10">
      <c r="C574" s="255"/>
      <c r="D574" s="59"/>
      <c r="E574" s="59"/>
      <c r="F574" s="59"/>
      <c r="G574" s="59"/>
      <c r="H574" s="59"/>
      <c r="I574" s="59"/>
      <c r="J574" s="161"/>
    </row>
    <row r="575" spans="3:10">
      <c r="C575" s="255"/>
      <c r="D575" s="59"/>
      <c r="E575" s="59"/>
      <c r="F575" s="59"/>
      <c r="G575" s="59"/>
      <c r="H575" s="59"/>
      <c r="I575" s="59"/>
      <c r="J575" s="161"/>
    </row>
    <row r="576" spans="3:10">
      <c r="C576" s="255"/>
      <c r="D576" s="59"/>
      <c r="E576" s="59"/>
      <c r="F576" s="59"/>
      <c r="G576" s="59"/>
      <c r="H576" s="59"/>
      <c r="I576" s="59"/>
      <c r="J576" s="161"/>
    </row>
    <row r="577" spans="3:10">
      <c r="C577" s="255"/>
      <c r="D577" s="59"/>
      <c r="E577" s="59"/>
      <c r="F577" s="59"/>
      <c r="G577" s="59"/>
      <c r="H577" s="59"/>
      <c r="I577" s="59"/>
      <c r="J577" s="161"/>
    </row>
    <row r="578" spans="3:10">
      <c r="C578" s="255"/>
      <c r="D578" s="59"/>
      <c r="E578" s="59"/>
      <c r="F578" s="59"/>
      <c r="G578" s="59"/>
      <c r="H578" s="59"/>
      <c r="I578" s="59"/>
      <c r="J578" s="161"/>
    </row>
    <row r="579" spans="3:10">
      <c r="C579" s="255"/>
      <c r="D579" s="59"/>
      <c r="E579" s="59"/>
      <c r="F579" s="59"/>
      <c r="G579" s="59"/>
      <c r="H579" s="59"/>
      <c r="I579" s="59"/>
      <c r="J579" s="161"/>
    </row>
    <row r="580" spans="3:10">
      <c r="C580" s="255"/>
      <c r="D580" s="59"/>
      <c r="E580" s="59"/>
      <c r="F580" s="59"/>
      <c r="G580" s="59"/>
      <c r="H580" s="59"/>
      <c r="I580" s="59"/>
      <c r="J580" s="161"/>
    </row>
    <row r="581" spans="3:10">
      <c r="C581" s="255"/>
      <c r="D581" s="59"/>
      <c r="E581" s="59"/>
      <c r="F581" s="59"/>
      <c r="G581" s="59"/>
      <c r="H581" s="59"/>
      <c r="I581" s="59"/>
      <c r="J581" s="161"/>
    </row>
    <row r="582" spans="3:10">
      <c r="C582" s="255"/>
      <c r="D582" s="59"/>
      <c r="E582" s="59"/>
      <c r="F582" s="59"/>
      <c r="G582" s="59"/>
      <c r="H582" s="59"/>
      <c r="I582" s="59"/>
      <c r="J582" s="161"/>
    </row>
    <row r="583" spans="3:10">
      <c r="C583" s="255"/>
      <c r="D583" s="59"/>
      <c r="E583" s="59"/>
      <c r="F583" s="59"/>
      <c r="G583" s="59"/>
      <c r="H583" s="59"/>
      <c r="I583" s="59"/>
      <c r="J583" s="161"/>
    </row>
    <row r="584" spans="3:10">
      <c r="C584" s="255"/>
      <c r="D584" s="59"/>
      <c r="E584" s="59"/>
      <c r="F584" s="59"/>
      <c r="G584" s="59"/>
      <c r="H584" s="59"/>
      <c r="I584" s="59"/>
      <c r="J584" s="161"/>
    </row>
    <row r="585" spans="3:10">
      <c r="C585" s="255"/>
      <c r="D585" s="59"/>
      <c r="E585" s="59"/>
      <c r="F585" s="59"/>
      <c r="G585" s="59"/>
      <c r="H585" s="59"/>
      <c r="I585" s="59"/>
      <c r="J585" s="161"/>
    </row>
    <row r="586" spans="3:10">
      <c r="C586" s="255"/>
      <c r="D586" s="59"/>
      <c r="E586" s="59"/>
      <c r="F586" s="59"/>
      <c r="G586" s="59"/>
      <c r="H586" s="59"/>
      <c r="I586" s="59"/>
      <c r="J586" s="161"/>
    </row>
    <row r="587" spans="3:10">
      <c r="C587" s="255"/>
      <c r="D587" s="59"/>
      <c r="E587" s="59"/>
      <c r="F587" s="59"/>
      <c r="G587" s="59"/>
      <c r="H587" s="59"/>
      <c r="I587" s="59"/>
      <c r="J587" s="161"/>
    </row>
    <row r="588" spans="3:10">
      <c r="C588" s="255"/>
      <c r="D588" s="59"/>
      <c r="E588" s="59"/>
      <c r="F588" s="59"/>
      <c r="G588" s="59"/>
      <c r="H588" s="59"/>
      <c r="I588" s="59"/>
      <c r="J588" s="161"/>
    </row>
    <row r="589" spans="3:10">
      <c r="C589" s="255"/>
      <c r="D589" s="59"/>
      <c r="E589" s="59"/>
      <c r="F589" s="59"/>
      <c r="G589" s="59"/>
      <c r="H589" s="59"/>
      <c r="I589" s="59"/>
      <c r="J589" s="161"/>
    </row>
    <row r="590" spans="3:10">
      <c r="C590" s="255"/>
      <c r="D590" s="59"/>
      <c r="E590" s="59"/>
      <c r="F590" s="59"/>
      <c r="G590" s="59"/>
      <c r="H590" s="59"/>
      <c r="I590" s="59"/>
      <c r="J590" s="161"/>
    </row>
    <row r="591" spans="3:10">
      <c r="C591" s="255"/>
      <c r="D591" s="59"/>
      <c r="E591" s="59"/>
      <c r="F591" s="59"/>
      <c r="G591" s="59"/>
      <c r="H591" s="59"/>
      <c r="I591" s="59"/>
      <c r="J591" s="161"/>
    </row>
    <row r="592" spans="3:10">
      <c r="C592" s="255"/>
      <c r="D592" s="59"/>
      <c r="E592" s="59"/>
      <c r="F592" s="59"/>
      <c r="G592" s="59"/>
      <c r="H592" s="59"/>
      <c r="I592" s="59"/>
      <c r="J592" s="161"/>
    </row>
    <row r="593" spans="3:10">
      <c r="C593" s="255"/>
      <c r="D593" s="59"/>
      <c r="E593" s="59"/>
      <c r="F593" s="59"/>
      <c r="G593" s="59"/>
      <c r="H593" s="59"/>
      <c r="I593" s="59"/>
      <c r="J593" s="161"/>
    </row>
    <row r="594" spans="3:10">
      <c r="C594" s="255"/>
      <c r="D594" s="59"/>
      <c r="E594" s="59"/>
      <c r="F594" s="59"/>
      <c r="G594" s="59"/>
      <c r="H594" s="59"/>
      <c r="I594" s="59"/>
      <c r="J594" s="161"/>
    </row>
    <row r="595" spans="3:10">
      <c r="C595" s="255"/>
      <c r="D595" s="59"/>
      <c r="E595" s="59"/>
      <c r="F595" s="59"/>
      <c r="G595" s="59"/>
      <c r="H595" s="59"/>
      <c r="I595" s="59"/>
      <c r="J595" s="161"/>
    </row>
    <row r="596" spans="3:10">
      <c r="C596" s="255"/>
      <c r="D596" s="59"/>
      <c r="E596" s="59"/>
      <c r="F596" s="59"/>
      <c r="G596" s="59"/>
      <c r="H596" s="59"/>
      <c r="I596" s="59"/>
      <c r="J596" s="161"/>
    </row>
    <row r="597" spans="3:10">
      <c r="C597" s="255"/>
      <c r="D597" s="59"/>
      <c r="E597" s="59"/>
      <c r="F597" s="59"/>
      <c r="G597" s="59"/>
      <c r="H597" s="59"/>
      <c r="I597" s="59"/>
      <c r="J597" s="161"/>
    </row>
    <row r="598" spans="3:10">
      <c r="C598" s="255"/>
      <c r="D598" s="59"/>
      <c r="E598" s="59"/>
      <c r="F598" s="59"/>
      <c r="G598" s="59"/>
      <c r="H598" s="59"/>
      <c r="I598" s="59"/>
      <c r="J598" s="161"/>
    </row>
    <row r="599" spans="3:10">
      <c r="C599" s="255"/>
      <c r="D599" s="59"/>
      <c r="E599" s="59"/>
      <c r="F599" s="59"/>
      <c r="G599" s="59"/>
      <c r="H599" s="59"/>
      <c r="I599" s="59"/>
      <c r="J599" s="161"/>
    </row>
    <row r="600" spans="3:10">
      <c r="C600" s="255"/>
      <c r="D600" s="59"/>
      <c r="E600" s="59"/>
      <c r="F600" s="59"/>
      <c r="G600" s="59"/>
      <c r="H600" s="59"/>
      <c r="I600" s="59"/>
      <c r="J600" s="161"/>
    </row>
    <row r="601" spans="3:10">
      <c r="C601" s="255"/>
      <c r="D601" s="59"/>
      <c r="E601" s="59"/>
      <c r="F601" s="59"/>
      <c r="G601" s="59"/>
      <c r="H601" s="59"/>
      <c r="I601" s="59"/>
      <c r="J601" s="161"/>
    </row>
    <row r="602" spans="3:10">
      <c r="C602" s="255"/>
      <c r="D602" s="59"/>
      <c r="E602" s="59"/>
      <c r="F602" s="59"/>
      <c r="G602" s="59"/>
      <c r="H602" s="59"/>
      <c r="I602" s="59"/>
      <c r="J602" s="161"/>
    </row>
    <row r="603" spans="3:10">
      <c r="C603" s="255"/>
      <c r="D603" s="59"/>
      <c r="E603" s="59"/>
      <c r="F603" s="59"/>
      <c r="G603" s="59"/>
      <c r="H603" s="59"/>
      <c r="I603" s="59"/>
      <c r="J603" s="161"/>
    </row>
    <row r="604" spans="3:10">
      <c r="C604" s="255"/>
      <c r="D604" s="59"/>
      <c r="E604" s="59"/>
      <c r="F604" s="59"/>
      <c r="G604" s="59"/>
      <c r="H604" s="59"/>
      <c r="I604" s="59"/>
      <c r="J604" s="161"/>
    </row>
    <row r="605" spans="3:10">
      <c r="C605" s="255"/>
      <c r="D605" s="59"/>
      <c r="E605" s="59"/>
      <c r="F605" s="59"/>
      <c r="G605" s="59"/>
      <c r="H605" s="59"/>
      <c r="I605" s="59"/>
      <c r="J605" s="161"/>
    </row>
    <row r="606" spans="3:10">
      <c r="C606" s="255"/>
      <c r="D606" s="59"/>
      <c r="E606" s="59"/>
      <c r="F606" s="59"/>
      <c r="G606" s="59"/>
      <c r="H606" s="59"/>
      <c r="I606" s="59"/>
      <c r="J606" s="161"/>
    </row>
    <row r="607" spans="3:10">
      <c r="C607" s="255"/>
      <c r="D607" s="59"/>
      <c r="E607" s="59"/>
      <c r="F607" s="59"/>
      <c r="G607" s="59"/>
      <c r="H607" s="59"/>
      <c r="I607" s="59"/>
      <c r="J607" s="161"/>
    </row>
    <row r="608" spans="3:10">
      <c r="C608" s="255"/>
      <c r="D608" s="59"/>
      <c r="E608" s="59"/>
      <c r="F608" s="59"/>
      <c r="G608" s="59"/>
      <c r="H608" s="59"/>
      <c r="I608" s="59"/>
      <c r="J608" s="161"/>
    </row>
    <row r="609" spans="3:10">
      <c r="C609" s="255"/>
      <c r="D609" s="59"/>
      <c r="E609" s="59"/>
      <c r="F609" s="59"/>
      <c r="G609" s="59"/>
      <c r="H609" s="59"/>
      <c r="I609" s="59"/>
      <c r="J609" s="161"/>
    </row>
    <row r="610" spans="3:10">
      <c r="C610" s="255"/>
      <c r="D610" s="59"/>
      <c r="E610" s="59"/>
      <c r="F610" s="59"/>
      <c r="G610" s="59"/>
      <c r="H610" s="59"/>
      <c r="I610" s="59"/>
      <c r="J610" s="161"/>
    </row>
    <row r="611" spans="3:10">
      <c r="C611" s="255"/>
      <c r="D611" s="59"/>
      <c r="E611" s="59"/>
      <c r="F611" s="59"/>
      <c r="G611" s="59"/>
      <c r="H611" s="59"/>
      <c r="I611" s="59"/>
      <c r="J611" s="161"/>
    </row>
    <row r="612" spans="3:10">
      <c r="C612" s="255"/>
      <c r="D612" s="59"/>
      <c r="E612" s="59"/>
      <c r="F612" s="59"/>
      <c r="G612" s="59"/>
      <c r="H612" s="59"/>
      <c r="I612" s="59"/>
      <c r="J612" s="161"/>
    </row>
    <row r="613" spans="3:10">
      <c r="C613" s="255"/>
      <c r="D613" s="59"/>
      <c r="E613" s="59"/>
      <c r="F613" s="59"/>
      <c r="G613" s="59"/>
      <c r="H613" s="59"/>
      <c r="I613" s="59"/>
      <c r="J613" s="161"/>
    </row>
    <row r="614" spans="3:10">
      <c r="C614" s="255"/>
      <c r="D614" s="59"/>
      <c r="E614" s="59"/>
      <c r="F614" s="59"/>
      <c r="G614" s="59"/>
      <c r="H614" s="59"/>
      <c r="I614" s="59"/>
      <c r="J614" s="161"/>
    </row>
    <row r="615" spans="3:10">
      <c r="C615" s="255"/>
      <c r="D615" s="59"/>
      <c r="E615" s="59"/>
      <c r="F615" s="59"/>
      <c r="G615" s="59"/>
      <c r="H615" s="59"/>
      <c r="I615" s="59"/>
      <c r="J615" s="161"/>
    </row>
    <row r="616" spans="3:10">
      <c r="C616" s="255"/>
      <c r="D616" s="59"/>
      <c r="E616" s="59"/>
      <c r="F616" s="59"/>
      <c r="G616" s="59"/>
      <c r="H616" s="59"/>
      <c r="I616" s="59"/>
      <c r="J616" s="161"/>
    </row>
    <row r="617" spans="3:10">
      <c r="C617" s="255"/>
      <c r="D617" s="59"/>
      <c r="E617" s="59"/>
      <c r="F617" s="59"/>
      <c r="G617" s="59"/>
      <c r="H617" s="59"/>
      <c r="I617" s="59"/>
      <c r="J617" s="161"/>
    </row>
    <row r="618" spans="3:10">
      <c r="C618" s="255"/>
      <c r="D618" s="59"/>
      <c r="E618" s="59"/>
      <c r="F618" s="59"/>
      <c r="G618" s="59"/>
      <c r="H618" s="59"/>
      <c r="I618" s="59"/>
      <c r="J618" s="161"/>
    </row>
    <row r="619" spans="3:10">
      <c r="C619" s="255"/>
      <c r="D619" s="59"/>
      <c r="E619" s="59"/>
      <c r="F619" s="59"/>
      <c r="G619" s="59"/>
      <c r="H619" s="59"/>
      <c r="I619" s="59"/>
      <c r="J619" s="161"/>
    </row>
    <row r="620" spans="3:10">
      <c r="C620" s="255"/>
      <c r="D620" s="59"/>
      <c r="E620" s="59"/>
      <c r="F620" s="59"/>
      <c r="G620" s="59"/>
      <c r="H620" s="59"/>
      <c r="I620" s="59"/>
      <c r="J620" s="161"/>
    </row>
    <row r="621" spans="3:10">
      <c r="C621" s="255"/>
      <c r="D621" s="59"/>
      <c r="E621" s="59"/>
      <c r="F621" s="59"/>
      <c r="G621" s="59"/>
      <c r="H621" s="59"/>
      <c r="I621" s="59"/>
      <c r="J621" s="161"/>
    </row>
    <row r="622" spans="3:10">
      <c r="C622" s="255"/>
      <c r="D622" s="59"/>
      <c r="E622" s="59"/>
      <c r="F622" s="59"/>
      <c r="G622" s="59"/>
      <c r="H622" s="59"/>
      <c r="I622" s="59"/>
      <c r="J622" s="161"/>
    </row>
    <row r="623" spans="3:10">
      <c r="C623" s="255"/>
      <c r="D623" s="59"/>
      <c r="E623" s="59"/>
      <c r="F623" s="59"/>
      <c r="G623" s="59"/>
      <c r="H623" s="59"/>
      <c r="I623" s="59"/>
      <c r="J623" s="161"/>
    </row>
    <row r="624" spans="3:10">
      <c r="C624" s="255"/>
      <c r="D624" s="59"/>
      <c r="E624" s="59"/>
      <c r="F624" s="59"/>
      <c r="G624" s="59"/>
      <c r="H624" s="59"/>
      <c r="I624" s="59"/>
      <c r="J624" s="161"/>
    </row>
    <row r="625" spans="3:10">
      <c r="C625" s="255"/>
      <c r="D625" s="59"/>
      <c r="E625" s="59"/>
      <c r="F625" s="59"/>
      <c r="G625" s="59"/>
      <c r="H625" s="59"/>
      <c r="I625" s="59"/>
      <c r="J625" s="161"/>
    </row>
    <row r="626" spans="3:10">
      <c r="C626" s="255"/>
      <c r="D626" s="59"/>
      <c r="E626" s="59"/>
      <c r="F626" s="59"/>
      <c r="G626" s="59"/>
      <c r="H626" s="59"/>
      <c r="I626" s="59"/>
      <c r="J626" s="161"/>
    </row>
    <row r="627" spans="3:10">
      <c r="C627" s="255"/>
      <c r="D627" s="59"/>
      <c r="E627" s="59"/>
      <c r="F627" s="59"/>
      <c r="G627" s="59"/>
      <c r="H627" s="59"/>
      <c r="I627" s="59"/>
      <c r="J627" s="161"/>
    </row>
    <row r="628" spans="3:10">
      <c r="C628" s="255"/>
      <c r="D628" s="59"/>
      <c r="E628" s="59"/>
      <c r="F628" s="59"/>
      <c r="G628" s="59"/>
      <c r="H628" s="59"/>
      <c r="I628" s="59"/>
      <c r="J628" s="161"/>
    </row>
    <row r="629" spans="3:10">
      <c r="C629" s="255"/>
      <c r="D629" s="59"/>
      <c r="E629" s="59"/>
      <c r="F629" s="59"/>
      <c r="G629" s="59"/>
      <c r="H629" s="59"/>
      <c r="I629" s="59"/>
      <c r="J629" s="161"/>
    </row>
    <row r="630" spans="3:10">
      <c r="C630" s="255"/>
      <c r="D630" s="59"/>
      <c r="E630" s="59"/>
      <c r="F630" s="59"/>
      <c r="G630" s="59"/>
      <c r="H630" s="59"/>
      <c r="I630" s="59"/>
      <c r="J630" s="161"/>
    </row>
    <row r="631" spans="3:10">
      <c r="C631" s="255"/>
      <c r="D631" s="59"/>
      <c r="E631" s="59"/>
      <c r="F631" s="59"/>
      <c r="G631" s="59"/>
      <c r="H631" s="59"/>
      <c r="I631" s="59"/>
      <c r="J631" s="161"/>
    </row>
    <row r="632" spans="3:10">
      <c r="C632" s="255"/>
      <c r="D632" s="59"/>
      <c r="E632" s="59"/>
      <c r="F632" s="59"/>
      <c r="G632" s="59"/>
      <c r="H632" s="59"/>
      <c r="I632" s="59"/>
      <c r="J632" s="161"/>
    </row>
    <row r="633" spans="3:10">
      <c r="C633" s="255"/>
      <c r="D633" s="59"/>
      <c r="E633" s="59"/>
      <c r="F633" s="59"/>
      <c r="G633" s="59"/>
      <c r="H633" s="59"/>
      <c r="I633" s="59"/>
      <c r="J633" s="161"/>
    </row>
    <row r="634" spans="3:10">
      <c r="C634" s="255"/>
      <c r="D634" s="59"/>
      <c r="E634" s="59"/>
      <c r="F634" s="59"/>
      <c r="G634" s="59"/>
      <c r="H634" s="59"/>
      <c r="I634" s="59"/>
      <c r="J634" s="161"/>
    </row>
    <row r="635" spans="3:10">
      <c r="C635" s="255"/>
      <c r="D635" s="59"/>
      <c r="E635" s="59"/>
      <c r="F635" s="59"/>
      <c r="G635" s="59"/>
      <c r="H635" s="59"/>
      <c r="I635" s="59"/>
      <c r="J635" s="161"/>
    </row>
    <row r="636" spans="3:10">
      <c r="C636" s="255"/>
      <c r="D636" s="59"/>
      <c r="E636" s="59"/>
      <c r="F636" s="59"/>
      <c r="G636" s="59"/>
      <c r="H636" s="59"/>
      <c r="I636" s="59"/>
      <c r="J636" s="161"/>
    </row>
    <row r="637" spans="3:10">
      <c r="C637" s="255"/>
      <c r="D637" s="59"/>
      <c r="E637" s="59"/>
      <c r="F637" s="59"/>
      <c r="G637" s="59"/>
      <c r="H637" s="59"/>
      <c r="I637" s="59"/>
      <c r="J637" s="161"/>
    </row>
    <row r="638" spans="3:10">
      <c r="C638" s="255"/>
      <c r="D638" s="59"/>
      <c r="E638" s="59"/>
      <c r="F638" s="59"/>
      <c r="G638" s="59"/>
      <c r="H638" s="59"/>
      <c r="I638" s="59"/>
      <c r="J638" s="161"/>
    </row>
    <row r="639" spans="3:10">
      <c r="C639" s="255"/>
      <c r="D639" s="59"/>
      <c r="E639" s="59"/>
      <c r="F639" s="59"/>
      <c r="G639" s="59"/>
      <c r="H639" s="59"/>
      <c r="I639" s="59"/>
      <c r="J639" s="161"/>
    </row>
    <row r="640" spans="3:10">
      <c r="C640" s="255"/>
      <c r="D640" s="59"/>
      <c r="E640" s="59"/>
      <c r="F640" s="59"/>
      <c r="G640" s="59"/>
      <c r="H640" s="59"/>
      <c r="I640" s="59"/>
      <c r="J640" s="161"/>
    </row>
    <row r="641" spans="3:10">
      <c r="C641" s="255"/>
      <c r="D641" s="59"/>
      <c r="E641" s="59"/>
      <c r="F641" s="59"/>
      <c r="G641" s="59"/>
      <c r="H641" s="59"/>
      <c r="I641" s="59"/>
      <c r="J641" s="161"/>
    </row>
    <row r="642" spans="3:10">
      <c r="C642" s="255"/>
      <c r="D642" s="59"/>
      <c r="E642" s="59"/>
      <c r="F642" s="59"/>
      <c r="G642" s="59"/>
      <c r="H642" s="59"/>
      <c r="I642" s="59"/>
      <c r="J642" s="161"/>
    </row>
    <row r="643" spans="3:10">
      <c r="C643" s="255"/>
      <c r="D643" s="59"/>
      <c r="E643" s="59"/>
      <c r="F643" s="59"/>
      <c r="G643" s="59"/>
      <c r="H643" s="59"/>
      <c r="I643" s="59"/>
      <c r="J643" s="161"/>
    </row>
    <row r="644" spans="3:10">
      <c r="C644" s="255"/>
      <c r="D644" s="59"/>
      <c r="E644" s="59"/>
      <c r="F644" s="59"/>
      <c r="G644" s="59"/>
      <c r="H644" s="59"/>
      <c r="I644" s="59"/>
      <c r="J644" s="161"/>
    </row>
    <row r="645" spans="3:10">
      <c r="C645" s="255"/>
      <c r="D645" s="59"/>
      <c r="E645" s="59"/>
      <c r="F645" s="59"/>
      <c r="G645" s="59"/>
      <c r="H645" s="59"/>
      <c r="I645" s="59"/>
      <c r="J645" s="161"/>
    </row>
    <row r="646" spans="3:10">
      <c r="C646" s="255"/>
      <c r="D646" s="59"/>
      <c r="E646" s="59"/>
      <c r="F646" s="59"/>
      <c r="G646" s="59"/>
      <c r="H646" s="59"/>
      <c r="I646" s="59"/>
      <c r="J646" s="161"/>
    </row>
    <row r="647" spans="3:10">
      <c r="C647" s="255"/>
      <c r="D647" s="59"/>
      <c r="E647" s="59"/>
      <c r="F647" s="59"/>
      <c r="G647" s="59"/>
      <c r="H647" s="59"/>
      <c r="I647" s="59"/>
      <c r="J647" s="161"/>
    </row>
    <row r="648" spans="3:10">
      <c r="C648" s="255"/>
      <c r="D648" s="59"/>
      <c r="E648" s="59"/>
      <c r="F648" s="59"/>
      <c r="G648" s="59"/>
      <c r="H648" s="59"/>
      <c r="I648" s="59"/>
      <c r="J648" s="161"/>
    </row>
    <row r="649" spans="3:10">
      <c r="C649" s="255"/>
      <c r="D649" s="59"/>
      <c r="E649" s="59"/>
      <c r="F649" s="59"/>
      <c r="G649" s="59"/>
      <c r="H649" s="59"/>
      <c r="I649" s="59"/>
      <c r="J649" s="161"/>
    </row>
    <row r="650" spans="3:10">
      <c r="C650" s="255"/>
      <c r="D650" s="59"/>
      <c r="E650" s="59"/>
      <c r="F650" s="59"/>
      <c r="G650" s="59"/>
      <c r="H650" s="59"/>
      <c r="I650" s="59"/>
      <c r="J650" s="161"/>
    </row>
    <row r="651" spans="3:10">
      <c r="C651" s="255"/>
      <c r="D651" s="59"/>
      <c r="E651" s="59"/>
      <c r="F651" s="59"/>
      <c r="G651" s="59"/>
      <c r="H651" s="59"/>
      <c r="I651" s="59"/>
      <c r="J651" s="161"/>
    </row>
    <row r="652" spans="3:10">
      <c r="C652" s="255"/>
      <c r="D652" s="59"/>
      <c r="E652" s="59"/>
      <c r="F652" s="59"/>
      <c r="G652" s="59"/>
      <c r="H652" s="59"/>
      <c r="I652" s="59"/>
      <c r="J652" s="161"/>
    </row>
    <row r="653" spans="3:10">
      <c r="C653" s="255"/>
      <c r="D653" s="59"/>
      <c r="E653" s="59"/>
      <c r="F653" s="59"/>
      <c r="G653" s="59"/>
      <c r="H653" s="59"/>
      <c r="I653" s="59"/>
      <c r="J653" s="161"/>
    </row>
    <row r="654" spans="3:10">
      <c r="C654" s="255"/>
      <c r="D654" s="59"/>
      <c r="E654" s="59"/>
      <c r="F654" s="59"/>
      <c r="G654" s="59"/>
      <c r="H654" s="59"/>
      <c r="I654" s="59"/>
      <c r="J654" s="161"/>
    </row>
    <row r="655" spans="3:10">
      <c r="C655" s="255"/>
      <c r="D655" s="59"/>
      <c r="E655" s="59"/>
      <c r="F655" s="59"/>
      <c r="G655" s="59"/>
      <c r="H655" s="59"/>
      <c r="I655" s="59"/>
      <c r="J655" s="161"/>
    </row>
    <row r="656" spans="3:10">
      <c r="C656" s="255"/>
      <c r="D656" s="59"/>
      <c r="E656" s="59"/>
      <c r="F656" s="59"/>
      <c r="G656" s="59"/>
      <c r="H656" s="59"/>
      <c r="I656" s="59"/>
      <c r="J656" s="161"/>
    </row>
    <row r="657" spans="3:10">
      <c r="C657" s="255"/>
      <c r="D657" s="59"/>
      <c r="E657" s="59"/>
      <c r="F657" s="59"/>
      <c r="G657" s="59"/>
      <c r="H657" s="59"/>
      <c r="I657" s="59"/>
      <c r="J657" s="161"/>
    </row>
    <row r="658" spans="3:10">
      <c r="C658" s="255"/>
      <c r="D658" s="59"/>
      <c r="E658" s="59"/>
      <c r="F658" s="59"/>
      <c r="G658" s="59"/>
      <c r="H658" s="59"/>
      <c r="I658" s="59"/>
      <c r="J658" s="161"/>
    </row>
    <row r="659" spans="3:10">
      <c r="C659" s="255"/>
      <c r="D659" s="59"/>
      <c r="E659" s="59"/>
      <c r="F659" s="59"/>
      <c r="G659" s="59"/>
      <c r="H659" s="59"/>
      <c r="I659" s="59"/>
      <c r="J659" s="161"/>
    </row>
    <row r="660" spans="3:10">
      <c r="C660" s="255"/>
      <c r="D660" s="59"/>
      <c r="E660" s="59"/>
      <c r="F660" s="59"/>
      <c r="G660" s="59"/>
      <c r="H660" s="59"/>
      <c r="I660" s="59"/>
      <c r="J660" s="161"/>
    </row>
    <row r="661" spans="3:10">
      <c r="C661" s="255"/>
      <c r="D661" s="59"/>
      <c r="E661" s="59"/>
      <c r="F661" s="59"/>
      <c r="G661" s="59"/>
      <c r="H661" s="59"/>
      <c r="I661" s="59"/>
      <c r="J661" s="161"/>
    </row>
    <row r="662" spans="3:10">
      <c r="C662" s="255"/>
      <c r="D662" s="59"/>
      <c r="E662" s="59"/>
      <c r="F662" s="59"/>
      <c r="G662" s="59"/>
      <c r="H662" s="59"/>
      <c r="I662" s="59"/>
      <c r="J662" s="161"/>
    </row>
    <row r="663" spans="3:10">
      <c r="C663" s="255"/>
      <c r="D663" s="59"/>
      <c r="E663" s="59"/>
      <c r="F663" s="59"/>
      <c r="G663" s="59"/>
      <c r="H663" s="59"/>
      <c r="I663" s="59"/>
      <c r="J663" s="161"/>
    </row>
    <row r="664" spans="3:10">
      <c r="C664" s="255"/>
      <c r="D664" s="59"/>
      <c r="E664" s="59"/>
      <c r="F664" s="59"/>
      <c r="G664" s="59"/>
      <c r="H664" s="59"/>
      <c r="I664" s="59"/>
      <c r="J664" s="161"/>
    </row>
    <row r="665" spans="3:10">
      <c r="C665" s="255"/>
      <c r="D665" s="59"/>
      <c r="E665" s="59"/>
      <c r="F665" s="59"/>
      <c r="G665" s="59"/>
      <c r="H665" s="59"/>
      <c r="I665" s="59"/>
      <c r="J665" s="161"/>
    </row>
    <row r="666" spans="3:10">
      <c r="C666" s="255"/>
      <c r="D666" s="59"/>
      <c r="E666" s="59"/>
      <c r="F666" s="59"/>
      <c r="G666" s="59"/>
      <c r="H666" s="59"/>
      <c r="I666" s="59"/>
      <c r="J666" s="161"/>
    </row>
    <row r="667" spans="3:10">
      <c r="C667" s="255"/>
      <c r="D667" s="59"/>
      <c r="E667" s="59"/>
      <c r="F667" s="59"/>
      <c r="G667" s="59"/>
      <c r="H667" s="59"/>
      <c r="I667" s="59"/>
      <c r="J667" s="161"/>
    </row>
    <row r="668" spans="3:10">
      <c r="C668" s="255"/>
      <c r="D668" s="59"/>
      <c r="E668" s="59"/>
      <c r="F668" s="59"/>
      <c r="G668" s="59"/>
      <c r="H668" s="59"/>
      <c r="I668" s="59"/>
      <c r="J668" s="161"/>
    </row>
    <row r="669" spans="3:10">
      <c r="C669" s="255"/>
      <c r="D669" s="59"/>
      <c r="E669" s="59"/>
      <c r="F669" s="59"/>
      <c r="G669" s="59"/>
      <c r="H669" s="59"/>
      <c r="I669" s="59"/>
      <c r="J669" s="161"/>
    </row>
    <row r="670" spans="3:10">
      <c r="C670" s="255"/>
      <c r="D670" s="59"/>
      <c r="E670" s="59"/>
      <c r="F670" s="59"/>
      <c r="G670" s="59"/>
      <c r="H670" s="59"/>
      <c r="I670" s="59"/>
      <c r="J670" s="161"/>
    </row>
    <row r="671" spans="3:10">
      <c r="C671" s="255"/>
      <c r="D671" s="59"/>
      <c r="E671" s="59"/>
      <c r="F671" s="59"/>
      <c r="G671" s="59"/>
      <c r="H671" s="59"/>
      <c r="I671" s="59"/>
      <c r="J671" s="161"/>
    </row>
    <row r="672" spans="3:10">
      <c r="C672" s="255"/>
      <c r="D672" s="59"/>
      <c r="E672" s="59"/>
      <c r="F672" s="59"/>
      <c r="G672" s="59"/>
      <c r="H672" s="59"/>
      <c r="I672" s="59"/>
      <c r="J672" s="161"/>
    </row>
    <row r="673" spans="3:10">
      <c r="C673" s="255"/>
      <c r="D673" s="59"/>
      <c r="E673" s="59"/>
      <c r="F673" s="59"/>
      <c r="G673" s="59"/>
      <c r="H673" s="59"/>
      <c r="I673" s="59"/>
      <c r="J673" s="161"/>
    </row>
    <row r="674" spans="3:10">
      <c r="C674" s="255"/>
      <c r="D674" s="59"/>
      <c r="E674" s="59"/>
      <c r="F674" s="59"/>
      <c r="G674" s="59"/>
      <c r="H674" s="59"/>
      <c r="I674" s="59"/>
      <c r="J674" s="161"/>
    </row>
    <row r="675" spans="3:10">
      <c r="C675" s="255"/>
      <c r="D675" s="59"/>
      <c r="E675" s="59"/>
      <c r="F675" s="59"/>
      <c r="G675" s="59"/>
      <c r="H675" s="59"/>
      <c r="I675" s="59"/>
      <c r="J675" s="161"/>
    </row>
    <row r="676" spans="3:10">
      <c r="C676" s="255"/>
      <c r="D676" s="59"/>
      <c r="E676" s="59"/>
      <c r="F676" s="59"/>
      <c r="G676" s="59"/>
      <c r="H676" s="59"/>
      <c r="I676" s="59"/>
      <c r="J676" s="161"/>
    </row>
    <row r="677" spans="3:10">
      <c r="C677" s="255"/>
      <c r="D677" s="59"/>
      <c r="E677" s="59"/>
      <c r="F677" s="59"/>
      <c r="G677" s="59"/>
      <c r="H677" s="59"/>
      <c r="I677" s="59"/>
      <c r="J677" s="161"/>
    </row>
    <row r="678" spans="3:10">
      <c r="C678" s="255"/>
      <c r="D678" s="59"/>
      <c r="E678" s="59"/>
      <c r="F678" s="59"/>
      <c r="G678" s="59"/>
      <c r="H678" s="59"/>
      <c r="I678" s="59"/>
      <c r="J678" s="161"/>
    </row>
    <row r="679" spans="3:10">
      <c r="C679" s="255"/>
      <c r="D679" s="59"/>
      <c r="E679" s="59"/>
      <c r="F679" s="59"/>
      <c r="G679" s="59"/>
      <c r="H679" s="59"/>
      <c r="I679" s="59"/>
      <c r="J679" s="161"/>
    </row>
    <row r="680" spans="3:10">
      <c r="C680" s="255"/>
      <c r="D680" s="59"/>
      <c r="E680" s="59"/>
      <c r="F680" s="59"/>
      <c r="G680" s="59"/>
      <c r="H680" s="59"/>
      <c r="I680" s="59"/>
      <c r="J680" s="161"/>
    </row>
    <row r="681" spans="3:10">
      <c r="C681" s="255"/>
      <c r="D681" s="59"/>
      <c r="E681" s="59"/>
      <c r="F681" s="59"/>
      <c r="G681" s="59"/>
      <c r="H681" s="59"/>
      <c r="I681" s="59"/>
      <c r="J681" s="161"/>
    </row>
    <row r="682" spans="3:10">
      <c r="C682" s="255"/>
      <c r="D682" s="59"/>
      <c r="E682" s="59"/>
      <c r="F682" s="59"/>
      <c r="G682" s="59"/>
      <c r="H682" s="59"/>
      <c r="I682" s="59"/>
      <c r="J682" s="161"/>
    </row>
    <row r="683" spans="3:10">
      <c r="C683" s="255"/>
      <c r="D683" s="59"/>
      <c r="E683" s="59"/>
      <c r="F683" s="59"/>
      <c r="G683" s="59"/>
      <c r="H683" s="59"/>
      <c r="I683" s="59"/>
      <c r="J683" s="161"/>
    </row>
    <row r="684" spans="3:10">
      <c r="C684" s="255"/>
      <c r="D684" s="59"/>
      <c r="E684" s="59"/>
      <c r="F684" s="59"/>
      <c r="G684" s="59"/>
      <c r="H684" s="59"/>
      <c r="I684" s="59"/>
      <c r="J684" s="161"/>
    </row>
    <row r="685" spans="3:10">
      <c r="C685" s="255"/>
      <c r="D685" s="59"/>
      <c r="E685" s="59"/>
      <c r="F685" s="59"/>
      <c r="G685" s="59"/>
      <c r="H685" s="59"/>
      <c r="I685" s="59"/>
      <c r="J685" s="161"/>
    </row>
    <row r="686" spans="3:10">
      <c r="C686" s="255"/>
      <c r="D686" s="59"/>
      <c r="E686" s="59"/>
      <c r="F686" s="59"/>
      <c r="G686" s="59"/>
      <c r="H686" s="59"/>
      <c r="I686" s="59"/>
      <c r="J686" s="161"/>
    </row>
    <row r="687" spans="3:10">
      <c r="C687" s="255"/>
      <c r="D687" s="59"/>
      <c r="E687" s="59"/>
      <c r="F687" s="59"/>
      <c r="G687" s="59"/>
      <c r="H687" s="59"/>
      <c r="I687" s="59"/>
      <c r="J687" s="161"/>
    </row>
    <row r="688" spans="3:10">
      <c r="C688" s="255"/>
      <c r="D688" s="59"/>
      <c r="E688" s="59"/>
      <c r="F688" s="59"/>
      <c r="G688" s="59"/>
      <c r="H688" s="59"/>
      <c r="I688" s="59"/>
      <c r="J688" s="161"/>
    </row>
    <row r="689" spans="3:10">
      <c r="C689" s="255"/>
      <c r="D689" s="59"/>
      <c r="E689" s="59"/>
      <c r="F689" s="59"/>
      <c r="G689" s="59"/>
      <c r="H689" s="59"/>
      <c r="I689" s="59"/>
      <c r="J689" s="161"/>
    </row>
    <row r="690" spans="3:10">
      <c r="C690" s="255"/>
      <c r="D690" s="59"/>
      <c r="E690" s="59"/>
      <c r="F690" s="59"/>
      <c r="G690" s="59"/>
      <c r="H690" s="59"/>
      <c r="I690" s="59"/>
      <c r="J690" s="161"/>
    </row>
    <row r="691" spans="3:10">
      <c r="C691" s="255"/>
      <c r="D691" s="59"/>
      <c r="E691" s="59"/>
      <c r="F691" s="59"/>
      <c r="G691" s="59"/>
      <c r="H691" s="59"/>
      <c r="I691" s="59"/>
      <c r="J691" s="161"/>
    </row>
    <row r="692" spans="3:10">
      <c r="C692" s="255"/>
      <c r="D692" s="59"/>
      <c r="E692" s="59"/>
      <c r="F692" s="59"/>
      <c r="G692" s="59"/>
      <c r="H692" s="59"/>
      <c r="I692" s="59"/>
      <c r="J692" s="161"/>
    </row>
    <row r="693" spans="3:10">
      <c r="C693" s="255"/>
      <c r="D693" s="59"/>
      <c r="E693" s="59"/>
      <c r="F693" s="59"/>
      <c r="G693" s="59"/>
      <c r="H693" s="59"/>
      <c r="I693" s="59"/>
      <c r="J693" s="161"/>
    </row>
    <row r="694" spans="3:10">
      <c r="C694" s="255"/>
      <c r="D694" s="59"/>
      <c r="E694" s="59"/>
      <c r="F694" s="59"/>
      <c r="G694" s="59"/>
      <c r="H694" s="59"/>
      <c r="I694" s="59"/>
      <c r="J694" s="161"/>
    </row>
    <row r="695" spans="3:10">
      <c r="C695" s="255"/>
      <c r="D695" s="59"/>
      <c r="E695" s="59"/>
      <c r="F695" s="59"/>
      <c r="G695" s="59"/>
      <c r="H695" s="59"/>
      <c r="I695" s="59"/>
      <c r="J695" s="161"/>
    </row>
    <row r="696" spans="3:10">
      <c r="C696" s="255"/>
      <c r="D696" s="59"/>
      <c r="E696" s="59"/>
      <c r="F696" s="59"/>
      <c r="G696" s="59"/>
      <c r="H696" s="59"/>
      <c r="I696" s="59"/>
      <c r="J696" s="161"/>
    </row>
    <row r="697" spans="3:10">
      <c r="C697" s="255"/>
      <c r="D697" s="59"/>
      <c r="E697" s="59"/>
      <c r="F697" s="59"/>
      <c r="G697" s="59"/>
      <c r="H697" s="59"/>
      <c r="I697" s="59"/>
      <c r="J697" s="161"/>
    </row>
    <row r="698" spans="3:10">
      <c r="C698" s="255"/>
      <c r="D698" s="59"/>
      <c r="E698" s="59"/>
      <c r="F698" s="59"/>
      <c r="G698" s="59"/>
      <c r="H698" s="59"/>
      <c r="I698" s="59"/>
      <c r="J698" s="161"/>
    </row>
    <row r="699" spans="3:10">
      <c r="C699" s="255"/>
      <c r="D699" s="59"/>
      <c r="E699" s="59"/>
      <c r="F699" s="59"/>
      <c r="G699" s="59"/>
      <c r="H699" s="59"/>
      <c r="I699" s="59"/>
      <c r="J699" s="161"/>
    </row>
    <row r="700" spans="3:10">
      <c r="C700" s="255"/>
      <c r="D700" s="59"/>
      <c r="E700" s="59"/>
      <c r="F700" s="59"/>
      <c r="G700" s="59"/>
      <c r="H700" s="59"/>
      <c r="I700" s="59"/>
      <c r="J700" s="161"/>
    </row>
    <row r="701" spans="3:10">
      <c r="C701" s="255"/>
      <c r="D701" s="59"/>
      <c r="E701" s="59"/>
      <c r="F701" s="59"/>
      <c r="G701" s="59"/>
      <c r="H701" s="59"/>
      <c r="I701" s="59"/>
      <c r="J701" s="161"/>
    </row>
    <row r="702" spans="3:10">
      <c r="C702" s="255"/>
      <c r="D702" s="59"/>
      <c r="E702" s="59"/>
      <c r="F702" s="59"/>
      <c r="G702" s="59"/>
      <c r="H702" s="59"/>
      <c r="I702" s="59"/>
      <c r="J702" s="161"/>
    </row>
    <row r="703" spans="3:10">
      <c r="C703" s="255"/>
      <c r="D703" s="59"/>
      <c r="E703" s="59"/>
      <c r="F703" s="59"/>
      <c r="G703" s="59"/>
      <c r="H703" s="59"/>
      <c r="I703" s="59"/>
      <c r="J703" s="161"/>
    </row>
    <row r="704" spans="3:10">
      <c r="C704" s="255"/>
      <c r="D704" s="59"/>
      <c r="E704" s="59"/>
      <c r="F704" s="59"/>
      <c r="G704" s="59"/>
      <c r="H704" s="59"/>
      <c r="I704" s="59"/>
      <c r="J704" s="161"/>
    </row>
    <row r="705" spans="3:10">
      <c r="C705" s="255"/>
      <c r="D705" s="59"/>
      <c r="E705" s="59"/>
      <c r="F705" s="59"/>
      <c r="G705" s="59"/>
      <c r="H705" s="59"/>
      <c r="I705" s="59"/>
      <c r="J705" s="161"/>
    </row>
    <row r="706" spans="3:10">
      <c r="C706" s="255"/>
      <c r="D706" s="59"/>
      <c r="E706" s="59"/>
      <c r="F706" s="59"/>
      <c r="G706" s="59"/>
      <c r="H706" s="59"/>
      <c r="I706" s="59"/>
      <c r="J706" s="161"/>
    </row>
    <row r="707" spans="3:10">
      <c r="C707" s="255"/>
      <c r="D707" s="59"/>
      <c r="E707" s="59"/>
      <c r="F707" s="59"/>
      <c r="G707" s="59"/>
      <c r="H707" s="59"/>
      <c r="I707" s="59"/>
      <c r="J707" s="161"/>
    </row>
    <row r="708" spans="3:10">
      <c r="C708" s="255"/>
      <c r="D708" s="59"/>
      <c r="E708" s="59"/>
      <c r="F708" s="59"/>
      <c r="G708" s="59"/>
      <c r="H708" s="59"/>
      <c r="I708" s="59"/>
      <c r="J708" s="161"/>
    </row>
    <row r="709" spans="3:10">
      <c r="C709" s="255"/>
      <c r="D709" s="59"/>
      <c r="E709" s="59"/>
      <c r="F709" s="59"/>
      <c r="G709" s="59"/>
      <c r="H709" s="59"/>
      <c r="I709" s="59"/>
      <c r="J709" s="161"/>
    </row>
    <row r="710" spans="3:10">
      <c r="C710" s="255"/>
      <c r="D710" s="59"/>
      <c r="E710" s="59"/>
      <c r="F710" s="59"/>
      <c r="G710" s="59"/>
      <c r="H710" s="59"/>
      <c r="I710" s="59"/>
      <c r="J710" s="161"/>
    </row>
    <row r="711" spans="3:10">
      <c r="C711" s="255"/>
      <c r="D711" s="59"/>
      <c r="E711" s="59"/>
      <c r="F711" s="59"/>
      <c r="G711" s="59"/>
      <c r="H711" s="59"/>
      <c r="I711" s="59"/>
      <c r="J711" s="161"/>
    </row>
    <row r="712" spans="3:10">
      <c r="C712" s="255"/>
      <c r="D712" s="59"/>
      <c r="E712" s="59"/>
      <c r="F712" s="59"/>
      <c r="G712" s="59"/>
      <c r="H712" s="59"/>
      <c r="I712" s="59"/>
      <c r="J712" s="161"/>
    </row>
    <row r="713" spans="3:10">
      <c r="C713" s="255"/>
      <c r="D713" s="59"/>
      <c r="E713" s="59"/>
      <c r="F713" s="59"/>
      <c r="G713" s="59"/>
      <c r="H713" s="59"/>
      <c r="I713" s="59"/>
      <c r="J713" s="161"/>
    </row>
    <row r="714" spans="3:10">
      <c r="C714" s="255"/>
      <c r="D714" s="59"/>
      <c r="E714" s="59"/>
      <c r="F714" s="59"/>
      <c r="G714" s="59"/>
      <c r="H714" s="59"/>
      <c r="I714" s="59"/>
      <c r="J714" s="161"/>
    </row>
    <row r="715" spans="3:10">
      <c r="C715" s="255"/>
      <c r="D715" s="59"/>
      <c r="E715" s="59"/>
      <c r="F715" s="59"/>
      <c r="G715" s="59"/>
      <c r="H715" s="59"/>
      <c r="I715" s="59"/>
      <c r="J715" s="161"/>
    </row>
    <row r="716" spans="3:10">
      <c r="C716" s="255"/>
      <c r="D716" s="59"/>
      <c r="E716" s="59"/>
      <c r="F716" s="59"/>
      <c r="G716" s="59"/>
      <c r="H716" s="59"/>
      <c r="I716" s="59"/>
      <c r="J716" s="161"/>
    </row>
    <row r="717" spans="3:10">
      <c r="C717" s="255"/>
      <c r="D717" s="59"/>
      <c r="E717" s="59"/>
      <c r="F717" s="59"/>
      <c r="G717" s="59"/>
      <c r="H717" s="59"/>
      <c r="I717" s="59"/>
      <c r="J717" s="161"/>
    </row>
    <row r="718" spans="3:10">
      <c r="C718" s="255"/>
      <c r="D718" s="59"/>
      <c r="E718" s="59"/>
      <c r="F718" s="59"/>
      <c r="G718" s="59"/>
      <c r="H718" s="59"/>
      <c r="I718" s="59"/>
      <c r="J718" s="161"/>
    </row>
    <row r="719" spans="3:10">
      <c r="C719" s="255"/>
      <c r="D719" s="59"/>
      <c r="E719" s="59"/>
      <c r="F719" s="59"/>
      <c r="G719" s="59"/>
      <c r="H719" s="59"/>
      <c r="I719" s="59"/>
      <c r="J719" s="161"/>
    </row>
    <row r="720" spans="3:10">
      <c r="C720" s="255"/>
      <c r="D720" s="59"/>
      <c r="E720" s="59"/>
      <c r="F720" s="59"/>
      <c r="G720" s="59"/>
      <c r="H720" s="59"/>
      <c r="I720" s="59"/>
      <c r="J720" s="161"/>
    </row>
    <row r="721" spans="3:10">
      <c r="C721" s="255"/>
      <c r="D721" s="59"/>
      <c r="E721" s="59"/>
      <c r="F721" s="59"/>
      <c r="G721" s="59"/>
      <c r="H721" s="59"/>
      <c r="I721" s="59"/>
      <c r="J721" s="161"/>
    </row>
    <row r="722" spans="3:10">
      <c r="C722" s="255"/>
      <c r="D722" s="59"/>
      <c r="E722" s="59"/>
      <c r="F722" s="59"/>
      <c r="G722" s="59"/>
      <c r="H722" s="59"/>
      <c r="I722" s="59"/>
      <c r="J722" s="161"/>
    </row>
    <row r="723" spans="3:10">
      <c r="C723" s="255"/>
      <c r="D723" s="59"/>
      <c r="E723" s="59"/>
      <c r="F723" s="59"/>
      <c r="G723" s="59"/>
      <c r="H723" s="59"/>
      <c r="I723" s="59"/>
      <c r="J723" s="161"/>
    </row>
    <row r="724" spans="3:10">
      <c r="C724" s="255"/>
      <c r="D724" s="59"/>
      <c r="E724" s="59"/>
      <c r="F724" s="59"/>
      <c r="G724" s="59"/>
      <c r="H724" s="59"/>
      <c r="I724" s="59"/>
      <c r="J724" s="161"/>
    </row>
    <row r="725" spans="3:10">
      <c r="C725" s="255"/>
      <c r="D725" s="59"/>
      <c r="E725" s="59"/>
      <c r="F725" s="59"/>
      <c r="G725" s="59"/>
      <c r="H725" s="59"/>
      <c r="I725" s="59"/>
      <c r="J725" s="161"/>
    </row>
    <row r="726" spans="3:10">
      <c r="C726" s="255"/>
      <c r="D726" s="59"/>
      <c r="E726" s="59"/>
      <c r="F726" s="59"/>
      <c r="G726" s="59"/>
      <c r="H726" s="59"/>
      <c r="I726" s="59"/>
      <c r="J726" s="161"/>
    </row>
    <row r="727" spans="3:10">
      <c r="C727" s="255"/>
      <c r="D727" s="59"/>
      <c r="E727" s="59"/>
      <c r="F727" s="59"/>
      <c r="G727" s="59"/>
      <c r="H727" s="59"/>
      <c r="I727" s="59"/>
      <c r="J727" s="161"/>
    </row>
    <row r="728" spans="3:10">
      <c r="C728" s="255"/>
      <c r="D728" s="59"/>
      <c r="E728" s="59"/>
      <c r="F728" s="59"/>
      <c r="G728" s="59"/>
      <c r="H728" s="59"/>
      <c r="I728" s="59"/>
      <c r="J728" s="161"/>
    </row>
    <row r="729" spans="3:10">
      <c r="C729" s="255"/>
      <c r="D729" s="59"/>
      <c r="E729" s="59"/>
      <c r="F729" s="59"/>
      <c r="G729" s="59"/>
      <c r="H729" s="59"/>
      <c r="I729" s="59"/>
      <c r="J729" s="161"/>
    </row>
    <row r="730" spans="3:10">
      <c r="C730" s="255"/>
      <c r="D730" s="59"/>
      <c r="E730" s="59"/>
      <c r="F730" s="59"/>
      <c r="G730" s="59"/>
      <c r="H730" s="59"/>
      <c r="I730" s="59"/>
      <c r="J730" s="161"/>
    </row>
    <row r="731" spans="3:10">
      <c r="C731" s="255"/>
      <c r="D731" s="59"/>
      <c r="E731" s="59"/>
      <c r="F731" s="59"/>
      <c r="G731" s="59"/>
      <c r="H731" s="59"/>
      <c r="I731" s="59"/>
      <c r="J731" s="161"/>
    </row>
    <row r="732" spans="3:10">
      <c r="C732" s="255"/>
      <c r="D732" s="59"/>
      <c r="E732" s="59"/>
      <c r="F732" s="59"/>
      <c r="G732" s="59"/>
      <c r="H732" s="59"/>
      <c r="I732" s="59"/>
      <c r="J732" s="161"/>
    </row>
    <row r="733" spans="3:10">
      <c r="C733" s="255"/>
      <c r="D733" s="59"/>
      <c r="E733" s="59"/>
      <c r="F733" s="59"/>
      <c r="G733" s="59"/>
      <c r="H733" s="59"/>
      <c r="I733" s="59"/>
      <c r="J733" s="161"/>
    </row>
    <row r="734" spans="3:10">
      <c r="C734" s="255"/>
      <c r="D734" s="59"/>
      <c r="E734" s="59"/>
      <c r="F734" s="59"/>
      <c r="G734" s="59"/>
      <c r="H734" s="59"/>
      <c r="I734" s="59"/>
      <c r="J734" s="161"/>
    </row>
    <row r="735" spans="3:10">
      <c r="C735" s="255"/>
      <c r="D735" s="59"/>
      <c r="E735" s="59"/>
      <c r="F735" s="59"/>
      <c r="G735" s="59"/>
      <c r="H735" s="59"/>
      <c r="I735" s="59"/>
      <c r="J735" s="161"/>
    </row>
    <row r="736" spans="3:10">
      <c r="C736" s="255"/>
      <c r="D736" s="59"/>
      <c r="E736" s="59"/>
      <c r="F736" s="59"/>
      <c r="G736" s="59"/>
      <c r="H736" s="59"/>
      <c r="I736" s="59"/>
      <c r="J736" s="161"/>
    </row>
    <row r="737" spans="3:10">
      <c r="C737" s="255"/>
      <c r="D737" s="59"/>
      <c r="E737" s="59"/>
      <c r="F737" s="59"/>
      <c r="G737" s="59"/>
      <c r="H737" s="59"/>
      <c r="I737" s="59"/>
      <c r="J737" s="161"/>
    </row>
    <row r="738" spans="3:10">
      <c r="C738" s="255"/>
      <c r="D738" s="59"/>
      <c r="E738" s="59"/>
      <c r="F738" s="59"/>
      <c r="G738" s="59"/>
      <c r="H738" s="59"/>
      <c r="I738" s="59"/>
      <c r="J738" s="161"/>
    </row>
    <row r="739" spans="3:10">
      <c r="C739" s="255"/>
      <c r="D739" s="59"/>
      <c r="E739" s="59"/>
      <c r="F739" s="59"/>
      <c r="G739" s="59"/>
      <c r="H739" s="59"/>
      <c r="I739" s="59"/>
      <c r="J739" s="161"/>
    </row>
    <row r="740" spans="3:10">
      <c r="C740" s="255"/>
      <c r="D740" s="59"/>
      <c r="E740" s="59"/>
      <c r="F740" s="59"/>
      <c r="G740" s="59"/>
      <c r="H740" s="59"/>
      <c r="I740" s="59"/>
      <c r="J740" s="161"/>
    </row>
    <row r="741" spans="3:10">
      <c r="C741" s="255"/>
      <c r="D741" s="59"/>
      <c r="E741" s="59"/>
      <c r="F741" s="59"/>
      <c r="G741" s="59"/>
      <c r="H741" s="59"/>
      <c r="I741" s="59"/>
      <c r="J741" s="161"/>
    </row>
    <row r="742" spans="3:10">
      <c r="C742" s="255"/>
      <c r="D742" s="59"/>
      <c r="E742" s="59"/>
      <c r="F742" s="59"/>
      <c r="G742" s="59"/>
      <c r="H742" s="59"/>
      <c r="I742" s="59"/>
      <c r="J742" s="161"/>
    </row>
    <row r="743" spans="3:10">
      <c r="C743" s="255"/>
      <c r="D743" s="59"/>
      <c r="E743" s="59"/>
      <c r="F743" s="59"/>
      <c r="G743" s="59"/>
      <c r="H743" s="59"/>
      <c r="I743" s="59"/>
      <c r="J743" s="161"/>
    </row>
    <row r="744" spans="3:10">
      <c r="C744" s="255"/>
      <c r="D744" s="59"/>
      <c r="E744" s="59"/>
      <c r="F744" s="59"/>
      <c r="G744" s="59"/>
      <c r="H744" s="59"/>
      <c r="I744" s="59"/>
      <c r="J744" s="161"/>
    </row>
    <row r="745" spans="3:10">
      <c r="C745" s="255"/>
      <c r="D745" s="59"/>
      <c r="E745" s="59"/>
      <c r="F745" s="59"/>
      <c r="G745" s="59"/>
      <c r="H745" s="59"/>
      <c r="I745" s="59"/>
      <c r="J745" s="161"/>
    </row>
    <row r="746" spans="3:10">
      <c r="C746" s="255"/>
      <c r="D746" s="59"/>
      <c r="E746" s="59"/>
      <c r="F746" s="59"/>
      <c r="G746" s="59"/>
      <c r="H746" s="59"/>
      <c r="I746" s="59"/>
      <c r="J746" s="161"/>
    </row>
    <row r="747" spans="3:10">
      <c r="C747" s="255"/>
      <c r="D747" s="59"/>
      <c r="E747" s="59"/>
      <c r="F747" s="59"/>
      <c r="G747" s="59"/>
      <c r="H747" s="59"/>
      <c r="I747" s="59"/>
      <c r="J747" s="161"/>
    </row>
    <row r="748" spans="3:10">
      <c r="C748" s="255"/>
      <c r="D748" s="59"/>
      <c r="E748" s="59"/>
      <c r="F748" s="59"/>
      <c r="G748" s="59"/>
      <c r="H748" s="59"/>
      <c r="I748" s="59"/>
      <c r="J748" s="161"/>
    </row>
    <row r="749" spans="3:10">
      <c r="C749" s="255"/>
      <c r="D749" s="59"/>
      <c r="E749" s="59"/>
      <c r="F749" s="59"/>
      <c r="G749" s="59"/>
      <c r="H749" s="59"/>
      <c r="I749" s="59"/>
      <c r="J749" s="161"/>
    </row>
    <row r="750" spans="3:10">
      <c r="C750" s="255"/>
      <c r="D750" s="59"/>
      <c r="E750" s="59"/>
      <c r="F750" s="59"/>
      <c r="G750" s="59"/>
      <c r="H750" s="59"/>
      <c r="I750" s="59"/>
      <c r="J750" s="161"/>
    </row>
    <row r="751" spans="3:10">
      <c r="C751" s="255"/>
      <c r="D751" s="59"/>
      <c r="E751" s="59"/>
      <c r="F751" s="59"/>
      <c r="G751" s="59"/>
      <c r="H751" s="59"/>
      <c r="I751" s="59"/>
      <c r="J751" s="161"/>
    </row>
    <row r="752" spans="3:10">
      <c r="C752" s="255"/>
      <c r="D752" s="59"/>
      <c r="E752" s="59"/>
      <c r="F752" s="59"/>
      <c r="G752" s="59"/>
      <c r="H752" s="59"/>
      <c r="I752" s="59"/>
      <c r="J752" s="161"/>
    </row>
    <row r="753" spans="3:10">
      <c r="C753" s="255"/>
      <c r="D753" s="59"/>
      <c r="E753" s="59"/>
      <c r="F753" s="59"/>
      <c r="G753" s="59"/>
      <c r="H753" s="59"/>
      <c r="I753" s="59"/>
      <c r="J753" s="161"/>
    </row>
    <row r="754" spans="3:10">
      <c r="C754" s="255"/>
      <c r="D754" s="59"/>
      <c r="E754" s="59"/>
      <c r="F754" s="59"/>
      <c r="G754" s="59"/>
      <c r="H754" s="59"/>
      <c r="I754" s="59"/>
      <c r="J754" s="161"/>
    </row>
    <row r="755" spans="3:10">
      <c r="C755" s="255"/>
      <c r="D755" s="59"/>
      <c r="E755" s="59"/>
      <c r="F755" s="59"/>
      <c r="G755" s="59"/>
      <c r="H755" s="59"/>
      <c r="I755" s="59"/>
      <c r="J755" s="161"/>
    </row>
    <row r="756" spans="3:10">
      <c r="C756" s="255"/>
      <c r="D756" s="59"/>
      <c r="E756" s="59"/>
      <c r="F756" s="59"/>
      <c r="G756" s="59"/>
      <c r="H756" s="59"/>
      <c r="I756" s="59"/>
      <c r="J756" s="161"/>
    </row>
    <row r="757" spans="3:10">
      <c r="C757" s="255"/>
      <c r="D757" s="59"/>
      <c r="E757" s="59"/>
      <c r="F757" s="59"/>
      <c r="G757" s="59"/>
      <c r="H757" s="59"/>
      <c r="I757" s="59"/>
      <c r="J757" s="161"/>
    </row>
    <row r="758" spans="3:10">
      <c r="C758" s="255"/>
      <c r="D758" s="59"/>
      <c r="E758" s="59"/>
      <c r="F758" s="59"/>
      <c r="G758" s="59"/>
      <c r="H758" s="59"/>
      <c r="I758" s="59"/>
      <c r="J758" s="161"/>
    </row>
    <row r="759" spans="3:10">
      <c r="C759" s="255"/>
      <c r="D759" s="59"/>
      <c r="E759" s="59"/>
      <c r="F759" s="59"/>
      <c r="G759" s="59"/>
      <c r="H759" s="59"/>
      <c r="I759" s="59"/>
      <c r="J759" s="161"/>
    </row>
    <row r="760" spans="3:10">
      <c r="C760" s="255"/>
      <c r="D760" s="59"/>
      <c r="E760" s="59"/>
      <c r="F760" s="59"/>
      <c r="G760" s="59"/>
      <c r="H760" s="59"/>
      <c r="I760" s="59"/>
      <c r="J760" s="161"/>
    </row>
    <row r="761" spans="3:10">
      <c r="C761" s="255"/>
      <c r="D761" s="59"/>
      <c r="E761" s="59"/>
      <c r="F761" s="59"/>
      <c r="G761" s="59"/>
      <c r="H761" s="59"/>
      <c r="I761" s="59"/>
      <c r="J761" s="161"/>
    </row>
    <row r="762" spans="3:10">
      <c r="C762" s="255"/>
      <c r="D762" s="59"/>
      <c r="E762" s="59"/>
      <c r="F762" s="59"/>
      <c r="G762" s="59"/>
      <c r="H762" s="59"/>
      <c r="I762" s="59"/>
      <c r="J762" s="161"/>
    </row>
    <row r="763" spans="3:10">
      <c r="C763" s="255"/>
      <c r="D763" s="59"/>
      <c r="E763" s="59"/>
      <c r="F763" s="59"/>
      <c r="G763" s="59"/>
      <c r="H763" s="59"/>
      <c r="I763" s="59"/>
      <c r="J763" s="161"/>
    </row>
    <row r="764" spans="3:10">
      <c r="C764" s="255"/>
      <c r="D764" s="59"/>
      <c r="E764" s="59"/>
      <c r="F764" s="59"/>
      <c r="G764" s="59"/>
      <c r="H764" s="59"/>
      <c r="I764" s="59"/>
      <c r="J764" s="161"/>
    </row>
    <row r="765" spans="3:10">
      <c r="C765" s="255"/>
      <c r="D765" s="59"/>
      <c r="E765" s="59"/>
      <c r="F765" s="59"/>
      <c r="G765" s="59"/>
      <c r="H765" s="59"/>
      <c r="I765" s="59"/>
      <c r="J765" s="161"/>
    </row>
    <row r="766" spans="3:10">
      <c r="C766" s="255"/>
      <c r="D766" s="59"/>
      <c r="E766" s="59"/>
      <c r="F766" s="59"/>
      <c r="G766" s="59"/>
      <c r="H766" s="59"/>
      <c r="I766" s="59"/>
      <c r="J766" s="161"/>
    </row>
    <row r="767" spans="3:10">
      <c r="C767" s="255"/>
      <c r="D767" s="59"/>
      <c r="E767" s="59"/>
      <c r="F767" s="59"/>
      <c r="G767" s="59"/>
      <c r="H767" s="59"/>
      <c r="I767" s="59"/>
      <c r="J767" s="161"/>
    </row>
    <row r="768" spans="3:10">
      <c r="C768" s="255"/>
      <c r="D768" s="59"/>
      <c r="E768" s="59"/>
      <c r="F768" s="59"/>
      <c r="G768" s="59"/>
      <c r="H768" s="59"/>
      <c r="I768" s="59"/>
      <c r="J768" s="161"/>
    </row>
    <row r="769" spans="3:10">
      <c r="C769" s="255"/>
      <c r="D769" s="59"/>
      <c r="E769" s="59"/>
      <c r="F769" s="59"/>
      <c r="G769" s="59"/>
      <c r="H769" s="59"/>
      <c r="I769" s="59"/>
      <c r="J769" s="161"/>
    </row>
    <row r="770" spans="3:10">
      <c r="C770" s="255"/>
      <c r="D770" s="59"/>
      <c r="E770" s="59"/>
      <c r="F770" s="59"/>
      <c r="G770" s="59"/>
      <c r="H770" s="59"/>
      <c r="I770" s="59"/>
      <c r="J770" s="161"/>
    </row>
    <row r="771" spans="3:10">
      <c r="C771" s="255"/>
      <c r="D771" s="59"/>
      <c r="E771" s="59"/>
      <c r="F771" s="59"/>
      <c r="G771" s="59"/>
      <c r="H771" s="59"/>
      <c r="I771" s="59"/>
      <c r="J771" s="161"/>
    </row>
    <row r="772" spans="3:10">
      <c r="C772" s="255"/>
      <c r="D772" s="59"/>
      <c r="E772" s="59"/>
      <c r="F772" s="59"/>
      <c r="G772" s="59"/>
      <c r="H772" s="59"/>
      <c r="I772" s="59"/>
      <c r="J772" s="161"/>
    </row>
    <row r="773" spans="3:10">
      <c r="C773" s="255"/>
      <c r="D773" s="59"/>
      <c r="E773" s="59"/>
      <c r="F773" s="59"/>
      <c r="G773" s="59"/>
      <c r="H773" s="59"/>
      <c r="I773" s="59"/>
      <c r="J773" s="161"/>
    </row>
    <row r="774" spans="3:10">
      <c r="C774" s="255"/>
      <c r="D774" s="59"/>
      <c r="E774" s="59"/>
      <c r="F774" s="59"/>
      <c r="G774" s="59"/>
      <c r="H774" s="59"/>
      <c r="I774" s="59"/>
      <c r="J774" s="161"/>
    </row>
    <row r="775" spans="3:10">
      <c r="C775" s="255"/>
      <c r="D775" s="59"/>
      <c r="E775" s="59"/>
      <c r="F775" s="59"/>
      <c r="G775" s="59"/>
      <c r="H775" s="59"/>
      <c r="I775" s="59"/>
      <c r="J775" s="161"/>
    </row>
    <row r="776" spans="3:10">
      <c r="C776" s="255"/>
      <c r="D776" s="59"/>
      <c r="E776" s="59"/>
      <c r="F776" s="59"/>
      <c r="G776" s="59"/>
      <c r="H776" s="59"/>
      <c r="I776" s="59"/>
      <c r="J776" s="161"/>
    </row>
    <row r="777" spans="3:10">
      <c r="C777" s="255"/>
      <c r="D777" s="59"/>
      <c r="E777" s="59"/>
      <c r="F777" s="59"/>
      <c r="G777" s="59"/>
      <c r="H777" s="59"/>
      <c r="I777" s="59"/>
      <c r="J777" s="161"/>
    </row>
    <row r="778" spans="3:10">
      <c r="C778" s="255"/>
      <c r="D778" s="59"/>
      <c r="E778" s="59"/>
      <c r="F778" s="59"/>
      <c r="G778" s="59"/>
      <c r="H778" s="59"/>
      <c r="I778" s="59"/>
      <c r="J778" s="161"/>
    </row>
    <row r="779" spans="3:10">
      <c r="C779" s="255"/>
      <c r="D779" s="59"/>
      <c r="E779" s="59"/>
      <c r="F779" s="59"/>
      <c r="G779" s="59"/>
      <c r="H779" s="59"/>
      <c r="I779" s="59"/>
      <c r="J779" s="161"/>
    </row>
    <row r="780" spans="3:10">
      <c r="C780" s="255"/>
      <c r="D780" s="59"/>
      <c r="E780" s="59"/>
      <c r="F780" s="59"/>
      <c r="G780" s="59"/>
      <c r="H780" s="59"/>
      <c r="I780" s="59"/>
      <c r="J780" s="161"/>
    </row>
    <row r="781" spans="3:10">
      <c r="C781" s="255"/>
      <c r="D781" s="59"/>
      <c r="E781" s="59"/>
      <c r="F781" s="59"/>
      <c r="G781" s="59"/>
      <c r="H781" s="59"/>
      <c r="I781" s="59"/>
      <c r="J781" s="161"/>
    </row>
    <row r="782" spans="3:10">
      <c r="C782" s="255"/>
      <c r="D782" s="59"/>
      <c r="E782" s="59"/>
      <c r="F782" s="59"/>
      <c r="G782" s="59"/>
      <c r="H782" s="59"/>
      <c r="I782" s="59"/>
      <c r="J782" s="161"/>
    </row>
    <row r="783" spans="3:10">
      <c r="C783" s="255"/>
      <c r="D783" s="59"/>
      <c r="E783" s="59"/>
      <c r="F783" s="59"/>
      <c r="G783" s="59"/>
      <c r="H783" s="59"/>
      <c r="I783" s="59"/>
      <c r="J783" s="161"/>
    </row>
    <row r="784" spans="3:10">
      <c r="C784" s="255"/>
      <c r="D784" s="59"/>
      <c r="E784" s="59"/>
      <c r="F784" s="59"/>
      <c r="G784" s="59"/>
      <c r="H784" s="59"/>
      <c r="I784" s="59"/>
      <c r="J784" s="161"/>
    </row>
    <row r="785" spans="3:10">
      <c r="C785" s="255"/>
      <c r="D785" s="59"/>
      <c r="E785" s="59"/>
      <c r="F785" s="59"/>
      <c r="G785" s="59"/>
      <c r="H785" s="59"/>
      <c r="I785" s="59"/>
      <c r="J785" s="161"/>
    </row>
    <row r="786" spans="3:10">
      <c r="C786" s="255"/>
      <c r="D786" s="59"/>
      <c r="E786" s="59"/>
      <c r="F786" s="59"/>
      <c r="G786" s="59"/>
      <c r="H786" s="59"/>
      <c r="I786" s="59"/>
      <c r="J786" s="161"/>
    </row>
    <row r="787" spans="3:10">
      <c r="C787" s="255"/>
      <c r="D787" s="59"/>
      <c r="E787" s="59"/>
      <c r="F787" s="59"/>
      <c r="G787" s="59"/>
      <c r="H787" s="59"/>
      <c r="I787" s="59"/>
      <c r="J787" s="161"/>
    </row>
    <row r="788" spans="3:10">
      <c r="C788" s="255"/>
      <c r="D788" s="59"/>
      <c r="E788" s="59"/>
      <c r="F788" s="59"/>
      <c r="G788" s="59"/>
      <c r="H788" s="59"/>
      <c r="I788" s="59"/>
      <c r="J788" s="161"/>
    </row>
    <row r="789" spans="3:10">
      <c r="C789" s="255"/>
      <c r="D789" s="59"/>
      <c r="E789" s="59"/>
      <c r="F789" s="59"/>
      <c r="G789" s="59"/>
      <c r="H789" s="59"/>
      <c r="I789" s="59"/>
      <c r="J789" s="161"/>
    </row>
    <row r="790" spans="3:10">
      <c r="C790" s="255"/>
      <c r="D790" s="59"/>
      <c r="E790" s="59"/>
      <c r="F790" s="59"/>
      <c r="G790" s="59"/>
      <c r="H790" s="59"/>
      <c r="I790" s="59"/>
      <c r="J790" s="161"/>
    </row>
    <row r="791" spans="3:10">
      <c r="C791" s="255"/>
      <c r="D791" s="59"/>
      <c r="E791" s="59"/>
      <c r="F791" s="59"/>
      <c r="G791" s="59"/>
      <c r="H791" s="59"/>
      <c r="I791" s="59"/>
      <c r="J791" s="161"/>
    </row>
    <row r="792" spans="3:10">
      <c r="C792" s="255"/>
      <c r="D792" s="59"/>
      <c r="E792" s="59"/>
      <c r="F792" s="59"/>
      <c r="G792" s="59"/>
      <c r="H792" s="59"/>
      <c r="I792" s="59"/>
      <c r="J792" s="161"/>
    </row>
    <row r="793" spans="3:10">
      <c r="C793" s="255"/>
      <c r="D793" s="59"/>
      <c r="E793" s="59"/>
      <c r="F793" s="59"/>
      <c r="G793" s="59"/>
      <c r="H793" s="59"/>
      <c r="I793" s="59"/>
      <c r="J793" s="161"/>
    </row>
    <row r="794" spans="3:10">
      <c r="C794" s="255"/>
      <c r="D794" s="59"/>
      <c r="E794" s="59"/>
      <c r="F794" s="59"/>
      <c r="G794" s="59"/>
      <c r="H794" s="59"/>
      <c r="I794" s="59"/>
      <c r="J794" s="161"/>
    </row>
    <row r="795" spans="3:10">
      <c r="C795" s="255"/>
      <c r="D795" s="59"/>
      <c r="E795" s="59"/>
      <c r="F795" s="59"/>
      <c r="G795" s="59"/>
      <c r="H795" s="59"/>
      <c r="I795" s="59"/>
      <c r="J795" s="161"/>
    </row>
    <row r="796" spans="3:10">
      <c r="C796" s="255"/>
      <c r="D796" s="59"/>
      <c r="E796" s="59"/>
      <c r="F796" s="59"/>
      <c r="G796" s="59"/>
      <c r="H796" s="59"/>
      <c r="I796" s="59"/>
      <c r="J796" s="161"/>
    </row>
    <row r="797" spans="3:10">
      <c r="C797" s="255"/>
      <c r="D797" s="59"/>
      <c r="E797" s="59"/>
      <c r="F797" s="59"/>
      <c r="G797" s="59"/>
      <c r="H797" s="59"/>
      <c r="I797" s="59"/>
      <c r="J797" s="161"/>
    </row>
    <row r="798" spans="3:10">
      <c r="C798" s="255"/>
      <c r="D798" s="59"/>
      <c r="E798" s="59"/>
      <c r="F798" s="59"/>
      <c r="G798" s="59"/>
      <c r="H798" s="59"/>
      <c r="I798" s="59"/>
      <c r="J798" s="161"/>
    </row>
    <row r="799" spans="3:10">
      <c r="C799" s="255"/>
      <c r="D799" s="59"/>
      <c r="E799" s="59"/>
      <c r="F799" s="59"/>
      <c r="G799" s="59"/>
      <c r="H799" s="59"/>
      <c r="I799" s="59"/>
      <c r="J799" s="161"/>
    </row>
    <row r="800" spans="3:10">
      <c r="C800" s="255"/>
      <c r="D800" s="59"/>
      <c r="E800" s="59"/>
      <c r="F800" s="59"/>
      <c r="G800" s="59"/>
      <c r="H800" s="59"/>
      <c r="I800" s="59"/>
      <c r="J800" s="161"/>
    </row>
    <row r="801" spans="3:10">
      <c r="C801" s="255"/>
      <c r="D801" s="59"/>
      <c r="E801" s="59"/>
      <c r="F801" s="59"/>
      <c r="G801" s="59"/>
      <c r="H801" s="59"/>
      <c r="I801" s="59"/>
      <c r="J801" s="161"/>
    </row>
    <row r="802" spans="3:10">
      <c r="C802" s="255"/>
      <c r="D802" s="59"/>
      <c r="E802" s="59"/>
      <c r="F802" s="59"/>
      <c r="G802" s="59"/>
      <c r="H802" s="59"/>
      <c r="I802" s="59"/>
      <c r="J802" s="161"/>
    </row>
    <row r="803" spans="3:10">
      <c r="C803" s="255"/>
      <c r="D803" s="59"/>
      <c r="E803" s="59"/>
      <c r="F803" s="59"/>
      <c r="G803" s="59"/>
      <c r="H803" s="59"/>
      <c r="I803" s="59"/>
      <c r="J803" s="161"/>
    </row>
    <row r="804" spans="3:10">
      <c r="C804" s="255"/>
      <c r="D804" s="59"/>
      <c r="E804" s="59"/>
      <c r="F804" s="59"/>
      <c r="G804" s="59"/>
      <c r="H804" s="59"/>
      <c r="I804" s="59"/>
      <c r="J804" s="161"/>
    </row>
    <row r="805" spans="3:10">
      <c r="C805" s="255"/>
      <c r="D805" s="59"/>
      <c r="E805" s="59"/>
      <c r="F805" s="59"/>
      <c r="G805" s="59"/>
      <c r="H805" s="59"/>
      <c r="I805" s="59"/>
      <c r="J805" s="161"/>
    </row>
    <row r="806" spans="3:10">
      <c r="C806" s="255"/>
      <c r="D806" s="59"/>
      <c r="E806" s="59"/>
      <c r="F806" s="59"/>
      <c r="G806" s="59"/>
      <c r="H806" s="59"/>
      <c r="I806" s="59"/>
      <c r="J806" s="161"/>
    </row>
    <row r="807" spans="3:10">
      <c r="C807" s="255"/>
      <c r="D807" s="59"/>
      <c r="E807" s="59"/>
      <c r="F807" s="59"/>
      <c r="G807" s="59"/>
      <c r="H807" s="59"/>
      <c r="I807" s="59"/>
      <c r="J807" s="161"/>
    </row>
    <row r="808" spans="3:10">
      <c r="C808" s="255"/>
      <c r="D808" s="59"/>
      <c r="E808" s="59"/>
      <c r="F808" s="59"/>
      <c r="G808" s="59"/>
      <c r="H808" s="59"/>
      <c r="I808" s="59"/>
      <c r="J808" s="161"/>
    </row>
    <row r="809" spans="3:10">
      <c r="C809" s="255"/>
      <c r="D809" s="59"/>
      <c r="E809" s="59"/>
      <c r="F809" s="59"/>
      <c r="G809" s="59"/>
      <c r="H809" s="59"/>
      <c r="I809" s="59"/>
      <c r="J809" s="161"/>
    </row>
    <row r="810" spans="3:10">
      <c r="C810" s="255"/>
      <c r="D810" s="59"/>
      <c r="E810" s="59"/>
      <c r="F810" s="59"/>
      <c r="G810" s="59"/>
      <c r="H810" s="59"/>
      <c r="I810" s="59"/>
      <c r="J810" s="161"/>
    </row>
    <row r="811" spans="3:10">
      <c r="C811" s="255"/>
      <c r="D811" s="59"/>
      <c r="E811" s="59"/>
      <c r="F811" s="59"/>
      <c r="G811" s="59"/>
      <c r="H811" s="59"/>
      <c r="I811" s="59"/>
      <c r="J811" s="161"/>
    </row>
    <row r="812" spans="3:10">
      <c r="C812" s="255"/>
      <c r="D812" s="59"/>
      <c r="E812" s="59"/>
      <c r="F812" s="59"/>
      <c r="G812" s="59"/>
      <c r="H812" s="59"/>
      <c r="I812" s="59"/>
      <c r="J812" s="161"/>
    </row>
    <row r="813" spans="3:10">
      <c r="C813" s="255"/>
      <c r="D813" s="59"/>
      <c r="E813" s="59"/>
      <c r="F813" s="59"/>
      <c r="G813" s="59"/>
      <c r="H813" s="59"/>
      <c r="I813" s="59"/>
      <c r="J813" s="161"/>
    </row>
    <row r="814" spans="3:10">
      <c r="C814" s="255"/>
      <c r="D814" s="59"/>
      <c r="E814" s="59"/>
      <c r="F814" s="59"/>
      <c r="G814" s="59"/>
      <c r="H814" s="59"/>
      <c r="I814" s="59"/>
      <c r="J814" s="161"/>
    </row>
    <row r="815" spans="3:10">
      <c r="C815" s="255"/>
      <c r="D815" s="59"/>
      <c r="E815" s="59"/>
      <c r="F815" s="59"/>
      <c r="G815" s="59"/>
      <c r="H815" s="59"/>
      <c r="I815" s="59"/>
      <c r="J815" s="161"/>
    </row>
    <row r="816" spans="3:10">
      <c r="C816" s="255"/>
      <c r="D816" s="59"/>
      <c r="E816" s="59"/>
      <c r="F816" s="59"/>
      <c r="G816" s="59"/>
      <c r="H816" s="59"/>
      <c r="I816" s="59"/>
      <c r="J816" s="161"/>
    </row>
    <row r="817" spans="3:10">
      <c r="C817" s="255"/>
      <c r="D817" s="59"/>
      <c r="E817" s="59"/>
      <c r="F817" s="59"/>
      <c r="G817" s="59"/>
      <c r="H817" s="59"/>
      <c r="I817" s="59"/>
      <c r="J817" s="161"/>
    </row>
    <row r="818" spans="3:10">
      <c r="C818" s="255"/>
      <c r="D818" s="59"/>
      <c r="E818" s="59"/>
      <c r="F818" s="59"/>
      <c r="G818" s="59"/>
      <c r="H818" s="59"/>
      <c r="I818" s="59"/>
      <c r="J818" s="161"/>
    </row>
    <row r="819" spans="3:10">
      <c r="C819" s="255"/>
      <c r="D819" s="59"/>
      <c r="E819" s="59"/>
      <c r="F819" s="59"/>
      <c r="G819" s="59"/>
      <c r="H819" s="59"/>
      <c r="I819" s="59"/>
      <c r="J819" s="161"/>
    </row>
    <row r="820" spans="3:10">
      <c r="C820" s="255"/>
      <c r="D820" s="59"/>
      <c r="E820" s="59"/>
      <c r="F820" s="59"/>
      <c r="G820" s="59"/>
      <c r="H820" s="59"/>
      <c r="I820" s="59"/>
      <c r="J820" s="161"/>
    </row>
    <row r="821" spans="3:10">
      <c r="C821" s="255"/>
      <c r="D821" s="59"/>
      <c r="E821" s="59"/>
      <c r="F821" s="59"/>
      <c r="G821" s="59"/>
      <c r="H821" s="59"/>
      <c r="I821" s="59"/>
      <c r="J821" s="161"/>
    </row>
    <row r="822" spans="3:10">
      <c r="C822" s="255"/>
      <c r="D822" s="59"/>
      <c r="E822" s="59"/>
      <c r="F822" s="59"/>
      <c r="G822" s="59"/>
      <c r="H822" s="59"/>
      <c r="I822" s="59"/>
      <c r="J822" s="161"/>
    </row>
    <row r="823" spans="3:10">
      <c r="C823" s="255"/>
      <c r="D823" s="59"/>
      <c r="E823" s="59"/>
      <c r="F823" s="59"/>
      <c r="G823" s="59"/>
      <c r="H823" s="59"/>
      <c r="I823" s="59"/>
      <c r="J823" s="161"/>
    </row>
    <row r="824" spans="3:10">
      <c r="C824" s="255"/>
      <c r="D824" s="59"/>
      <c r="E824" s="59"/>
      <c r="F824" s="59"/>
      <c r="G824" s="59"/>
      <c r="H824" s="59"/>
      <c r="I824" s="59"/>
      <c r="J824" s="161"/>
    </row>
    <row r="825" spans="3:10">
      <c r="C825" s="255"/>
      <c r="D825" s="59"/>
      <c r="E825" s="59"/>
      <c r="F825" s="59"/>
      <c r="G825" s="59"/>
      <c r="H825" s="59"/>
      <c r="I825" s="59"/>
      <c r="J825" s="161"/>
    </row>
    <row r="826" spans="3:10">
      <c r="C826" s="255"/>
      <c r="D826" s="59"/>
      <c r="E826" s="59"/>
      <c r="F826" s="59"/>
      <c r="G826" s="59"/>
      <c r="H826" s="59"/>
      <c r="I826" s="59"/>
      <c r="J826" s="161"/>
    </row>
    <row r="827" spans="3:10">
      <c r="C827" s="255"/>
      <c r="D827" s="59"/>
      <c r="E827" s="59"/>
      <c r="F827" s="59"/>
      <c r="G827" s="59"/>
      <c r="H827" s="59"/>
      <c r="I827" s="59"/>
      <c r="J827" s="161"/>
    </row>
    <row r="828" spans="3:10">
      <c r="C828" s="255"/>
      <c r="D828" s="59"/>
      <c r="E828" s="59"/>
      <c r="F828" s="59"/>
      <c r="G828" s="59"/>
      <c r="H828" s="59"/>
      <c r="I828" s="59"/>
      <c r="J828" s="161"/>
    </row>
    <row r="829" spans="3:10">
      <c r="C829" s="255"/>
      <c r="D829" s="59"/>
      <c r="E829" s="59"/>
      <c r="F829" s="59"/>
      <c r="G829" s="59"/>
      <c r="H829" s="59"/>
      <c r="I829" s="59"/>
      <c r="J829" s="161"/>
    </row>
    <row r="830" spans="3:10">
      <c r="C830" s="255"/>
      <c r="D830" s="59"/>
      <c r="E830" s="59"/>
      <c r="F830" s="59"/>
      <c r="G830" s="59"/>
      <c r="H830" s="59"/>
      <c r="I830" s="59"/>
      <c r="J830" s="161"/>
    </row>
    <row r="831" spans="3:10">
      <c r="C831" s="255"/>
      <c r="D831" s="59"/>
      <c r="E831" s="59"/>
      <c r="F831" s="59"/>
      <c r="G831" s="59"/>
      <c r="H831" s="59"/>
      <c r="I831" s="59"/>
      <c r="J831" s="161"/>
    </row>
    <row r="832" spans="3:10">
      <c r="C832" s="255"/>
      <c r="D832" s="59"/>
      <c r="E832" s="59"/>
      <c r="F832" s="59"/>
      <c r="G832" s="59"/>
      <c r="H832" s="59"/>
      <c r="I832" s="59"/>
      <c r="J832" s="161"/>
    </row>
    <row r="833" spans="3:10">
      <c r="C833" s="255"/>
      <c r="D833" s="59"/>
      <c r="E833" s="59"/>
      <c r="F833" s="59"/>
      <c r="G833" s="59"/>
      <c r="H833" s="59"/>
      <c r="I833" s="59"/>
      <c r="J833" s="161"/>
    </row>
    <row r="834" spans="3:10">
      <c r="C834" s="255"/>
      <c r="D834" s="59"/>
      <c r="E834" s="59"/>
      <c r="F834" s="59"/>
      <c r="G834" s="59"/>
      <c r="H834" s="59"/>
      <c r="I834" s="59"/>
      <c r="J834" s="161"/>
    </row>
    <row r="835" spans="3:10">
      <c r="C835" s="255"/>
      <c r="D835" s="59"/>
      <c r="E835" s="59"/>
      <c r="F835" s="59"/>
      <c r="G835" s="59"/>
      <c r="H835" s="59"/>
      <c r="I835" s="59"/>
      <c r="J835" s="161"/>
    </row>
    <row r="836" spans="3:10">
      <c r="C836" s="255"/>
      <c r="D836" s="59"/>
      <c r="E836" s="59"/>
      <c r="F836" s="59"/>
      <c r="G836" s="59"/>
      <c r="H836" s="59"/>
      <c r="I836" s="59"/>
      <c r="J836" s="161"/>
    </row>
    <row r="837" spans="3:10">
      <c r="C837" s="255"/>
      <c r="D837" s="59"/>
      <c r="E837" s="59"/>
      <c r="F837" s="59"/>
      <c r="G837" s="59"/>
      <c r="H837" s="59"/>
      <c r="I837" s="59"/>
      <c r="J837" s="161"/>
    </row>
    <row r="838" spans="3:10">
      <c r="C838" s="255"/>
      <c r="D838" s="59"/>
      <c r="E838" s="59"/>
      <c r="F838" s="59"/>
      <c r="G838" s="59"/>
      <c r="H838" s="59"/>
      <c r="I838" s="59"/>
      <c r="J838" s="161"/>
    </row>
    <row r="839" spans="3:10">
      <c r="C839" s="255"/>
      <c r="D839" s="59"/>
      <c r="E839" s="59"/>
      <c r="F839" s="59"/>
      <c r="G839" s="59"/>
      <c r="H839" s="59"/>
      <c r="I839" s="59"/>
      <c r="J839" s="161"/>
    </row>
    <row r="840" spans="3:10">
      <c r="C840" s="255"/>
      <c r="D840" s="59"/>
      <c r="E840" s="59"/>
      <c r="F840" s="59"/>
      <c r="G840" s="59"/>
      <c r="H840" s="59"/>
      <c r="I840" s="59"/>
      <c r="J840" s="161"/>
    </row>
    <row r="841" spans="3:10">
      <c r="C841" s="255"/>
      <c r="D841" s="59"/>
      <c r="E841" s="59"/>
      <c r="F841" s="59"/>
      <c r="G841" s="59"/>
      <c r="H841" s="59"/>
      <c r="I841" s="59"/>
      <c r="J841" s="161"/>
    </row>
    <row r="842" spans="3:10">
      <c r="C842" s="255"/>
      <c r="D842" s="59"/>
      <c r="E842" s="59"/>
      <c r="F842" s="59"/>
      <c r="G842" s="59"/>
      <c r="H842" s="59"/>
      <c r="I842" s="59"/>
      <c r="J842" s="161"/>
    </row>
    <row r="843" spans="3:10">
      <c r="C843" s="255"/>
      <c r="D843" s="59"/>
      <c r="E843" s="59"/>
      <c r="F843" s="59"/>
      <c r="G843" s="59"/>
      <c r="H843" s="59"/>
      <c r="I843" s="59"/>
      <c r="J843" s="161"/>
    </row>
    <row r="844" spans="3:10">
      <c r="C844" s="255"/>
      <c r="D844" s="59"/>
      <c r="E844" s="59"/>
      <c r="F844" s="59"/>
      <c r="G844" s="59"/>
      <c r="H844" s="59"/>
      <c r="I844" s="59"/>
      <c r="J844" s="161"/>
    </row>
    <row r="845" spans="3:10">
      <c r="C845" s="255"/>
      <c r="D845" s="59"/>
      <c r="E845" s="59"/>
      <c r="F845" s="59"/>
      <c r="G845" s="59"/>
      <c r="H845" s="59"/>
      <c r="I845" s="59"/>
      <c r="J845" s="161"/>
    </row>
    <row r="846" spans="3:10">
      <c r="C846" s="255"/>
      <c r="D846" s="59"/>
      <c r="E846" s="59"/>
      <c r="F846" s="59"/>
      <c r="G846" s="59"/>
      <c r="H846" s="59"/>
      <c r="I846" s="59"/>
      <c r="J846" s="161"/>
    </row>
    <row r="847" spans="3:10">
      <c r="C847" s="255"/>
      <c r="D847" s="59"/>
      <c r="E847" s="59"/>
      <c r="F847" s="59"/>
      <c r="G847" s="59"/>
      <c r="H847" s="59"/>
      <c r="I847" s="59"/>
      <c r="J847" s="161"/>
    </row>
    <row r="848" spans="3:10">
      <c r="C848" s="255"/>
      <c r="D848" s="59"/>
      <c r="E848" s="59"/>
      <c r="F848" s="59"/>
      <c r="G848" s="59"/>
      <c r="H848" s="59"/>
      <c r="I848" s="59"/>
      <c r="J848" s="161"/>
    </row>
    <row r="849" spans="3:10">
      <c r="C849" s="255"/>
      <c r="D849" s="59"/>
      <c r="E849" s="59"/>
      <c r="F849" s="59"/>
      <c r="G849" s="59"/>
      <c r="H849" s="59"/>
      <c r="I849" s="59"/>
      <c r="J849" s="161"/>
    </row>
    <row r="850" spans="3:10">
      <c r="C850" s="255"/>
      <c r="D850" s="59"/>
      <c r="E850" s="59"/>
      <c r="F850" s="59"/>
      <c r="G850" s="59"/>
      <c r="H850" s="59"/>
      <c r="I850" s="59"/>
      <c r="J850" s="161"/>
    </row>
    <row r="851" spans="3:10">
      <c r="C851" s="255"/>
      <c r="D851" s="59"/>
      <c r="E851" s="59"/>
      <c r="F851" s="59"/>
      <c r="G851" s="59"/>
      <c r="H851" s="59"/>
      <c r="I851" s="59"/>
      <c r="J851" s="161"/>
    </row>
    <row r="852" spans="3:10">
      <c r="C852" s="255"/>
      <c r="D852" s="59"/>
      <c r="E852" s="59"/>
      <c r="F852" s="59"/>
      <c r="G852" s="59"/>
      <c r="H852" s="59"/>
      <c r="I852" s="59"/>
      <c r="J852" s="161"/>
    </row>
    <row r="853" spans="3:10">
      <c r="C853" s="255"/>
      <c r="D853" s="59"/>
      <c r="E853" s="59"/>
      <c r="F853" s="59"/>
      <c r="G853" s="59"/>
      <c r="H853" s="59"/>
      <c r="I853" s="59"/>
      <c r="J853" s="161"/>
    </row>
    <row r="854" spans="3:10">
      <c r="C854" s="255"/>
      <c r="D854" s="59"/>
      <c r="E854" s="59"/>
      <c r="F854" s="59"/>
      <c r="G854" s="59"/>
      <c r="H854" s="59"/>
      <c r="I854" s="59"/>
      <c r="J854" s="161"/>
    </row>
    <row r="855" spans="3:10">
      <c r="C855" s="255"/>
      <c r="D855" s="59"/>
      <c r="E855" s="59"/>
      <c r="F855" s="59"/>
      <c r="G855" s="59"/>
      <c r="H855" s="59"/>
      <c r="I855" s="59"/>
      <c r="J855" s="161"/>
    </row>
    <row r="856" spans="3:10">
      <c r="C856" s="255"/>
      <c r="D856" s="59"/>
      <c r="E856" s="59"/>
      <c r="F856" s="59"/>
      <c r="G856" s="59"/>
      <c r="H856" s="59"/>
      <c r="I856" s="59"/>
      <c r="J856" s="161"/>
    </row>
    <row r="857" spans="3:10">
      <c r="C857" s="255"/>
      <c r="D857" s="59"/>
      <c r="E857" s="59"/>
      <c r="F857" s="59"/>
      <c r="G857" s="59"/>
      <c r="H857" s="59"/>
      <c r="I857" s="59"/>
      <c r="J857" s="161"/>
    </row>
    <row r="858" spans="3:10">
      <c r="C858" s="255"/>
      <c r="D858" s="59"/>
      <c r="E858" s="59"/>
      <c r="F858" s="59"/>
      <c r="G858" s="59"/>
      <c r="H858" s="59"/>
      <c r="I858" s="59"/>
      <c r="J858" s="161"/>
    </row>
    <row r="859" spans="3:10">
      <c r="C859" s="255"/>
      <c r="D859" s="59"/>
      <c r="E859" s="59"/>
      <c r="F859" s="59"/>
      <c r="G859" s="59"/>
      <c r="H859" s="59"/>
      <c r="I859" s="59"/>
      <c r="J859" s="161"/>
    </row>
    <row r="860" spans="3:10">
      <c r="C860" s="255"/>
      <c r="D860" s="59"/>
      <c r="E860" s="59"/>
      <c r="F860" s="59"/>
      <c r="G860" s="59"/>
      <c r="H860" s="59"/>
      <c r="I860" s="59"/>
      <c r="J860" s="161"/>
    </row>
    <row r="861" spans="3:10">
      <c r="C861" s="255"/>
      <c r="D861" s="59"/>
      <c r="E861" s="59"/>
      <c r="F861" s="59"/>
      <c r="G861" s="59"/>
      <c r="H861" s="59"/>
      <c r="I861" s="59"/>
      <c r="J861" s="161"/>
    </row>
    <row r="862" spans="3:10">
      <c r="C862" s="255"/>
      <c r="D862" s="59"/>
      <c r="E862" s="59"/>
      <c r="F862" s="59"/>
      <c r="G862" s="59"/>
      <c r="H862" s="59"/>
      <c r="I862" s="59"/>
      <c r="J862" s="161"/>
    </row>
    <row r="863" spans="3:10">
      <c r="C863" s="255"/>
      <c r="D863" s="59"/>
      <c r="E863" s="59"/>
      <c r="F863" s="59"/>
      <c r="G863" s="59"/>
      <c r="H863" s="59"/>
      <c r="I863" s="59"/>
      <c r="J863" s="161"/>
    </row>
    <row r="864" spans="3:10">
      <c r="C864" s="255"/>
      <c r="D864" s="59"/>
      <c r="E864" s="59"/>
      <c r="F864" s="59"/>
      <c r="G864" s="59"/>
      <c r="H864" s="59"/>
      <c r="I864" s="59"/>
      <c r="J864" s="161"/>
    </row>
    <row r="865" spans="3:10">
      <c r="C865" s="255"/>
      <c r="D865" s="59"/>
      <c r="E865" s="59"/>
      <c r="F865" s="59"/>
      <c r="G865" s="59"/>
      <c r="H865" s="59"/>
      <c r="I865" s="59"/>
      <c r="J865" s="161"/>
    </row>
    <row r="866" spans="3:10">
      <c r="C866" s="255"/>
      <c r="D866" s="59"/>
      <c r="E866" s="59"/>
      <c r="F866" s="59"/>
      <c r="G866" s="59"/>
      <c r="H866" s="59"/>
      <c r="I866" s="59"/>
      <c r="J866" s="161"/>
    </row>
    <row r="867" spans="3:10">
      <c r="C867" s="255"/>
      <c r="D867" s="59"/>
      <c r="E867" s="59"/>
      <c r="F867" s="59"/>
      <c r="G867" s="59"/>
      <c r="H867" s="59"/>
      <c r="I867" s="59"/>
      <c r="J867" s="161"/>
    </row>
    <row r="868" spans="3:10">
      <c r="C868" s="255"/>
      <c r="D868" s="59"/>
      <c r="E868" s="59"/>
      <c r="F868" s="59"/>
      <c r="G868" s="59"/>
      <c r="H868" s="59"/>
      <c r="I868" s="59"/>
      <c r="J868" s="161"/>
    </row>
    <row r="869" spans="3:10">
      <c r="C869" s="255"/>
      <c r="D869" s="59"/>
      <c r="E869" s="59"/>
      <c r="F869" s="59"/>
      <c r="G869" s="59"/>
      <c r="H869" s="59"/>
      <c r="I869" s="59"/>
      <c r="J869" s="161"/>
    </row>
    <row r="870" spans="3:10">
      <c r="C870" s="255"/>
      <c r="D870" s="59"/>
      <c r="E870" s="59"/>
      <c r="F870" s="59"/>
      <c r="G870" s="59"/>
      <c r="H870" s="59"/>
      <c r="I870" s="59"/>
      <c r="J870" s="161"/>
    </row>
    <row r="871" spans="3:10">
      <c r="C871" s="255"/>
      <c r="D871" s="59"/>
      <c r="E871" s="59"/>
      <c r="F871" s="59"/>
      <c r="G871" s="59"/>
      <c r="H871" s="59"/>
      <c r="I871" s="59"/>
      <c r="J871" s="161"/>
    </row>
    <row r="872" spans="3:10">
      <c r="C872" s="255"/>
      <c r="D872" s="59"/>
      <c r="E872" s="59"/>
      <c r="F872" s="59"/>
      <c r="G872" s="59"/>
      <c r="H872" s="59"/>
      <c r="I872" s="59"/>
      <c r="J872" s="161"/>
    </row>
    <row r="873" spans="3:10">
      <c r="C873" s="255"/>
      <c r="D873" s="59"/>
      <c r="E873" s="59"/>
      <c r="F873" s="59"/>
      <c r="G873" s="59"/>
      <c r="H873" s="59"/>
      <c r="I873" s="59"/>
      <c r="J873" s="161"/>
    </row>
    <row r="874" spans="3:10">
      <c r="C874" s="255"/>
      <c r="D874" s="59"/>
      <c r="E874" s="59"/>
      <c r="F874" s="59"/>
      <c r="G874" s="59"/>
      <c r="H874" s="59"/>
      <c r="I874" s="59"/>
      <c r="J874" s="161"/>
    </row>
    <row r="875" spans="3:10">
      <c r="C875" s="255"/>
      <c r="D875" s="59"/>
      <c r="E875" s="59"/>
      <c r="F875" s="59"/>
      <c r="G875" s="59"/>
      <c r="H875" s="59"/>
      <c r="I875" s="59"/>
      <c r="J875" s="161"/>
    </row>
    <row r="876" spans="3:10">
      <c r="C876" s="255"/>
      <c r="D876" s="59"/>
      <c r="E876" s="59"/>
      <c r="F876" s="59"/>
      <c r="G876" s="59"/>
      <c r="H876" s="59"/>
      <c r="I876" s="59"/>
      <c r="J876" s="161"/>
    </row>
    <row r="877" spans="3:10">
      <c r="C877" s="255"/>
      <c r="D877" s="59"/>
      <c r="E877" s="59"/>
      <c r="F877" s="59"/>
      <c r="G877" s="59"/>
      <c r="H877" s="59"/>
      <c r="I877" s="59"/>
      <c r="J877" s="161"/>
    </row>
    <row r="878" spans="3:10">
      <c r="C878" s="255"/>
      <c r="D878" s="59"/>
      <c r="E878" s="59"/>
      <c r="F878" s="59"/>
      <c r="G878" s="59"/>
      <c r="H878" s="59"/>
      <c r="I878" s="59"/>
      <c r="J878" s="161"/>
    </row>
    <row r="879" spans="3:10">
      <c r="C879" s="255"/>
      <c r="D879" s="59"/>
      <c r="E879" s="59"/>
      <c r="F879" s="59"/>
      <c r="G879" s="59"/>
      <c r="H879" s="59"/>
      <c r="I879" s="59"/>
      <c r="J879" s="161"/>
    </row>
    <row r="880" spans="3:10">
      <c r="C880" s="255"/>
      <c r="D880" s="59"/>
      <c r="E880" s="59"/>
      <c r="F880" s="59"/>
      <c r="G880" s="59"/>
      <c r="H880" s="59"/>
      <c r="I880" s="59"/>
      <c r="J880" s="161"/>
    </row>
    <row r="881" spans="3:10">
      <c r="C881" s="255"/>
      <c r="D881" s="59"/>
      <c r="E881" s="59"/>
      <c r="F881" s="59"/>
      <c r="G881" s="59"/>
      <c r="H881" s="59"/>
      <c r="I881" s="59"/>
      <c r="J881" s="161"/>
    </row>
    <row r="882" spans="3:10">
      <c r="C882" s="255"/>
      <c r="D882" s="59"/>
      <c r="E882" s="59"/>
      <c r="F882" s="59"/>
      <c r="G882" s="59"/>
      <c r="H882" s="59"/>
      <c r="I882" s="59"/>
      <c r="J882" s="161"/>
    </row>
    <row r="883" spans="3:10">
      <c r="C883" s="255"/>
      <c r="D883" s="59"/>
      <c r="E883" s="59"/>
      <c r="F883" s="59"/>
      <c r="G883" s="59"/>
      <c r="H883" s="59"/>
      <c r="I883" s="59"/>
      <c r="J883" s="161"/>
    </row>
    <row r="884" spans="3:10">
      <c r="C884" s="255"/>
      <c r="D884" s="59"/>
      <c r="E884" s="59"/>
      <c r="F884" s="59"/>
      <c r="G884" s="59"/>
      <c r="H884" s="59"/>
      <c r="I884" s="59"/>
      <c r="J884" s="161"/>
    </row>
    <row r="885" spans="3:10">
      <c r="C885" s="255"/>
      <c r="D885" s="59"/>
      <c r="E885" s="59"/>
      <c r="F885" s="59"/>
      <c r="G885" s="59"/>
      <c r="H885" s="59"/>
      <c r="I885" s="59"/>
      <c r="J885" s="161"/>
    </row>
    <row r="886" spans="3:10">
      <c r="C886" s="255"/>
      <c r="D886" s="59"/>
      <c r="E886" s="59"/>
      <c r="F886" s="59"/>
      <c r="G886" s="59"/>
      <c r="H886" s="59"/>
      <c r="I886" s="59"/>
      <c r="J886" s="161"/>
    </row>
    <row r="887" spans="3:10">
      <c r="C887" s="255"/>
      <c r="D887" s="59"/>
      <c r="E887" s="59"/>
      <c r="F887" s="59"/>
      <c r="G887" s="59"/>
      <c r="H887" s="59"/>
      <c r="I887" s="59"/>
      <c r="J887" s="161"/>
    </row>
    <row r="888" spans="3:10">
      <c r="C888" s="255"/>
      <c r="D888" s="59"/>
      <c r="E888" s="59"/>
      <c r="F888" s="59"/>
      <c r="G888" s="59"/>
      <c r="H888" s="59"/>
      <c r="I888" s="59"/>
      <c r="J888" s="161"/>
    </row>
    <row r="889" spans="3:10">
      <c r="C889" s="255"/>
      <c r="D889" s="59"/>
      <c r="E889" s="59"/>
      <c r="F889" s="59"/>
      <c r="G889" s="59"/>
      <c r="H889" s="59"/>
      <c r="I889" s="59"/>
      <c r="J889" s="161"/>
    </row>
    <row r="890" spans="3:10">
      <c r="C890" s="255"/>
      <c r="D890" s="59"/>
      <c r="E890" s="59"/>
      <c r="F890" s="59"/>
      <c r="G890" s="59"/>
      <c r="H890" s="59"/>
      <c r="I890" s="59"/>
      <c r="J890" s="161"/>
    </row>
    <row r="891" spans="3:10">
      <c r="C891" s="255"/>
      <c r="D891" s="59"/>
      <c r="E891" s="59"/>
      <c r="F891" s="59"/>
      <c r="G891" s="59"/>
      <c r="H891" s="59"/>
      <c r="I891" s="59"/>
      <c r="J891" s="161"/>
    </row>
    <row r="892" spans="3:10">
      <c r="C892" s="255"/>
      <c r="D892" s="59"/>
      <c r="E892" s="59"/>
      <c r="F892" s="59"/>
      <c r="G892" s="59"/>
      <c r="H892" s="59"/>
      <c r="I892" s="59"/>
      <c r="J892" s="161"/>
    </row>
    <row r="893" spans="3:10">
      <c r="C893" s="255"/>
      <c r="D893" s="59"/>
      <c r="E893" s="59"/>
      <c r="F893" s="59"/>
      <c r="G893" s="59"/>
      <c r="H893" s="59"/>
      <c r="I893" s="59"/>
      <c r="J893" s="161"/>
    </row>
    <row r="894" spans="3:10">
      <c r="C894" s="255"/>
      <c r="D894" s="59"/>
      <c r="E894" s="59"/>
      <c r="F894" s="59"/>
      <c r="G894" s="59"/>
      <c r="H894" s="59"/>
      <c r="I894" s="59"/>
      <c r="J894" s="161"/>
    </row>
    <row r="895" spans="3:10">
      <c r="C895" s="255"/>
      <c r="D895" s="59"/>
      <c r="E895" s="59"/>
      <c r="F895" s="59"/>
      <c r="G895" s="59"/>
      <c r="H895" s="59"/>
      <c r="I895" s="59"/>
      <c r="J895" s="161"/>
    </row>
    <row r="896" spans="3:10">
      <c r="C896" s="255"/>
      <c r="D896" s="59"/>
      <c r="E896" s="59"/>
      <c r="F896" s="59"/>
      <c r="G896" s="59"/>
      <c r="H896" s="59"/>
      <c r="I896" s="59"/>
      <c r="J896" s="161"/>
    </row>
    <row r="897" spans="3:10">
      <c r="C897" s="255"/>
      <c r="D897" s="59"/>
      <c r="E897" s="59"/>
      <c r="F897" s="59"/>
      <c r="G897" s="59"/>
      <c r="H897" s="59"/>
      <c r="I897" s="59"/>
      <c r="J897" s="161"/>
    </row>
    <row r="898" spans="3:10">
      <c r="C898" s="255"/>
      <c r="D898" s="59"/>
      <c r="E898" s="59"/>
      <c r="F898" s="59"/>
      <c r="G898" s="59"/>
      <c r="H898" s="59"/>
      <c r="I898" s="59"/>
      <c r="J898" s="161"/>
    </row>
    <row r="899" spans="3:10">
      <c r="C899" s="255"/>
      <c r="D899" s="59"/>
      <c r="E899" s="59"/>
      <c r="F899" s="59"/>
      <c r="G899" s="59"/>
      <c r="H899" s="59"/>
      <c r="I899" s="59"/>
      <c r="J899" s="161"/>
    </row>
    <row r="900" spans="3:10">
      <c r="C900" s="255"/>
      <c r="D900" s="59"/>
      <c r="E900" s="59"/>
      <c r="F900" s="59"/>
      <c r="G900" s="59"/>
      <c r="H900" s="59"/>
      <c r="I900" s="59"/>
      <c r="J900" s="161"/>
    </row>
    <row r="901" spans="3:10">
      <c r="C901" s="255"/>
      <c r="D901" s="59"/>
      <c r="E901" s="59"/>
      <c r="F901" s="59"/>
      <c r="G901" s="59"/>
      <c r="H901" s="59"/>
      <c r="I901" s="59"/>
      <c r="J901" s="161"/>
    </row>
    <row r="902" spans="3:10">
      <c r="C902" s="255"/>
      <c r="D902" s="59"/>
      <c r="E902" s="59"/>
      <c r="F902" s="59"/>
      <c r="G902" s="59"/>
      <c r="H902" s="59"/>
      <c r="I902" s="59"/>
      <c r="J902" s="161"/>
    </row>
    <row r="903" spans="3:10">
      <c r="C903" s="255"/>
      <c r="D903" s="59"/>
      <c r="E903" s="59"/>
      <c r="F903" s="59"/>
      <c r="G903" s="59"/>
      <c r="H903" s="59"/>
      <c r="I903" s="59"/>
      <c r="J903" s="161"/>
    </row>
    <row r="904" spans="3:10">
      <c r="C904" s="255"/>
      <c r="D904" s="59"/>
      <c r="E904" s="59"/>
      <c r="F904" s="59"/>
      <c r="G904" s="59"/>
      <c r="H904" s="59"/>
      <c r="I904" s="59"/>
      <c r="J904" s="161"/>
    </row>
    <row r="905" spans="3:10">
      <c r="C905" s="255"/>
      <c r="D905" s="59"/>
      <c r="E905" s="59"/>
      <c r="F905" s="59"/>
      <c r="G905" s="59"/>
      <c r="H905" s="59"/>
      <c r="I905" s="59"/>
      <c r="J905" s="161"/>
    </row>
    <row r="906" spans="3:10">
      <c r="C906" s="255"/>
      <c r="D906" s="59"/>
      <c r="E906" s="59"/>
      <c r="F906" s="59"/>
      <c r="G906" s="59"/>
      <c r="H906" s="59"/>
      <c r="I906" s="59"/>
      <c r="J906" s="161"/>
    </row>
    <row r="907" spans="3:10">
      <c r="C907" s="255"/>
      <c r="D907" s="59"/>
      <c r="E907" s="59"/>
      <c r="F907" s="59"/>
      <c r="G907" s="59"/>
      <c r="H907" s="59"/>
      <c r="I907" s="59"/>
      <c r="J907" s="161"/>
    </row>
    <row r="908" spans="3:10">
      <c r="C908" s="255"/>
      <c r="D908" s="59"/>
      <c r="E908" s="59"/>
      <c r="F908" s="59"/>
      <c r="G908" s="59"/>
      <c r="H908" s="59"/>
      <c r="I908" s="59"/>
      <c r="J908" s="161"/>
    </row>
    <row r="909" spans="3:10">
      <c r="C909" s="255"/>
      <c r="D909" s="59"/>
      <c r="E909" s="59"/>
      <c r="F909" s="59"/>
      <c r="G909" s="59"/>
      <c r="H909" s="59"/>
      <c r="I909" s="59"/>
      <c r="J909" s="161"/>
    </row>
    <row r="910" spans="3:10">
      <c r="C910" s="255"/>
      <c r="D910" s="59"/>
      <c r="E910" s="59"/>
      <c r="F910" s="59"/>
      <c r="G910" s="59"/>
      <c r="H910" s="59"/>
      <c r="I910" s="59"/>
      <c r="J910" s="161"/>
    </row>
    <row r="911" spans="3:10">
      <c r="C911" s="255"/>
      <c r="D911" s="59"/>
      <c r="E911" s="59"/>
      <c r="F911" s="59"/>
      <c r="G911" s="59"/>
      <c r="H911" s="59"/>
      <c r="I911" s="59"/>
      <c r="J911" s="161"/>
    </row>
    <row r="912" spans="3:10">
      <c r="C912" s="255"/>
      <c r="D912" s="59"/>
      <c r="E912" s="59"/>
      <c r="F912" s="59"/>
      <c r="G912" s="59"/>
      <c r="H912" s="59"/>
      <c r="I912" s="59"/>
      <c r="J912" s="161"/>
    </row>
    <row r="913" spans="3:10">
      <c r="C913" s="255"/>
      <c r="D913" s="59"/>
      <c r="E913" s="59"/>
      <c r="F913" s="59"/>
      <c r="G913" s="59"/>
      <c r="H913" s="59"/>
      <c r="I913" s="59"/>
      <c r="J913" s="161"/>
    </row>
    <row r="914" spans="3:10">
      <c r="C914" s="255"/>
      <c r="D914" s="59"/>
      <c r="E914" s="59"/>
      <c r="F914" s="59"/>
      <c r="G914" s="59"/>
      <c r="H914" s="59"/>
      <c r="I914" s="59"/>
      <c r="J914" s="161"/>
    </row>
    <row r="915" spans="3:10">
      <c r="C915" s="255"/>
      <c r="D915" s="59"/>
      <c r="E915" s="59"/>
      <c r="F915" s="59"/>
      <c r="G915" s="59"/>
      <c r="H915" s="59"/>
      <c r="I915" s="59"/>
      <c r="J915" s="161"/>
    </row>
    <row r="916" spans="3:10">
      <c r="C916" s="255"/>
      <c r="D916" s="59"/>
      <c r="E916" s="59"/>
      <c r="F916" s="59"/>
      <c r="G916" s="59"/>
      <c r="H916" s="59"/>
      <c r="I916" s="59"/>
      <c r="J916" s="161"/>
    </row>
    <row r="917" spans="3:10">
      <c r="C917" s="255"/>
      <c r="D917" s="59"/>
      <c r="E917" s="59"/>
      <c r="F917" s="59"/>
      <c r="G917" s="59"/>
      <c r="H917" s="59"/>
      <c r="I917" s="59"/>
      <c r="J917" s="161"/>
    </row>
    <row r="918" spans="3:10">
      <c r="C918" s="255"/>
      <c r="D918" s="59"/>
      <c r="E918" s="59"/>
      <c r="F918" s="59"/>
      <c r="G918" s="59"/>
      <c r="H918" s="59"/>
      <c r="I918" s="59"/>
      <c r="J918" s="161"/>
    </row>
    <row r="919" spans="3:10">
      <c r="C919" s="255"/>
      <c r="D919" s="59"/>
      <c r="E919" s="59"/>
      <c r="F919" s="59"/>
      <c r="G919" s="59"/>
      <c r="H919" s="59"/>
      <c r="I919" s="59"/>
      <c r="J919" s="161"/>
    </row>
    <row r="920" spans="3:10">
      <c r="C920" s="255"/>
      <c r="D920" s="59"/>
      <c r="E920" s="59"/>
      <c r="F920" s="59"/>
      <c r="G920" s="59"/>
      <c r="H920" s="59"/>
      <c r="I920" s="59"/>
      <c r="J920" s="161"/>
    </row>
    <row r="921" spans="3:10">
      <c r="C921" s="255"/>
      <c r="D921" s="59"/>
      <c r="E921" s="59"/>
      <c r="F921" s="59"/>
      <c r="G921" s="59"/>
      <c r="H921" s="59"/>
      <c r="I921" s="59"/>
      <c r="J921" s="161"/>
    </row>
    <row r="922" spans="3:10">
      <c r="C922" s="255"/>
      <c r="D922" s="59"/>
      <c r="E922" s="59"/>
      <c r="F922" s="59"/>
      <c r="G922" s="59"/>
      <c r="H922" s="59"/>
      <c r="I922" s="59"/>
      <c r="J922" s="161"/>
    </row>
    <row r="923" spans="3:10">
      <c r="C923" s="255"/>
      <c r="D923" s="59"/>
      <c r="E923" s="59"/>
      <c r="F923" s="59"/>
      <c r="G923" s="59"/>
      <c r="H923" s="59"/>
      <c r="I923" s="59"/>
      <c r="J923" s="161"/>
    </row>
    <row r="924" spans="3:10">
      <c r="C924" s="255"/>
      <c r="D924" s="59"/>
      <c r="E924" s="59"/>
      <c r="F924" s="59"/>
      <c r="G924" s="59"/>
      <c r="H924" s="59"/>
      <c r="I924" s="59"/>
      <c r="J924" s="161"/>
    </row>
    <row r="925" spans="3:10">
      <c r="C925" s="255"/>
      <c r="D925" s="59"/>
      <c r="E925" s="59"/>
      <c r="F925" s="59"/>
      <c r="G925" s="59"/>
      <c r="H925" s="59"/>
      <c r="I925" s="59"/>
      <c r="J925" s="161"/>
    </row>
    <row r="926" spans="3:10">
      <c r="C926" s="255"/>
      <c r="D926" s="59"/>
      <c r="E926" s="59"/>
      <c r="F926" s="59"/>
      <c r="G926" s="59"/>
      <c r="H926" s="59"/>
      <c r="I926" s="59"/>
      <c r="J926" s="161"/>
    </row>
    <row r="927" spans="3:10">
      <c r="C927" s="255"/>
      <c r="D927" s="59"/>
      <c r="E927" s="59"/>
      <c r="F927" s="59"/>
      <c r="G927" s="59"/>
      <c r="H927" s="59"/>
      <c r="I927" s="59"/>
      <c r="J927" s="161"/>
    </row>
    <row r="928" spans="3:10">
      <c r="C928" s="255"/>
      <c r="D928" s="59"/>
      <c r="E928" s="59"/>
      <c r="F928" s="59"/>
      <c r="G928" s="59"/>
      <c r="H928" s="59"/>
      <c r="I928" s="59"/>
      <c r="J928" s="161"/>
    </row>
    <row r="929" spans="3:10">
      <c r="C929" s="255"/>
      <c r="D929" s="59"/>
      <c r="E929" s="59"/>
      <c r="F929" s="59"/>
      <c r="G929" s="59"/>
      <c r="H929" s="59"/>
      <c r="I929" s="59"/>
      <c r="J929" s="161"/>
    </row>
    <row r="930" spans="3:10">
      <c r="C930" s="255"/>
      <c r="D930" s="59"/>
      <c r="E930" s="59"/>
      <c r="F930" s="59"/>
      <c r="G930" s="59"/>
      <c r="H930" s="59"/>
      <c r="I930" s="59"/>
      <c r="J930" s="161"/>
    </row>
    <row r="931" spans="3:10">
      <c r="C931" s="255"/>
      <c r="D931" s="59"/>
      <c r="E931" s="59"/>
      <c r="F931" s="59"/>
      <c r="G931" s="59"/>
      <c r="H931" s="59"/>
      <c r="I931" s="59"/>
      <c r="J931" s="161"/>
    </row>
    <row r="932" spans="3:10">
      <c r="C932" s="255"/>
      <c r="D932" s="59"/>
      <c r="E932" s="59"/>
      <c r="F932" s="59"/>
      <c r="G932" s="59"/>
      <c r="H932" s="59"/>
      <c r="I932" s="59"/>
      <c r="J932" s="161"/>
    </row>
    <row r="933" spans="3:10">
      <c r="C933" s="255"/>
      <c r="D933" s="59"/>
      <c r="E933" s="59"/>
      <c r="F933" s="59"/>
      <c r="G933" s="59"/>
      <c r="H933" s="59"/>
      <c r="I933" s="59"/>
      <c r="J933" s="161"/>
    </row>
    <row r="934" spans="3:10">
      <c r="C934" s="255"/>
      <c r="D934" s="59"/>
      <c r="E934" s="59"/>
      <c r="F934" s="59"/>
      <c r="G934" s="59"/>
      <c r="H934" s="59"/>
      <c r="I934" s="59"/>
      <c r="J934" s="161"/>
    </row>
    <row r="935" spans="3:10">
      <c r="C935" s="255"/>
      <c r="D935" s="59"/>
      <c r="E935" s="59"/>
      <c r="F935" s="59"/>
      <c r="G935" s="59"/>
      <c r="H935" s="59"/>
      <c r="I935" s="59"/>
      <c r="J935" s="161"/>
    </row>
    <row r="936" spans="3:10">
      <c r="C936" s="255"/>
      <c r="D936" s="59"/>
      <c r="E936" s="59"/>
      <c r="F936" s="59"/>
      <c r="G936" s="59"/>
      <c r="H936" s="59"/>
      <c r="I936" s="59"/>
      <c r="J936" s="161"/>
    </row>
    <row r="937" spans="3:10">
      <c r="C937" s="255"/>
      <c r="D937" s="59"/>
      <c r="E937" s="59"/>
      <c r="F937" s="59"/>
      <c r="G937" s="59"/>
      <c r="H937" s="59"/>
      <c r="I937" s="59"/>
      <c r="J937" s="161"/>
    </row>
    <row r="938" spans="3:10">
      <c r="C938" s="255"/>
      <c r="D938" s="59"/>
      <c r="E938" s="59"/>
      <c r="F938" s="59"/>
      <c r="G938" s="59"/>
      <c r="H938" s="59"/>
      <c r="I938" s="59"/>
      <c r="J938" s="161"/>
    </row>
    <row r="939" spans="3:10">
      <c r="C939" s="255"/>
      <c r="D939" s="59"/>
      <c r="E939" s="59"/>
      <c r="F939" s="59"/>
      <c r="G939" s="59"/>
      <c r="H939" s="59"/>
      <c r="I939" s="59"/>
      <c r="J939" s="161"/>
    </row>
    <row r="940" spans="3:10">
      <c r="C940" s="255"/>
      <c r="D940" s="59"/>
      <c r="E940" s="59"/>
      <c r="F940" s="59"/>
      <c r="G940" s="59"/>
      <c r="H940" s="59"/>
      <c r="I940" s="59"/>
      <c r="J940" s="161"/>
    </row>
    <row r="941" spans="3:10">
      <c r="C941" s="255"/>
      <c r="D941" s="59"/>
      <c r="E941" s="59"/>
      <c r="F941" s="59"/>
      <c r="G941" s="59"/>
      <c r="H941" s="59"/>
      <c r="I941" s="59"/>
      <c r="J941" s="161"/>
    </row>
    <row r="942" spans="3:10">
      <c r="C942" s="255"/>
      <c r="D942" s="59"/>
      <c r="E942" s="59"/>
      <c r="F942" s="59"/>
      <c r="G942" s="59"/>
      <c r="H942" s="59"/>
      <c r="I942" s="59"/>
      <c r="J942" s="161"/>
    </row>
    <row r="943" spans="3:10">
      <c r="C943" s="255"/>
      <c r="D943" s="59"/>
      <c r="E943" s="59"/>
      <c r="F943" s="59"/>
      <c r="G943" s="59"/>
      <c r="H943" s="59"/>
      <c r="I943" s="59"/>
      <c r="J943" s="161"/>
    </row>
    <row r="944" spans="3:10">
      <c r="C944" s="255"/>
      <c r="D944" s="59"/>
      <c r="E944" s="59"/>
      <c r="F944" s="59"/>
      <c r="G944" s="59"/>
      <c r="H944" s="59"/>
      <c r="I944" s="59"/>
      <c r="J944" s="161"/>
    </row>
    <row r="945" spans="3:10">
      <c r="C945" s="255"/>
      <c r="D945" s="59"/>
      <c r="E945" s="59"/>
      <c r="F945" s="59"/>
      <c r="G945" s="59"/>
      <c r="H945" s="59"/>
      <c r="I945" s="59"/>
      <c r="J945" s="161"/>
    </row>
    <row r="946" spans="3:10">
      <c r="C946" s="255"/>
      <c r="D946" s="59"/>
      <c r="E946" s="59"/>
      <c r="F946" s="59"/>
      <c r="G946" s="59"/>
      <c r="H946" s="59"/>
      <c r="I946" s="59"/>
      <c r="J946" s="161"/>
    </row>
    <row r="947" spans="3:10">
      <c r="C947" s="255"/>
      <c r="D947" s="59"/>
      <c r="E947" s="59"/>
      <c r="F947" s="59"/>
      <c r="G947" s="59"/>
      <c r="H947" s="59"/>
      <c r="I947" s="59"/>
      <c r="J947" s="161"/>
    </row>
    <row r="948" spans="3:10">
      <c r="C948" s="255"/>
      <c r="D948" s="59"/>
      <c r="E948" s="59"/>
      <c r="F948" s="59"/>
      <c r="G948" s="59"/>
      <c r="H948" s="59"/>
      <c r="I948" s="59"/>
      <c r="J948" s="161"/>
    </row>
    <row r="949" spans="3:10">
      <c r="C949" s="255"/>
      <c r="D949" s="59"/>
      <c r="E949" s="59"/>
      <c r="F949" s="59"/>
      <c r="G949" s="59"/>
      <c r="H949" s="59"/>
      <c r="I949" s="59"/>
      <c r="J949" s="161"/>
    </row>
    <row r="950" spans="3:10">
      <c r="C950" s="255"/>
      <c r="D950" s="59"/>
      <c r="E950" s="59"/>
      <c r="F950" s="59"/>
      <c r="G950" s="59"/>
      <c r="H950" s="59"/>
      <c r="I950" s="59"/>
      <c r="J950" s="161"/>
    </row>
    <row r="951" spans="3:10">
      <c r="C951" s="255"/>
      <c r="D951" s="59"/>
      <c r="E951" s="59"/>
      <c r="F951" s="59"/>
      <c r="G951" s="59"/>
      <c r="H951" s="59"/>
      <c r="I951" s="59"/>
      <c r="J951" s="161"/>
    </row>
    <row r="952" spans="3:10">
      <c r="C952" s="255"/>
      <c r="D952" s="59"/>
      <c r="E952" s="59"/>
      <c r="F952" s="59"/>
      <c r="G952" s="59"/>
      <c r="H952" s="59"/>
      <c r="I952" s="59"/>
      <c r="J952" s="161"/>
    </row>
    <row r="953" spans="3:10">
      <c r="C953" s="255"/>
      <c r="D953" s="59"/>
      <c r="E953" s="59"/>
      <c r="F953" s="59"/>
      <c r="G953" s="59"/>
      <c r="H953" s="59"/>
      <c r="I953" s="59"/>
      <c r="J953" s="161"/>
    </row>
    <row r="954" spans="3:10">
      <c r="C954" s="255"/>
      <c r="D954" s="59"/>
      <c r="E954" s="59"/>
      <c r="F954" s="59"/>
      <c r="G954" s="59"/>
      <c r="H954" s="59"/>
      <c r="I954" s="59"/>
      <c r="J954" s="161"/>
    </row>
    <row r="955" spans="3:10">
      <c r="C955" s="255"/>
      <c r="D955" s="59"/>
      <c r="E955" s="59"/>
      <c r="F955" s="59"/>
      <c r="G955" s="59"/>
      <c r="H955" s="59"/>
      <c r="I955" s="59"/>
      <c r="J955" s="161"/>
    </row>
    <row r="956" spans="3:10">
      <c r="C956" s="255"/>
      <c r="D956" s="59"/>
      <c r="E956" s="59"/>
      <c r="F956" s="59"/>
      <c r="G956" s="59"/>
      <c r="H956" s="59"/>
      <c r="I956" s="59"/>
      <c r="J956" s="161"/>
    </row>
    <row r="957" spans="3:10">
      <c r="C957" s="255"/>
      <c r="D957" s="59"/>
      <c r="E957" s="59"/>
      <c r="F957" s="59"/>
      <c r="G957" s="59"/>
      <c r="H957" s="59"/>
      <c r="I957" s="59"/>
      <c r="J957" s="161"/>
    </row>
    <row r="958" spans="3:10">
      <c r="C958" s="255"/>
      <c r="D958" s="59"/>
      <c r="E958" s="59"/>
      <c r="F958" s="59"/>
      <c r="G958" s="59"/>
      <c r="H958" s="59"/>
      <c r="I958" s="59"/>
      <c r="J958" s="161"/>
    </row>
    <row r="959" spans="3:10">
      <c r="C959" s="255"/>
      <c r="D959" s="59"/>
      <c r="E959" s="59"/>
      <c r="F959" s="59"/>
      <c r="G959" s="59"/>
      <c r="H959" s="59"/>
      <c r="I959" s="59"/>
      <c r="J959" s="161"/>
    </row>
    <row r="960" spans="3:10">
      <c r="C960" s="255"/>
      <c r="D960" s="59"/>
      <c r="E960" s="59"/>
      <c r="F960" s="59"/>
      <c r="G960" s="59"/>
      <c r="H960" s="59"/>
      <c r="I960" s="59"/>
      <c r="J960" s="161"/>
    </row>
    <row r="961" spans="3:10">
      <c r="C961" s="255"/>
      <c r="D961" s="59"/>
      <c r="E961" s="59"/>
      <c r="F961" s="59"/>
      <c r="G961" s="59"/>
      <c r="H961" s="59"/>
      <c r="I961" s="59"/>
      <c r="J961" s="161"/>
    </row>
    <row r="962" spans="3:10">
      <c r="C962" s="255"/>
      <c r="D962" s="59"/>
      <c r="E962" s="59"/>
      <c r="F962" s="59"/>
      <c r="G962" s="59"/>
      <c r="H962" s="59"/>
      <c r="I962" s="59"/>
      <c r="J962" s="161"/>
    </row>
    <row r="963" spans="3:10">
      <c r="C963" s="255"/>
      <c r="D963" s="59"/>
      <c r="E963" s="59"/>
      <c r="F963" s="59"/>
      <c r="G963" s="59"/>
      <c r="H963" s="59"/>
      <c r="I963" s="59"/>
      <c r="J963" s="161"/>
    </row>
    <row r="964" spans="3:10">
      <c r="C964" s="255"/>
      <c r="D964" s="59"/>
      <c r="E964" s="59"/>
      <c r="F964" s="59"/>
      <c r="G964" s="59"/>
      <c r="H964" s="59"/>
      <c r="I964" s="59"/>
      <c r="J964" s="161"/>
    </row>
    <row r="965" spans="3:10">
      <c r="C965" s="255"/>
      <c r="D965" s="59"/>
      <c r="E965" s="59"/>
      <c r="F965" s="59"/>
      <c r="G965" s="59"/>
      <c r="H965" s="59"/>
      <c r="I965" s="59"/>
      <c r="J965" s="161"/>
    </row>
    <row r="966" spans="3:10">
      <c r="C966" s="255"/>
      <c r="D966" s="59"/>
      <c r="E966" s="59"/>
      <c r="F966" s="59"/>
      <c r="G966" s="59"/>
      <c r="H966" s="59"/>
      <c r="I966" s="59"/>
      <c r="J966" s="161"/>
    </row>
    <row r="967" spans="3:10">
      <c r="C967" s="255"/>
      <c r="D967" s="59"/>
      <c r="E967" s="59"/>
      <c r="F967" s="59"/>
      <c r="G967" s="59"/>
      <c r="H967" s="59"/>
      <c r="I967" s="59"/>
      <c r="J967" s="161"/>
    </row>
    <row r="968" spans="3:10">
      <c r="C968" s="255"/>
      <c r="D968" s="59"/>
      <c r="E968" s="59"/>
      <c r="F968" s="59"/>
      <c r="G968" s="59"/>
      <c r="H968" s="59"/>
      <c r="I968" s="59"/>
      <c r="J968" s="161"/>
    </row>
    <row r="969" spans="3:10">
      <c r="C969" s="255"/>
      <c r="D969" s="59"/>
      <c r="E969" s="59"/>
      <c r="F969" s="59"/>
      <c r="G969" s="59"/>
      <c r="H969" s="59"/>
      <c r="I969" s="59"/>
      <c r="J969" s="161"/>
    </row>
    <row r="970" spans="3:10">
      <c r="C970" s="255"/>
      <c r="D970" s="59"/>
      <c r="E970" s="59"/>
      <c r="F970" s="59"/>
      <c r="G970" s="59"/>
      <c r="H970" s="59"/>
      <c r="I970" s="59"/>
      <c r="J970" s="161"/>
    </row>
    <row r="971" spans="3:10">
      <c r="C971" s="255"/>
      <c r="D971" s="59"/>
      <c r="E971" s="59"/>
      <c r="F971" s="59"/>
      <c r="G971" s="59"/>
      <c r="H971" s="59"/>
      <c r="I971" s="59"/>
      <c r="J971" s="161"/>
    </row>
    <row r="972" spans="3:10">
      <c r="C972" s="255"/>
      <c r="D972" s="59"/>
      <c r="E972" s="59"/>
      <c r="F972" s="59"/>
      <c r="G972" s="59"/>
      <c r="H972" s="59"/>
      <c r="I972" s="59"/>
      <c r="J972" s="161"/>
    </row>
    <row r="973" spans="3:10">
      <c r="C973" s="255"/>
      <c r="D973" s="59"/>
      <c r="E973" s="59"/>
      <c r="F973" s="59"/>
      <c r="G973" s="59"/>
      <c r="H973" s="59"/>
      <c r="I973" s="59"/>
      <c r="J973" s="161"/>
    </row>
    <row r="974" spans="3:10">
      <c r="C974" s="255"/>
      <c r="D974" s="59"/>
      <c r="E974" s="59"/>
      <c r="F974" s="59"/>
      <c r="G974" s="59"/>
      <c r="H974" s="59"/>
      <c r="I974" s="59"/>
      <c r="J974" s="161"/>
    </row>
    <row r="975" spans="3:10">
      <c r="C975" s="255"/>
      <c r="D975" s="59"/>
      <c r="E975" s="59"/>
      <c r="F975" s="59"/>
      <c r="G975" s="59"/>
      <c r="H975" s="59"/>
      <c r="I975" s="59"/>
      <c r="J975" s="161"/>
    </row>
    <row r="976" spans="3:10">
      <c r="C976" s="255"/>
      <c r="D976" s="59"/>
      <c r="E976" s="59"/>
      <c r="F976" s="59"/>
      <c r="G976" s="59"/>
      <c r="H976" s="59"/>
      <c r="I976" s="59"/>
      <c r="J976" s="161"/>
    </row>
    <row r="977" spans="3:10">
      <c r="C977" s="255"/>
      <c r="D977" s="59"/>
      <c r="E977" s="59"/>
      <c r="F977" s="59"/>
      <c r="G977" s="59"/>
      <c r="H977" s="59"/>
      <c r="I977" s="59"/>
      <c r="J977" s="161"/>
    </row>
    <row r="978" spans="3:10">
      <c r="C978" s="255"/>
      <c r="D978" s="59"/>
      <c r="E978" s="59"/>
      <c r="F978" s="59"/>
      <c r="G978" s="59"/>
      <c r="H978" s="59"/>
      <c r="I978" s="59"/>
      <c r="J978" s="161"/>
    </row>
    <row r="979" spans="3:10">
      <c r="C979" s="255"/>
      <c r="D979" s="59"/>
      <c r="E979" s="59"/>
      <c r="F979" s="59"/>
      <c r="G979" s="59"/>
      <c r="H979" s="59"/>
      <c r="I979" s="59"/>
      <c r="J979" s="161"/>
    </row>
    <row r="980" spans="3:10">
      <c r="C980" s="255"/>
      <c r="D980" s="59"/>
      <c r="E980" s="59"/>
      <c r="F980" s="59"/>
      <c r="G980" s="59"/>
      <c r="H980" s="59"/>
      <c r="I980" s="59"/>
      <c r="J980" s="161"/>
    </row>
    <row r="981" spans="3:10">
      <c r="C981" s="255"/>
      <c r="D981" s="59"/>
      <c r="E981" s="59"/>
      <c r="F981" s="59"/>
      <c r="G981" s="59"/>
      <c r="H981" s="59"/>
      <c r="I981" s="59"/>
      <c r="J981" s="161"/>
    </row>
    <row r="982" spans="3:10">
      <c r="C982" s="255"/>
      <c r="D982" s="59"/>
      <c r="E982" s="59"/>
      <c r="F982" s="59"/>
      <c r="G982" s="59"/>
      <c r="H982" s="59"/>
      <c r="I982" s="59"/>
      <c r="J982" s="161"/>
    </row>
    <row r="983" spans="3:10">
      <c r="C983" s="255"/>
      <c r="D983" s="59"/>
      <c r="E983" s="59"/>
      <c r="F983" s="59"/>
      <c r="G983" s="59"/>
      <c r="H983" s="59"/>
      <c r="I983" s="59"/>
      <c r="J983" s="161"/>
    </row>
    <row r="984" spans="3:10">
      <c r="C984" s="255"/>
      <c r="D984" s="59"/>
      <c r="E984" s="59"/>
      <c r="F984" s="59"/>
      <c r="G984" s="59"/>
      <c r="H984" s="59"/>
      <c r="I984" s="59"/>
      <c r="J984" s="161"/>
    </row>
    <row r="985" spans="3:10">
      <c r="C985" s="255"/>
      <c r="D985" s="59"/>
      <c r="E985" s="59"/>
      <c r="F985" s="59"/>
      <c r="G985" s="59"/>
      <c r="H985" s="59"/>
      <c r="I985" s="59"/>
      <c r="J985" s="161"/>
    </row>
    <row r="986" spans="3:10">
      <c r="C986" s="255"/>
      <c r="D986" s="59"/>
      <c r="E986" s="59"/>
      <c r="F986" s="59"/>
      <c r="G986" s="59"/>
      <c r="H986" s="59"/>
      <c r="I986" s="59"/>
      <c r="J986" s="161"/>
    </row>
    <row r="987" spans="3:10">
      <c r="C987" s="255"/>
      <c r="D987" s="59"/>
      <c r="E987" s="59"/>
      <c r="F987" s="59"/>
      <c r="G987" s="59"/>
      <c r="H987" s="59"/>
      <c r="I987" s="59"/>
      <c r="J987" s="161"/>
    </row>
    <row r="988" spans="3:10">
      <c r="C988" s="255"/>
      <c r="D988" s="59"/>
      <c r="E988" s="59"/>
      <c r="F988" s="59"/>
      <c r="G988" s="59"/>
      <c r="H988" s="59"/>
      <c r="I988" s="59"/>
      <c r="J988" s="161"/>
    </row>
    <row r="989" spans="3:10">
      <c r="C989" s="255"/>
      <c r="D989" s="59"/>
      <c r="E989" s="59"/>
      <c r="F989" s="59"/>
      <c r="G989" s="59"/>
      <c r="H989" s="59"/>
      <c r="I989" s="59"/>
      <c r="J989" s="161"/>
    </row>
    <row r="990" spans="3:10">
      <c r="C990" s="255"/>
      <c r="D990" s="59"/>
      <c r="E990" s="59"/>
      <c r="F990" s="59"/>
      <c r="G990" s="59"/>
      <c r="H990" s="59"/>
      <c r="I990" s="59"/>
      <c r="J990" s="161"/>
    </row>
    <row r="991" spans="3:10">
      <c r="C991" s="255"/>
      <c r="D991" s="59"/>
      <c r="E991" s="59"/>
      <c r="F991" s="59"/>
      <c r="G991" s="59"/>
      <c r="H991" s="59"/>
      <c r="I991" s="59"/>
      <c r="J991" s="161"/>
    </row>
    <row r="992" spans="3:10">
      <c r="C992" s="255"/>
      <c r="D992" s="59"/>
      <c r="E992" s="59"/>
      <c r="F992" s="59"/>
      <c r="G992" s="59"/>
      <c r="H992" s="59"/>
      <c r="I992" s="59"/>
      <c r="J992" s="161"/>
    </row>
    <row r="993" spans="3:10">
      <c r="C993" s="255"/>
      <c r="D993" s="59"/>
      <c r="E993" s="59"/>
      <c r="F993" s="59"/>
      <c r="G993" s="59"/>
      <c r="H993" s="59"/>
      <c r="I993" s="59"/>
      <c r="J993" s="161"/>
    </row>
    <row r="994" spans="3:10">
      <c r="C994" s="255"/>
      <c r="D994" s="59"/>
      <c r="E994" s="59"/>
      <c r="F994" s="59"/>
      <c r="G994" s="59"/>
      <c r="H994" s="59"/>
      <c r="I994" s="59"/>
      <c r="J994" s="161"/>
    </row>
    <row r="995" spans="3:10">
      <c r="C995" s="255"/>
      <c r="D995" s="59"/>
      <c r="E995" s="59"/>
      <c r="F995" s="59"/>
      <c r="G995" s="59"/>
      <c r="H995" s="59"/>
      <c r="I995" s="59"/>
      <c r="J995" s="161"/>
    </row>
    <row r="996" spans="3:10">
      <c r="C996" s="255"/>
      <c r="D996" s="59"/>
      <c r="E996" s="59"/>
      <c r="F996" s="59"/>
      <c r="G996" s="59"/>
      <c r="H996" s="59"/>
      <c r="I996" s="59"/>
      <c r="J996" s="161"/>
    </row>
    <row r="997" spans="3:10">
      <c r="C997" s="255"/>
      <c r="D997" s="59"/>
      <c r="E997" s="59"/>
      <c r="F997" s="59"/>
      <c r="G997" s="59"/>
      <c r="H997" s="59"/>
      <c r="I997" s="59"/>
      <c r="J997" s="161"/>
    </row>
    <row r="998" spans="3:10">
      <c r="C998" s="255"/>
      <c r="D998" s="59"/>
      <c r="E998" s="59"/>
      <c r="F998" s="59"/>
      <c r="G998" s="59"/>
      <c r="H998" s="59"/>
      <c r="I998" s="59"/>
      <c r="J998" s="161"/>
    </row>
    <row r="999" spans="3:10">
      <c r="C999" s="255"/>
      <c r="D999" s="59"/>
      <c r="E999" s="59"/>
      <c r="F999" s="59"/>
      <c r="G999" s="59"/>
      <c r="H999" s="59"/>
      <c r="I999" s="59"/>
      <c r="J999" s="161"/>
    </row>
    <row r="1000" spans="3:10">
      <c r="C1000" s="255"/>
      <c r="D1000" s="59"/>
      <c r="E1000" s="59"/>
      <c r="F1000" s="59"/>
      <c r="G1000" s="59"/>
      <c r="H1000" s="59"/>
      <c r="I1000" s="59"/>
      <c r="J1000" s="161"/>
    </row>
    <row r="1001" spans="3:10">
      <c r="C1001" s="255"/>
      <c r="D1001" s="59"/>
      <c r="E1001" s="59"/>
      <c r="F1001" s="59"/>
      <c r="G1001" s="59"/>
      <c r="H1001" s="59"/>
      <c r="I1001" s="59"/>
      <c r="J1001" s="161"/>
    </row>
    <row r="1002" spans="3:10">
      <c r="C1002" s="255"/>
      <c r="D1002" s="59"/>
      <c r="E1002" s="59"/>
      <c r="F1002" s="59"/>
      <c r="G1002" s="59"/>
      <c r="H1002" s="59"/>
      <c r="I1002" s="59"/>
      <c r="J1002" s="161"/>
    </row>
    <row r="1003" spans="3:10">
      <c r="C1003" s="255"/>
      <c r="D1003" s="59"/>
      <c r="E1003" s="59"/>
      <c r="F1003" s="59"/>
      <c r="G1003" s="59"/>
      <c r="H1003" s="59"/>
      <c r="I1003" s="59"/>
      <c r="J1003" s="161"/>
    </row>
    <row r="1004" spans="3:10">
      <c r="C1004" s="255"/>
      <c r="D1004" s="59"/>
      <c r="E1004" s="59"/>
      <c r="F1004" s="59"/>
      <c r="G1004" s="59"/>
      <c r="H1004" s="59"/>
      <c r="I1004" s="59"/>
      <c r="J1004" s="161"/>
    </row>
    <row r="1005" spans="3:10">
      <c r="C1005" s="255"/>
      <c r="D1005" s="59"/>
      <c r="E1005" s="59"/>
      <c r="F1005" s="59"/>
      <c r="G1005" s="59"/>
      <c r="H1005" s="59"/>
      <c r="I1005" s="59"/>
      <c r="J1005" s="161"/>
    </row>
    <row r="1006" spans="3:10">
      <c r="C1006" s="255"/>
      <c r="D1006" s="59"/>
      <c r="E1006" s="59"/>
      <c r="F1006" s="59"/>
      <c r="G1006" s="59"/>
      <c r="H1006" s="59"/>
      <c r="I1006" s="59"/>
      <c r="J1006" s="161"/>
    </row>
    <row r="1007" spans="3:10">
      <c r="C1007" s="255"/>
      <c r="D1007" s="59"/>
      <c r="E1007" s="59"/>
      <c r="F1007" s="59"/>
      <c r="G1007" s="59"/>
      <c r="H1007" s="59"/>
      <c r="I1007" s="59"/>
      <c r="J1007" s="161"/>
    </row>
    <row r="1008" spans="3:10">
      <c r="C1008" s="255"/>
      <c r="D1008" s="59"/>
      <c r="E1008" s="59"/>
      <c r="F1008" s="59"/>
      <c r="G1008" s="59"/>
      <c r="H1008" s="59"/>
      <c r="I1008" s="59"/>
      <c r="J1008" s="161"/>
    </row>
    <row r="1009" spans="3:10">
      <c r="C1009" s="255"/>
      <c r="D1009" s="59"/>
      <c r="E1009" s="59"/>
      <c r="F1009" s="59"/>
      <c r="G1009" s="59"/>
      <c r="H1009" s="59"/>
      <c r="I1009" s="59"/>
      <c r="J1009" s="161"/>
    </row>
    <row r="1010" spans="3:10">
      <c r="C1010" s="255"/>
      <c r="D1010" s="59"/>
      <c r="E1010" s="59"/>
      <c r="F1010" s="59"/>
      <c r="G1010" s="59"/>
      <c r="H1010" s="59"/>
      <c r="I1010" s="59"/>
      <c r="J1010" s="161"/>
    </row>
    <row r="1011" spans="3:10">
      <c r="C1011" s="255"/>
      <c r="D1011" s="59"/>
      <c r="E1011" s="59"/>
      <c r="F1011" s="59"/>
      <c r="G1011" s="59"/>
      <c r="H1011" s="59"/>
      <c r="I1011" s="59"/>
      <c r="J1011" s="161"/>
    </row>
    <row r="1012" spans="3:10">
      <c r="C1012" s="255"/>
      <c r="D1012" s="59"/>
      <c r="E1012" s="59"/>
      <c r="F1012" s="59"/>
      <c r="G1012" s="59"/>
      <c r="H1012" s="59"/>
      <c r="I1012" s="59"/>
      <c r="J1012" s="161"/>
    </row>
    <row r="1013" spans="3:10">
      <c r="C1013" s="255"/>
      <c r="D1013" s="59"/>
      <c r="E1013" s="59"/>
      <c r="F1013" s="59"/>
      <c r="G1013" s="59"/>
      <c r="H1013" s="59"/>
      <c r="I1013" s="59"/>
      <c r="J1013" s="161"/>
    </row>
    <row r="1014" spans="3:10">
      <c r="C1014" s="255"/>
      <c r="D1014" s="59"/>
      <c r="E1014" s="59"/>
      <c r="F1014" s="59"/>
      <c r="G1014" s="59"/>
      <c r="H1014" s="59"/>
      <c r="I1014" s="59"/>
      <c r="J1014" s="161"/>
    </row>
    <row r="1015" spans="3:10">
      <c r="C1015" s="255"/>
      <c r="D1015" s="59"/>
      <c r="E1015" s="59"/>
      <c r="F1015" s="59"/>
      <c r="G1015" s="59"/>
      <c r="H1015" s="59"/>
      <c r="I1015" s="59"/>
      <c r="J1015" s="161"/>
    </row>
    <row r="1016" spans="3:10">
      <c r="C1016" s="255"/>
      <c r="D1016" s="59"/>
      <c r="E1016" s="59"/>
      <c r="F1016" s="59"/>
      <c r="G1016" s="59"/>
      <c r="H1016" s="59"/>
      <c r="I1016" s="59"/>
      <c r="J1016" s="161"/>
    </row>
    <row r="1017" spans="3:10">
      <c r="C1017" s="255"/>
      <c r="D1017" s="59"/>
      <c r="E1017" s="59"/>
      <c r="F1017" s="59"/>
      <c r="G1017" s="59"/>
      <c r="H1017" s="59"/>
      <c r="I1017" s="59"/>
      <c r="J1017" s="161"/>
    </row>
    <row r="1018" spans="3:10">
      <c r="C1018" s="255"/>
      <c r="D1018" s="59"/>
      <c r="E1018" s="59"/>
      <c r="F1018" s="59"/>
      <c r="G1018" s="59"/>
      <c r="H1018" s="59"/>
      <c r="I1018" s="59"/>
      <c r="J1018" s="161"/>
    </row>
    <row r="1019" spans="3:10">
      <c r="C1019" s="255"/>
      <c r="D1019" s="59"/>
      <c r="E1019" s="59"/>
      <c r="F1019" s="59"/>
      <c r="G1019" s="59"/>
      <c r="H1019" s="59"/>
      <c r="I1019" s="59"/>
      <c r="J1019" s="161"/>
    </row>
    <row r="1020" spans="3:10">
      <c r="C1020" s="255"/>
      <c r="D1020" s="59"/>
      <c r="E1020" s="59"/>
      <c r="F1020" s="59"/>
      <c r="G1020" s="59"/>
      <c r="H1020" s="59"/>
      <c r="I1020" s="59"/>
      <c r="J1020" s="161"/>
    </row>
    <row r="1021" spans="3:10">
      <c r="C1021" s="255"/>
      <c r="D1021" s="59"/>
      <c r="E1021" s="59"/>
      <c r="F1021" s="59"/>
      <c r="G1021" s="59"/>
      <c r="H1021" s="59"/>
      <c r="I1021" s="59"/>
      <c r="J1021" s="161"/>
    </row>
    <row r="1022" spans="3:10">
      <c r="C1022" s="255"/>
      <c r="D1022" s="59"/>
      <c r="E1022" s="59"/>
      <c r="F1022" s="59"/>
      <c r="G1022" s="59"/>
      <c r="H1022" s="59"/>
      <c r="I1022" s="59"/>
      <c r="J1022" s="161"/>
    </row>
    <row r="1023" spans="3:10">
      <c r="C1023" s="255"/>
      <c r="D1023" s="59"/>
      <c r="E1023" s="59"/>
      <c r="F1023" s="59"/>
      <c r="G1023" s="59"/>
      <c r="H1023" s="59"/>
      <c r="I1023" s="59"/>
      <c r="J1023" s="161"/>
    </row>
    <row r="1024" spans="3:10">
      <c r="C1024" s="255"/>
      <c r="D1024" s="59"/>
      <c r="E1024" s="59"/>
      <c r="F1024" s="59"/>
      <c r="G1024" s="59"/>
      <c r="H1024" s="59"/>
      <c r="I1024" s="59"/>
      <c r="J1024" s="161"/>
    </row>
    <row r="1025" spans="3:10">
      <c r="C1025" s="255"/>
      <c r="D1025" s="59"/>
      <c r="E1025" s="59"/>
      <c r="F1025" s="59"/>
      <c r="G1025" s="59"/>
      <c r="H1025" s="59"/>
      <c r="I1025" s="59"/>
      <c r="J1025" s="161"/>
    </row>
    <row r="1026" spans="3:10">
      <c r="C1026" s="255"/>
      <c r="D1026" s="59"/>
      <c r="E1026" s="59"/>
      <c r="F1026" s="59"/>
      <c r="G1026" s="59"/>
      <c r="H1026" s="59"/>
      <c r="I1026" s="59"/>
      <c r="J1026" s="161"/>
    </row>
    <row r="1027" spans="3:10">
      <c r="C1027" s="255"/>
      <c r="D1027" s="59"/>
      <c r="E1027" s="59"/>
      <c r="F1027" s="59"/>
      <c r="G1027" s="59"/>
      <c r="H1027" s="59"/>
      <c r="I1027" s="59"/>
      <c r="J1027" s="161"/>
    </row>
    <row r="1028" spans="3:10">
      <c r="C1028" s="255"/>
      <c r="D1028" s="59"/>
      <c r="E1028" s="59"/>
      <c r="F1028" s="59"/>
      <c r="G1028" s="59"/>
      <c r="H1028" s="59"/>
      <c r="I1028" s="59"/>
      <c r="J1028" s="161"/>
    </row>
    <row r="1029" spans="3:10">
      <c r="C1029" s="255"/>
      <c r="D1029" s="59"/>
      <c r="E1029" s="59"/>
      <c r="F1029" s="59"/>
      <c r="G1029" s="59"/>
      <c r="H1029" s="59"/>
      <c r="I1029" s="59"/>
      <c r="J1029" s="161"/>
    </row>
    <row r="1030" spans="3:10">
      <c r="C1030" s="255"/>
      <c r="D1030" s="59"/>
      <c r="E1030" s="59"/>
      <c r="F1030" s="59"/>
      <c r="G1030" s="59"/>
      <c r="H1030" s="59"/>
      <c r="I1030" s="59"/>
      <c r="J1030" s="161"/>
    </row>
    <row r="1031" spans="3:10">
      <c r="C1031" s="255"/>
      <c r="D1031" s="59"/>
      <c r="E1031" s="59"/>
      <c r="F1031" s="59"/>
      <c r="G1031" s="59"/>
      <c r="H1031" s="59"/>
      <c r="I1031" s="59"/>
      <c r="J1031" s="161"/>
    </row>
    <row r="1032" spans="3:10">
      <c r="C1032" s="255"/>
      <c r="D1032" s="59"/>
      <c r="E1032" s="59"/>
      <c r="F1032" s="59"/>
      <c r="G1032" s="59"/>
      <c r="H1032" s="59"/>
      <c r="I1032" s="59"/>
      <c r="J1032" s="161"/>
    </row>
    <row r="1033" spans="3:10">
      <c r="C1033" s="255"/>
      <c r="D1033" s="59"/>
      <c r="E1033" s="59"/>
      <c r="F1033" s="59"/>
      <c r="G1033" s="59"/>
      <c r="H1033" s="59"/>
      <c r="I1033" s="59"/>
      <c r="J1033" s="161"/>
    </row>
    <row r="1034" spans="3:10">
      <c r="C1034" s="255"/>
      <c r="D1034" s="59"/>
      <c r="E1034" s="59"/>
      <c r="F1034" s="59"/>
      <c r="G1034" s="59"/>
      <c r="H1034" s="59"/>
      <c r="I1034" s="59"/>
      <c r="J1034" s="161"/>
    </row>
    <row r="1035" spans="3:10">
      <c r="C1035" s="255"/>
      <c r="D1035" s="59"/>
      <c r="E1035" s="59"/>
      <c r="F1035" s="59"/>
      <c r="G1035" s="59"/>
      <c r="H1035" s="59"/>
      <c r="I1035" s="59"/>
      <c r="J1035" s="161"/>
    </row>
    <row r="1036" spans="3:10">
      <c r="C1036" s="255"/>
      <c r="D1036" s="59"/>
      <c r="E1036" s="59"/>
      <c r="F1036" s="59"/>
      <c r="G1036" s="59"/>
      <c r="H1036" s="59"/>
      <c r="I1036" s="59"/>
      <c r="J1036" s="161"/>
    </row>
    <row r="1037" spans="3:10">
      <c r="C1037" s="255"/>
      <c r="D1037" s="59"/>
      <c r="E1037" s="59"/>
      <c r="F1037" s="59"/>
      <c r="G1037" s="59"/>
      <c r="H1037" s="59"/>
      <c r="I1037" s="59"/>
      <c r="J1037" s="161"/>
    </row>
    <row r="1038" spans="3:10">
      <c r="C1038" s="255"/>
      <c r="D1038" s="59"/>
      <c r="E1038" s="59"/>
      <c r="F1038" s="59"/>
      <c r="G1038" s="59"/>
      <c r="H1038" s="59"/>
      <c r="I1038" s="59"/>
      <c r="J1038" s="161"/>
    </row>
    <row r="1039" spans="3:10">
      <c r="C1039" s="255"/>
      <c r="D1039" s="59"/>
      <c r="E1039" s="59"/>
      <c r="F1039" s="59"/>
      <c r="G1039" s="59"/>
      <c r="H1039" s="59"/>
      <c r="I1039" s="59"/>
      <c r="J1039" s="161"/>
    </row>
    <row r="1040" spans="3:10">
      <c r="C1040" s="255"/>
      <c r="D1040" s="59"/>
      <c r="E1040" s="59"/>
      <c r="F1040" s="59"/>
      <c r="G1040" s="59"/>
      <c r="H1040" s="59"/>
      <c r="I1040" s="59"/>
      <c r="J1040" s="161"/>
    </row>
    <row r="1041" spans="3:10">
      <c r="C1041" s="255"/>
      <c r="D1041" s="59"/>
      <c r="E1041" s="59"/>
      <c r="F1041" s="59"/>
      <c r="G1041" s="59"/>
      <c r="H1041" s="59"/>
      <c r="I1041" s="59"/>
      <c r="J1041" s="161"/>
    </row>
    <row r="1042" spans="3:10">
      <c r="C1042" s="255"/>
      <c r="D1042" s="59"/>
      <c r="E1042" s="59"/>
      <c r="F1042" s="59"/>
      <c r="G1042" s="59"/>
      <c r="H1042" s="59"/>
      <c r="I1042" s="59"/>
      <c r="J1042" s="161"/>
    </row>
    <row r="1043" spans="3:10">
      <c r="C1043" s="255"/>
      <c r="D1043" s="59"/>
      <c r="E1043" s="59"/>
      <c r="F1043" s="59"/>
      <c r="G1043" s="59"/>
      <c r="H1043" s="59"/>
      <c r="I1043" s="59"/>
      <c r="J1043" s="161"/>
    </row>
    <row r="1044" spans="3:10">
      <c r="C1044" s="255"/>
      <c r="D1044" s="59"/>
      <c r="E1044" s="59"/>
      <c r="F1044" s="59"/>
      <c r="G1044" s="59"/>
      <c r="H1044" s="59"/>
      <c r="I1044" s="59"/>
      <c r="J1044" s="161"/>
    </row>
    <row r="1045" spans="3:10">
      <c r="C1045" s="255"/>
      <c r="D1045" s="59"/>
      <c r="E1045" s="59"/>
      <c r="F1045" s="59"/>
      <c r="G1045" s="59"/>
      <c r="H1045" s="59"/>
      <c r="I1045" s="59"/>
      <c r="J1045" s="161"/>
    </row>
    <row r="1046" spans="3:10">
      <c r="C1046" s="255"/>
      <c r="D1046" s="59"/>
      <c r="E1046" s="59"/>
      <c r="F1046" s="59"/>
      <c r="G1046" s="59"/>
      <c r="H1046" s="59"/>
      <c r="I1046" s="59"/>
      <c r="J1046" s="161"/>
    </row>
    <row r="1047" spans="3:10">
      <c r="C1047" s="255"/>
      <c r="D1047" s="59"/>
      <c r="E1047" s="59"/>
      <c r="F1047" s="59"/>
      <c r="G1047" s="59"/>
      <c r="H1047" s="59"/>
      <c r="I1047" s="59"/>
      <c r="J1047" s="161"/>
    </row>
    <row r="1048" spans="3:10">
      <c r="C1048" s="255"/>
      <c r="D1048" s="59"/>
      <c r="E1048" s="59"/>
      <c r="F1048" s="59"/>
      <c r="G1048" s="59"/>
      <c r="H1048" s="59"/>
      <c r="I1048" s="59"/>
      <c r="J1048" s="161"/>
    </row>
    <row r="1049" spans="3:10">
      <c r="C1049" s="255"/>
      <c r="D1049" s="59"/>
      <c r="E1049" s="59"/>
      <c r="F1049" s="59"/>
      <c r="G1049" s="59"/>
      <c r="H1049" s="59"/>
      <c r="I1049" s="59"/>
      <c r="J1049" s="161"/>
    </row>
    <row r="1050" spans="3:10">
      <c r="C1050" s="255"/>
      <c r="D1050" s="59"/>
      <c r="E1050" s="59"/>
      <c r="F1050" s="59"/>
      <c r="G1050" s="59"/>
      <c r="H1050" s="59"/>
      <c r="I1050" s="59"/>
      <c r="J1050" s="161"/>
    </row>
    <row r="1051" spans="3:10">
      <c r="C1051" s="255"/>
      <c r="D1051" s="59"/>
      <c r="E1051" s="59"/>
      <c r="F1051" s="59"/>
      <c r="G1051" s="59"/>
      <c r="H1051" s="59"/>
      <c r="I1051" s="59"/>
      <c r="J1051" s="161"/>
    </row>
    <row r="1052" spans="3:10">
      <c r="C1052" s="255"/>
      <c r="D1052" s="59"/>
      <c r="E1052" s="59"/>
      <c r="F1052" s="59"/>
      <c r="G1052" s="59"/>
      <c r="H1052" s="59"/>
      <c r="I1052" s="59"/>
      <c r="J1052" s="161"/>
    </row>
    <row r="1053" spans="3:10">
      <c r="C1053" s="255"/>
      <c r="D1053" s="59"/>
      <c r="E1053" s="59"/>
      <c r="F1053" s="59"/>
      <c r="G1053" s="59"/>
      <c r="H1053" s="59"/>
      <c r="I1053" s="59"/>
      <c r="J1053" s="161"/>
    </row>
    <row r="1054" spans="3:10">
      <c r="C1054" s="255"/>
      <c r="D1054" s="59"/>
      <c r="E1054" s="59"/>
      <c r="F1054" s="59"/>
      <c r="G1054" s="59"/>
      <c r="H1054" s="59"/>
      <c r="I1054" s="59"/>
      <c r="J1054" s="161"/>
    </row>
    <row r="1055" spans="3:10">
      <c r="C1055" s="255"/>
      <c r="D1055" s="59"/>
      <c r="E1055" s="59"/>
      <c r="F1055" s="59"/>
      <c r="G1055" s="59"/>
      <c r="H1055" s="59"/>
      <c r="I1055" s="59"/>
      <c r="J1055" s="161"/>
    </row>
    <row r="1056" spans="3:10">
      <c r="C1056" s="255"/>
      <c r="D1056" s="59"/>
      <c r="E1056" s="59"/>
      <c r="F1056" s="59"/>
      <c r="G1056" s="59"/>
      <c r="H1056" s="59"/>
      <c r="I1056" s="59"/>
      <c r="J1056" s="161"/>
    </row>
    <row r="1057" spans="3:10">
      <c r="C1057" s="255"/>
      <c r="D1057" s="59"/>
      <c r="E1057" s="59"/>
      <c r="F1057" s="59"/>
      <c r="G1057" s="59"/>
      <c r="H1057" s="59"/>
      <c r="I1057" s="59"/>
      <c r="J1057" s="161"/>
    </row>
    <row r="1058" spans="3:10">
      <c r="C1058" s="255"/>
      <c r="D1058" s="59"/>
      <c r="E1058" s="59"/>
      <c r="F1058" s="59"/>
      <c r="G1058" s="59"/>
      <c r="H1058" s="59"/>
      <c r="I1058" s="59"/>
      <c r="J1058" s="161"/>
    </row>
    <row r="1059" spans="3:10">
      <c r="C1059" s="255"/>
      <c r="D1059" s="59"/>
      <c r="E1059" s="59"/>
      <c r="F1059" s="59"/>
      <c r="G1059" s="59"/>
      <c r="H1059" s="59"/>
      <c r="I1059" s="59"/>
      <c r="J1059" s="161"/>
    </row>
    <row r="1060" spans="3:10">
      <c r="C1060" s="255"/>
      <c r="D1060" s="59"/>
      <c r="E1060" s="59"/>
      <c r="F1060" s="59"/>
      <c r="G1060" s="59"/>
      <c r="H1060" s="59"/>
      <c r="I1060" s="59"/>
      <c r="J1060" s="161"/>
    </row>
    <row r="1061" spans="3:10">
      <c r="C1061" s="255"/>
      <c r="D1061" s="59"/>
      <c r="E1061" s="59"/>
      <c r="F1061" s="59"/>
      <c r="G1061" s="59"/>
      <c r="H1061" s="59"/>
      <c r="I1061" s="59"/>
      <c r="J1061" s="161"/>
    </row>
    <row r="1062" spans="3:10">
      <c r="C1062" s="255"/>
      <c r="D1062" s="59"/>
      <c r="E1062" s="59"/>
      <c r="F1062" s="59"/>
      <c r="G1062" s="59"/>
      <c r="H1062" s="59"/>
      <c r="I1062" s="59"/>
      <c r="J1062" s="161"/>
    </row>
    <row r="1063" spans="3:10">
      <c r="C1063" s="255"/>
      <c r="D1063" s="59"/>
      <c r="E1063" s="59"/>
      <c r="F1063" s="59"/>
      <c r="G1063" s="59"/>
      <c r="H1063" s="59"/>
      <c r="I1063" s="59"/>
      <c r="J1063" s="161"/>
    </row>
    <row r="1064" spans="3:10">
      <c r="C1064" s="255"/>
      <c r="D1064" s="59"/>
      <c r="E1064" s="59"/>
      <c r="F1064" s="59"/>
      <c r="G1064" s="59"/>
      <c r="H1064" s="59"/>
      <c r="I1064" s="59"/>
      <c r="J1064" s="161"/>
    </row>
    <row r="1065" spans="3:10">
      <c r="C1065" s="255"/>
      <c r="D1065" s="59"/>
      <c r="E1065" s="59"/>
      <c r="F1065" s="59"/>
      <c r="G1065" s="59"/>
      <c r="H1065" s="59"/>
      <c r="I1065" s="59"/>
      <c r="J1065" s="161"/>
    </row>
    <row r="1066" spans="3:10">
      <c r="C1066" s="255"/>
      <c r="D1066" s="59"/>
      <c r="E1066" s="59"/>
      <c r="F1066" s="59"/>
      <c r="G1066" s="59"/>
      <c r="H1066" s="59"/>
      <c r="I1066" s="59"/>
      <c r="J1066" s="161"/>
    </row>
    <row r="1067" spans="3:10">
      <c r="C1067" s="255"/>
      <c r="D1067" s="59"/>
      <c r="E1067" s="59"/>
      <c r="F1067" s="59"/>
      <c r="G1067" s="59"/>
      <c r="H1067" s="59"/>
      <c r="I1067" s="59"/>
      <c r="J1067" s="161"/>
    </row>
    <row r="1068" spans="3:10">
      <c r="C1068" s="255"/>
      <c r="D1068" s="59"/>
      <c r="E1068" s="59"/>
      <c r="F1068" s="59"/>
      <c r="G1068" s="59"/>
      <c r="H1068" s="59"/>
      <c r="I1068" s="59"/>
      <c r="J1068" s="161"/>
    </row>
    <row r="1069" spans="3:10">
      <c r="C1069" s="255"/>
      <c r="D1069" s="59"/>
      <c r="E1069" s="59"/>
      <c r="F1069" s="59"/>
      <c r="G1069" s="59"/>
      <c r="H1069" s="59"/>
      <c r="I1069" s="59"/>
      <c r="J1069" s="161"/>
    </row>
    <row r="1070" spans="3:10">
      <c r="C1070" s="255"/>
      <c r="D1070" s="59"/>
      <c r="E1070" s="59"/>
      <c r="F1070" s="59"/>
      <c r="G1070" s="59"/>
      <c r="H1070" s="59"/>
      <c r="I1070" s="59"/>
      <c r="J1070" s="161"/>
    </row>
    <row r="1071" spans="3:10">
      <c r="C1071" s="255"/>
      <c r="D1071" s="59"/>
      <c r="E1071" s="59"/>
      <c r="F1071" s="59"/>
      <c r="G1071" s="59"/>
      <c r="H1071" s="59"/>
      <c r="I1071" s="59"/>
      <c r="J1071" s="161"/>
    </row>
    <row r="1072" spans="3:10">
      <c r="C1072" s="255"/>
      <c r="D1072" s="59"/>
      <c r="E1072" s="59"/>
      <c r="F1072" s="59"/>
      <c r="G1072" s="59"/>
      <c r="H1072" s="59"/>
      <c r="I1072" s="59"/>
      <c r="J1072" s="161"/>
    </row>
    <row r="1073" spans="3:10">
      <c r="C1073" s="255"/>
      <c r="D1073" s="59"/>
      <c r="E1073" s="59"/>
      <c r="F1073" s="59"/>
      <c r="G1073" s="59"/>
      <c r="H1073" s="59"/>
      <c r="I1073" s="59"/>
      <c r="J1073" s="161"/>
    </row>
    <row r="1074" spans="3:10">
      <c r="C1074" s="255"/>
      <c r="D1074" s="59"/>
      <c r="E1074" s="59"/>
      <c r="F1074" s="59"/>
      <c r="G1074" s="59"/>
      <c r="H1074" s="59"/>
      <c r="I1074" s="59"/>
      <c r="J1074" s="161"/>
    </row>
    <row r="1075" spans="3:10">
      <c r="C1075" s="255"/>
      <c r="D1075" s="59"/>
      <c r="E1075" s="59"/>
      <c r="F1075" s="59"/>
      <c r="G1075" s="59"/>
      <c r="H1075" s="59"/>
      <c r="I1075" s="59"/>
      <c r="J1075" s="161"/>
    </row>
    <row r="1076" spans="3:10">
      <c r="C1076" s="255"/>
      <c r="D1076" s="59"/>
      <c r="E1076" s="59"/>
      <c r="F1076" s="59"/>
      <c r="G1076" s="59"/>
      <c r="H1076" s="59"/>
      <c r="I1076" s="59"/>
      <c r="J1076" s="161"/>
    </row>
    <row r="1077" spans="3:10">
      <c r="C1077" s="255"/>
      <c r="D1077" s="59"/>
      <c r="E1077" s="59"/>
      <c r="F1077" s="59"/>
      <c r="G1077" s="59"/>
      <c r="H1077" s="59"/>
      <c r="I1077" s="59"/>
      <c r="J1077" s="161"/>
    </row>
    <row r="1078" spans="3:10">
      <c r="C1078" s="255"/>
      <c r="D1078" s="59"/>
      <c r="E1078" s="59"/>
      <c r="F1078" s="59"/>
      <c r="G1078" s="59"/>
      <c r="H1078" s="59"/>
      <c r="I1078" s="59"/>
      <c r="J1078" s="161"/>
    </row>
    <row r="1079" spans="3:10">
      <c r="C1079" s="255"/>
      <c r="D1079" s="59"/>
      <c r="E1079" s="59"/>
      <c r="F1079" s="59"/>
      <c r="G1079" s="59"/>
      <c r="H1079" s="59"/>
      <c r="I1079" s="59"/>
      <c r="J1079" s="161"/>
    </row>
    <row r="1080" spans="3:10">
      <c r="C1080" s="255"/>
      <c r="D1080" s="59"/>
      <c r="E1080" s="59"/>
      <c r="F1080" s="59"/>
      <c r="G1080" s="59"/>
      <c r="H1080" s="59"/>
      <c r="I1080" s="59"/>
      <c r="J1080" s="161"/>
    </row>
    <row r="1081" spans="3:10">
      <c r="C1081" s="255"/>
      <c r="D1081" s="59"/>
      <c r="E1081" s="59"/>
      <c r="F1081" s="59"/>
      <c r="G1081" s="59"/>
      <c r="H1081" s="59"/>
      <c r="I1081" s="59"/>
      <c r="J1081" s="161"/>
    </row>
    <row r="1082" spans="3:10">
      <c r="C1082" s="255"/>
      <c r="D1082" s="59"/>
      <c r="E1082" s="59"/>
      <c r="F1082" s="59"/>
      <c r="G1082" s="59"/>
      <c r="H1082" s="59"/>
      <c r="I1082" s="59"/>
      <c r="J1082" s="161"/>
    </row>
    <row r="1083" spans="3:10">
      <c r="C1083" s="255"/>
      <c r="D1083" s="59"/>
      <c r="E1083" s="59"/>
      <c r="F1083" s="59"/>
      <c r="G1083" s="59"/>
      <c r="H1083" s="59"/>
      <c r="I1083" s="59"/>
      <c r="J1083" s="161"/>
    </row>
    <row r="1084" spans="3:10">
      <c r="C1084" s="255"/>
      <c r="D1084" s="59"/>
      <c r="E1084" s="59"/>
      <c r="F1084" s="59"/>
      <c r="G1084" s="59"/>
      <c r="H1084" s="59"/>
      <c r="I1084" s="59"/>
      <c r="J1084" s="161"/>
    </row>
    <row r="1085" spans="3:10">
      <c r="C1085" s="255"/>
      <c r="D1085" s="59"/>
      <c r="E1085" s="59"/>
      <c r="F1085" s="59"/>
      <c r="G1085" s="59"/>
      <c r="H1085" s="59"/>
      <c r="I1085" s="59"/>
      <c r="J1085" s="161"/>
    </row>
    <row r="1086" spans="3:10">
      <c r="C1086" s="255"/>
      <c r="D1086" s="59"/>
      <c r="E1086" s="59"/>
      <c r="F1086" s="59"/>
      <c r="G1086" s="59"/>
      <c r="H1086" s="59"/>
      <c r="I1086" s="59"/>
      <c r="J1086" s="161"/>
    </row>
    <row r="1087" spans="3:10">
      <c r="C1087" s="255"/>
      <c r="D1087" s="59"/>
      <c r="E1087" s="59"/>
      <c r="F1087" s="59"/>
      <c r="G1087" s="59"/>
      <c r="H1087" s="59"/>
      <c r="I1087" s="59"/>
      <c r="J1087" s="161"/>
    </row>
    <row r="1088" spans="3:10">
      <c r="C1088" s="255"/>
      <c r="D1088" s="59"/>
      <c r="E1088" s="59"/>
      <c r="F1088" s="59"/>
      <c r="G1088" s="59"/>
      <c r="H1088" s="59"/>
      <c r="I1088" s="59"/>
      <c r="J1088" s="161"/>
    </row>
    <row r="1089" spans="3:10">
      <c r="C1089" s="255"/>
      <c r="D1089" s="59"/>
      <c r="E1089" s="59"/>
      <c r="F1089" s="59"/>
      <c r="G1089" s="59"/>
      <c r="H1089" s="59"/>
      <c r="I1089" s="59"/>
      <c r="J1089" s="161"/>
    </row>
    <row r="1090" spans="3:10">
      <c r="C1090" s="255"/>
      <c r="D1090" s="59"/>
      <c r="E1090" s="59"/>
      <c r="F1090" s="59"/>
      <c r="G1090" s="59"/>
      <c r="H1090" s="59"/>
      <c r="I1090" s="59"/>
      <c r="J1090" s="161"/>
    </row>
    <row r="1091" spans="3:10">
      <c r="C1091" s="255"/>
      <c r="D1091" s="59"/>
      <c r="E1091" s="59"/>
      <c r="F1091" s="59"/>
      <c r="G1091" s="59"/>
      <c r="H1091" s="59"/>
      <c r="I1091" s="59"/>
      <c r="J1091" s="161"/>
    </row>
    <row r="1092" spans="3:10">
      <c r="C1092" s="255"/>
      <c r="D1092" s="59"/>
      <c r="E1092" s="59"/>
      <c r="F1092" s="59"/>
      <c r="G1092" s="59"/>
      <c r="H1092" s="59"/>
      <c r="I1092" s="59"/>
      <c r="J1092" s="161"/>
    </row>
    <row r="1093" spans="3:10">
      <c r="C1093" s="255"/>
      <c r="D1093" s="59"/>
      <c r="E1093" s="59"/>
      <c r="F1093" s="59"/>
      <c r="G1093" s="59"/>
      <c r="H1093" s="59"/>
      <c r="I1093" s="59"/>
      <c r="J1093" s="161"/>
    </row>
    <row r="1094" spans="3:10">
      <c r="C1094" s="255"/>
      <c r="D1094" s="59"/>
      <c r="E1094" s="59"/>
      <c r="F1094" s="59"/>
      <c r="G1094" s="59"/>
      <c r="H1094" s="59"/>
      <c r="I1094" s="59"/>
      <c r="J1094" s="161"/>
    </row>
    <row r="1095" spans="3:10">
      <c r="C1095" s="255"/>
      <c r="D1095" s="59"/>
      <c r="E1095" s="59"/>
      <c r="F1095" s="59"/>
      <c r="G1095" s="59"/>
      <c r="H1095" s="59"/>
      <c r="I1095" s="59"/>
      <c r="J1095" s="161"/>
    </row>
    <row r="1096" spans="3:10">
      <c r="C1096" s="255"/>
      <c r="D1096" s="59"/>
      <c r="E1096" s="59"/>
      <c r="F1096" s="59"/>
      <c r="G1096" s="59"/>
      <c r="H1096" s="59"/>
      <c r="I1096" s="59"/>
      <c r="J1096" s="161"/>
    </row>
    <row r="1097" spans="3:10">
      <c r="C1097" s="255"/>
      <c r="D1097" s="59"/>
      <c r="E1097" s="59"/>
      <c r="F1097" s="59"/>
      <c r="G1097" s="59"/>
      <c r="H1097" s="59"/>
      <c r="I1097" s="59"/>
      <c r="J1097" s="161"/>
    </row>
    <row r="1098" spans="3:10">
      <c r="C1098" s="255"/>
      <c r="D1098" s="59"/>
      <c r="E1098" s="59"/>
      <c r="F1098" s="59"/>
      <c r="G1098" s="59"/>
      <c r="H1098" s="59"/>
      <c r="I1098" s="59"/>
      <c r="J1098" s="161"/>
    </row>
    <row r="1099" spans="3:10">
      <c r="C1099" s="255"/>
      <c r="D1099" s="59"/>
      <c r="E1099" s="59"/>
      <c r="F1099" s="59"/>
      <c r="G1099" s="59"/>
      <c r="H1099" s="59"/>
      <c r="I1099" s="59"/>
      <c r="J1099" s="161"/>
    </row>
    <row r="1100" spans="3:10">
      <c r="C1100" s="255"/>
      <c r="D1100" s="59"/>
      <c r="E1100" s="59"/>
      <c r="F1100" s="59"/>
      <c r="G1100" s="59"/>
      <c r="H1100" s="59"/>
      <c r="I1100" s="59"/>
      <c r="J1100" s="161"/>
    </row>
    <row r="1101" spans="3:10">
      <c r="C1101" s="255"/>
      <c r="D1101" s="59"/>
      <c r="E1101" s="59"/>
      <c r="F1101" s="59"/>
      <c r="G1101" s="59"/>
      <c r="H1101" s="59"/>
      <c r="I1101" s="59"/>
      <c r="J1101" s="161"/>
    </row>
    <row r="1102" spans="3:10">
      <c r="C1102" s="255"/>
      <c r="D1102" s="59"/>
      <c r="E1102" s="59"/>
      <c r="F1102" s="59"/>
      <c r="G1102" s="59"/>
      <c r="H1102" s="59"/>
      <c r="I1102" s="59"/>
      <c r="J1102" s="161"/>
    </row>
    <row r="1103" spans="3:10">
      <c r="C1103" s="255"/>
      <c r="D1103" s="59"/>
      <c r="E1103" s="59"/>
      <c r="F1103" s="59"/>
      <c r="G1103" s="59"/>
      <c r="H1103" s="59"/>
      <c r="I1103" s="59"/>
      <c r="J1103" s="161"/>
    </row>
    <row r="1104" spans="3:10">
      <c r="C1104" s="255"/>
      <c r="D1104" s="59"/>
      <c r="E1104" s="59"/>
      <c r="F1104" s="59"/>
      <c r="G1104" s="59"/>
      <c r="H1104" s="59"/>
      <c r="I1104" s="59"/>
      <c r="J1104" s="161"/>
    </row>
    <row r="1105" spans="3:10">
      <c r="C1105" s="255"/>
      <c r="D1105" s="59"/>
      <c r="E1105" s="59"/>
      <c r="F1105" s="59"/>
      <c r="G1105" s="59"/>
      <c r="H1105" s="59"/>
      <c r="I1105" s="59"/>
      <c r="J1105" s="161"/>
    </row>
    <row r="1106" spans="3:10">
      <c r="C1106" s="255"/>
      <c r="D1106" s="59"/>
      <c r="E1106" s="59"/>
      <c r="F1106" s="59"/>
      <c r="G1106" s="59"/>
      <c r="H1106" s="59"/>
      <c r="I1106" s="59"/>
      <c r="J1106" s="161"/>
    </row>
    <row r="1107" spans="3:10">
      <c r="C1107" s="255"/>
      <c r="D1107" s="59"/>
      <c r="E1107" s="59"/>
      <c r="F1107" s="59"/>
      <c r="G1107" s="59"/>
      <c r="H1107" s="59"/>
      <c r="I1107" s="59"/>
      <c r="J1107" s="161"/>
    </row>
    <row r="1108" spans="3:10">
      <c r="C1108" s="255"/>
      <c r="D1108" s="59"/>
      <c r="E1108" s="59"/>
      <c r="F1108" s="59"/>
      <c r="G1108" s="59"/>
      <c r="H1108" s="59"/>
      <c r="I1108" s="59"/>
      <c r="J1108" s="161"/>
    </row>
    <row r="1109" spans="3:10">
      <c r="C1109" s="255"/>
      <c r="D1109" s="59"/>
      <c r="E1109" s="59"/>
      <c r="F1109" s="59"/>
      <c r="G1109" s="59"/>
      <c r="H1109" s="59"/>
      <c r="I1109" s="59"/>
      <c r="J1109" s="161"/>
    </row>
    <row r="1110" spans="3:10">
      <c r="C1110" s="255"/>
      <c r="D1110" s="59"/>
      <c r="E1110" s="59"/>
      <c r="F1110" s="59"/>
      <c r="G1110" s="59"/>
      <c r="H1110" s="59"/>
      <c r="I1110" s="59"/>
      <c r="J1110" s="161"/>
    </row>
    <row r="1111" spans="3:10">
      <c r="C1111" s="255"/>
      <c r="D1111" s="59"/>
      <c r="E1111" s="59"/>
      <c r="F1111" s="59"/>
      <c r="G1111" s="59"/>
      <c r="H1111" s="59"/>
      <c r="I1111" s="59"/>
      <c r="J1111" s="161"/>
    </row>
    <row r="1112" spans="3:10">
      <c r="C1112" s="255"/>
      <c r="D1112" s="59"/>
      <c r="E1112" s="59"/>
      <c r="F1112" s="59"/>
      <c r="G1112" s="59"/>
      <c r="H1112" s="59"/>
      <c r="I1112" s="59"/>
      <c r="J1112" s="161"/>
    </row>
    <row r="1113" spans="3:10">
      <c r="C1113" s="255"/>
      <c r="D1113" s="59"/>
      <c r="E1113" s="59"/>
      <c r="F1113" s="59"/>
      <c r="G1113" s="59"/>
      <c r="H1113" s="59"/>
      <c r="I1113" s="59"/>
      <c r="J1113" s="161"/>
    </row>
    <row r="1114" spans="3:10">
      <c r="C1114" s="255"/>
      <c r="D1114" s="59"/>
      <c r="E1114" s="59"/>
      <c r="F1114" s="59"/>
      <c r="G1114" s="59"/>
      <c r="H1114" s="59"/>
      <c r="I1114" s="59"/>
      <c r="J1114" s="161"/>
    </row>
    <row r="1115" spans="3:10">
      <c r="C1115" s="255"/>
      <c r="D1115" s="59"/>
      <c r="E1115" s="59"/>
      <c r="F1115" s="59"/>
      <c r="G1115" s="59"/>
      <c r="H1115" s="59"/>
      <c r="I1115" s="59"/>
      <c r="J1115" s="161"/>
    </row>
    <row r="1116" spans="3:10">
      <c r="C1116" s="255"/>
      <c r="D1116" s="59"/>
      <c r="E1116" s="59"/>
      <c r="F1116" s="59"/>
      <c r="G1116" s="59"/>
      <c r="H1116" s="59"/>
      <c r="I1116" s="59"/>
      <c r="J1116" s="161"/>
    </row>
    <row r="1117" spans="3:10">
      <c r="C1117" s="255"/>
      <c r="D1117" s="59"/>
      <c r="E1117" s="59"/>
      <c r="F1117" s="59"/>
      <c r="G1117" s="59"/>
      <c r="H1117" s="59"/>
      <c r="I1117" s="59"/>
      <c r="J1117" s="161"/>
    </row>
    <row r="1118" spans="3:10">
      <c r="C1118" s="255"/>
      <c r="D1118" s="59"/>
      <c r="E1118" s="59"/>
      <c r="F1118" s="59"/>
      <c r="G1118" s="59"/>
      <c r="H1118" s="59"/>
      <c r="I1118" s="59"/>
      <c r="J1118" s="161"/>
    </row>
    <row r="1119" spans="3:10">
      <c r="C1119" s="255"/>
      <c r="D1119" s="59"/>
      <c r="E1119" s="59"/>
      <c r="F1119" s="59"/>
      <c r="G1119" s="59"/>
      <c r="H1119" s="59"/>
      <c r="I1119" s="59"/>
      <c r="J1119" s="161"/>
    </row>
    <row r="1120" spans="3:10">
      <c r="C1120" s="255"/>
      <c r="D1120" s="59"/>
      <c r="E1120" s="59"/>
      <c r="F1120" s="59"/>
      <c r="G1120" s="59"/>
      <c r="H1120" s="59"/>
      <c r="I1120" s="59"/>
      <c r="J1120" s="161"/>
    </row>
    <row r="1121" spans="3:10">
      <c r="C1121" s="255"/>
      <c r="D1121" s="59"/>
      <c r="E1121" s="59"/>
      <c r="F1121" s="59"/>
      <c r="G1121" s="59"/>
      <c r="H1121" s="59"/>
      <c r="I1121" s="59"/>
      <c r="J1121" s="161"/>
    </row>
    <row r="1122" spans="3:10">
      <c r="C1122" s="255"/>
      <c r="D1122" s="59"/>
      <c r="E1122" s="59"/>
      <c r="F1122" s="59"/>
      <c r="G1122" s="59"/>
      <c r="H1122" s="59"/>
      <c r="I1122" s="59"/>
      <c r="J1122" s="161"/>
    </row>
    <row r="1123" spans="3:10">
      <c r="C1123" s="255"/>
      <c r="D1123" s="59"/>
      <c r="E1123" s="59"/>
      <c r="F1123" s="59"/>
      <c r="G1123" s="59"/>
      <c r="H1123" s="59"/>
      <c r="I1123" s="59"/>
      <c r="J1123" s="161"/>
    </row>
    <row r="1124" spans="3:10">
      <c r="C1124" s="255"/>
      <c r="D1124" s="59"/>
      <c r="E1124" s="59"/>
      <c r="F1124" s="59"/>
      <c r="G1124" s="59"/>
      <c r="H1124" s="59"/>
      <c r="I1124" s="59"/>
      <c r="J1124" s="161"/>
    </row>
    <row r="1125" spans="3:10">
      <c r="C1125" s="255"/>
      <c r="D1125" s="59"/>
      <c r="E1125" s="59"/>
      <c r="F1125" s="59"/>
      <c r="G1125" s="59"/>
      <c r="H1125" s="59"/>
      <c r="I1125" s="59"/>
      <c r="J1125" s="161"/>
    </row>
    <row r="1126" spans="3:10">
      <c r="C1126" s="255"/>
      <c r="D1126" s="59"/>
      <c r="E1126" s="59"/>
      <c r="F1126" s="59"/>
      <c r="G1126" s="59"/>
      <c r="H1126" s="59"/>
      <c r="I1126" s="59"/>
      <c r="J1126" s="161"/>
    </row>
    <row r="1127" spans="3:10">
      <c r="C1127" s="255"/>
      <c r="D1127" s="59"/>
      <c r="E1127" s="59"/>
      <c r="F1127" s="59"/>
      <c r="G1127" s="59"/>
      <c r="H1127" s="59"/>
      <c r="I1127" s="59"/>
      <c r="J1127" s="161"/>
    </row>
    <row r="1128" spans="3:10">
      <c r="C1128" s="255"/>
      <c r="D1128" s="59"/>
      <c r="E1128" s="59"/>
      <c r="F1128" s="59"/>
      <c r="G1128" s="59"/>
      <c r="H1128" s="59"/>
      <c r="I1128" s="59"/>
      <c r="J1128" s="161"/>
    </row>
    <row r="1129" spans="3:10">
      <c r="C1129" s="255"/>
      <c r="D1129" s="59"/>
      <c r="E1129" s="59"/>
      <c r="F1129" s="59"/>
      <c r="G1129" s="59"/>
      <c r="H1129" s="59"/>
      <c r="I1129" s="59"/>
      <c r="J1129" s="161"/>
    </row>
    <row r="1130" spans="3:10">
      <c r="C1130" s="255"/>
      <c r="D1130" s="59"/>
      <c r="E1130" s="59"/>
      <c r="F1130" s="59"/>
      <c r="G1130" s="59"/>
      <c r="H1130" s="59"/>
      <c r="I1130" s="59"/>
      <c r="J1130" s="161"/>
    </row>
    <row r="1131" spans="3:10">
      <c r="C1131" s="255"/>
      <c r="D1131" s="59"/>
      <c r="E1131" s="59"/>
      <c r="F1131" s="59"/>
      <c r="G1131" s="59"/>
      <c r="H1131" s="59"/>
      <c r="I1131" s="59"/>
      <c r="J1131" s="161"/>
    </row>
    <row r="1132" spans="3:10">
      <c r="C1132" s="255"/>
      <c r="D1132" s="59"/>
      <c r="E1132" s="59"/>
      <c r="F1132" s="59"/>
      <c r="G1132" s="59"/>
      <c r="H1132" s="59"/>
      <c r="I1132" s="59"/>
      <c r="J1132" s="161"/>
    </row>
    <row r="1133" spans="3:10">
      <c r="C1133" s="255"/>
      <c r="D1133" s="59"/>
      <c r="E1133" s="59"/>
      <c r="F1133" s="59"/>
      <c r="G1133" s="59"/>
      <c r="H1133" s="59"/>
      <c r="I1133" s="59"/>
      <c r="J1133" s="161"/>
    </row>
    <row r="1134" spans="3:10">
      <c r="C1134" s="255"/>
      <c r="D1134" s="59"/>
      <c r="E1134" s="59"/>
      <c r="F1134" s="59"/>
      <c r="G1134" s="59"/>
      <c r="H1134" s="59"/>
      <c r="I1134" s="59"/>
      <c r="J1134" s="161"/>
    </row>
    <row r="1135" spans="3:10">
      <c r="C1135" s="255"/>
      <c r="D1135" s="59"/>
      <c r="E1135" s="59"/>
      <c r="F1135" s="59"/>
      <c r="G1135" s="59"/>
      <c r="H1135" s="59"/>
      <c r="I1135" s="59"/>
      <c r="J1135" s="161"/>
    </row>
    <row r="1136" spans="3:10">
      <c r="C1136" s="255"/>
      <c r="D1136" s="59"/>
      <c r="E1136" s="59"/>
      <c r="F1136" s="59"/>
      <c r="G1136" s="59"/>
      <c r="H1136" s="59"/>
      <c r="I1136" s="59"/>
      <c r="J1136" s="161"/>
    </row>
    <row r="1137" spans="3:10">
      <c r="C1137" s="255"/>
      <c r="D1137" s="59"/>
      <c r="E1137" s="59"/>
      <c r="F1137" s="59"/>
      <c r="G1137" s="59"/>
      <c r="H1137" s="59"/>
      <c r="I1137" s="59"/>
      <c r="J1137" s="161"/>
    </row>
    <row r="1138" spans="3:10">
      <c r="C1138" s="255"/>
      <c r="D1138" s="59"/>
      <c r="E1138" s="59"/>
      <c r="F1138" s="59"/>
      <c r="G1138" s="59"/>
      <c r="H1138" s="59"/>
      <c r="I1138" s="59"/>
      <c r="J1138" s="161"/>
    </row>
    <row r="1139" spans="3:10">
      <c r="C1139" s="255"/>
      <c r="D1139" s="59"/>
      <c r="E1139" s="59"/>
      <c r="F1139" s="59"/>
      <c r="G1139" s="59"/>
      <c r="H1139" s="59"/>
      <c r="I1139" s="59"/>
      <c r="J1139" s="161"/>
    </row>
    <row r="1140" spans="3:10">
      <c r="C1140" s="255"/>
      <c r="D1140" s="59"/>
      <c r="E1140" s="59"/>
      <c r="F1140" s="59"/>
      <c r="G1140" s="59"/>
      <c r="H1140" s="59"/>
      <c r="I1140" s="59"/>
      <c r="J1140" s="161"/>
    </row>
  </sheetData>
  <hyperlinks>
    <hyperlink ref="J2" r:id="rId1" xr:uid="{00000000-0004-0000-1E00-000000000000}"/>
    <hyperlink ref="J6" r:id="rId2" xr:uid="{00000000-0004-0000-1E00-000001000000}"/>
    <hyperlink ref="J7" r:id="rId3" xr:uid="{00000000-0004-0000-1E00-000002000000}"/>
    <hyperlink ref="J9" r:id="rId4" xr:uid="{00000000-0004-0000-1E00-000003000000}"/>
    <hyperlink ref="J10" r:id="rId5" xr:uid="{00000000-0004-0000-1E00-000004000000}"/>
    <hyperlink ref="J11" r:id="rId6" xr:uid="{00000000-0004-0000-1E00-000005000000}"/>
    <hyperlink ref="J12" r:id="rId7" xr:uid="{00000000-0004-0000-1E00-000006000000}"/>
    <hyperlink ref="J13" r:id="rId8" xr:uid="{00000000-0004-0000-1E00-000007000000}"/>
    <hyperlink ref="J14" r:id="rId9" xr:uid="{00000000-0004-0000-1E00-000008000000}"/>
    <hyperlink ref="J15" r:id="rId10" xr:uid="{00000000-0004-0000-1E00-000009000000}"/>
    <hyperlink ref="J16" r:id="rId11" xr:uid="{00000000-0004-0000-1E00-00000A000000}"/>
    <hyperlink ref="J17" r:id="rId12" xr:uid="{00000000-0004-0000-1E00-00000B000000}"/>
    <hyperlink ref="J18" r:id="rId13" xr:uid="{00000000-0004-0000-1E00-00000C000000}"/>
    <hyperlink ref="J19" r:id="rId14" xr:uid="{00000000-0004-0000-1E00-00000D000000}"/>
    <hyperlink ref="J20" r:id="rId15" xr:uid="{00000000-0004-0000-1E00-00000E000000}"/>
    <hyperlink ref="J21" r:id="rId16" xr:uid="{00000000-0004-0000-1E00-00000F000000}"/>
    <hyperlink ref="J22" r:id="rId17" xr:uid="{00000000-0004-0000-1E00-000010000000}"/>
    <hyperlink ref="J23" r:id="rId18" xr:uid="{00000000-0004-0000-1E00-000011000000}"/>
    <hyperlink ref="J24" r:id="rId19" xr:uid="{00000000-0004-0000-1E00-000012000000}"/>
    <hyperlink ref="J25" r:id="rId20" xr:uid="{00000000-0004-0000-1E00-000013000000}"/>
    <hyperlink ref="J26" r:id="rId21" xr:uid="{00000000-0004-0000-1E00-000014000000}"/>
    <hyperlink ref="J27" r:id="rId22" xr:uid="{00000000-0004-0000-1E00-000015000000}"/>
    <hyperlink ref="J28" r:id="rId23" xr:uid="{00000000-0004-0000-1E00-000016000000}"/>
    <hyperlink ref="J29" r:id="rId24" xr:uid="{00000000-0004-0000-1E00-000017000000}"/>
    <hyperlink ref="J30" r:id="rId25" xr:uid="{00000000-0004-0000-1E00-000018000000}"/>
    <hyperlink ref="J31" r:id="rId26" xr:uid="{00000000-0004-0000-1E00-000019000000}"/>
    <hyperlink ref="J32" r:id="rId27" xr:uid="{00000000-0004-0000-1E00-00001A000000}"/>
    <hyperlink ref="J33" r:id="rId28" xr:uid="{00000000-0004-0000-1E00-00001B000000}"/>
    <hyperlink ref="J34" r:id="rId29" xr:uid="{00000000-0004-0000-1E00-00001C000000}"/>
    <hyperlink ref="J35" r:id="rId30" xr:uid="{00000000-0004-0000-1E00-00001D000000}"/>
    <hyperlink ref="J36" r:id="rId31" xr:uid="{00000000-0004-0000-1E00-00001E000000}"/>
    <hyperlink ref="J37" r:id="rId32" xr:uid="{00000000-0004-0000-1E00-00001F000000}"/>
    <hyperlink ref="J38" r:id="rId33" xr:uid="{00000000-0004-0000-1E00-000020000000}"/>
    <hyperlink ref="J39" r:id="rId34" xr:uid="{00000000-0004-0000-1E00-000021000000}"/>
    <hyperlink ref="J40" r:id="rId35" xr:uid="{00000000-0004-0000-1E00-000022000000}"/>
    <hyperlink ref="J41" r:id="rId36" xr:uid="{00000000-0004-0000-1E00-000023000000}"/>
    <hyperlink ref="J42" r:id="rId37" xr:uid="{00000000-0004-0000-1E00-000024000000}"/>
    <hyperlink ref="J43" r:id="rId38" xr:uid="{00000000-0004-0000-1E00-000025000000}"/>
    <hyperlink ref="J44" r:id="rId39" xr:uid="{00000000-0004-0000-1E00-000026000000}"/>
    <hyperlink ref="J45" r:id="rId40" xr:uid="{00000000-0004-0000-1E00-000027000000}"/>
    <hyperlink ref="J46" r:id="rId41" xr:uid="{00000000-0004-0000-1E00-000028000000}"/>
    <hyperlink ref="J47" r:id="rId42" xr:uid="{00000000-0004-0000-1E00-000029000000}"/>
    <hyperlink ref="J48" r:id="rId43" xr:uid="{00000000-0004-0000-1E00-00002A000000}"/>
    <hyperlink ref="J49" r:id="rId44" xr:uid="{00000000-0004-0000-1E00-00002B000000}"/>
    <hyperlink ref="J50" r:id="rId45" xr:uid="{00000000-0004-0000-1E00-00002C000000}"/>
    <hyperlink ref="J51" r:id="rId46" xr:uid="{00000000-0004-0000-1E00-00002D000000}"/>
    <hyperlink ref="J52" r:id="rId47" xr:uid="{00000000-0004-0000-1E00-00002E000000}"/>
    <hyperlink ref="J53" r:id="rId48" xr:uid="{00000000-0004-0000-1E00-00002F000000}"/>
    <hyperlink ref="J54" r:id="rId49" xr:uid="{00000000-0004-0000-1E00-000030000000}"/>
    <hyperlink ref="J55" r:id="rId50" xr:uid="{00000000-0004-0000-1E00-000031000000}"/>
    <hyperlink ref="J56" r:id="rId51" xr:uid="{00000000-0004-0000-1E00-000032000000}"/>
    <hyperlink ref="J57" r:id="rId52" location="15179" xr:uid="{00000000-0004-0000-1E00-000033000000}"/>
    <hyperlink ref="J58" r:id="rId53" location="prehled/" xr:uid="{00000000-0004-0000-1E00-000034000000}"/>
    <hyperlink ref="J59" r:id="rId54" xr:uid="{00000000-0004-0000-1E00-000035000000}"/>
    <hyperlink ref="J60" r:id="rId55" xr:uid="{00000000-0004-0000-1E00-000036000000}"/>
    <hyperlink ref="J61" r:id="rId56" xr:uid="{00000000-0004-0000-1E00-000037000000}"/>
    <hyperlink ref="J62" r:id="rId57" xr:uid="{00000000-0004-0000-1E00-000038000000}"/>
    <hyperlink ref="J63" r:id="rId58" xr:uid="{00000000-0004-0000-1E00-000039000000}"/>
    <hyperlink ref="J64" r:id="rId59" xr:uid="{00000000-0004-0000-1E00-00003A000000}"/>
    <hyperlink ref="J65" r:id="rId60" xr:uid="{00000000-0004-0000-1E00-00003B000000}"/>
    <hyperlink ref="J66" r:id="rId61" xr:uid="{00000000-0004-0000-1E00-00003C000000}"/>
    <hyperlink ref="J67" r:id="rId62" xr:uid="{00000000-0004-0000-1E00-00003D000000}"/>
    <hyperlink ref="J68" r:id="rId63" xr:uid="{00000000-0004-0000-1E00-00003E000000}"/>
    <hyperlink ref="J69" r:id="rId64" xr:uid="{00000000-0004-0000-1E00-00003F000000}"/>
    <hyperlink ref="J70" r:id="rId65" xr:uid="{00000000-0004-0000-1E00-000040000000}"/>
    <hyperlink ref="J71" r:id="rId66" xr:uid="{00000000-0004-0000-1E00-000041000000}"/>
    <hyperlink ref="J72" r:id="rId67" xr:uid="{00000000-0004-0000-1E00-000042000000}"/>
    <hyperlink ref="J73" r:id="rId68" xr:uid="{00000000-0004-0000-1E00-000043000000}"/>
    <hyperlink ref="J74" r:id="rId69" xr:uid="{00000000-0004-0000-1E00-000044000000}"/>
    <hyperlink ref="J75" r:id="rId70" xr:uid="{00000000-0004-0000-1E00-000045000000}"/>
    <hyperlink ref="J76" r:id="rId71" xr:uid="{00000000-0004-0000-1E00-000046000000}"/>
    <hyperlink ref="J77" r:id="rId72" xr:uid="{00000000-0004-0000-1E00-000047000000}"/>
    <hyperlink ref="J78" r:id="rId73" xr:uid="{00000000-0004-0000-1E00-000048000000}"/>
    <hyperlink ref="J79" r:id="rId74" xr:uid="{00000000-0004-0000-1E00-000049000000}"/>
    <hyperlink ref="J80" r:id="rId75" xr:uid="{00000000-0004-0000-1E00-00004A000000}"/>
    <hyperlink ref="J81" r:id="rId76" xr:uid="{00000000-0004-0000-1E00-00004B000000}"/>
    <hyperlink ref="J82" r:id="rId77" xr:uid="{00000000-0004-0000-1E00-00004C000000}"/>
    <hyperlink ref="J83" r:id="rId78" xr:uid="{00000000-0004-0000-1E00-00004D000000}"/>
    <hyperlink ref="J84" r:id="rId79" xr:uid="{00000000-0004-0000-1E00-00004E000000}"/>
    <hyperlink ref="J85" r:id="rId80" xr:uid="{00000000-0004-0000-1E00-00004F000000}"/>
    <hyperlink ref="J86" r:id="rId81" xr:uid="{00000000-0004-0000-1E00-000050000000}"/>
    <hyperlink ref="J87" r:id="rId82" xr:uid="{00000000-0004-0000-1E00-000051000000}"/>
    <hyperlink ref="J88" r:id="rId83" xr:uid="{00000000-0004-0000-1E00-000052000000}"/>
    <hyperlink ref="J89" r:id="rId84" xr:uid="{00000000-0004-0000-1E00-000053000000}"/>
    <hyperlink ref="J90" r:id="rId85" xr:uid="{00000000-0004-0000-1E00-000054000000}"/>
    <hyperlink ref="J91" r:id="rId86" xr:uid="{00000000-0004-0000-1E00-000055000000}"/>
    <hyperlink ref="J92" r:id="rId87" xr:uid="{00000000-0004-0000-1E00-000056000000}"/>
    <hyperlink ref="J93" r:id="rId88" xr:uid="{00000000-0004-0000-1E00-000057000000}"/>
    <hyperlink ref="J94" r:id="rId89" xr:uid="{00000000-0004-0000-1E00-000058000000}"/>
    <hyperlink ref="J95" r:id="rId90" xr:uid="{00000000-0004-0000-1E00-000059000000}"/>
    <hyperlink ref="J96" r:id="rId91" xr:uid="{00000000-0004-0000-1E00-00005A000000}"/>
    <hyperlink ref="J97" r:id="rId92" xr:uid="{00000000-0004-0000-1E00-00005B000000}"/>
    <hyperlink ref="J98" r:id="rId93" xr:uid="{00000000-0004-0000-1E00-00005C000000}"/>
    <hyperlink ref="J99" r:id="rId94" xr:uid="{00000000-0004-0000-1E00-00005D000000}"/>
    <hyperlink ref="J100" r:id="rId95" xr:uid="{00000000-0004-0000-1E00-00005E000000}"/>
    <hyperlink ref="J101" r:id="rId96" xr:uid="{00000000-0004-0000-1E00-00005F000000}"/>
    <hyperlink ref="J102" r:id="rId97" xr:uid="{00000000-0004-0000-1E00-000060000000}"/>
    <hyperlink ref="J103" r:id="rId98" xr:uid="{00000000-0004-0000-1E00-000061000000}"/>
    <hyperlink ref="J104" r:id="rId99" xr:uid="{00000000-0004-0000-1E00-000062000000}"/>
    <hyperlink ref="J105" r:id="rId100" xr:uid="{00000000-0004-0000-1E00-000063000000}"/>
    <hyperlink ref="J106" r:id="rId101" xr:uid="{00000000-0004-0000-1E00-000064000000}"/>
    <hyperlink ref="J107" r:id="rId102" xr:uid="{00000000-0004-0000-1E00-000065000000}"/>
    <hyperlink ref="J108" r:id="rId103" xr:uid="{00000000-0004-0000-1E00-000066000000}"/>
    <hyperlink ref="J109" r:id="rId104" xr:uid="{00000000-0004-0000-1E00-000067000000}"/>
    <hyperlink ref="J110" r:id="rId105" xr:uid="{00000000-0004-0000-1E00-000068000000}"/>
    <hyperlink ref="J111" r:id="rId106" xr:uid="{00000000-0004-0000-1E00-000069000000}"/>
    <hyperlink ref="J112" r:id="rId107" xr:uid="{00000000-0004-0000-1E00-00006A000000}"/>
    <hyperlink ref="J113" r:id="rId108" xr:uid="{00000000-0004-0000-1E00-00006B000000}"/>
    <hyperlink ref="J114" r:id="rId109" xr:uid="{00000000-0004-0000-1E00-00006C000000}"/>
    <hyperlink ref="J115" r:id="rId110" xr:uid="{00000000-0004-0000-1E00-00006D000000}"/>
    <hyperlink ref="J116" r:id="rId111" xr:uid="{00000000-0004-0000-1E00-00006E000000}"/>
    <hyperlink ref="J117" r:id="rId112" xr:uid="{00000000-0004-0000-1E00-00006F000000}"/>
    <hyperlink ref="J118" r:id="rId113" xr:uid="{00000000-0004-0000-1E00-000070000000}"/>
    <hyperlink ref="J119" r:id="rId114" xr:uid="{00000000-0004-0000-1E00-000071000000}"/>
    <hyperlink ref="J120" r:id="rId115" xr:uid="{00000000-0004-0000-1E00-000072000000}"/>
    <hyperlink ref="J121" r:id="rId116" xr:uid="{00000000-0004-0000-1E00-000073000000}"/>
    <hyperlink ref="J122" r:id="rId117" xr:uid="{00000000-0004-0000-1E00-000074000000}"/>
    <hyperlink ref="J123" r:id="rId118" xr:uid="{00000000-0004-0000-1E00-000075000000}"/>
    <hyperlink ref="J124" r:id="rId119" xr:uid="{00000000-0004-0000-1E00-000076000000}"/>
    <hyperlink ref="J125" r:id="rId120" xr:uid="{00000000-0004-0000-1E00-000077000000}"/>
    <hyperlink ref="J126" r:id="rId121" xr:uid="{00000000-0004-0000-1E00-000078000000}"/>
    <hyperlink ref="J127" r:id="rId122" xr:uid="{00000000-0004-0000-1E00-000079000000}"/>
    <hyperlink ref="J128" r:id="rId123" xr:uid="{00000000-0004-0000-1E00-00007A000000}"/>
    <hyperlink ref="J129" r:id="rId124" xr:uid="{00000000-0004-0000-1E00-00007B000000}"/>
    <hyperlink ref="J130" r:id="rId125" xr:uid="{00000000-0004-0000-1E00-00007C000000}"/>
    <hyperlink ref="J131" r:id="rId126" xr:uid="{00000000-0004-0000-1E00-00007D000000}"/>
    <hyperlink ref="J132" r:id="rId127" xr:uid="{00000000-0004-0000-1E00-00007E000000}"/>
    <hyperlink ref="J133" r:id="rId128" xr:uid="{00000000-0004-0000-1E00-00007F000000}"/>
    <hyperlink ref="J134" r:id="rId129" xr:uid="{00000000-0004-0000-1E00-000080000000}"/>
    <hyperlink ref="J135" r:id="rId130" xr:uid="{00000000-0004-0000-1E00-000081000000}"/>
    <hyperlink ref="J136" r:id="rId131" xr:uid="{00000000-0004-0000-1E00-000082000000}"/>
    <hyperlink ref="J137" r:id="rId132" xr:uid="{00000000-0004-0000-1E00-000083000000}"/>
    <hyperlink ref="J138" r:id="rId133" xr:uid="{00000000-0004-0000-1E00-000084000000}"/>
    <hyperlink ref="J139" r:id="rId134" xr:uid="{00000000-0004-0000-1E00-000085000000}"/>
    <hyperlink ref="J140" r:id="rId135" xr:uid="{00000000-0004-0000-1E00-000086000000}"/>
    <hyperlink ref="J141" r:id="rId136" xr:uid="{00000000-0004-0000-1E00-000087000000}"/>
    <hyperlink ref="J142" r:id="rId137" xr:uid="{00000000-0004-0000-1E00-000088000000}"/>
    <hyperlink ref="J143" r:id="rId138" xr:uid="{00000000-0004-0000-1E00-000089000000}"/>
    <hyperlink ref="J144" r:id="rId139" xr:uid="{00000000-0004-0000-1E00-00008A000000}"/>
    <hyperlink ref="J145" r:id="rId140" xr:uid="{00000000-0004-0000-1E00-00008B000000}"/>
    <hyperlink ref="J146" r:id="rId141" xr:uid="{00000000-0004-0000-1E00-00008C000000}"/>
    <hyperlink ref="J147" r:id="rId142" xr:uid="{00000000-0004-0000-1E00-00008D000000}"/>
    <hyperlink ref="J148" r:id="rId143" xr:uid="{00000000-0004-0000-1E00-00008E000000}"/>
    <hyperlink ref="J149" r:id="rId144" xr:uid="{00000000-0004-0000-1E00-00008F000000}"/>
    <hyperlink ref="J150" r:id="rId145" xr:uid="{00000000-0004-0000-1E00-000090000000}"/>
    <hyperlink ref="J151" r:id="rId146" xr:uid="{00000000-0004-0000-1E00-000091000000}"/>
    <hyperlink ref="J152" r:id="rId147" xr:uid="{00000000-0004-0000-1E00-000092000000}"/>
    <hyperlink ref="J153" r:id="rId148" xr:uid="{00000000-0004-0000-1E00-000093000000}"/>
    <hyperlink ref="J154" r:id="rId149" xr:uid="{00000000-0004-0000-1E00-000094000000}"/>
    <hyperlink ref="J155" r:id="rId150" location=".YhNHhujMK70" xr:uid="{00000000-0004-0000-1E00-000095000000}"/>
    <hyperlink ref="J156" r:id="rId151" xr:uid="{00000000-0004-0000-1E00-000096000000}"/>
    <hyperlink ref="J157" r:id="rId152" xr:uid="{00000000-0004-0000-1E00-000097000000}"/>
    <hyperlink ref="J158" r:id="rId153" xr:uid="{00000000-0004-0000-1E00-000098000000}"/>
    <hyperlink ref="J159" r:id="rId154" xr:uid="{00000000-0004-0000-1E00-000099000000}"/>
    <hyperlink ref="J160" r:id="rId155" xr:uid="{00000000-0004-0000-1E00-00009A000000}"/>
    <hyperlink ref="J161" r:id="rId156" xr:uid="{00000000-0004-0000-1E00-00009B000000}"/>
    <hyperlink ref="J162" r:id="rId157" xr:uid="{00000000-0004-0000-1E00-00009C000000}"/>
    <hyperlink ref="J163" r:id="rId158" xr:uid="{00000000-0004-0000-1E00-00009D000000}"/>
    <hyperlink ref="J164" r:id="rId159" xr:uid="{00000000-0004-0000-1E00-00009E000000}"/>
    <hyperlink ref="J165" r:id="rId160" xr:uid="{00000000-0004-0000-1E00-00009F000000}"/>
    <hyperlink ref="J166" r:id="rId161" xr:uid="{00000000-0004-0000-1E00-0000A0000000}"/>
    <hyperlink ref="J167" r:id="rId162" xr:uid="{00000000-0004-0000-1E00-0000A1000000}"/>
    <hyperlink ref="J168" r:id="rId163" xr:uid="{00000000-0004-0000-1E00-0000A2000000}"/>
    <hyperlink ref="J169" r:id="rId164" xr:uid="{00000000-0004-0000-1E00-0000A3000000}"/>
    <hyperlink ref="J170" r:id="rId165" xr:uid="{00000000-0004-0000-1E00-0000A4000000}"/>
    <hyperlink ref="J171" r:id="rId166" xr:uid="{00000000-0004-0000-1E00-0000A5000000}"/>
    <hyperlink ref="J172" r:id="rId167" xr:uid="{00000000-0004-0000-1E00-0000A6000000}"/>
    <hyperlink ref="J173" r:id="rId168" xr:uid="{00000000-0004-0000-1E00-0000A7000000}"/>
    <hyperlink ref="J174" r:id="rId169" xr:uid="{00000000-0004-0000-1E00-0000A8000000}"/>
    <hyperlink ref="J175" r:id="rId170" xr:uid="{00000000-0004-0000-1E00-0000A9000000}"/>
    <hyperlink ref="J176" r:id="rId171" xr:uid="{00000000-0004-0000-1E00-0000AA000000}"/>
    <hyperlink ref="J177" r:id="rId172" xr:uid="{00000000-0004-0000-1E00-0000AB000000}"/>
    <hyperlink ref="J178" r:id="rId173" xr:uid="{00000000-0004-0000-1E00-0000AC000000}"/>
    <hyperlink ref="J179" r:id="rId174" xr:uid="{00000000-0004-0000-1E00-0000AD000000}"/>
    <hyperlink ref="J180" r:id="rId175" xr:uid="{00000000-0004-0000-1E00-0000AE000000}"/>
    <hyperlink ref="J181" r:id="rId176" xr:uid="{00000000-0004-0000-1E00-0000AF000000}"/>
    <hyperlink ref="J182" r:id="rId177" xr:uid="{00000000-0004-0000-1E00-0000B0000000}"/>
    <hyperlink ref="J183" r:id="rId178" xr:uid="{00000000-0004-0000-1E00-0000B1000000}"/>
    <hyperlink ref="J184" r:id="rId179" location=".YhR_mejMK70" xr:uid="{00000000-0004-0000-1E00-0000B2000000}"/>
    <hyperlink ref="J185" r:id="rId180" xr:uid="{00000000-0004-0000-1E00-0000B3000000}"/>
    <hyperlink ref="J186" r:id="rId181" xr:uid="{00000000-0004-0000-1E00-0000B4000000}"/>
    <hyperlink ref="J187" r:id="rId182" xr:uid="{00000000-0004-0000-1E00-0000B5000000}"/>
    <hyperlink ref="J188" r:id="rId183" xr:uid="{00000000-0004-0000-1E00-0000B6000000}"/>
    <hyperlink ref="J189" r:id="rId184" xr:uid="{00000000-0004-0000-1E00-0000B7000000}"/>
    <hyperlink ref="J190" r:id="rId185" xr:uid="{00000000-0004-0000-1E00-0000B8000000}"/>
    <hyperlink ref="J191" r:id="rId186" xr:uid="{00000000-0004-0000-1E00-0000B9000000}"/>
    <hyperlink ref="J192" r:id="rId187" xr:uid="{00000000-0004-0000-1E00-0000BA000000}"/>
    <hyperlink ref="J193" r:id="rId188" xr:uid="{00000000-0004-0000-1E00-0000BB000000}"/>
    <hyperlink ref="J194" r:id="rId189" xr:uid="{00000000-0004-0000-1E00-0000BC000000}"/>
    <hyperlink ref="J195" r:id="rId190" xr:uid="{00000000-0004-0000-1E00-0000BD000000}"/>
    <hyperlink ref="J196" r:id="rId191" xr:uid="{00000000-0004-0000-1E00-0000BE000000}"/>
    <hyperlink ref="J197" r:id="rId192" xr:uid="{00000000-0004-0000-1E00-0000BF000000}"/>
    <hyperlink ref="J198" r:id="rId193" xr:uid="{00000000-0004-0000-1E00-0000C0000000}"/>
    <hyperlink ref="J199" r:id="rId194" xr:uid="{00000000-0004-0000-1E00-0000C1000000}"/>
    <hyperlink ref="J200" r:id="rId195" xr:uid="{00000000-0004-0000-1E00-0000C2000000}"/>
    <hyperlink ref="J201" r:id="rId196" xr:uid="{00000000-0004-0000-1E00-0000C3000000}"/>
    <hyperlink ref="J202" r:id="rId197" xr:uid="{00000000-0004-0000-1E00-0000C4000000}"/>
    <hyperlink ref="J203" r:id="rId198" xr:uid="{00000000-0004-0000-1E00-0000C5000000}"/>
    <hyperlink ref="J204" r:id="rId199" xr:uid="{00000000-0004-0000-1E00-0000C6000000}"/>
    <hyperlink ref="J205" r:id="rId200" xr:uid="{00000000-0004-0000-1E00-0000C7000000}"/>
    <hyperlink ref="J206" r:id="rId201" xr:uid="{00000000-0004-0000-1E00-0000C8000000}"/>
    <hyperlink ref="J207" r:id="rId202" xr:uid="{00000000-0004-0000-1E00-0000C9000000}"/>
    <hyperlink ref="J208" r:id="rId203" xr:uid="{00000000-0004-0000-1E00-0000CA000000}"/>
    <hyperlink ref="J209" r:id="rId204" xr:uid="{00000000-0004-0000-1E00-0000CB000000}"/>
    <hyperlink ref="J210" r:id="rId205" xr:uid="{00000000-0004-0000-1E00-0000CC000000}"/>
    <hyperlink ref="J211" r:id="rId206" xr:uid="{00000000-0004-0000-1E00-0000CD000000}"/>
    <hyperlink ref="J212" r:id="rId207" xr:uid="{00000000-0004-0000-1E00-0000CE000000}"/>
    <hyperlink ref="J213" r:id="rId208" xr:uid="{00000000-0004-0000-1E00-0000CF000000}"/>
    <hyperlink ref="J214" r:id="rId209" xr:uid="{00000000-0004-0000-1E00-0000D0000000}"/>
    <hyperlink ref="J215" r:id="rId210" xr:uid="{00000000-0004-0000-1E00-0000D1000000}"/>
    <hyperlink ref="J216" r:id="rId211" xr:uid="{00000000-0004-0000-1E00-0000D2000000}"/>
    <hyperlink ref="J217" r:id="rId212" xr:uid="{00000000-0004-0000-1E00-0000D3000000}"/>
    <hyperlink ref="J218" r:id="rId213" xr:uid="{00000000-0004-0000-1E00-0000D4000000}"/>
    <hyperlink ref="J219" r:id="rId214" xr:uid="{00000000-0004-0000-1E00-0000D5000000}"/>
    <hyperlink ref="J220" r:id="rId215" xr:uid="{00000000-0004-0000-1E00-0000D6000000}"/>
    <hyperlink ref="J223" r:id="rId216" xr:uid="{00000000-0004-0000-1E00-0000D7000000}"/>
    <hyperlink ref="J224" r:id="rId217" xr:uid="{00000000-0004-0000-1E00-0000D8000000}"/>
    <hyperlink ref="J225" r:id="rId218" xr:uid="{00000000-0004-0000-1E00-0000D9000000}"/>
    <hyperlink ref="J226" r:id="rId219" xr:uid="{00000000-0004-0000-1E00-0000DA000000}"/>
  </hyperlinks>
  <pageMargins left="0.7" right="0.7" top="0.78740157499999996" bottom="0.78740157499999996" header="0.3" footer="0.3"/>
  <legacyDrawing r:id="rId22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F37"/>
  <sheetViews>
    <sheetView workbookViewId="0"/>
  </sheetViews>
  <sheetFormatPr baseColWidth="10" defaultColWidth="14.3984375" defaultRowHeight="15.75" customHeight="1"/>
  <cols>
    <col min="2" max="2" width="25.19921875" customWidth="1"/>
  </cols>
  <sheetData>
    <row r="1" spans="1:6">
      <c r="A1" s="1" t="s">
        <v>3154</v>
      </c>
      <c r="B1" s="1" t="s">
        <v>595</v>
      </c>
      <c r="C1" s="1" t="s">
        <v>3155</v>
      </c>
      <c r="D1" s="1" t="s">
        <v>3156</v>
      </c>
      <c r="E1" s="1" t="s">
        <v>1</v>
      </c>
    </row>
    <row r="2" spans="1:6">
      <c r="A2" s="1" t="s">
        <v>1743</v>
      </c>
      <c r="B2" s="1" t="s">
        <v>1741</v>
      </c>
      <c r="C2" s="1" t="s">
        <v>1744</v>
      </c>
      <c r="D2" s="264">
        <v>0</v>
      </c>
      <c r="E2" s="1"/>
    </row>
    <row r="3" spans="1:6">
      <c r="A3" s="1" t="s">
        <v>1745</v>
      </c>
      <c r="B3" s="1" t="s">
        <v>1741</v>
      </c>
      <c r="C3" s="1" t="s">
        <v>1744</v>
      </c>
      <c r="D3" s="264">
        <v>0</v>
      </c>
      <c r="E3" s="1"/>
    </row>
    <row r="4" spans="1:6">
      <c r="A4" s="1" t="s">
        <v>1746</v>
      </c>
      <c r="B4" s="1" t="s">
        <v>1741</v>
      </c>
      <c r="C4" s="1" t="s">
        <v>1747</v>
      </c>
      <c r="D4" s="264">
        <v>0</v>
      </c>
      <c r="E4" s="1"/>
      <c r="F4" s="2" t="s">
        <v>3157</v>
      </c>
    </row>
    <row r="5" spans="1:6">
      <c r="A5" s="1" t="s">
        <v>1748</v>
      </c>
      <c r="B5" s="1" t="s">
        <v>1741</v>
      </c>
      <c r="C5" s="1" t="s">
        <v>1747</v>
      </c>
      <c r="D5" s="1">
        <v>1152</v>
      </c>
      <c r="E5" s="1"/>
    </row>
    <row r="6" spans="1:6">
      <c r="A6" s="1" t="s">
        <v>1749</v>
      </c>
      <c r="B6" s="1" t="s">
        <v>1741</v>
      </c>
      <c r="C6" s="1" t="s">
        <v>1747</v>
      </c>
      <c r="D6" s="264">
        <v>0</v>
      </c>
      <c r="E6" s="1"/>
    </row>
    <row r="7" spans="1:6">
      <c r="A7" s="1" t="s">
        <v>1750</v>
      </c>
      <c r="B7" s="1" t="s">
        <v>1741</v>
      </c>
      <c r="C7" s="1" t="s">
        <v>1747</v>
      </c>
      <c r="D7" s="264">
        <v>0</v>
      </c>
      <c r="E7" s="1"/>
    </row>
    <row r="8" spans="1:6">
      <c r="A8" s="1" t="s">
        <v>1751</v>
      </c>
      <c r="B8" s="1" t="s">
        <v>1741</v>
      </c>
      <c r="C8" s="1" t="s">
        <v>1747</v>
      </c>
      <c r="D8" s="264">
        <v>0</v>
      </c>
      <c r="E8" s="1"/>
    </row>
    <row r="9" spans="1:6">
      <c r="A9" s="1" t="s">
        <v>1752</v>
      </c>
      <c r="B9" s="264" t="s">
        <v>1741</v>
      </c>
      <c r="C9" s="1" t="s">
        <v>1744</v>
      </c>
      <c r="D9" s="264">
        <v>0</v>
      </c>
      <c r="E9" s="1"/>
    </row>
    <row r="10" spans="1:6">
      <c r="A10" s="1" t="s">
        <v>1753</v>
      </c>
      <c r="B10" s="1" t="s">
        <v>1741</v>
      </c>
      <c r="C10" s="1" t="s">
        <v>1754</v>
      </c>
      <c r="D10" s="264">
        <v>0</v>
      </c>
      <c r="E10" s="1"/>
    </row>
    <row r="11" spans="1:6">
      <c r="A11" s="1" t="s">
        <v>1753</v>
      </c>
      <c r="B11" s="1" t="s">
        <v>1741</v>
      </c>
      <c r="C11" s="1" t="s">
        <v>1744</v>
      </c>
      <c r="D11" s="264">
        <v>0</v>
      </c>
      <c r="E11" s="1"/>
    </row>
    <row r="12" spans="1:6">
      <c r="A12" s="1" t="s">
        <v>1755</v>
      </c>
      <c r="B12" s="1" t="s">
        <v>1741</v>
      </c>
      <c r="C12" s="1" t="s">
        <v>1754</v>
      </c>
      <c r="D12" s="264">
        <v>0</v>
      </c>
      <c r="E12" s="1"/>
    </row>
    <row r="13" spans="1:6">
      <c r="A13" s="1" t="s">
        <v>1756</v>
      </c>
      <c r="B13" s="1" t="s">
        <v>1741</v>
      </c>
      <c r="C13" s="1" t="s">
        <v>1747</v>
      </c>
      <c r="D13" s="264">
        <v>0</v>
      </c>
      <c r="E13" s="1"/>
    </row>
    <row r="14" spans="1:6">
      <c r="A14" s="1" t="s">
        <v>1757</v>
      </c>
      <c r="B14" s="1" t="s">
        <v>1741</v>
      </c>
      <c r="C14" s="1" t="s">
        <v>1747</v>
      </c>
      <c r="D14" s="264">
        <v>0</v>
      </c>
      <c r="E14" s="1"/>
    </row>
    <row r="15" spans="1:6">
      <c r="A15" s="1" t="s">
        <v>1758</v>
      </c>
      <c r="B15" s="1" t="s">
        <v>1741</v>
      </c>
      <c r="C15" s="1" t="s">
        <v>1759</v>
      </c>
      <c r="D15" s="264">
        <v>422</v>
      </c>
      <c r="E15" s="1"/>
    </row>
    <row r="16" spans="1:6">
      <c r="A16" s="1" t="s">
        <v>1758</v>
      </c>
      <c r="B16" s="1" t="s">
        <v>1741</v>
      </c>
      <c r="C16" s="1" t="s">
        <v>1760</v>
      </c>
      <c r="D16" s="264">
        <v>497</v>
      </c>
      <c r="E16" s="1"/>
    </row>
    <row r="17" spans="1:5">
      <c r="A17" s="1" t="s">
        <v>1758</v>
      </c>
      <c r="B17" s="1" t="s">
        <v>1741</v>
      </c>
      <c r="C17" s="1" t="s">
        <v>1744</v>
      </c>
      <c r="D17" s="1">
        <v>216</v>
      </c>
      <c r="E17" s="1"/>
    </row>
    <row r="18" spans="1:5">
      <c r="A18" s="1" t="s">
        <v>2694</v>
      </c>
      <c r="B18" s="1" t="s">
        <v>2693</v>
      </c>
      <c r="C18" s="1" t="s">
        <v>2692</v>
      </c>
      <c r="D18" s="264">
        <v>0</v>
      </c>
      <c r="E18" s="1"/>
    </row>
    <row r="19" spans="1:5">
      <c r="A19" s="1" t="s">
        <v>2280</v>
      </c>
      <c r="B19" s="1" t="s">
        <v>3070</v>
      </c>
      <c r="C19" s="1" t="s">
        <v>1747</v>
      </c>
      <c r="D19" s="1">
        <v>1</v>
      </c>
      <c r="E19" s="1"/>
    </row>
    <row r="20" spans="1:5">
      <c r="A20" s="1" t="s">
        <v>2280</v>
      </c>
      <c r="B20" s="1" t="s">
        <v>3069</v>
      </c>
      <c r="C20" s="1" t="s">
        <v>1747</v>
      </c>
      <c r="D20" s="1">
        <v>91</v>
      </c>
      <c r="E20" s="1"/>
    </row>
    <row r="21" spans="1:5">
      <c r="A21" s="1" t="s">
        <v>2280</v>
      </c>
      <c r="B21" s="1" t="s">
        <v>3066</v>
      </c>
      <c r="C21" s="1" t="s">
        <v>1747</v>
      </c>
      <c r="D21" s="1">
        <v>287</v>
      </c>
      <c r="E21" s="1"/>
    </row>
    <row r="22" spans="1:5">
      <c r="A22" s="1" t="s">
        <v>2280</v>
      </c>
      <c r="B22" s="1" t="s">
        <v>3074</v>
      </c>
      <c r="C22" s="1" t="s">
        <v>1747</v>
      </c>
      <c r="D22" s="1">
        <v>1</v>
      </c>
      <c r="E22" s="1"/>
    </row>
    <row r="23" spans="1:5">
      <c r="A23" s="1" t="s">
        <v>2280</v>
      </c>
      <c r="B23" s="1" t="s">
        <v>2693</v>
      </c>
      <c r="C23" s="1" t="s">
        <v>2695</v>
      </c>
      <c r="D23" s="1">
        <v>195</v>
      </c>
      <c r="E23" s="1"/>
    </row>
    <row r="24" spans="1:5">
      <c r="A24" s="1" t="s">
        <v>2280</v>
      </c>
      <c r="B24" s="1" t="s">
        <v>2691</v>
      </c>
      <c r="C24" s="1" t="s">
        <v>2692</v>
      </c>
      <c r="D24" s="1">
        <v>1298</v>
      </c>
      <c r="E24" s="1"/>
    </row>
    <row r="25" spans="1:5">
      <c r="A25" s="1" t="s">
        <v>2280</v>
      </c>
      <c r="B25" s="1" t="s">
        <v>3079</v>
      </c>
      <c r="C25" s="1" t="s">
        <v>3080</v>
      </c>
      <c r="D25" s="1">
        <v>31</v>
      </c>
      <c r="E25" s="1"/>
    </row>
    <row r="26" spans="1:5">
      <c r="A26" s="1" t="s">
        <v>2280</v>
      </c>
      <c r="B26" s="1" t="s">
        <v>3073</v>
      </c>
      <c r="C26" s="1" t="s">
        <v>1760</v>
      </c>
      <c r="D26" s="1">
        <v>1</v>
      </c>
      <c r="E26" s="1"/>
    </row>
    <row r="27" spans="1:5">
      <c r="A27" s="1" t="s">
        <v>2280</v>
      </c>
      <c r="B27" s="1" t="s">
        <v>3069</v>
      </c>
      <c r="C27" s="1" t="s">
        <v>1744</v>
      </c>
      <c r="D27" s="1">
        <v>66</v>
      </c>
      <c r="E27" s="1"/>
    </row>
    <row r="28" spans="1:5">
      <c r="A28" s="1" t="s">
        <v>2280</v>
      </c>
      <c r="B28" s="1" t="s">
        <v>2279</v>
      </c>
      <c r="C28" s="1" t="s">
        <v>2281</v>
      </c>
      <c r="D28" s="264">
        <v>0</v>
      </c>
      <c r="E28" s="1"/>
    </row>
    <row r="29" spans="1:5">
      <c r="A29" s="1" t="s">
        <v>1761</v>
      </c>
      <c r="B29" s="1" t="s">
        <v>1741</v>
      </c>
      <c r="C29" s="1" t="s">
        <v>1744</v>
      </c>
      <c r="D29" s="264">
        <v>0</v>
      </c>
      <c r="E29" s="1"/>
    </row>
    <row r="30" spans="1:5">
      <c r="A30" s="1" t="s">
        <v>2483</v>
      </c>
      <c r="B30" s="1" t="s">
        <v>1741</v>
      </c>
      <c r="C30" s="1" t="s">
        <v>1754</v>
      </c>
      <c r="D30" s="264">
        <v>0</v>
      </c>
      <c r="E30" s="1"/>
    </row>
    <row r="31" spans="1:5">
      <c r="A31" s="1" t="s">
        <v>2484</v>
      </c>
      <c r="B31" s="1" t="s">
        <v>1741</v>
      </c>
      <c r="C31" s="1" t="s">
        <v>1754</v>
      </c>
      <c r="D31" s="1">
        <v>1152</v>
      </c>
      <c r="E31" s="1"/>
    </row>
    <row r="32" spans="1:5">
      <c r="A32" s="1" t="s">
        <v>2485</v>
      </c>
      <c r="B32" s="1" t="s">
        <v>1741</v>
      </c>
      <c r="C32" s="1" t="s">
        <v>1747</v>
      </c>
      <c r="D32" s="264">
        <v>0</v>
      </c>
      <c r="E32" s="1"/>
    </row>
    <row r="33" spans="1:5">
      <c r="A33" s="1" t="s">
        <v>2486</v>
      </c>
      <c r="B33" s="1" t="s">
        <v>1741</v>
      </c>
      <c r="C33" s="1" t="s">
        <v>1747</v>
      </c>
      <c r="D33" s="264">
        <v>0</v>
      </c>
      <c r="E33" s="1"/>
    </row>
    <row r="34" spans="1:5">
      <c r="A34" s="1" t="s">
        <v>2487</v>
      </c>
      <c r="B34" s="1" t="s">
        <v>1741</v>
      </c>
      <c r="C34" s="1" t="s">
        <v>1747</v>
      </c>
      <c r="D34" s="264">
        <v>0</v>
      </c>
      <c r="E34" s="1"/>
    </row>
    <row r="35" spans="1:5">
      <c r="A35" s="1" t="s">
        <v>2488</v>
      </c>
      <c r="B35" s="1" t="s">
        <v>1741</v>
      </c>
      <c r="C35" s="1" t="s">
        <v>1754</v>
      </c>
      <c r="D35" s="264">
        <v>0</v>
      </c>
      <c r="E35" s="1"/>
    </row>
    <row r="37" spans="1:5">
      <c r="A37" s="2" t="s">
        <v>3158</v>
      </c>
    </row>
  </sheetData>
  <autoFilter ref="A1:E35" xr:uid="{00000000-0009-0000-0000-00001F000000}"/>
  <pageMargins left="0.7" right="0.7" top="0.78740157499999996" bottom="0.78740157499999996" header="0.3" footer="0.3"/>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G1000"/>
  <sheetViews>
    <sheetView showGridLines="0" workbookViewId="0">
      <pane ySplit="5" topLeftCell="A6" activePane="bottomLeft" state="frozen"/>
      <selection pane="bottomLeft" activeCell="B7" sqref="B7"/>
    </sheetView>
  </sheetViews>
  <sheetFormatPr baseColWidth="10" defaultColWidth="14.3984375" defaultRowHeight="15.75" customHeight="1"/>
  <cols>
    <col min="1" max="1" width="2.796875" customWidth="1"/>
    <col min="2" max="2" width="11.796875" customWidth="1"/>
    <col min="3" max="3" width="33.59765625" customWidth="1"/>
    <col min="4" max="7" width="15.796875" customWidth="1"/>
    <col min="8" max="27" width="8.796875" customWidth="1"/>
  </cols>
  <sheetData>
    <row r="1" spans="2:7" ht="14">
      <c r="D1" s="95"/>
    </row>
    <row r="2" spans="2:7" ht="20.25" customHeight="1">
      <c r="B2" s="431" t="s">
        <v>5</v>
      </c>
      <c r="C2" s="432"/>
      <c r="D2" s="96"/>
      <c r="E2" s="4" t="s">
        <v>6</v>
      </c>
      <c r="F2" s="5" t="s">
        <v>7</v>
      </c>
      <c r="G2" s="6" t="s">
        <v>8</v>
      </c>
    </row>
    <row r="3" spans="2:7" ht="18" customHeight="1">
      <c r="B3" s="433">
        <f>DATE( rngRok,9,1)</f>
        <v>44440</v>
      </c>
      <c r="C3" s="434"/>
      <c r="D3" s="97"/>
      <c r="E3" s="8">
        <f t="shared" ref="E3:F3" si="0">SUBTOTAL(9,E6:E505)</f>
        <v>104335</v>
      </c>
      <c r="F3" s="8">
        <f t="shared" si="0"/>
        <v>129664</v>
      </c>
      <c r="G3" s="9">
        <v>27783</v>
      </c>
    </row>
    <row r="4" spans="2:7" ht="14">
      <c r="D4" s="95"/>
    </row>
    <row r="5" spans="2:7" ht="18" customHeight="1">
      <c r="B5" s="10" t="s">
        <v>9</v>
      </c>
      <c r="C5" s="11" t="s">
        <v>600</v>
      </c>
      <c r="D5" s="98"/>
      <c r="E5" s="5" t="s">
        <v>12</v>
      </c>
      <c r="F5" s="5" t="s">
        <v>13</v>
      </c>
      <c r="G5" s="6" t="s">
        <v>14</v>
      </c>
    </row>
    <row r="6" spans="2:7" ht="15">
      <c r="B6" s="12" t="s">
        <v>3159</v>
      </c>
      <c r="C6" s="13" t="s">
        <v>741</v>
      </c>
      <c r="D6" s="100"/>
      <c r="E6" s="15"/>
      <c r="F6" s="15">
        <v>25000</v>
      </c>
      <c r="G6" s="15">
        <f>IF(OR(G3="",AND(B6="",E6="",F6="")),"",G3+E6-F6)</f>
        <v>2783</v>
      </c>
    </row>
    <row r="7" spans="2:7" ht="15">
      <c r="B7" s="12" t="s">
        <v>3160</v>
      </c>
      <c r="C7" s="13" t="s">
        <v>3161</v>
      </c>
      <c r="D7" s="100"/>
      <c r="E7" s="15"/>
      <c r="F7" s="15">
        <v>1350</v>
      </c>
      <c r="G7" s="15">
        <f t="shared" ref="G7:G261" si="1">IF(OR(G6="",AND(B7="",E7="",F7="")),"",G6+E7-F7)</f>
        <v>1433</v>
      </c>
    </row>
    <row r="8" spans="2:7" ht="15">
      <c r="B8" s="12" t="s">
        <v>3162</v>
      </c>
      <c r="C8" s="13"/>
      <c r="D8" s="110" t="s">
        <v>3163</v>
      </c>
      <c r="E8" s="15">
        <v>2950</v>
      </c>
      <c r="F8" s="15"/>
      <c r="G8" s="15">
        <f t="shared" si="1"/>
        <v>4383</v>
      </c>
    </row>
    <row r="9" spans="2:7" ht="15">
      <c r="B9" s="12" t="s">
        <v>3164</v>
      </c>
      <c r="C9" s="13"/>
      <c r="D9" s="110" t="s">
        <v>3165</v>
      </c>
      <c r="E9" s="15">
        <v>15000</v>
      </c>
      <c r="F9" s="15"/>
      <c r="G9" s="15">
        <f t="shared" si="1"/>
        <v>19383</v>
      </c>
    </row>
    <row r="10" spans="2:7" ht="15">
      <c r="B10" s="12" t="s">
        <v>3164</v>
      </c>
      <c r="C10" s="13"/>
      <c r="D10" s="110" t="s">
        <v>3166</v>
      </c>
      <c r="E10" s="15">
        <v>15500</v>
      </c>
      <c r="F10" s="15"/>
      <c r="G10" s="15">
        <f t="shared" si="1"/>
        <v>34883</v>
      </c>
    </row>
    <row r="11" spans="2:7" ht="15">
      <c r="B11" s="19">
        <v>44823</v>
      </c>
      <c r="C11" s="13"/>
      <c r="D11" s="110" t="s">
        <v>3167</v>
      </c>
      <c r="E11" s="15">
        <v>5985</v>
      </c>
      <c r="F11" s="15"/>
      <c r="G11" s="15">
        <f t="shared" si="1"/>
        <v>40868</v>
      </c>
    </row>
    <row r="12" spans="2:7" ht="15">
      <c r="B12" s="19">
        <v>44823</v>
      </c>
      <c r="C12" s="13"/>
      <c r="D12" s="110" t="s">
        <v>3168</v>
      </c>
      <c r="E12" s="15">
        <v>30000</v>
      </c>
      <c r="F12" s="15"/>
      <c r="G12" s="15">
        <f t="shared" si="1"/>
        <v>70868</v>
      </c>
    </row>
    <row r="13" spans="2:7" ht="15">
      <c r="B13" s="12" t="s">
        <v>3164</v>
      </c>
      <c r="C13" s="13" t="s">
        <v>741</v>
      </c>
      <c r="D13" s="100"/>
      <c r="E13" s="15"/>
      <c r="F13" s="15">
        <v>66000</v>
      </c>
      <c r="G13" s="15">
        <f t="shared" si="1"/>
        <v>4868</v>
      </c>
    </row>
    <row r="14" spans="2:7" ht="15">
      <c r="B14" s="12" t="s">
        <v>3169</v>
      </c>
      <c r="C14" s="13"/>
      <c r="D14" s="110" t="s">
        <v>3170</v>
      </c>
      <c r="E14" s="15">
        <v>15000</v>
      </c>
      <c r="F14" s="15"/>
      <c r="G14" s="15">
        <f t="shared" si="1"/>
        <v>19868</v>
      </c>
    </row>
    <row r="15" spans="2:7" ht="15">
      <c r="B15" s="12" t="s">
        <v>3169</v>
      </c>
      <c r="C15" s="13" t="s">
        <v>741</v>
      </c>
      <c r="D15" s="100"/>
      <c r="E15" s="15"/>
      <c r="F15" s="15">
        <v>16000</v>
      </c>
      <c r="G15" s="15">
        <f t="shared" si="1"/>
        <v>3868</v>
      </c>
    </row>
    <row r="16" spans="2:7" ht="15">
      <c r="B16" s="12" t="s">
        <v>3169</v>
      </c>
      <c r="C16" s="13"/>
      <c r="D16" s="108" t="s">
        <v>3171</v>
      </c>
      <c r="E16" s="15">
        <v>15000</v>
      </c>
      <c r="F16" s="15"/>
      <c r="G16" s="15">
        <f t="shared" si="1"/>
        <v>18868</v>
      </c>
    </row>
    <row r="17" spans="2:7" ht="15">
      <c r="B17" s="12" t="s">
        <v>3172</v>
      </c>
      <c r="C17" s="13"/>
      <c r="D17" s="108" t="s">
        <v>3173</v>
      </c>
      <c r="E17" s="15">
        <v>4900</v>
      </c>
      <c r="F17" s="15"/>
      <c r="G17" s="15">
        <f t="shared" si="1"/>
        <v>23768</v>
      </c>
    </row>
    <row r="18" spans="2:7" ht="15">
      <c r="B18" s="12" t="s">
        <v>3174</v>
      </c>
      <c r="C18" s="13" t="s">
        <v>741</v>
      </c>
      <c r="D18" s="100"/>
      <c r="E18" s="15"/>
      <c r="F18" s="15">
        <v>20000</v>
      </c>
      <c r="G18" s="15">
        <f t="shared" si="1"/>
        <v>3768</v>
      </c>
    </row>
    <row r="19" spans="2:7" ht="15">
      <c r="B19" s="12" t="s">
        <v>3175</v>
      </c>
      <c r="C19" s="13" t="s">
        <v>1387</v>
      </c>
      <c r="D19" s="100"/>
      <c r="E19" s="15"/>
      <c r="F19" s="15">
        <v>1314</v>
      </c>
      <c r="G19" s="15">
        <f t="shared" si="1"/>
        <v>2454</v>
      </c>
    </row>
    <row r="20" spans="2:7" ht="15">
      <c r="B20" s="19"/>
      <c r="C20" s="13"/>
      <c r="D20" s="100"/>
      <c r="E20" s="15"/>
      <c r="F20" s="15"/>
      <c r="G20" s="15" t="str">
        <f t="shared" si="1"/>
        <v/>
      </c>
    </row>
    <row r="21" spans="2:7" ht="15">
      <c r="B21" s="19"/>
      <c r="C21" s="13"/>
      <c r="D21" s="100"/>
      <c r="E21" s="15"/>
      <c r="F21" s="15"/>
      <c r="G21" s="15" t="str">
        <f t="shared" si="1"/>
        <v/>
      </c>
    </row>
    <row r="22" spans="2:7" ht="15">
      <c r="B22" s="19"/>
      <c r="C22" s="13"/>
      <c r="D22" s="100"/>
      <c r="E22" s="15"/>
      <c r="F22" s="15"/>
      <c r="G22" s="15" t="str">
        <f t="shared" si="1"/>
        <v/>
      </c>
    </row>
    <row r="23" spans="2:7" ht="15">
      <c r="B23" s="19"/>
      <c r="C23" s="13"/>
      <c r="D23" s="100"/>
      <c r="E23" s="15"/>
      <c r="F23" s="15"/>
      <c r="G23" s="15" t="str">
        <f t="shared" si="1"/>
        <v/>
      </c>
    </row>
    <row r="24" spans="2:7" ht="15">
      <c r="B24" s="19"/>
      <c r="C24" s="13"/>
      <c r="D24" s="100"/>
      <c r="E24" s="15"/>
      <c r="F24" s="15"/>
      <c r="G24" s="15" t="str">
        <f t="shared" si="1"/>
        <v/>
      </c>
    </row>
    <row r="25" spans="2:7" ht="15">
      <c r="B25" s="19"/>
      <c r="C25" s="13"/>
      <c r="D25" s="100"/>
      <c r="E25" s="15"/>
      <c r="F25" s="15"/>
      <c r="G25" s="15" t="str">
        <f t="shared" si="1"/>
        <v/>
      </c>
    </row>
    <row r="26" spans="2:7" ht="15">
      <c r="B26" s="19"/>
      <c r="C26" s="13"/>
      <c r="D26" s="100"/>
      <c r="E26" s="15"/>
      <c r="F26" s="15"/>
      <c r="G26" s="15" t="str">
        <f t="shared" si="1"/>
        <v/>
      </c>
    </row>
    <row r="27" spans="2:7" ht="15">
      <c r="B27" s="19"/>
      <c r="C27" s="13"/>
      <c r="D27" s="100"/>
      <c r="E27" s="15"/>
      <c r="F27" s="15"/>
      <c r="G27" s="15" t="str">
        <f t="shared" si="1"/>
        <v/>
      </c>
    </row>
    <row r="28" spans="2:7" ht="15">
      <c r="B28" s="19"/>
      <c r="C28" s="13"/>
      <c r="D28" s="100"/>
      <c r="E28" s="15"/>
      <c r="F28" s="15"/>
      <c r="G28" s="15" t="str">
        <f t="shared" si="1"/>
        <v/>
      </c>
    </row>
    <row r="29" spans="2:7" ht="15">
      <c r="B29" s="19"/>
      <c r="C29" s="13"/>
      <c r="D29" s="100"/>
      <c r="E29" s="15"/>
      <c r="F29" s="15"/>
      <c r="G29" s="15" t="str">
        <f t="shared" si="1"/>
        <v/>
      </c>
    </row>
    <row r="30" spans="2:7" ht="15">
      <c r="B30" s="19"/>
      <c r="C30" s="13"/>
      <c r="D30" s="100"/>
      <c r="E30" s="15"/>
      <c r="F30" s="15"/>
      <c r="G30" s="15" t="str">
        <f t="shared" si="1"/>
        <v/>
      </c>
    </row>
    <row r="31" spans="2:7" ht="15">
      <c r="B31" s="19"/>
      <c r="C31" s="13"/>
      <c r="D31" s="100"/>
      <c r="E31" s="15"/>
      <c r="F31" s="15"/>
      <c r="G31" s="15" t="str">
        <f t="shared" si="1"/>
        <v/>
      </c>
    </row>
    <row r="32" spans="2:7" ht="15">
      <c r="B32" s="19"/>
      <c r="C32" s="13"/>
      <c r="D32" s="100"/>
      <c r="E32" s="15"/>
      <c r="F32" s="15"/>
      <c r="G32" s="15" t="str">
        <f t="shared" si="1"/>
        <v/>
      </c>
    </row>
    <row r="33" spans="2:7" ht="15">
      <c r="B33" s="19"/>
      <c r="C33" s="13"/>
      <c r="D33" s="100"/>
      <c r="E33" s="15"/>
      <c r="F33" s="15"/>
      <c r="G33" s="15" t="str">
        <f t="shared" si="1"/>
        <v/>
      </c>
    </row>
    <row r="34" spans="2:7" ht="15">
      <c r="B34" s="19"/>
      <c r="C34" s="13"/>
      <c r="D34" s="100"/>
      <c r="E34" s="15"/>
      <c r="F34" s="15"/>
      <c r="G34" s="15" t="str">
        <f t="shared" si="1"/>
        <v/>
      </c>
    </row>
    <row r="35" spans="2:7" ht="15">
      <c r="B35" s="19"/>
      <c r="C35" s="13"/>
      <c r="D35" s="100"/>
      <c r="E35" s="15"/>
      <c r="F35" s="15"/>
      <c r="G35" s="15" t="str">
        <f t="shared" si="1"/>
        <v/>
      </c>
    </row>
    <row r="36" spans="2:7" ht="15">
      <c r="B36" s="19"/>
      <c r="C36" s="13"/>
      <c r="D36" s="100"/>
      <c r="E36" s="15"/>
      <c r="F36" s="15"/>
      <c r="G36" s="15" t="str">
        <f t="shared" si="1"/>
        <v/>
      </c>
    </row>
    <row r="37" spans="2:7" ht="15">
      <c r="B37" s="19"/>
      <c r="C37" s="13"/>
      <c r="D37" s="100"/>
      <c r="E37" s="15"/>
      <c r="F37" s="15"/>
      <c r="G37" s="15" t="str">
        <f t="shared" si="1"/>
        <v/>
      </c>
    </row>
    <row r="38" spans="2:7" ht="15">
      <c r="B38" s="19"/>
      <c r="C38" s="13"/>
      <c r="D38" s="100"/>
      <c r="E38" s="15"/>
      <c r="F38" s="15"/>
      <c r="G38" s="15" t="str">
        <f t="shared" si="1"/>
        <v/>
      </c>
    </row>
    <row r="39" spans="2:7" ht="15">
      <c r="B39" s="19"/>
      <c r="C39" s="13"/>
      <c r="D39" s="100"/>
      <c r="E39" s="15"/>
      <c r="F39" s="15"/>
      <c r="G39" s="15" t="str">
        <f t="shared" si="1"/>
        <v/>
      </c>
    </row>
    <row r="40" spans="2:7" ht="15">
      <c r="B40" s="19"/>
      <c r="C40" s="13"/>
      <c r="D40" s="100"/>
      <c r="E40" s="15"/>
      <c r="F40" s="15"/>
      <c r="G40" s="15" t="str">
        <f t="shared" si="1"/>
        <v/>
      </c>
    </row>
    <row r="41" spans="2:7" ht="15">
      <c r="B41" s="19"/>
      <c r="C41" s="13"/>
      <c r="D41" s="100"/>
      <c r="E41" s="15"/>
      <c r="F41" s="15"/>
      <c r="G41" s="15" t="str">
        <f t="shared" si="1"/>
        <v/>
      </c>
    </row>
    <row r="42" spans="2:7" ht="15">
      <c r="B42" s="19"/>
      <c r="C42" s="13"/>
      <c r="D42" s="100"/>
      <c r="E42" s="15"/>
      <c r="F42" s="15"/>
      <c r="G42" s="15" t="str">
        <f t="shared" si="1"/>
        <v/>
      </c>
    </row>
    <row r="43" spans="2:7" ht="15">
      <c r="B43" s="19"/>
      <c r="C43" s="13"/>
      <c r="D43" s="100"/>
      <c r="E43" s="15"/>
      <c r="F43" s="15"/>
      <c r="G43" s="15" t="str">
        <f t="shared" si="1"/>
        <v/>
      </c>
    </row>
    <row r="44" spans="2:7" ht="15">
      <c r="B44" s="19"/>
      <c r="C44" s="13"/>
      <c r="D44" s="100"/>
      <c r="E44" s="15"/>
      <c r="F44" s="15"/>
      <c r="G44" s="15" t="str">
        <f t="shared" si="1"/>
        <v/>
      </c>
    </row>
    <row r="45" spans="2:7" ht="15">
      <c r="B45" s="19"/>
      <c r="C45" s="13"/>
      <c r="D45" s="100"/>
      <c r="E45" s="15"/>
      <c r="F45" s="15"/>
      <c r="G45" s="15" t="str">
        <f t="shared" si="1"/>
        <v/>
      </c>
    </row>
    <row r="46" spans="2:7" ht="15">
      <c r="B46" s="19"/>
      <c r="C46" s="13"/>
      <c r="D46" s="100"/>
      <c r="E46" s="15"/>
      <c r="F46" s="15"/>
      <c r="G46" s="15" t="str">
        <f t="shared" si="1"/>
        <v/>
      </c>
    </row>
    <row r="47" spans="2:7" ht="15">
      <c r="B47" s="19"/>
      <c r="C47" s="13"/>
      <c r="D47" s="100"/>
      <c r="E47" s="15"/>
      <c r="F47" s="15"/>
      <c r="G47" s="15" t="str">
        <f t="shared" si="1"/>
        <v/>
      </c>
    </row>
    <row r="48" spans="2:7" ht="15">
      <c r="B48" s="19"/>
      <c r="C48" s="13"/>
      <c r="D48" s="100"/>
      <c r="E48" s="15"/>
      <c r="F48" s="15"/>
      <c r="G48" s="15" t="str">
        <f t="shared" si="1"/>
        <v/>
      </c>
    </row>
    <row r="49" spans="2:7" ht="15">
      <c r="B49" s="19"/>
      <c r="C49" s="13"/>
      <c r="D49" s="100"/>
      <c r="E49" s="15"/>
      <c r="F49" s="15"/>
      <c r="G49" s="15" t="str">
        <f t="shared" si="1"/>
        <v/>
      </c>
    </row>
    <row r="50" spans="2:7" ht="15">
      <c r="B50" s="19"/>
      <c r="C50" s="13"/>
      <c r="D50" s="100"/>
      <c r="E50" s="15"/>
      <c r="F50" s="15"/>
      <c r="G50" s="15" t="str">
        <f t="shared" si="1"/>
        <v/>
      </c>
    </row>
    <row r="51" spans="2:7" ht="15">
      <c r="B51" s="19"/>
      <c r="C51" s="13"/>
      <c r="D51" s="100"/>
      <c r="E51" s="15"/>
      <c r="F51" s="15"/>
      <c r="G51" s="15" t="str">
        <f t="shared" si="1"/>
        <v/>
      </c>
    </row>
    <row r="52" spans="2:7" ht="15">
      <c r="B52" s="19"/>
      <c r="C52" s="13"/>
      <c r="D52" s="100"/>
      <c r="E52" s="15"/>
      <c r="F52" s="15"/>
      <c r="G52" s="15" t="str">
        <f t="shared" si="1"/>
        <v/>
      </c>
    </row>
    <row r="53" spans="2:7" ht="15">
      <c r="B53" s="19"/>
      <c r="C53" s="13"/>
      <c r="D53" s="100"/>
      <c r="E53" s="15"/>
      <c r="F53" s="15"/>
      <c r="G53" s="15" t="str">
        <f t="shared" si="1"/>
        <v/>
      </c>
    </row>
    <row r="54" spans="2:7" ht="15">
      <c r="B54" s="19"/>
      <c r="C54" s="13"/>
      <c r="D54" s="100"/>
      <c r="E54" s="15"/>
      <c r="F54" s="15"/>
      <c r="G54" s="15" t="str">
        <f t="shared" si="1"/>
        <v/>
      </c>
    </row>
    <row r="55" spans="2:7" ht="15">
      <c r="B55" s="19"/>
      <c r="C55" s="13"/>
      <c r="D55" s="100"/>
      <c r="E55" s="15"/>
      <c r="F55" s="15"/>
      <c r="G55" s="15" t="str">
        <f t="shared" si="1"/>
        <v/>
      </c>
    </row>
    <row r="56" spans="2:7" ht="15">
      <c r="B56" s="19"/>
      <c r="C56" s="13"/>
      <c r="D56" s="100"/>
      <c r="E56" s="15"/>
      <c r="F56" s="15"/>
      <c r="G56" s="15" t="str">
        <f t="shared" si="1"/>
        <v/>
      </c>
    </row>
    <row r="57" spans="2:7" ht="15">
      <c r="B57" s="19"/>
      <c r="C57" s="13"/>
      <c r="D57" s="100"/>
      <c r="E57" s="15"/>
      <c r="F57" s="15"/>
      <c r="G57" s="15" t="str">
        <f t="shared" si="1"/>
        <v/>
      </c>
    </row>
    <row r="58" spans="2:7" ht="15">
      <c r="B58" s="19"/>
      <c r="C58" s="13"/>
      <c r="D58" s="100"/>
      <c r="E58" s="15"/>
      <c r="F58" s="15"/>
      <c r="G58" s="15" t="str">
        <f t="shared" si="1"/>
        <v/>
      </c>
    </row>
    <row r="59" spans="2:7" ht="15">
      <c r="B59" s="19"/>
      <c r="C59" s="13"/>
      <c r="D59" s="100"/>
      <c r="E59" s="15"/>
      <c r="F59" s="15"/>
      <c r="G59" s="15" t="str">
        <f t="shared" si="1"/>
        <v/>
      </c>
    </row>
    <row r="60" spans="2:7" ht="15">
      <c r="B60" s="19"/>
      <c r="C60" s="13"/>
      <c r="D60" s="100"/>
      <c r="E60" s="15"/>
      <c r="F60" s="15"/>
      <c r="G60" s="15" t="str">
        <f t="shared" si="1"/>
        <v/>
      </c>
    </row>
    <row r="61" spans="2:7" ht="15">
      <c r="B61" s="19"/>
      <c r="C61" s="13"/>
      <c r="D61" s="100"/>
      <c r="E61" s="15"/>
      <c r="F61" s="15"/>
      <c r="G61" s="15" t="str">
        <f t="shared" si="1"/>
        <v/>
      </c>
    </row>
    <row r="62" spans="2:7" ht="15">
      <c r="B62" s="19"/>
      <c r="C62" s="13"/>
      <c r="D62" s="100"/>
      <c r="E62" s="15"/>
      <c r="F62" s="15"/>
      <c r="G62" s="15" t="str">
        <f t="shared" si="1"/>
        <v/>
      </c>
    </row>
    <row r="63" spans="2:7" ht="15">
      <c r="B63" s="19"/>
      <c r="C63" s="13"/>
      <c r="D63" s="100"/>
      <c r="E63" s="15"/>
      <c r="F63" s="15"/>
      <c r="G63" s="15" t="str">
        <f t="shared" si="1"/>
        <v/>
      </c>
    </row>
    <row r="64" spans="2:7" ht="15">
      <c r="B64" s="19"/>
      <c r="C64" s="13"/>
      <c r="D64" s="100"/>
      <c r="E64" s="15"/>
      <c r="F64" s="15"/>
      <c r="G64" s="15" t="str">
        <f t="shared" si="1"/>
        <v/>
      </c>
    </row>
    <row r="65" spans="2:7" ht="15">
      <c r="B65" s="19"/>
      <c r="C65" s="13"/>
      <c r="D65" s="100"/>
      <c r="E65" s="15"/>
      <c r="F65" s="15"/>
      <c r="G65" s="15" t="str">
        <f t="shared" si="1"/>
        <v/>
      </c>
    </row>
    <row r="66" spans="2:7" ht="15">
      <c r="B66" s="19"/>
      <c r="C66" s="13"/>
      <c r="D66" s="100"/>
      <c r="E66" s="15"/>
      <c r="F66" s="15"/>
      <c r="G66" s="15" t="str">
        <f t="shared" si="1"/>
        <v/>
      </c>
    </row>
    <row r="67" spans="2:7" ht="15">
      <c r="B67" s="19"/>
      <c r="C67" s="13"/>
      <c r="D67" s="100"/>
      <c r="E67" s="15"/>
      <c r="F67" s="15"/>
      <c r="G67" s="15" t="str">
        <f t="shared" si="1"/>
        <v/>
      </c>
    </row>
    <row r="68" spans="2:7" ht="15">
      <c r="B68" s="19"/>
      <c r="C68" s="13"/>
      <c r="D68" s="100"/>
      <c r="E68" s="15"/>
      <c r="F68" s="15"/>
      <c r="G68" s="15" t="str">
        <f t="shared" si="1"/>
        <v/>
      </c>
    </row>
    <row r="69" spans="2:7" ht="15">
      <c r="B69" s="19"/>
      <c r="C69" s="13"/>
      <c r="D69" s="100"/>
      <c r="E69" s="15"/>
      <c r="F69" s="15"/>
      <c r="G69" s="15" t="str">
        <f t="shared" si="1"/>
        <v/>
      </c>
    </row>
    <row r="70" spans="2:7" ht="15">
      <c r="B70" s="19"/>
      <c r="C70" s="13"/>
      <c r="D70" s="100"/>
      <c r="E70" s="15"/>
      <c r="F70" s="15"/>
      <c r="G70" s="15" t="str">
        <f t="shared" si="1"/>
        <v/>
      </c>
    </row>
    <row r="71" spans="2:7" ht="15">
      <c r="B71" s="19"/>
      <c r="C71" s="13"/>
      <c r="D71" s="100"/>
      <c r="E71" s="15"/>
      <c r="F71" s="15"/>
      <c r="G71" s="15" t="str">
        <f t="shared" si="1"/>
        <v/>
      </c>
    </row>
    <row r="72" spans="2:7" ht="15">
      <c r="B72" s="19"/>
      <c r="C72" s="13"/>
      <c r="D72" s="100"/>
      <c r="E72" s="15"/>
      <c r="F72" s="15"/>
      <c r="G72" s="15" t="str">
        <f t="shared" si="1"/>
        <v/>
      </c>
    </row>
    <row r="73" spans="2:7" ht="15">
      <c r="B73" s="19"/>
      <c r="C73" s="13"/>
      <c r="D73" s="100"/>
      <c r="E73" s="15"/>
      <c r="F73" s="15"/>
      <c r="G73" s="15" t="str">
        <f t="shared" si="1"/>
        <v/>
      </c>
    </row>
    <row r="74" spans="2:7" ht="15">
      <c r="B74" s="19"/>
      <c r="C74" s="13"/>
      <c r="D74" s="100"/>
      <c r="E74" s="15"/>
      <c r="F74" s="15"/>
      <c r="G74" s="15" t="str">
        <f t="shared" si="1"/>
        <v/>
      </c>
    </row>
    <row r="75" spans="2:7" ht="15">
      <c r="B75" s="19"/>
      <c r="C75" s="13"/>
      <c r="D75" s="100"/>
      <c r="E75" s="15"/>
      <c r="F75" s="15"/>
      <c r="G75" s="15" t="str">
        <f t="shared" si="1"/>
        <v/>
      </c>
    </row>
    <row r="76" spans="2:7" ht="15">
      <c r="B76" s="19"/>
      <c r="C76" s="13"/>
      <c r="D76" s="100"/>
      <c r="E76" s="15"/>
      <c r="F76" s="15"/>
      <c r="G76" s="15" t="str">
        <f t="shared" si="1"/>
        <v/>
      </c>
    </row>
    <row r="77" spans="2:7" ht="15">
      <c r="B77" s="19"/>
      <c r="C77" s="13"/>
      <c r="D77" s="100"/>
      <c r="E77" s="15"/>
      <c r="F77" s="15"/>
      <c r="G77" s="15" t="str">
        <f t="shared" si="1"/>
        <v/>
      </c>
    </row>
    <row r="78" spans="2:7" ht="15">
      <c r="B78" s="19"/>
      <c r="C78" s="13"/>
      <c r="D78" s="100"/>
      <c r="E78" s="15"/>
      <c r="F78" s="15"/>
      <c r="G78" s="15" t="str">
        <f t="shared" si="1"/>
        <v/>
      </c>
    </row>
    <row r="79" spans="2:7" ht="15">
      <c r="B79" s="19"/>
      <c r="C79" s="13"/>
      <c r="D79" s="100"/>
      <c r="E79" s="15"/>
      <c r="F79" s="15"/>
      <c r="G79" s="15" t="str">
        <f t="shared" si="1"/>
        <v/>
      </c>
    </row>
    <row r="80" spans="2:7" ht="15">
      <c r="B80" s="19"/>
      <c r="C80" s="13"/>
      <c r="D80" s="100"/>
      <c r="E80" s="15"/>
      <c r="F80" s="15"/>
      <c r="G80" s="15" t="str">
        <f t="shared" si="1"/>
        <v/>
      </c>
    </row>
    <row r="81" spans="2:7" ht="15">
      <c r="B81" s="19"/>
      <c r="C81" s="13"/>
      <c r="D81" s="100"/>
      <c r="E81" s="15"/>
      <c r="F81" s="15"/>
      <c r="G81" s="15" t="str">
        <f t="shared" si="1"/>
        <v/>
      </c>
    </row>
    <row r="82" spans="2:7" ht="15">
      <c r="B82" s="19"/>
      <c r="C82" s="13"/>
      <c r="D82" s="100"/>
      <c r="E82" s="15"/>
      <c r="F82" s="15"/>
      <c r="G82" s="15" t="str">
        <f t="shared" si="1"/>
        <v/>
      </c>
    </row>
    <row r="83" spans="2:7" ht="15">
      <c r="B83" s="19"/>
      <c r="C83" s="13"/>
      <c r="D83" s="100"/>
      <c r="E83" s="15"/>
      <c r="F83" s="15"/>
      <c r="G83" s="15" t="str">
        <f t="shared" si="1"/>
        <v/>
      </c>
    </row>
    <row r="84" spans="2:7" ht="15">
      <c r="B84" s="19"/>
      <c r="C84" s="13"/>
      <c r="D84" s="100"/>
      <c r="E84" s="15"/>
      <c r="F84" s="15"/>
      <c r="G84" s="15" t="str">
        <f t="shared" si="1"/>
        <v/>
      </c>
    </row>
    <row r="85" spans="2:7" ht="15">
      <c r="B85" s="19"/>
      <c r="C85" s="13"/>
      <c r="D85" s="100"/>
      <c r="E85" s="15"/>
      <c r="F85" s="15"/>
      <c r="G85" s="15" t="str">
        <f t="shared" si="1"/>
        <v/>
      </c>
    </row>
    <row r="86" spans="2:7" ht="15">
      <c r="B86" s="19"/>
      <c r="C86" s="13"/>
      <c r="D86" s="100"/>
      <c r="E86" s="15"/>
      <c r="F86" s="15"/>
      <c r="G86" s="15" t="str">
        <f t="shared" si="1"/>
        <v/>
      </c>
    </row>
    <row r="87" spans="2:7" ht="15">
      <c r="B87" s="19"/>
      <c r="C87" s="13"/>
      <c r="D87" s="100"/>
      <c r="E87" s="15"/>
      <c r="F87" s="15"/>
      <c r="G87" s="15" t="str">
        <f t="shared" si="1"/>
        <v/>
      </c>
    </row>
    <row r="88" spans="2:7" ht="15">
      <c r="B88" s="19"/>
      <c r="C88" s="13"/>
      <c r="D88" s="100"/>
      <c r="E88" s="15"/>
      <c r="F88" s="15"/>
      <c r="G88" s="15" t="str">
        <f t="shared" si="1"/>
        <v/>
      </c>
    </row>
    <row r="89" spans="2:7" ht="15">
      <c r="B89" s="19"/>
      <c r="C89" s="13"/>
      <c r="D89" s="100"/>
      <c r="E89" s="15"/>
      <c r="F89" s="15"/>
      <c r="G89" s="15" t="str">
        <f t="shared" si="1"/>
        <v/>
      </c>
    </row>
    <row r="90" spans="2:7" ht="15">
      <c r="B90" s="19"/>
      <c r="C90" s="13"/>
      <c r="D90" s="100"/>
      <c r="E90" s="15"/>
      <c r="F90" s="15"/>
      <c r="G90" s="15" t="str">
        <f t="shared" si="1"/>
        <v/>
      </c>
    </row>
    <row r="91" spans="2:7" ht="15">
      <c r="B91" s="19"/>
      <c r="C91" s="13"/>
      <c r="D91" s="100"/>
      <c r="E91" s="15"/>
      <c r="F91" s="15"/>
      <c r="G91" s="15" t="str">
        <f t="shared" si="1"/>
        <v/>
      </c>
    </row>
    <row r="92" spans="2:7" ht="15">
      <c r="B92" s="19"/>
      <c r="C92" s="13"/>
      <c r="D92" s="100"/>
      <c r="E92" s="15"/>
      <c r="F92" s="15"/>
      <c r="G92" s="15" t="str">
        <f t="shared" si="1"/>
        <v/>
      </c>
    </row>
    <row r="93" spans="2:7" ht="15">
      <c r="B93" s="19"/>
      <c r="C93" s="13"/>
      <c r="D93" s="100"/>
      <c r="E93" s="15"/>
      <c r="F93" s="15"/>
      <c r="G93" s="15" t="str">
        <f t="shared" si="1"/>
        <v/>
      </c>
    </row>
    <row r="94" spans="2:7" ht="15">
      <c r="B94" s="19"/>
      <c r="C94" s="13"/>
      <c r="D94" s="100"/>
      <c r="E94" s="15"/>
      <c r="F94" s="15"/>
      <c r="G94" s="15" t="str">
        <f t="shared" si="1"/>
        <v/>
      </c>
    </row>
    <row r="95" spans="2:7" ht="15">
      <c r="B95" s="19"/>
      <c r="C95" s="13"/>
      <c r="D95" s="100"/>
      <c r="E95" s="15"/>
      <c r="F95" s="15"/>
      <c r="G95" s="15" t="str">
        <f t="shared" si="1"/>
        <v/>
      </c>
    </row>
    <row r="96" spans="2:7" ht="15">
      <c r="B96" s="19"/>
      <c r="C96" s="13"/>
      <c r="D96" s="100"/>
      <c r="E96" s="15"/>
      <c r="F96" s="15"/>
      <c r="G96" s="15" t="str">
        <f t="shared" si="1"/>
        <v/>
      </c>
    </row>
    <row r="97" spans="2:7" ht="15">
      <c r="B97" s="19"/>
      <c r="C97" s="13"/>
      <c r="D97" s="100"/>
      <c r="E97" s="15"/>
      <c r="F97" s="15"/>
      <c r="G97" s="15" t="str">
        <f t="shared" si="1"/>
        <v/>
      </c>
    </row>
    <row r="98" spans="2:7" ht="15">
      <c r="B98" s="19"/>
      <c r="C98" s="13"/>
      <c r="D98" s="100"/>
      <c r="E98" s="15"/>
      <c r="F98" s="15"/>
      <c r="G98" s="15" t="str">
        <f t="shared" si="1"/>
        <v/>
      </c>
    </row>
    <row r="99" spans="2:7" ht="15">
      <c r="B99" s="19"/>
      <c r="C99" s="13"/>
      <c r="D99" s="100"/>
      <c r="E99" s="15"/>
      <c r="F99" s="15"/>
      <c r="G99" s="15" t="str">
        <f t="shared" si="1"/>
        <v/>
      </c>
    </row>
    <row r="100" spans="2:7" ht="15">
      <c r="B100" s="19"/>
      <c r="C100" s="13"/>
      <c r="D100" s="100"/>
      <c r="E100" s="15"/>
      <c r="F100" s="15"/>
      <c r="G100" s="15" t="str">
        <f t="shared" si="1"/>
        <v/>
      </c>
    </row>
    <row r="101" spans="2:7" ht="15">
      <c r="B101" s="19"/>
      <c r="C101" s="13"/>
      <c r="D101" s="100"/>
      <c r="E101" s="15"/>
      <c r="F101" s="15"/>
      <c r="G101" s="15" t="str">
        <f t="shared" si="1"/>
        <v/>
      </c>
    </row>
    <row r="102" spans="2:7" ht="15">
      <c r="B102" s="19"/>
      <c r="C102" s="13"/>
      <c r="D102" s="100"/>
      <c r="E102" s="15"/>
      <c r="F102" s="15"/>
      <c r="G102" s="15" t="str">
        <f t="shared" si="1"/>
        <v/>
      </c>
    </row>
    <row r="103" spans="2:7" ht="15">
      <c r="B103" s="19"/>
      <c r="C103" s="13"/>
      <c r="D103" s="100"/>
      <c r="E103" s="15"/>
      <c r="F103" s="15"/>
      <c r="G103" s="15" t="str">
        <f t="shared" si="1"/>
        <v/>
      </c>
    </row>
    <row r="104" spans="2:7" ht="15">
      <c r="B104" s="19"/>
      <c r="C104" s="13"/>
      <c r="D104" s="100"/>
      <c r="E104" s="15"/>
      <c r="F104" s="15"/>
      <c r="G104" s="15" t="str">
        <f t="shared" si="1"/>
        <v/>
      </c>
    </row>
    <row r="105" spans="2:7" ht="15">
      <c r="B105" s="19"/>
      <c r="C105" s="13"/>
      <c r="D105" s="100"/>
      <c r="E105" s="15"/>
      <c r="F105" s="15"/>
      <c r="G105" s="15" t="str">
        <f t="shared" si="1"/>
        <v/>
      </c>
    </row>
    <row r="106" spans="2:7" ht="15">
      <c r="B106" s="19"/>
      <c r="C106" s="13"/>
      <c r="D106" s="100"/>
      <c r="E106" s="15"/>
      <c r="F106" s="15"/>
      <c r="G106" s="15" t="str">
        <f t="shared" si="1"/>
        <v/>
      </c>
    </row>
    <row r="107" spans="2:7" ht="15">
      <c r="B107" s="19"/>
      <c r="C107" s="13"/>
      <c r="D107" s="100"/>
      <c r="E107" s="15"/>
      <c r="F107" s="15"/>
      <c r="G107" s="15" t="str">
        <f t="shared" si="1"/>
        <v/>
      </c>
    </row>
    <row r="108" spans="2:7" ht="15">
      <c r="B108" s="19"/>
      <c r="C108" s="13"/>
      <c r="D108" s="100"/>
      <c r="E108" s="15"/>
      <c r="F108" s="15"/>
      <c r="G108" s="15" t="str">
        <f t="shared" si="1"/>
        <v/>
      </c>
    </row>
    <row r="109" spans="2:7" ht="15">
      <c r="B109" s="19"/>
      <c r="C109" s="13"/>
      <c r="D109" s="100"/>
      <c r="E109" s="15"/>
      <c r="F109" s="15"/>
      <c r="G109" s="15" t="str">
        <f t="shared" si="1"/>
        <v/>
      </c>
    </row>
    <row r="110" spans="2:7" ht="15">
      <c r="B110" s="19"/>
      <c r="C110" s="13"/>
      <c r="D110" s="100"/>
      <c r="E110" s="15"/>
      <c r="F110" s="15"/>
      <c r="G110" s="15" t="str">
        <f t="shared" si="1"/>
        <v/>
      </c>
    </row>
    <row r="111" spans="2:7" ht="15">
      <c r="B111" s="19"/>
      <c r="C111" s="13"/>
      <c r="D111" s="100"/>
      <c r="E111" s="15"/>
      <c r="F111" s="15"/>
      <c r="G111" s="15" t="str">
        <f t="shared" si="1"/>
        <v/>
      </c>
    </row>
    <row r="112" spans="2:7" ht="15">
      <c r="B112" s="19"/>
      <c r="C112" s="13"/>
      <c r="D112" s="100"/>
      <c r="E112" s="15"/>
      <c r="F112" s="15"/>
      <c r="G112" s="15" t="str">
        <f t="shared" si="1"/>
        <v/>
      </c>
    </row>
    <row r="113" spans="2:7" ht="15">
      <c r="B113" s="19"/>
      <c r="C113" s="13"/>
      <c r="D113" s="100"/>
      <c r="E113" s="15"/>
      <c r="F113" s="15"/>
      <c r="G113" s="15" t="str">
        <f t="shared" si="1"/>
        <v/>
      </c>
    </row>
    <row r="114" spans="2:7" ht="15">
      <c r="B114" s="19"/>
      <c r="C114" s="13"/>
      <c r="D114" s="100"/>
      <c r="E114" s="15"/>
      <c r="F114" s="15"/>
      <c r="G114" s="15" t="str">
        <f t="shared" si="1"/>
        <v/>
      </c>
    </row>
    <row r="115" spans="2:7" ht="15">
      <c r="B115" s="19"/>
      <c r="C115" s="13"/>
      <c r="D115" s="100"/>
      <c r="E115" s="15"/>
      <c r="F115" s="15"/>
      <c r="G115" s="15" t="str">
        <f t="shared" si="1"/>
        <v/>
      </c>
    </row>
    <row r="116" spans="2:7" ht="15">
      <c r="B116" s="19"/>
      <c r="C116" s="13"/>
      <c r="D116" s="100"/>
      <c r="E116" s="15"/>
      <c r="F116" s="15"/>
      <c r="G116" s="15" t="str">
        <f t="shared" si="1"/>
        <v/>
      </c>
    </row>
    <row r="117" spans="2:7" ht="15">
      <c r="B117" s="19"/>
      <c r="C117" s="13"/>
      <c r="D117" s="100"/>
      <c r="E117" s="15"/>
      <c r="F117" s="15"/>
      <c r="G117" s="15" t="str">
        <f t="shared" si="1"/>
        <v/>
      </c>
    </row>
    <row r="118" spans="2:7" ht="15">
      <c r="B118" s="19"/>
      <c r="C118" s="13"/>
      <c r="D118" s="100"/>
      <c r="E118" s="15"/>
      <c r="F118" s="15"/>
      <c r="G118" s="15" t="str">
        <f t="shared" si="1"/>
        <v/>
      </c>
    </row>
    <row r="119" spans="2:7" ht="15">
      <c r="B119" s="19"/>
      <c r="C119" s="13"/>
      <c r="D119" s="100"/>
      <c r="E119" s="15"/>
      <c r="F119" s="15"/>
      <c r="G119" s="15" t="str">
        <f t="shared" si="1"/>
        <v/>
      </c>
    </row>
    <row r="120" spans="2:7" ht="15">
      <c r="B120" s="19"/>
      <c r="C120" s="13"/>
      <c r="D120" s="100"/>
      <c r="E120" s="15"/>
      <c r="F120" s="15"/>
      <c r="G120" s="15" t="str">
        <f t="shared" si="1"/>
        <v/>
      </c>
    </row>
    <row r="121" spans="2:7" ht="15">
      <c r="B121" s="19"/>
      <c r="C121" s="13"/>
      <c r="D121" s="100"/>
      <c r="E121" s="15"/>
      <c r="F121" s="15"/>
      <c r="G121" s="15" t="str">
        <f t="shared" si="1"/>
        <v/>
      </c>
    </row>
    <row r="122" spans="2:7" ht="15">
      <c r="B122" s="19"/>
      <c r="C122" s="13"/>
      <c r="D122" s="100"/>
      <c r="E122" s="15"/>
      <c r="F122" s="15"/>
      <c r="G122" s="15" t="str">
        <f t="shared" si="1"/>
        <v/>
      </c>
    </row>
    <row r="123" spans="2:7" ht="15">
      <c r="B123" s="19"/>
      <c r="C123" s="13"/>
      <c r="D123" s="100"/>
      <c r="E123" s="15"/>
      <c r="F123" s="15"/>
      <c r="G123" s="15" t="str">
        <f t="shared" si="1"/>
        <v/>
      </c>
    </row>
    <row r="124" spans="2:7" ht="15">
      <c r="B124" s="19"/>
      <c r="C124" s="13"/>
      <c r="D124" s="100"/>
      <c r="E124" s="15"/>
      <c r="F124" s="15"/>
      <c r="G124" s="15" t="str">
        <f t="shared" si="1"/>
        <v/>
      </c>
    </row>
    <row r="125" spans="2:7" ht="15">
      <c r="B125" s="19"/>
      <c r="C125" s="13"/>
      <c r="D125" s="100"/>
      <c r="E125" s="15"/>
      <c r="F125" s="15"/>
      <c r="G125" s="15" t="str">
        <f t="shared" si="1"/>
        <v/>
      </c>
    </row>
    <row r="126" spans="2:7" ht="15">
      <c r="B126" s="19"/>
      <c r="C126" s="13"/>
      <c r="D126" s="100"/>
      <c r="E126" s="15"/>
      <c r="F126" s="15"/>
      <c r="G126" s="15" t="str">
        <f t="shared" si="1"/>
        <v/>
      </c>
    </row>
    <row r="127" spans="2:7" ht="15">
      <c r="B127" s="19"/>
      <c r="C127" s="13"/>
      <c r="D127" s="100"/>
      <c r="E127" s="15"/>
      <c r="F127" s="15"/>
      <c r="G127" s="15" t="str">
        <f t="shared" si="1"/>
        <v/>
      </c>
    </row>
    <row r="128" spans="2:7" ht="15">
      <c r="B128" s="19"/>
      <c r="C128" s="13"/>
      <c r="D128" s="100"/>
      <c r="E128" s="15"/>
      <c r="F128" s="15"/>
      <c r="G128" s="15" t="str">
        <f t="shared" si="1"/>
        <v/>
      </c>
    </row>
    <row r="129" spans="2:7" ht="15">
      <c r="B129" s="19"/>
      <c r="C129" s="13"/>
      <c r="D129" s="100"/>
      <c r="E129" s="15"/>
      <c r="F129" s="15"/>
      <c r="G129" s="15" t="str">
        <f t="shared" si="1"/>
        <v/>
      </c>
    </row>
    <row r="130" spans="2:7" ht="15">
      <c r="B130" s="19"/>
      <c r="C130" s="13"/>
      <c r="D130" s="100"/>
      <c r="E130" s="15"/>
      <c r="F130" s="15"/>
      <c r="G130" s="15" t="str">
        <f t="shared" si="1"/>
        <v/>
      </c>
    </row>
    <row r="131" spans="2:7" ht="15">
      <c r="B131" s="19"/>
      <c r="C131" s="13"/>
      <c r="D131" s="100"/>
      <c r="E131" s="15"/>
      <c r="F131" s="15"/>
      <c r="G131" s="15" t="str">
        <f t="shared" si="1"/>
        <v/>
      </c>
    </row>
    <row r="132" spans="2:7" ht="15">
      <c r="B132" s="19"/>
      <c r="C132" s="13"/>
      <c r="D132" s="100"/>
      <c r="E132" s="15"/>
      <c r="F132" s="15"/>
      <c r="G132" s="15" t="str">
        <f t="shared" si="1"/>
        <v/>
      </c>
    </row>
    <row r="133" spans="2:7" ht="15">
      <c r="B133" s="19"/>
      <c r="C133" s="13"/>
      <c r="D133" s="100"/>
      <c r="E133" s="15"/>
      <c r="F133" s="15"/>
      <c r="G133" s="15" t="str">
        <f t="shared" si="1"/>
        <v/>
      </c>
    </row>
    <row r="134" spans="2:7" ht="15">
      <c r="B134" s="19"/>
      <c r="C134" s="13"/>
      <c r="D134" s="100"/>
      <c r="E134" s="15"/>
      <c r="F134" s="15"/>
      <c r="G134" s="15" t="str">
        <f t="shared" si="1"/>
        <v/>
      </c>
    </row>
    <row r="135" spans="2:7" ht="15">
      <c r="B135" s="19"/>
      <c r="C135" s="13"/>
      <c r="D135" s="100"/>
      <c r="E135" s="15"/>
      <c r="F135" s="15"/>
      <c r="G135" s="15" t="str">
        <f t="shared" si="1"/>
        <v/>
      </c>
    </row>
    <row r="136" spans="2:7" ht="15">
      <c r="B136" s="19"/>
      <c r="C136" s="13"/>
      <c r="D136" s="100"/>
      <c r="E136" s="15"/>
      <c r="F136" s="15"/>
      <c r="G136" s="15" t="str">
        <f t="shared" si="1"/>
        <v/>
      </c>
    </row>
    <row r="137" spans="2:7" ht="15">
      <c r="B137" s="19"/>
      <c r="C137" s="13"/>
      <c r="D137" s="100"/>
      <c r="E137" s="15"/>
      <c r="F137" s="15"/>
      <c r="G137" s="15" t="str">
        <f t="shared" si="1"/>
        <v/>
      </c>
    </row>
    <row r="138" spans="2:7" ht="15">
      <c r="B138" s="19"/>
      <c r="C138" s="13"/>
      <c r="D138" s="100"/>
      <c r="E138" s="15"/>
      <c r="F138" s="15"/>
      <c r="G138" s="15" t="str">
        <f t="shared" si="1"/>
        <v/>
      </c>
    </row>
    <row r="139" spans="2:7" ht="15">
      <c r="B139" s="19"/>
      <c r="C139" s="13"/>
      <c r="D139" s="100"/>
      <c r="E139" s="15"/>
      <c r="F139" s="15"/>
      <c r="G139" s="15" t="str">
        <f t="shared" si="1"/>
        <v/>
      </c>
    </row>
    <row r="140" spans="2:7" ht="15">
      <c r="B140" s="19"/>
      <c r="C140" s="13"/>
      <c r="D140" s="100"/>
      <c r="E140" s="15"/>
      <c r="F140" s="15"/>
      <c r="G140" s="15" t="str">
        <f t="shared" si="1"/>
        <v/>
      </c>
    </row>
    <row r="141" spans="2:7" ht="15">
      <c r="B141" s="19"/>
      <c r="C141" s="13"/>
      <c r="D141" s="100"/>
      <c r="E141" s="15"/>
      <c r="F141" s="15"/>
      <c r="G141" s="15" t="str">
        <f t="shared" si="1"/>
        <v/>
      </c>
    </row>
    <row r="142" spans="2:7" ht="15">
      <c r="B142" s="19"/>
      <c r="C142" s="13"/>
      <c r="D142" s="100"/>
      <c r="E142" s="15"/>
      <c r="F142" s="15"/>
      <c r="G142" s="15" t="str">
        <f t="shared" si="1"/>
        <v/>
      </c>
    </row>
    <row r="143" spans="2:7" ht="15">
      <c r="B143" s="19"/>
      <c r="C143" s="13"/>
      <c r="D143" s="100"/>
      <c r="E143" s="15"/>
      <c r="F143" s="15"/>
      <c r="G143" s="15" t="str">
        <f t="shared" si="1"/>
        <v/>
      </c>
    </row>
    <row r="144" spans="2:7" ht="15">
      <c r="B144" s="19"/>
      <c r="C144" s="13"/>
      <c r="D144" s="100"/>
      <c r="E144" s="15"/>
      <c r="F144" s="15"/>
      <c r="G144" s="15" t="str">
        <f t="shared" si="1"/>
        <v/>
      </c>
    </row>
    <row r="145" spans="2:7" ht="15">
      <c r="B145" s="19"/>
      <c r="C145" s="13"/>
      <c r="D145" s="100"/>
      <c r="E145" s="15"/>
      <c r="F145" s="15"/>
      <c r="G145" s="15" t="str">
        <f t="shared" si="1"/>
        <v/>
      </c>
    </row>
    <row r="146" spans="2:7" ht="15">
      <c r="B146" s="19"/>
      <c r="C146" s="13"/>
      <c r="D146" s="100"/>
      <c r="E146" s="15"/>
      <c r="F146" s="15"/>
      <c r="G146" s="15" t="str">
        <f t="shared" si="1"/>
        <v/>
      </c>
    </row>
    <row r="147" spans="2:7" ht="15">
      <c r="B147" s="19"/>
      <c r="C147" s="13"/>
      <c r="D147" s="100"/>
      <c r="E147" s="15"/>
      <c r="F147" s="15"/>
      <c r="G147" s="15" t="str">
        <f t="shared" si="1"/>
        <v/>
      </c>
    </row>
    <row r="148" spans="2:7" ht="15">
      <c r="B148" s="19"/>
      <c r="C148" s="13"/>
      <c r="D148" s="100"/>
      <c r="E148" s="15"/>
      <c r="F148" s="15"/>
      <c r="G148" s="15" t="str">
        <f t="shared" si="1"/>
        <v/>
      </c>
    </row>
    <row r="149" spans="2:7" ht="15">
      <c r="B149" s="19"/>
      <c r="C149" s="13"/>
      <c r="D149" s="100"/>
      <c r="E149" s="15"/>
      <c r="F149" s="15"/>
      <c r="G149" s="15" t="str">
        <f t="shared" si="1"/>
        <v/>
      </c>
    </row>
    <row r="150" spans="2:7" ht="15">
      <c r="B150" s="19"/>
      <c r="C150" s="13"/>
      <c r="D150" s="100"/>
      <c r="E150" s="15"/>
      <c r="F150" s="15"/>
      <c r="G150" s="15" t="str">
        <f t="shared" si="1"/>
        <v/>
      </c>
    </row>
    <row r="151" spans="2:7" ht="15">
      <c r="B151" s="19"/>
      <c r="C151" s="13"/>
      <c r="D151" s="100"/>
      <c r="E151" s="15"/>
      <c r="F151" s="15"/>
      <c r="G151" s="15" t="str">
        <f t="shared" si="1"/>
        <v/>
      </c>
    </row>
    <row r="152" spans="2:7" ht="15">
      <c r="B152" s="19"/>
      <c r="C152" s="13"/>
      <c r="D152" s="100"/>
      <c r="E152" s="15"/>
      <c r="F152" s="15"/>
      <c r="G152" s="15" t="str">
        <f t="shared" si="1"/>
        <v/>
      </c>
    </row>
    <row r="153" spans="2:7" ht="15">
      <c r="B153" s="19"/>
      <c r="C153" s="13"/>
      <c r="D153" s="100"/>
      <c r="E153" s="15"/>
      <c r="F153" s="15"/>
      <c r="G153" s="15" t="str">
        <f t="shared" si="1"/>
        <v/>
      </c>
    </row>
    <row r="154" spans="2:7" ht="15">
      <c r="B154" s="19"/>
      <c r="C154" s="13"/>
      <c r="D154" s="100"/>
      <c r="E154" s="15"/>
      <c r="F154" s="15"/>
      <c r="G154" s="15" t="str">
        <f t="shared" si="1"/>
        <v/>
      </c>
    </row>
    <row r="155" spans="2:7" ht="15">
      <c r="B155" s="19"/>
      <c r="C155" s="13"/>
      <c r="D155" s="100"/>
      <c r="E155" s="15"/>
      <c r="F155" s="15"/>
      <c r="G155" s="15" t="str">
        <f t="shared" si="1"/>
        <v/>
      </c>
    </row>
    <row r="156" spans="2:7" ht="15">
      <c r="B156" s="19"/>
      <c r="C156" s="13"/>
      <c r="D156" s="100"/>
      <c r="E156" s="15"/>
      <c r="F156" s="15"/>
      <c r="G156" s="15" t="str">
        <f t="shared" si="1"/>
        <v/>
      </c>
    </row>
    <row r="157" spans="2:7" ht="15">
      <c r="B157" s="19"/>
      <c r="C157" s="13"/>
      <c r="D157" s="100"/>
      <c r="E157" s="15"/>
      <c r="F157" s="15"/>
      <c r="G157" s="15" t="str">
        <f t="shared" si="1"/>
        <v/>
      </c>
    </row>
    <row r="158" spans="2:7" ht="15">
      <c r="B158" s="19"/>
      <c r="C158" s="13"/>
      <c r="D158" s="100"/>
      <c r="E158" s="15"/>
      <c r="F158" s="15"/>
      <c r="G158" s="15" t="str">
        <f t="shared" si="1"/>
        <v/>
      </c>
    </row>
    <row r="159" spans="2:7" ht="15">
      <c r="B159" s="19"/>
      <c r="C159" s="13"/>
      <c r="D159" s="100"/>
      <c r="E159" s="15"/>
      <c r="F159" s="15"/>
      <c r="G159" s="15" t="str">
        <f t="shared" si="1"/>
        <v/>
      </c>
    </row>
    <row r="160" spans="2:7" ht="15">
      <c r="B160" s="19"/>
      <c r="C160" s="13"/>
      <c r="D160" s="100"/>
      <c r="E160" s="15"/>
      <c r="F160" s="15"/>
      <c r="G160" s="15" t="str">
        <f t="shared" si="1"/>
        <v/>
      </c>
    </row>
    <row r="161" spans="2:7" ht="15">
      <c r="B161" s="19"/>
      <c r="C161" s="13"/>
      <c r="D161" s="100"/>
      <c r="E161" s="15"/>
      <c r="F161" s="15"/>
      <c r="G161" s="15" t="str">
        <f t="shared" si="1"/>
        <v/>
      </c>
    </row>
    <row r="162" spans="2:7" ht="15">
      <c r="B162" s="19"/>
      <c r="C162" s="13"/>
      <c r="D162" s="100"/>
      <c r="E162" s="15"/>
      <c r="F162" s="15"/>
      <c r="G162" s="15" t="str">
        <f t="shared" si="1"/>
        <v/>
      </c>
    </row>
    <row r="163" spans="2:7" ht="15">
      <c r="B163" s="19"/>
      <c r="C163" s="13"/>
      <c r="D163" s="100"/>
      <c r="E163" s="15"/>
      <c r="F163" s="15"/>
      <c r="G163" s="15" t="str">
        <f t="shared" si="1"/>
        <v/>
      </c>
    </row>
    <row r="164" spans="2:7" ht="15">
      <c r="B164" s="19"/>
      <c r="C164" s="13"/>
      <c r="D164" s="100"/>
      <c r="E164" s="15"/>
      <c r="F164" s="15"/>
      <c r="G164" s="15" t="str">
        <f t="shared" si="1"/>
        <v/>
      </c>
    </row>
    <row r="165" spans="2:7" ht="15">
      <c r="B165" s="19"/>
      <c r="C165" s="13"/>
      <c r="D165" s="100"/>
      <c r="E165" s="15"/>
      <c r="F165" s="15"/>
      <c r="G165" s="15" t="str">
        <f t="shared" si="1"/>
        <v/>
      </c>
    </row>
    <row r="166" spans="2:7" ht="15">
      <c r="B166" s="19"/>
      <c r="C166" s="13"/>
      <c r="D166" s="100"/>
      <c r="E166" s="15"/>
      <c r="F166" s="15"/>
      <c r="G166" s="15" t="str">
        <f t="shared" si="1"/>
        <v/>
      </c>
    </row>
    <row r="167" spans="2:7" ht="15">
      <c r="B167" s="19"/>
      <c r="C167" s="13"/>
      <c r="D167" s="100"/>
      <c r="E167" s="15"/>
      <c r="F167" s="15"/>
      <c r="G167" s="15" t="str">
        <f t="shared" si="1"/>
        <v/>
      </c>
    </row>
    <row r="168" spans="2:7" ht="15">
      <c r="B168" s="19"/>
      <c r="C168" s="13"/>
      <c r="D168" s="100"/>
      <c r="E168" s="15"/>
      <c r="F168" s="15"/>
      <c r="G168" s="15" t="str">
        <f t="shared" si="1"/>
        <v/>
      </c>
    </row>
    <row r="169" spans="2:7" ht="15">
      <c r="B169" s="19"/>
      <c r="C169" s="13"/>
      <c r="D169" s="100"/>
      <c r="E169" s="15"/>
      <c r="F169" s="15"/>
      <c r="G169" s="15" t="str">
        <f t="shared" si="1"/>
        <v/>
      </c>
    </row>
    <row r="170" spans="2:7" ht="15">
      <c r="B170" s="19"/>
      <c r="C170" s="13"/>
      <c r="D170" s="100"/>
      <c r="E170" s="15"/>
      <c r="F170" s="15"/>
      <c r="G170" s="15" t="str">
        <f t="shared" si="1"/>
        <v/>
      </c>
    </row>
    <row r="171" spans="2:7" ht="15">
      <c r="B171" s="19"/>
      <c r="C171" s="13"/>
      <c r="D171" s="100"/>
      <c r="E171" s="15"/>
      <c r="F171" s="15"/>
      <c r="G171" s="15" t="str">
        <f t="shared" si="1"/>
        <v/>
      </c>
    </row>
    <row r="172" spans="2:7" ht="15">
      <c r="B172" s="19"/>
      <c r="C172" s="13"/>
      <c r="D172" s="100"/>
      <c r="E172" s="15"/>
      <c r="F172" s="15"/>
      <c r="G172" s="15" t="str">
        <f t="shared" si="1"/>
        <v/>
      </c>
    </row>
    <row r="173" spans="2:7" ht="15">
      <c r="B173" s="19"/>
      <c r="C173" s="13"/>
      <c r="D173" s="100"/>
      <c r="E173" s="15"/>
      <c r="F173" s="15"/>
      <c r="G173" s="15" t="str">
        <f t="shared" si="1"/>
        <v/>
      </c>
    </row>
    <row r="174" spans="2:7" ht="15">
      <c r="B174" s="19"/>
      <c r="C174" s="13"/>
      <c r="D174" s="100"/>
      <c r="E174" s="15"/>
      <c r="F174" s="15"/>
      <c r="G174" s="15" t="str">
        <f t="shared" si="1"/>
        <v/>
      </c>
    </row>
    <row r="175" spans="2:7" ht="15">
      <c r="B175" s="19"/>
      <c r="C175" s="13"/>
      <c r="D175" s="100"/>
      <c r="E175" s="15"/>
      <c r="F175" s="15"/>
      <c r="G175" s="15" t="str">
        <f t="shared" si="1"/>
        <v/>
      </c>
    </row>
    <row r="176" spans="2:7" ht="15">
      <c r="B176" s="19"/>
      <c r="C176" s="13"/>
      <c r="D176" s="100"/>
      <c r="E176" s="15"/>
      <c r="F176" s="15"/>
      <c r="G176" s="15" t="str">
        <f t="shared" si="1"/>
        <v/>
      </c>
    </row>
    <row r="177" spans="2:7" ht="15">
      <c r="B177" s="19"/>
      <c r="C177" s="13"/>
      <c r="D177" s="100"/>
      <c r="E177" s="15"/>
      <c r="F177" s="15"/>
      <c r="G177" s="15" t="str">
        <f t="shared" si="1"/>
        <v/>
      </c>
    </row>
    <row r="178" spans="2:7" ht="15">
      <c r="B178" s="19"/>
      <c r="C178" s="13"/>
      <c r="D178" s="100"/>
      <c r="E178" s="15"/>
      <c r="F178" s="15"/>
      <c r="G178" s="15" t="str">
        <f t="shared" si="1"/>
        <v/>
      </c>
    </row>
    <row r="179" spans="2:7" ht="15">
      <c r="B179" s="19"/>
      <c r="C179" s="13"/>
      <c r="D179" s="100"/>
      <c r="E179" s="15"/>
      <c r="F179" s="15"/>
      <c r="G179" s="15" t="str">
        <f t="shared" si="1"/>
        <v/>
      </c>
    </row>
    <row r="180" spans="2:7" ht="15">
      <c r="B180" s="19"/>
      <c r="C180" s="13"/>
      <c r="D180" s="100"/>
      <c r="E180" s="15"/>
      <c r="F180" s="15"/>
      <c r="G180" s="15" t="str">
        <f t="shared" si="1"/>
        <v/>
      </c>
    </row>
    <row r="181" spans="2:7" ht="15">
      <c r="B181" s="19"/>
      <c r="C181" s="13"/>
      <c r="D181" s="100"/>
      <c r="E181" s="15"/>
      <c r="F181" s="15"/>
      <c r="G181" s="15" t="str">
        <f t="shared" si="1"/>
        <v/>
      </c>
    </row>
    <row r="182" spans="2:7" ht="15">
      <c r="B182" s="19"/>
      <c r="C182" s="13"/>
      <c r="D182" s="100"/>
      <c r="E182" s="15"/>
      <c r="F182" s="15"/>
      <c r="G182" s="15" t="str">
        <f t="shared" si="1"/>
        <v/>
      </c>
    </row>
    <row r="183" spans="2:7" ht="15">
      <c r="B183" s="19"/>
      <c r="C183" s="13"/>
      <c r="D183" s="100"/>
      <c r="E183" s="15"/>
      <c r="F183" s="15"/>
      <c r="G183" s="15" t="str">
        <f t="shared" si="1"/>
        <v/>
      </c>
    </row>
    <row r="184" spans="2:7" ht="15">
      <c r="B184" s="19"/>
      <c r="C184" s="13"/>
      <c r="D184" s="100"/>
      <c r="E184" s="15"/>
      <c r="F184" s="15"/>
      <c r="G184" s="15" t="str">
        <f t="shared" si="1"/>
        <v/>
      </c>
    </row>
    <row r="185" spans="2:7" ht="15">
      <c r="B185" s="19"/>
      <c r="C185" s="13"/>
      <c r="D185" s="100"/>
      <c r="E185" s="15"/>
      <c r="F185" s="15"/>
      <c r="G185" s="15" t="str">
        <f t="shared" si="1"/>
        <v/>
      </c>
    </row>
    <row r="186" spans="2:7" ht="15">
      <c r="B186" s="19"/>
      <c r="C186" s="13"/>
      <c r="D186" s="100"/>
      <c r="E186" s="15"/>
      <c r="F186" s="15"/>
      <c r="G186" s="15" t="str">
        <f t="shared" si="1"/>
        <v/>
      </c>
    </row>
    <row r="187" spans="2:7" ht="15">
      <c r="B187" s="19"/>
      <c r="C187" s="13"/>
      <c r="D187" s="100"/>
      <c r="E187" s="15"/>
      <c r="F187" s="15"/>
      <c r="G187" s="15" t="str">
        <f t="shared" si="1"/>
        <v/>
      </c>
    </row>
    <row r="188" spans="2:7" ht="15">
      <c r="B188" s="19"/>
      <c r="C188" s="13"/>
      <c r="D188" s="100"/>
      <c r="E188" s="15"/>
      <c r="F188" s="15"/>
      <c r="G188" s="15" t="str">
        <f t="shared" si="1"/>
        <v/>
      </c>
    </row>
    <row r="189" spans="2:7" ht="15">
      <c r="B189" s="19"/>
      <c r="C189" s="13"/>
      <c r="D189" s="100"/>
      <c r="E189" s="15"/>
      <c r="F189" s="15"/>
      <c r="G189" s="15" t="str">
        <f t="shared" si="1"/>
        <v/>
      </c>
    </row>
    <row r="190" spans="2:7" ht="15">
      <c r="B190" s="19"/>
      <c r="C190" s="13"/>
      <c r="D190" s="100"/>
      <c r="E190" s="15"/>
      <c r="F190" s="15"/>
      <c r="G190" s="15" t="str">
        <f t="shared" si="1"/>
        <v/>
      </c>
    </row>
    <row r="191" spans="2:7" ht="15">
      <c r="B191" s="19"/>
      <c r="C191" s="13"/>
      <c r="D191" s="100"/>
      <c r="E191" s="15"/>
      <c r="F191" s="15"/>
      <c r="G191" s="15" t="str">
        <f t="shared" si="1"/>
        <v/>
      </c>
    </row>
    <row r="192" spans="2:7" ht="15">
      <c r="B192" s="19"/>
      <c r="C192" s="13"/>
      <c r="D192" s="100"/>
      <c r="E192" s="15"/>
      <c r="F192" s="15"/>
      <c r="G192" s="15" t="str">
        <f t="shared" si="1"/>
        <v/>
      </c>
    </row>
    <row r="193" spans="2:7" ht="15">
      <c r="B193" s="19"/>
      <c r="C193" s="13"/>
      <c r="D193" s="100"/>
      <c r="E193" s="15"/>
      <c r="F193" s="15"/>
      <c r="G193" s="15" t="str">
        <f t="shared" si="1"/>
        <v/>
      </c>
    </row>
    <row r="194" spans="2:7" ht="15">
      <c r="B194" s="19"/>
      <c r="C194" s="13"/>
      <c r="D194" s="100"/>
      <c r="E194" s="15"/>
      <c r="F194" s="15"/>
      <c r="G194" s="15" t="str">
        <f t="shared" si="1"/>
        <v/>
      </c>
    </row>
    <row r="195" spans="2:7" ht="15">
      <c r="B195" s="19"/>
      <c r="C195" s="13"/>
      <c r="D195" s="100"/>
      <c r="E195" s="15"/>
      <c r="F195" s="15"/>
      <c r="G195" s="15" t="str">
        <f t="shared" si="1"/>
        <v/>
      </c>
    </row>
    <row r="196" spans="2:7" ht="15">
      <c r="B196" s="19"/>
      <c r="C196" s="13"/>
      <c r="D196" s="100"/>
      <c r="E196" s="15"/>
      <c r="F196" s="15"/>
      <c r="G196" s="15" t="str">
        <f t="shared" si="1"/>
        <v/>
      </c>
    </row>
    <row r="197" spans="2:7" ht="15">
      <c r="B197" s="19"/>
      <c r="C197" s="13"/>
      <c r="D197" s="100"/>
      <c r="E197" s="15"/>
      <c r="F197" s="15"/>
      <c r="G197" s="15" t="str">
        <f t="shared" si="1"/>
        <v/>
      </c>
    </row>
    <row r="198" spans="2:7" ht="15">
      <c r="B198" s="19"/>
      <c r="C198" s="13"/>
      <c r="D198" s="100"/>
      <c r="E198" s="15"/>
      <c r="F198" s="15"/>
      <c r="G198" s="15" t="str">
        <f t="shared" si="1"/>
        <v/>
      </c>
    </row>
    <row r="199" spans="2:7" ht="15">
      <c r="B199" s="19"/>
      <c r="C199" s="13"/>
      <c r="D199" s="100"/>
      <c r="E199" s="15"/>
      <c r="F199" s="15"/>
      <c r="G199" s="15" t="str">
        <f t="shared" si="1"/>
        <v/>
      </c>
    </row>
    <row r="200" spans="2:7" ht="15">
      <c r="B200" s="19"/>
      <c r="C200" s="13"/>
      <c r="D200" s="100"/>
      <c r="E200" s="15"/>
      <c r="F200" s="15"/>
      <c r="G200" s="15" t="str">
        <f t="shared" si="1"/>
        <v/>
      </c>
    </row>
    <row r="201" spans="2:7" ht="15">
      <c r="B201" s="19"/>
      <c r="C201" s="13"/>
      <c r="D201" s="100"/>
      <c r="E201" s="15"/>
      <c r="F201" s="15"/>
      <c r="G201" s="15" t="str">
        <f t="shared" si="1"/>
        <v/>
      </c>
    </row>
    <row r="202" spans="2:7" ht="15">
      <c r="B202" s="19"/>
      <c r="C202" s="13"/>
      <c r="D202" s="100"/>
      <c r="E202" s="15"/>
      <c r="F202" s="15"/>
      <c r="G202" s="15" t="str">
        <f t="shared" si="1"/>
        <v/>
      </c>
    </row>
    <row r="203" spans="2:7" ht="15">
      <c r="B203" s="19"/>
      <c r="C203" s="13"/>
      <c r="D203" s="100"/>
      <c r="E203" s="15"/>
      <c r="F203" s="15"/>
      <c r="G203" s="15" t="str">
        <f t="shared" si="1"/>
        <v/>
      </c>
    </row>
    <row r="204" spans="2:7" ht="15">
      <c r="B204" s="19"/>
      <c r="C204" s="13"/>
      <c r="D204" s="100"/>
      <c r="E204" s="15"/>
      <c r="F204" s="15"/>
      <c r="G204" s="15" t="str">
        <f t="shared" si="1"/>
        <v/>
      </c>
    </row>
    <row r="205" spans="2:7" ht="15">
      <c r="B205" s="19"/>
      <c r="C205" s="13"/>
      <c r="D205" s="100"/>
      <c r="E205" s="15"/>
      <c r="F205" s="15"/>
      <c r="G205" s="15" t="str">
        <f t="shared" si="1"/>
        <v/>
      </c>
    </row>
    <row r="206" spans="2:7" ht="15">
      <c r="B206" s="19"/>
      <c r="C206" s="13"/>
      <c r="D206" s="100"/>
      <c r="E206" s="15"/>
      <c r="F206" s="15"/>
      <c r="G206" s="15" t="str">
        <f t="shared" si="1"/>
        <v/>
      </c>
    </row>
    <row r="207" spans="2:7" ht="15">
      <c r="B207" s="19"/>
      <c r="C207" s="13"/>
      <c r="D207" s="100"/>
      <c r="E207" s="15"/>
      <c r="F207" s="15"/>
      <c r="G207" s="15" t="str">
        <f t="shared" si="1"/>
        <v/>
      </c>
    </row>
    <row r="208" spans="2:7" ht="15">
      <c r="B208" s="19"/>
      <c r="C208" s="13"/>
      <c r="D208" s="100"/>
      <c r="E208" s="15"/>
      <c r="F208" s="15"/>
      <c r="G208" s="15" t="str">
        <f t="shared" si="1"/>
        <v/>
      </c>
    </row>
    <row r="209" spans="2:7" ht="15">
      <c r="B209" s="19"/>
      <c r="C209" s="13"/>
      <c r="D209" s="100"/>
      <c r="E209" s="15"/>
      <c r="F209" s="15"/>
      <c r="G209" s="15" t="str">
        <f t="shared" si="1"/>
        <v/>
      </c>
    </row>
    <row r="210" spans="2:7" ht="15">
      <c r="B210" s="19"/>
      <c r="C210" s="13"/>
      <c r="D210" s="100"/>
      <c r="E210" s="15"/>
      <c r="F210" s="15"/>
      <c r="G210" s="15" t="str">
        <f t="shared" si="1"/>
        <v/>
      </c>
    </row>
    <row r="211" spans="2:7" ht="15">
      <c r="B211" s="19"/>
      <c r="C211" s="13"/>
      <c r="D211" s="100"/>
      <c r="E211" s="15"/>
      <c r="F211" s="15"/>
      <c r="G211" s="15" t="str">
        <f t="shared" si="1"/>
        <v/>
      </c>
    </row>
    <row r="212" spans="2:7" ht="15">
      <c r="B212" s="19"/>
      <c r="C212" s="13"/>
      <c r="D212" s="100"/>
      <c r="E212" s="15"/>
      <c r="F212" s="15"/>
      <c r="G212" s="15" t="str">
        <f t="shared" si="1"/>
        <v/>
      </c>
    </row>
    <row r="213" spans="2:7" ht="15">
      <c r="B213" s="19"/>
      <c r="C213" s="13"/>
      <c r="D213" s="100"/>
      <c r="E213" s="15"/>
      <c r="F213" s="15"/>
      <c r="G213" s="15" t="str">
        <f t="shared" si="1"/>
        <v/>
      </c>
    </row>
    <row r="214" spans="2:7" ht="15">
      <c r="B214" s="19"/>
      <c r="C214" s="13"/>
      <c r="D214" s="100"/>
      <c r="E214" s="15"/>
      <c r="F214" s="15"/>
      <c r="G214" s="15" t="str">
        <f t="shared" si="1"/>
        <v/>
      </c>
    </row>
    <row r="215" spans="2:7" ht="15">
      <c r="B215" s="19"/>
      <c r="C215" s="13"/>
      <c r="D215" s="100"/>
      <c r="E215" s="15"/>
      <c r="F215" s="15"/>
      <c r="G215" s="15" t="str">
        <f t="shared" si="1"/>
        <v/>
      </c>
    </row>
    <row r="216" spans="2:7" ht="15">
      <c r="B216" s="19"/>
      <c r="C216" s="13"/>
      <c r="D216" s="100"/>
      <c r="E216" s="15"/>
      <c r="F216" s="15"/>
      <c r="G216" s="15" t="str">
        <f t="shared" si="1"/>
        <v/>
      </c>
    </row>
    <row r="217" spans="2:7" ht="15">
      <c r="B217" s="19"/>
      <c r="C217" s="13"/>
      <c r="D217" s="100"/>
      <c r="E217" s="15"/>
      <c r="F217" s="15"/>
      <c r="G217" s="15" t="str">
        <f t="shared" si="1"/>
        <v/>
      </c>
    </row>
    <row r="218" spans="2:7" ht="15">
      <c r="B218" s="19"/>
      <c r="C218" s="13"/>
      <c r="D218" s="100"/>
      <c r="E218" s="15"/>
      <c r="F218" s="15"/>
      <c r="G218" s="15" t="str">
        <f t="shared" si="1"/>
        <v/>
      </c>
    </row>
    <row r="219" spans="2:7" ht="15">
      <c r="B219" s="19"/>
      <c r="C219" s="13"/>
      <c r="D219" s="100"/>
      <c r="E219" s="15"/>
      <c r="F219" s="15"/>
      <c r="G219" s="15" t="str">
        <f t="shared" si="1"/>
        <v/>
      </c>
    </row>
    <row r="220" spans="2:7" ht="15">
      <c r="B220" s="19"/>
      <c r="C220" s="13"/>
      <c r="D220" s="100"/>
      <c r="E220" s="15"/>
      <c r="F220" s="15"/>
      <c r="G220" s="15" t="str">
        <f t="shared" si="1"/>
        <v/>
      </c>
    </row>
    <row r="221" spans="2:7" ht="15">
      <c r="B221" s="19"/>
      <c r="C221" s="13"/>
      <c r="D221" s="100"/>
      <c r="E221" s="15"/>
      <c r="F221" s="15"/>
      <c r="G221" s="15" t="str">
        <f t="shared" si="1"/>
        <v/>
      </c>
    </row>
    <row r="222" spans="2:7" ht="15">
      <c r="B222" s="19"/>
      <c r="C222" s="13"/>
      <c r="D222" s="100"/>
      <c r="E222" s="15"/>
      <c r="F222" s="15"/>
      <c r="G222" s="15" t="str">
        <f t="shared" si="1"/>
        <v/>
      </c>
    </row>
    <row r="223" spans="2:7" ht="15">
      <c r="B223" s="19"/>
      <c r="C223" s="13"/>
      <c r="D223" s="100"/>
      <c r="E223" s="15"/>
      <c r="F223" s="15"/>
      <c r="G223" s="15" t="str">
        <f t="shared" si="1"/>
        <v/>
      </c>
    </row>
    <row r="224" spans="2:7" ht="15">
      <c r="B224" s="19"/>
      <c r="C224" s="13"/>
      <c r="D224" s="100"/>
      <c r="E224" s="15"/>
      <c r="F224" s="15"/>
      <c r="G224" s="15" t="str">
        <f t="shared" si="1"/>
        <v/>
      </c>
    </row>
    <row r="225" spans="2:7" ht="15">
      <c r="B225" s="19"/>
      <c r="C225" s="13"/>
      <c r="D225" s="100"/>
      <c r="E225" s="15"/>
      <c r="F225" s="15"/>
      <c r="G225" s="15" t="str">
        <f t="shared" si="1"/>
        <v/>
      </c>
    </row>
    <row r="226" spans="2:7" ht="15">
      <c r="B226" s="19"/>
      <c r="C226" s="13"/>
      <c r="D226" s="100"/>
      <c r="E226" s="15"/>
      <c r="F226" s="15"/>
      <c r="G226" s="15" t="str">
        <f t="shared" si="1"/>
        <v/>
      </c>
    </row>
    <row r="227" spans="2:7" ht="15">
      <c r="B227" s="19"/>
      <c r="C227" s="13"/>
      <c r="D227" s="100"/>
      <c r="E227" s="15"/>
      <c r="F227" s="15"/>
      <c r="G227" s="15" t="str">
        <f t="shared" si="1"/>
        <v/>
      </c>
    </row>
    <row r="228" spans="2:7" ht="15">
      <c r="B228" s="19"/>
      <c r="C228" s="13"/>
      <c r="D228" s="100"/>
      <c r="E228" s="15"/>
      <c r="F228" s="15"/>
      <c r="G228" s="15" t="str">
        <f t="shared" si="1"/>
        <v/>
      </c>
    </row>
    <row r="229" spans="2:7" ht="15">
      <c r="B229" s="19"/>
      <c r="C229" s="13"/>
      <c r="D229" s="100"/>
      <c r="E229" s="15"/>
      <c r="F229" s="15"/>
      <c r="G229" s="15" t="str">
        <f t="shared" si="1"/>
        <v/>
      </c>
    </row>
    <row r="230" spans="2:7" ht="15">
      <c r="B230" s="19"/>
      <c r="C230" s="13"/>
      <c r="D230" s="100"/>
      <c r="E230" s="15"/>
      <c r="F230" s="15"/>
      <c r="G230" s="15" t="str">
        <f t="shared" si="1"/>
        <v/>
      </c>
    </row>
    <row r="231" spans="2:7" ht="15">
      <c r="B231" s="19"/>
      <c r="C231" s="13"/>
      <c r="D231" s="100"/>
      <c r="E231" s="15"/>
      <c r="F231" s="15"/>
      <c r="G231" s="15" t="str">
        <f t="shared" si="1"/>
        <v/>
      </c>
    </row>
    <row r="232" spans="2:7" ht="15">
      <c r="B232" s="19"/>
      <c r="C232" s="13"/>
      <c r="D232" s="100"/>
      <c r="E232" s="15"/>
      <c r="F232" s="15"/>
      <c r="G232" s="15" t="str">
        <f t="shared" si="1"/>
        <v/>
      </c>
    </row>
    <row r="233" spans="2:7" ht="15">
      <c r="B233" s="19"/>
      <c r="C233" s="13"/>
      <c r="D233" s="100"/>
      <c r="E233" s="15"/>
      <c r="F233" s="15"/>
      <c r="G233" s="15" t="str">
        <f t="shared" si="1"/>
        <v/>
      </c>
    </row>
    <row r="234" spans="2:7" ht="15">
      <c r="B234" s="19"/>
      <c r="C234" s="13"/>
      <c r="D234" s="100"/>
      <c r="E234" s="15"/>
      <c r="F234" s="15"/>
      <c r="G234" s="15" t="str">
        <f t="shared" si="1"/>
        <v/>
      </c>
    </row>
    <row r="235" spans="2:7" ht="15">
      <c r="B235" s="19"/>
      <c r="C235" s="13"/>
      <c r="D235" s="100"/>
      <c r="E235" s="15"/>
      <c r="F235" s="15"/>
      <c r="G235" s="15" t="str">
        <f t="shared" si="1"/>
        <v/>
      </c>
    </row>
    <row r="236" spans="2:7" ht="15">
      <c r="B236" s="19"/>
      <c r="C236" s="13"/>
      <c r="D236" s="100"/>
      <c r="E236" s="15"/>
      <c r="F236" s="15"/>
      <c r="G236" s="15" t="str">
        <f t="shared" si="1"/>
        <v/>
      </c>
    </row>
    <row r="237" spans="2:7" ht="15">
      <c r="B237" s="19"/>
      <c r="C237" s="13"/>
      <c r="D237" s="100"/>
      <c r="E237" s="15"/>
      <c r="F237" s="15"/>
      <c r="G237" s="15" t="str">
        <f t="shared" si="1"/>
        <v/>
      </c>
    </row>
    <row r="238" spans="2:7" ht="15">
      <c r="B238" s="19"/>
      <c r="C238" s="13"/>
      <c r="D238" s="100"/>
      <c r="E238" s="15"/>
      <c r="F238" s="15"/>
      <c r="G238" s="15" t="str">
        <f t="shared" si="1"/>
        <v/>
      </c>
    </row>
    <row r="239" spans="2:7" ht="15">
      <c r="B239" s="19"/>
      <c r="C239" s="13"/>
      <c r="D239" s="100"/>
      <c r="E239" s="15"/>
      <c r="F239" s="15"/>
      <c r="G239" s="15" t="str">
        <f t="shared" si="1"/>
        <v/>
      </c>
    </row>
    <row r="240" spans="2:7" ht="15">
      <c r="B240" s="19"/>
      <c r="C240" s="13"/>
      <c r="D240" s="100"/>
      <c r="E240" s="15"/>
      <c r="F240" s="15"/>
      <c r="G240" s="15" t="str">
        <f t="shared" si="1"/>
        <v/>
      </c>
    </row>
    <row r="241" spans="2:7" ht="15">
      <c r="B241" s="19"/>
      <c r="C241" s="13"/>
      <c r="D241" s="100"/>
      <c r="E241" s="15"/>
      <c r="F241" s="15"/>
      <c r="G241" s="15" t="str">
        <f t="shared" si="1"/>
        <v/>
      </c>
    </row>
    <row r="242" spans="2:7" ht="15">
      <c r="B242" s="19"/>
      <c r="C242" s="13"/>
      <c r="D242" s="100"/>
      <c r="E242" s="15"/>
      <c r="F242" s="15"/>
      <c r="G242" s="15" t="str">
        <f t="shared" si="1"/>
        <v/>
      </c>
    </row>
    <row r="243" spans="2:7" ht="15">
      <c r="B243" s="19"/>
      <c r="C243" s="13"/>
      <c r="D243" s="100"/>
      <c r="E243" s="15"/>
      <c r="F243" s="15"/>
      <c r="G243" s="15" t="str">
        <f t="shared" si="1"/>
        <v/>
      </c>
    </row>
    <row r="244" spans="2:7" ht="15">
      <c r="B244" s="19"/>
      <c r="C244" s="13"/>
      <c r="D244" s="100"/>
      <c r="E244" s="15"/>
      <c r="F244" s="15"/>
      <c r="G244" s="15" t="str">
        <f t="shared" si="1"/>
        <v/>
      </c>
    </row>
    <row r="245" spans="2:7" ht="15">
      <c r="B245" s="19"/>
      <c r="C245" s="13"/>
      <c r="D245" s="100"/>
      <c r="E245" s="15"/>
      <c r="F245" s="15"/>
      <c r="G245" s="15" t="str">
        <f t="shared" si="1"/>
        <v/>
      </c>
    </row>
    <row r="246" spans="2:7" ht="15">
      <c r="B246" s="19"/>
      <c r="C246" s="13"/>
      <c r="D246" s="100"/>
      <c r="E246" s="15"/>
      <c r="F246" s="15"/>
      <c r="G246" s="15" t="str">
        <f t="shared" si="1"/>
        <v/>
      </c>
    </row>
    <row r="247" spans="2:7" ht="15">
      <c r="B247" s="19"/>
      <c r="C247" s="13"/>
      <c r="D247" s="100"/>
      <c r="E247" s="15"/>
      <c r="F247" s="15"/>
      <c r="G247" s="15" t="str">
        <f t="shared" si="1"/>
        <v/>
      </c>
    </row>
    <row r="248" spans="2:7" ht="15">
      <c r="B248" s="19"/>
      <c r="C248" s="13"/>
      <c r="D248" s="100"/>
      <c r="E248" s="15"/>
      <c r="F248" s="15"/>
      <c r="G248" s="15" t="str">
        <f t="shared" si="1"/>
        <v/>
      </c>
    </row>
    <row r="249" spans="2:7" ht="15">
      <c r="B249" s="19"/>
      <c r="C249" s="13"/>
      <c r="D249" s="100"/>
      <c r="E249" s="15"/>
      <c r="F249" s="15"/>
      <c r="G249" s="15" t="str">
        <f t="shared" si="1"/>
        <v/>
      </c>
    </row>
    <row r="250" spans="2:7" ht="15">
      <c r="B250" s="19"/>
      <c r="C250" s="13"/>
      <c r="D250" s="100"/>
      <c r="E250" s="15"/>
      <c r="F250" s="15"/>
      <c r="G250" s="15" t="str">
        <f t="shared" si="1"/>
        <v/>
      </c>
    </row>
    <row r="251" spans="2:7" ht="15">
      <c r="B251" s="19"/>
      <c r="C251" s="13"/>
      <c r="D251" s="100"/>
      <c r="E251" s="15"/>
      <c r="F251" s="15"/>
      <c r="G251" s="15" t="str">
        <f t="shared" si="1"/>
        <v/>
      </c>
    </row>
    <row r="252" spans="2:7" ht="15">
      <c r="B252" s="19"/>
      <c r="C252" s="13"/>
      <c r="D252" s="100"/>
      <c r="E252" s="15"/>
      <c r="F252" s="15"/>
      <c r="G252" s="15" t="str">
        <f t="shared" si="1"/>
        <v/>
      </c>
    </row>
    <row r="253" spans="2:7" ht="15">
      <c r="B253" s="19"/>
      <c r="C253" s="13"/>
      <c r="D253" s="100"/>
      <c r="E253" s="15"/>
      <c r="F253" s="15"/>
      <c r="G253" s="15" t="str">
        <f t="shared" si="1"/>
        <v/>
      </c>
    </row>
    <row r="254" spans="2:7" ht="15">
      <c r="B254" s="19"/>
      <c r="C254" s="13"/>
      <c r="D254" s="100"/>
      <c r="E254" s="15"/>
      <c r="F254" s="15"/>
      <c r="G254" s="15" t="str">
        <f t="shared" si="1"/>
        <v/>
      </c>
    </row>
    <row r="255" spans="2:7" ht="15">
      <c r="B255" s="19"/>
      <c r="C255" s="13"/>
      <c r="D255" s="100"/>
      <c r="E255" s="15"/>
      <c r="F255" s="15"/>
      <c r="G255" s="15" t="str">
        <f t="shared" si="1"/>
        <v/>
      </c>
    </row>
    <row r="256" spans="2:7" ht="15">
      <c r="B256" s="19"/>
      <c r="C256" s="13"/>
      <c r="D256" s="100"/>
      <c r="E256" s="15"/>
      <c r="F256" s="15"/>
      <c r="G256" s="15" t="str">
        <f t="shared" si="1"/>
        <v/>
      </c>
    </row>
    <row r="257" spans="2:7" ht="15">
      <c r="B257" s="19"/>
      <c r="C257" s="13"/>
      <c r="D257" s="100"/>
      <c r="E257" s="15"/>
      <c r="F257" s="15"/>
      <c r="G257" s="15" t="str">
        <f t="shared" si="1"/>
        <v/>
      </c>
    </row>
    <row r="258" spans="2:7" ht="15">
      <c r="B258" s="19"/>
      <c r="C258" s="13"/>
      <c r="D258" s="100"/>
      <c r="E258" s="15"/>
      <c r="F258" s="15"/>
      <c r="G258" s="15" t="str">
        <f t="shared" si="1"/>
        <v/>
      </c>
    </row>
    <row r="259" spans="2:7" ht="15">
      <c r="B259" s="19"/>
      <c r="C259" s="13"/>
      <c r="D259" s="100"/>
      <c r="E259" s="15"/>
      <c r="F259" s="15"/>
      <c r="G259" s="15" t="str">
        <f t="shared" si="1"/>
        <v/>
      </c>
    </row>
    <row r="260" spans="2:7" ht="15">
      <c r="B260" s="19"/>
      <c r="C260" s="13"/>
      <c r="D260" s="100"/>
      <c r="E260" s="15"/>
      <c r="F260" s="15"/>
      <c r="G260" s="15" t="str">
        <f t="shared" si="1"/>
        <v/>
      </c>
    </row>
    <row r="261" spans="2:7" ht="15">
      <c r="B261" s="19"/>
      <c r="C261" s="13"/>
      <c r="D261" s="100"/>
      <c r="E261" s="15"/>
      <c r="F261" s="15"/>
      <c r="G261" s="15" t="str">
        <f t="shared" si="1"/>
        <v/>
      </c>
    </row>
    <row r="262" spans="2:7" ht="15">
      <c r="B262" s="19"/>
      <c r="C262" s="13"/>
      <c r="D262" s="100"/>
      <c r="E262" s="15"/>
      <c r="F262" s="15"/>
      <c r="G262" s="15" t="str">
        <f t="shared" ref="G262:G505" si="2">IF(OR(G261="",AND(B262="",E262="",F262="")),"",G261+E262-F262)</f>
        <v/>
      </c>
    </row>
    <row r="263" spans="2:7" ht="15">
      <c r="B263" s="19"/>
      <c r="C263" s="13"/>
      <c r="D263" s="100"/>
      <c r="E263" s="15"/>
      <c r="F263" s="15"/>
      <c r="G263" s="15" t="str">
        <f t="shared" si="2"/>
        <v/>
      </c>
    </row>
    <row r="264" spans="2:7" ht="15">
      <c r="B264" s="19"/>
      <c r="C264" s="13"/>
      <c r="D264" s="100"/>
      <c r="E264" s="15"/>
      <c r="F264" s="15"/>
      <c r="G264" s="15" t="str">
        <f t="shared" si="2"/>
        <v/>
      </c>
    </row>
    <row r="265" spans="2:7" ht="15">
      <c r="B265" s="19"/>
      <c r="C265" s="13"/>
      <c r="D265" s="100"/>
      <c r="E265" s="15"/>
      <c r="F265" s="15"/>
      <c r="G265" s="15" t="str">
        <f t="shared" si="2"/>
        <v/>
      </c>
    </row>
    <row r="266" spans="2:7" ht="15">
      <c r="B266" s="19"/>
      <c r="C266" s="13"/>
      <c r="D266" s="100"/>
      <c r="E266" s="15"/>
      <c r="F266" s="15"/>
      <c r="G266" s="15" t="str">
        <f t="shared" si="2"/>
        <v/>
      </c>
    </row>
    <row r="267" spans="2:7" ht="15">
      <c r="B267" s="19"/>
      <c r="C267" s="13"/>
      <c r="D267" s="100"/>
      <c r="E267" s="15"/>
      <c r="F267" s="15"/>
      <c r="G267" s="15" t="str">
        <f t="shared" si="2"/>
        <v/>
      </c>
    </row>
    <row r="268" spans="2:7" ht="15">
      <c r="B268" s="19"/>
      <c r="C268" s="13"/>
      <c r="D268" s="100"/>
      <c r="E268" s="15"/>
      <c r="F268" s="15"/>
      <c r="G268" s="15" t="str">
        <f t="shared" si="2"/>
        <v/>
      </c>
    </row>
    <row r="269" spans="2:7" ht="15">
      <c r="B269" s="19"/>
      <c r="C269" s="13"/>
      <c r="D269" s="100"/>
      <c r="E269" s="15"/>
      <c r="F269" s="15"/>
      <c r="G269" s="15" t="str">
        <f t="shared" si="2"/>
        <v/>
      </c>
    </row>
    <row r="270" spans="2:7" ht="15">
      <c r="B270" s="19"/>
      <c r="C270" s="13"/>
      <c r="D270" s="100"/>
      <c r="E270" s="15"/>
      <c r="F270" s="15"/>
      <c r="G270" s="15" t="str">
        <f t="shared" si="2"/>
        <v/>
      </c>
    </row>
    <row r="271" spans="2:7" ht="15">
      <c r="B271" s="19"/>
      <c r="C271" s="13"/>
      <c r="D271" s="100"/>
      <c r="E271" s="15"/>
      <c r="F271" s="15"/>
      <c r="G271" s="15" t="str">
        <f t="shared" si="2"/>
        <v/>
      </c>
    </row>
    <row r="272" spans="2:7" ht="15">
      <c r="B272" s="19"/>
      <c r="C272" s="13"/>
      <c r="D272" s="100"/>
      <c r="E272" s="15"/>
      <c r="F272" s="15"/>
      <c r="G272" s="15" t="str">
        <f t="shared" si="2"/>
        <v/>
      </c>
    </row>
    <row r="273" spans="2:7" ht="15">
      <c r="B273" s="19"/>
      <c r="C273" s="13"/>
      <c r="D273" s="100"/>
      <c r="E273" s="15"/>
      <c r="F273" s="15"/>
      <c r="G273" s="15" t="str">
        <f t="shared" si="2"/>
        <v/>
      </c>
    </row>
    <row r="274" spans="2:7" ht="15">
      <c r="B274" s="19"/>
      <c r="C274" s="13"/>
      <c r="D274" s="100"/>
      <c r="E274" s="15"/>
      <c r="F274" s="15"/>
      <c r="G274" s="15" t="str">
        <f t="shared" si="2"/>
        <v/>
      </c>
    </row>
    <row r="275" spans="2:7" ht="15">
      <c r="B275" s="19"/>
      <c r="C275" s="13"/>
      <c r="D275" s="100"/>
      <c r="E275" s="15"/>
      <c r="F275" s="15"/>
      <c r="G275" s="15" t="str">
        <f t="shared" si="2"/>
        <v/>
      </c>
    </row>
    <row r="276" spans="2:7" ht="15">
      <c r="B276" s="19"/>
      <c r="C276" s="13"/>
      <c r="D276" s="100"/>
      <c r="E276" s="15"/>
      <c r="F276" s="15"/>
      <c r="G276" s="15" t="str">
        <f t="shared" si="2"/>
        <v/>
      </c>
    </row>
    <row r="277" spans="2:7" ht="15">
      <c r="B277" s="19"/>
      <c r="C277" s="13"/>
      <c r="D277" s="100"/>
      <c r="E277" s="15"/>
      <c r="F277" s="15"/>
      <c r="G277" s="15" t="str">
        <f t="shared" si="2"/>
        <v/>
      </c>
    </row>
    <row r="278" spans="2:7" ht="15">
      <c r="B278" s="19"/>
      <c r="C278" s="13"/>
      <c r="D278" s="100"/>
      <c r="E278" s="15"/>
      <c r="F278" s="15"/>
      <c r="G278" s="15" t="str">
        <f t="shared" si="2"/>
        <v/>
      </c>
    </row>
    <row r="279" spans="2:7" ht="15">
      <c r="B279" s="19"/>
      <c r="C279" s="13"/>
      <c r="D279" s="100"/>
      <c r="E279" s="15"/>
      <c r="F279" s="15"/>
      <c r="G279" s="15" t="str">
        <f t="shared" si="2"/>
        <v/>
      </c>
    </row>
    <row r="280" spans="2:7" ht="15">
      <c r="B280" s="19"/>
      <c r="C280" s="13"/>
      <c r="D280" s="100"/>
      <c r="E280" s="15"/>
      <c r="F280" s="15"/>
      <c r="G280" s="15" t="str">
        <f t="shared" si="2"/>
        <v/>
      </c>
    </row>
    <row r="281" spans="2:7" ht="15">
      <c r="B281" s="19"/>
      <c r="C281" s="13"/>
      <c r="D281" s="100"/>
      <c r="E281" s="15"/>
      <c r="F281" s="15"/>
      <c r="G281" s="15" t="str">
        <f t="shared" si="2"/>
        <v/>
      </c>
    </row>
    <row r="282" spans="2:7" ht="15">
      <c r="B282" s="19"/>
      <c r="C282" s="13"/>
      <c r="D282" s="100"/>
      <c r="E282" s="15"/>
      <c r="F282" s="15"/>
      <c r="G282" s="15" t="str">
        <f t="shared" si="2"/>
        <v/>
      </c>
    </row>
    <row r="283" spans="2:7" ht="15">
      <c r="B283" s="19"/>
      <c r="C283" s="13"/>
      <c r="D283" s="100"/>
      <c r="E283" s="15"/>
      <c r="F283" s="15"/>
      <c r="G283" s="15" t="str">
        <f t="shared" si="2"/>
        <v/>
      </c>
    </row>
    <row r="284" spans="2:7" ht="15">
      <c r="B284" s="19"/>
      <c r="C284" s="13"/>
      <c r="D284" s="100"/>
      <c r="E284" s="15"/>
      <c r="F284" s="15"/>
      <c r="G284" s="15" t="str">
        <f t="shared" si="2"/>
        <v/>
      </c>
    </row>
    <row r="285" spans="2:7" ht="15">
      <c r="B285" s="19"/>
      <c r="C285" s="13"/>
      <c r="D285" s="100"/>
      <c r="E285" s="15"/>
      <c r="F285" s="15"/>
      <c r="G285" s="15" t="str">
        <f t="shared" si="2"/>
        <v/>
      </c>
    </row>
    <row r="286" spans="2:7" ht="15">
      <c r="B286" s="19"/>
      <c r="C286" s="13"/>
      <c r="D286" s="100"/>
      <c r="E286" s="15"/>
      <c r="F286" s="15"/>
      <c r="G286" s="15" t="str">
        <f t="shared" si="2"/>
        <v/>
      </c>
    </row>
    <row r="287" spans="2:7" ht="15">
      <c r="B287" s="19"/>
      <c r="C287" s="13"/>
      <c r="D287" s="100"/>
      <c r="E287" s="15"/>
      <c r="F287" s="15"/>
      <c r="G287" s="15" t="str">
        <f t="shared" si="2"/>
        <v/>
      </c>
    </row>
    <row r="288" spans="2:7" ht="15">
      <c r="B288" s="19"/>
      <c r="C288" s="13"/>
      <c r="D288" s="100"/>
      <c r="E288" s="15"/>
      <c r="F288" s="15"/>
      <c r="G288" s="15" t="str">
        <f t="shared" si="2"/>
        <v/>
      </c>
    </row>
    <row r="289" spans="2:7" ht="15">
      <c r="B289" s="19"/>
      <c r="C289" s="13"/>
      <c r="D289" s="100"/>
      <c r="E289" s="15"/>
      <c r="F289" s="15"/>
      <c r="G289" s="15" t="str">
        <f t="shared" si="2"/>
        <v/>
      </c>
    </row>
    <row r="290" spans="2:7" ht="15">
      <c r="B290" s="19"/>
      <c r="C290" s="13"/>
      <c r="D290" s="100"/>
      <c r="E290" s="15"/>
      <c r="F290" s="15"/>
      <c r="G290" s="15" t="str">
        <f t="shared" si="2"/>
        <v/>
      </c>
    </row>
    <row r="291" spans="2:7" ht="15">
      <c r="B291" s="19"/>
      <c r="C291" s="13"/>
      <c r="D291" s="100"/>
      <c r="E291" s="15"/>
      <c r="F291" s="15"/>
      <c r="G291" s="15" t="str">
        <f t="shared" si="2"/>
        <v/>
      </c>
    </row>
    <row r="292" spans="2:7" ht="15">
      <c r="B292" s="19"/>
      <c r="C292" s="13"/>
      <c r="D292" s="100"/>
      <c r="E292" s="15"/>
      <c r="F292" s="15"/>
      <c r="G292" s="15" t="str">
        <f t="shared" si="2"/>
        <v/>
      </c>
    </row>
    <row r="293" spans="2:7" ht="15">
      <c r="B293" s="19"/>
      <c r="C293" s="13"/>
      <c r="D293" s="100"/>
      <c r="E293" s="15"/>
      <c r="F293" s="15"/>
      <c r="G293" s="15" t="str">
        <f t="shared" si="2"/>
        <v/>
      </c>
    </row>
    <row r="294" spans="2:7" ht="15">
      <c r="B294" s="19"/>
      <c r="C294" s="13"/>
      <c r="D294" s="100"/>
      <c r="E294" s="15"/>
      <c r="F294" s="15"/>
      <c r="G294" s="15" t="str">
        <f t="shared" si="2"/>
        <v/>
      </c>
    </row>
    <row r="295" spans="2:7" ht="15">
      <c r="B295" s="19"/>
      <c r="C295" s="13"/>
      <c r="D295" s="100"/>
      <c r="E295" s="15"/>
      <c r="F295" s="15"/>
      <c r="G295" s="15" t="str">
        <f t="shared" si="2"/>
        <v/>
      </c>
    </row>
    <row r="296" spans="2:7" ht="15">
      <c r="B296" s="19"/>
      <c r="C296" s="13"/>
      <c r="D296" s="100"/>
      <c r="E296" s="15"/>
      <c r="F296" s="15"/>
      <c r="G296" s="15" t="str">
        <f t="shared" si="2"/>
        <v/>
      </c>
    </row>
    <row r="297" spans="2:7" ht="15">
      <c r="B297" s="19"/>
      <c r="C297" s="13"/>
      <c r="D297" s="100"/>
      <c r="E297" s="15"/>
      <c r="F297" s="15"/>
      <c r="G297" s="15" t="str">
        <f t="shared" si="2"/>
        <v/>
      </c>
    </row>
    <row r="298" spans="2:7" ht="15">
      <c r="B298" s="19"/>
      <c r="C298" s="13"/>
      <c r="D298" s="100"/>
      <c r="E298" s="15"/>
      <c r="F298" s="15"/>
      <c r="G298" s="15" t="str">
        <f t="shared" si="2"/>
        <v/>
      </c>
    </row>
    <row r="299" spans="2:7" ht="15">
      <c r="B299" s="19"/>
      <c r="C299" s="13"/>
      <c r="D299" s="100"/>
      <c r="E299" s="15"/>
      <c r="F299" s="15"/>
      <c r="G299" s="15" t="str">
        <f t="shared" si="2"/>
        <v/>
      </c>
    </row>
    <row r="300" spans="2:7" ht="15">
      <c r="B300" s="19"/>
      <c r="C300" s="13"/>
      <c r="D300" s="100"/>
      <c r="E300" s="15"/>
      <c r="F300" s="15"/>
      <c r="G300" s="15" t="str">
        <f t="shared" si="2"/>
        <v/>
      </c>
    </row>
    <row r="301" spans="2:7" ht="15">
      <c r="B301" s="19"/>
      <c r="C301" s="13"/>
      <c r="D301" s="100"/>
      <c r="E301" s="15"/>
      <c r="F301" s="15"/>
      <c r="G301" s="15" t="str">
        <f t="shared" si="2"/>
        <v/>
      </c>
    </row>
    <row r="302" spans="2:7" ht="15">
      <c r="B302" s="19"/>
      <c r="C302" s="13"/>
      <c r="D302" s="100"/>
      <c r="E302" s="15"/>
      <c r="F302" s="15"/>
      <c r="G302" s="15" t="str">
        <f t="shared" si="2"/>
        <v/>
      </c>
    </row>
    <row r="303" spans="2:7" ht="15">
      <c r="B303" s="19"/>
      <c r="C303" s="13"/>
      <c r="D303" s="100"/>
      <c r="E303" s="15"/>
      <c r="F303" s="15"/>
      <c r="G303" s="15" t="str">
        <f t="shared" si="2"/>
        <v/>
      </c>
    </row>
    <row r="304" spans="2:7" ht="15">
      <c r="B304" s="19"/>
      <c r="C304" s="13"/>
      <c r="D304" s="100"/>
      <c r="E304" s="15"/>
      <c r="F304" s="15"/>
      <c r="G304" s="15" t="str">
        <f t="shared" si="2"/>
        <v/>
      </c>
    </row>
    <row r="305" spans="2:7" ht="15">
      <c r="B305" s="19"/>
      <c r="C305" s="13"/>
      <c r="D305" s="100"/>
      <c r="E305" s="15"/>
      <c r="F305" s="15"/>
      <c r="G305" s="15" t="str">
        <f t="shared" si="2"/>
        <v/>
      </c>
    </row>
    <row r="306" spans="2:7" ht="15">
      <c r="B306" s="19"/>
      <c r="C306" s="13"/>
      <c r="D306" s="100"/>
      <c r="E306" s="15"/>
      <c r="F306" s="15"/>
      <c r="G306" s="15" t="str">
        <f t="shared" si="2"/>
        <v/>
      </c>
    </row>
    <row r="307" spans="2:7" ht="15">
      <c r="B307" s="19"/>
      <c r="C307" s="13"/>
      <c r="D307" s="100"/>
      <c r="E307" s="15"/>
      <c r="F307" s="15"/>
      <c r="G307" s="15" t="str">
        <f t="shared" si="2"/>
        <v/>
      </c>
    </row>
    <row r="308" spans="2:7" ht="15">
      <c r="B308" s="19"/>
      <c r="C308" s="13"/>
      <c r="D308" s="100"/>
      <c r="E308" s="15"/>
      <c r="F308" s="15"/>
      <c r="G308" s="15" t="str">
        <f t="shared" si="2"/>
        <v/>
      </c>
    </row>
    <row r="309" spans="2:7" ht="15">
      <c r="B309" s="19"/>
      <c r="C309" s="13"/>
      <c r="D309" s="100"/>
      <c r="E309" s="15"/>
      <c r="F309" s="15"/>
      <c r="G309" s="15" t="str">
        <f t="shared" si="2"/>
        <v/>
      </c>
    </row>
    <row r="310" spans="2:7" ht="15">
      <c r="B310" s="19"/>
      <c r="C310" s="13"/>
      <c r="D310" s="100"/>
      <c r="E310" s="15"/>
      <c r="F310" s="15"/>
      <c r="G310" s="15" t="str">
        <f t="shared" si="2"/>
        <v/>
      </c>
    </row>
    <row r="311" spans="2:7" ht="15">
      <c r="B311" s="19"/>
      <c r="C311" s="13"/>
      <c r="D311" s="100"/>
      <c r="E311" s="15"/>
      <c r="F311" s="15"/>
      <c r="G311" s="15" t="str">
        <f t="shared" si="2"/>
        <v/>
      </c>
    </row>
    <row r="312" spans="2:7" ht="15">
      <c r="B312" s="19"/>
      <c r="C312" s="13"/>
      <c r="D312" s="100"/>
      <c r="E312" s="15"/>
      <c r="F312" s="15"/>
      <c r="G312" s="15" t="str">
        <f t="shared" si="2"/>
        <v/>
      </c>
    </row>
    <row r="313" spans="2:7" ht="15">
      <c r="B313" s="19"/>
      <c r="C313" s="13"/>
      <c r="D313" s="100"/>
      <c r="E313" s="15"/>
      <c r="F313" s="15"/>
      <c r="G313" s="15" t="str">
        <f t="shared" si="2"/>
        <v/>
      </c>
    </row>
    <row r="314" spans="2:7" ht="15">
      <c r="B314" s="19"/>
      <c r="C314" s="13"/>
      <c r="D314" s="100"/>
      <c r="E314" s="15"/>
      <c r="F314" s="15"/>
      <c r="G314" s="15" t="str">
        <f t="shared" si="2"/>
        <v/>
      </c>
    </row>
    <row r="315" spans="2:7" ht="15">
      <c r="B315" s="19"/>
      <c r="C315" s="13"/>
      <c r="D315" s="100"/>
      <c r="E315" s="15"/>
      <c r="F315" s="15"/>
      <c r="G315" s="15" t="str">
        <f t="shared" si="2"/>
        <v/>
      </c>
    </row>
    <row r="316" spans="2:7" ht="15">
      <c r="B316" s="19"/>
      <c r="C316" s="13"/>
      <c r="D316" s="100"/>
      <c r="E316" s="15"/>
      <c r="F316" s="15"/>
      <c r="G316" s="15" t="str">
        <f t="shared" si="2"/>
        <v/>
      </c>
    </row>
    <row r="317" spans="2:7" ht="15">
      <c r="B317" s="19"/>
      <c r="C317" s="13"/>
      <c r="D317" s="100"/>
      <c r="E317" s="15"/>
      <c r="F317" s="15"/>
      <c r="G317" s="15" t="str">
        <f t="shared" si="2"/>
        <v/>
      </c>
    </row>
    <row r="318" spans="2:7" ht="15">
      <c r="B318" s="19"/>
      <c r="C318" s="13"/>
      <c r="D318" s="100"/>
      <c r="E318" s="15"/>
      <c r="F318" s="15"/>
      <c r="G318" s="15" t="str">
        <f t="shared" si="2"/>
        <v/>
      </c>
    </row>
    <row r="319" spans="2:7" ht="15">
      <c r="B319" s="19"/>
      <c r="C319" s="13"/>
      <c r="D319" s="100"/>
      <c r="E319" s="15"/>
      <c r="F319" s="15"/>
      <c r="G319" s="15" t="str">
        <f t="shared" si="2"/>
        <v/>
      </c>
    </row>
    <row r="320" spans="2:7" ht="15">
      <c r="B320" s="19"/>
      <c r="C320" s="13"/>
      <c r="D320" s="100"/>
      <c r="E320" s="15"/>
      <c r="F320" s="15"/>
      <c r="G320" s="15" t="str">
        <f t="shared" si="2"/>
        <v/>
      </c>
    </row>
    <row r="321" spans="2:7" ht="15">
      <c r="B321" s="19"/>
      <c r="C321" s="13"/>
      <c r="D321" s="100"/>
      <c r="E321" s="15"/>
      <c r="F321" s="15"/>
      <c r="G321" s="15" t="str">
        <f t="shared" si="2"/>
        <v/>
      </c>
    </row>
    <row r="322" spans="2:7" ht="15">
      <c r="B322" s="19"/>
      <c r="C322" s="13"/>
      <c r="D322" s="100"/>
      <c r="E322" s="15"/>
      <c r="F322" s="15"/>
      <c r="G322" s="15" t="str">
        <f t="shared" si="2"/>
        <v/>
      </c>
    </row>
    <row r="323" spans="2:7" ht="15">
      <c r="B323" s="19"/>
      <c r="C323" s="13"/>
      <c r="D323" s="100"/>
      <c r="E323" s="15"/>
      <c r="F323" s="15"/>
      <c r="G323" s="15" t="str">
        <f t="shared" si="2"/>
        <v/>
      </c>
    </row>
    <row r="324" spans="2:7" ht="15">
      <c r="B324" s="19"/>
      <c r="C324" s="13"/>
      <c r="D324" s="100"/>
      <c r="E324" s="15"/>
      <c r="F324" s="15"/>
      <c r="G324" s="15" t="str">
        <f t="shared" si="2"/>
        <v/>
      </c>
    </row>
    <row r="325" spans="2:7" ht="15">
      <c r="B325" s="19"/>
      <c r="C325" s="13"/>
      <c r="D325" s="100"/>
      <c r="E325" s="15"/>
      <c r="F325" s="15"/>
      <c r="G325" s="15" t="str">
        <f t="shared" si="2"/>
        <v/>
      </c>
    </row>
    <row r="326" spans="2:7" ht="15">
      <c r="B326" s="19"/>
      <c r="C326" s="13"/>
      <c r="D326" s="100"/>
      <c r="E326" s="15"/>
      <c r="F326" s="15"/>
      <c r="G326" s="15" t="str">
        <f t="shared" si="2"/>
        <v/>
      </c>
    </row>
    <row r="327" spans="2:7" ht="15">
      <c r="B327" s="19"/>
      <c r="C327" s="13"/>
      <c r="D327" s="100"/>
      <c r="E327" s="15"/>
      <c r="F327" s="15"/>
      <c r="G327" s="15" t="str">
        <f t="shared" si="2"/>
        <v/>
      </c>
    </row>
    <row r="328" spans="2:7" ht="15">
      <c r="B328" s="19"/>
      <c r="C328" s="13"/>
      <c r="D328" s="100"/>
      <c r="E328" s="15"/>
      <c r="F328" s="15"/>
      <c r="G328" s="15" t="str">
        <f t="shared" si="2"/>
        <v/>
      </c>
    </row>
    <row r="329" spans="2:7" ht="15">
      <c r="B329" s="19"/>
      <c r="C329" s="13"/>
      <c r="D329" s="100"/>
      <c r="E329" s="15"/>
      <c r="F329" s="15"/>
      <c r="G329" s="15" t="str">
        <f t="shared" si="2"/>
        <v/>
      </c>
    </row>
    <row r="330" spans="2:7" ht="15">
      <c r="B330" s="19"/>
      <c r="C330" s="13"/>
      <c r="D330" s="100"/>
      <c r="E330" s="15"/>
      <c r="F330" s="15"/>
      <c r="G330" s="15" t="str">
        <f t="shared" si="2"/>
        <v/>
      </c>
    </row>
    <row r="331" spans="2:7" ht="15">
      <c r="B331" s="19"/>
      <c r="C331" s="13"/>
      <c r="D331" s="100"/>
      <c r="E331" s="15"/>
      <c r="F331" s="15"/>
      <c r="G331" s="15" t="str">
        <f t="shared" si="2"/>
        <v/>
      </c>
    </row>
    <row r="332" spans="2:7" ht="15">
      <c r="B332" s="19"/>
      <c r="C332" s="13"/>
      <c r="D332" s="100"/>
      <c r="E332" s="15"/>
      <c r="F332" s="15"/>
      <c r="G332" s="15" t="str">
        <f t="shared" si="2"/>
        <v/>
      </c>
    </row>
    <row r="333" spans="2:7" ht="15">
      <c r="B333" s="19"/>
      <c r="C333" s="13"/>
      <c r="D333" s="100"/>
      <c r="E333" s="15"/>
      <c r="F333" s="15"/>
      <c r="G333" s="15" t="str">
        <f t="shared" si="2"/>
        <v/>
      </c>
    </row>
    <row r="334" spans="2:7" ht="15">
      <c r="B334" s="19"/>
      <c r="C334" s="13"/>
      <c r="D334" s="100"/>
      <c r="E334" s="15"/>
      <c r="F334" s="15"/>
      <c r="G334" s="15" t="str">
        <f t="shared" si="2"/>
        <v/>
      </c>
    </row>
    <row r="335" spans="2:7" ht="15">
      <c r="B335" s="19"/>
      <c r="C335" s="13"/>
      <c r="D335" s="100"/>
      <c r="E335" s="15"/>
      <c r="F335" s="15"/>
      <c r="G335" s="15" t="str">
        <f t="shared" si="2"/>
        <v/>
      </c>
    </row>
    <row r="336" spans="2:7" ht="15">
      <c r="B336" s="19"/>
      <c r="C336" s="13"/>
      <c r="D336" s="100"/>
      <c r="E336" s="15"/>
      <c r="F336" s="15"/>
      <c r="G336" s="15" t="str">
        <f t="shared" si="2"/>
        <v/>
      </c>
    </row>
    <row r="337" spans="2:7" ht="15">
      <c r="B337" s="19"/>
      <c r="C337" s="13"/>
      <c r="D337" s="100"/>
      <c r="E337" s="15"/>
      <c r="F337" s="15"/>
      <c r="G337" s="15" t="str">
        <f t="shared" si="2"/>
        <v/>
      </c>
    </row>
    <row r="338" spans="2:7" ht="15">
      <c r="B338" s="19"/>
      <c r="C338" s="13"/>
      <c r="D338" s="100"/>
      <c r="E338" s="15"/>
      <c r="F338" s="15"/>
      <c r="G338" s="15" t="str">
        <f t="shared" si="2"/>
        <v/>
      </c>
    </row>
    <row r="339" spans="2:7" ht="15">
      <c r="B339" s="19"/>
      <c r="C339" s="13"/>
      <c r="D339" s="100"/>
      <c r="E339" s="15"/>
      <c r="F339" s="15"/>
      <c r="G339" s="15" t="str">
        <f t="shared" si="2"/>
        <v/>
      </c>
    </row>
    <row r="340" spans="2:7" ht="15">
      <c r="B340" s="19"/>
      <c r="C340" s="13"/>
      <c r="D340" s="100"/>
      <c r="E340" s="15"/>
      <c r="F340" s="15"/>
      <c r="G340" s="15" t="str">
        <f t="shared" si="2"/>
        <v/>
      </c>
    </row>
    <row r="341" spans="2:7" ht="15">
      <c r="B341" s="19"/>
      <c r="C341" s="13"/>
      <c r="D341" s="100"/>
      <c r="E341" s="15"/>
      <c r="F341" s="15"/>
      <c r="G341" s="15" t="str">
        <f t="shared" si="2"/>
        <v/>
      </c>
    </row>
    <row r="342" spans="2:7" ht="15">
      <c r="B342" s="19"/>
      <c r="C342" s="13"/>
      <c r="D342" s="100"/>
      <c r="E342" s="15"/>
      <c r="F342" s="15"/>
      <c r="G342" s="15" t="str">
        <f t="shared" si="2"/>
        <v/>
      </c>
    </row>
    <row r="343" spans="2:7" ht="15">
      <c r="B343" s="19"/>
      <c r="C343" s="13"/>
      <c r="D343" s="100"/>
      <c r="E343" s="15"/>
      <c r="F343" s="15"/>
      <c r="G343" s="15" t="str">
        <f t="shared" si="2"/>
        <v/>
      </c>
    </row>
    <row r="344" spans="2:7" ht="15">
      <c r="B344" s="19"/>
      <c r="C344" s="13"/>
      <c r="D344" s="100"/>
      <c r="E344" s="15"/>
      <c r="F344" s="15"/>
      <c r="G344" s="15" t="str">
        <f t="shared" si="2"/>
        <v/>
      </c>
    </row>
    <row r="345" spans="2:7" ht="15">
      <c r="B345" s="19"/>
      <c r="C345" s="13"/>
      <c r="D345" s="100"/>
      <c r="E345" s="15"/>
      <c r="F345" s="15"/>
      <c r="G345" s="15" t="str">
        <f t="shared" si="2"/>
        <v/>
      </c>
    </row>
    <row r="346" spans="2:7" ht="15">
      <c r="B346" s="19"/>
      <c r="C346" s="13"/>
      <c r="D346" s="100"/>
      <c r="E346" s="15"/>
      <c r="F346" s="15"/>
      <c r="G346" s="15" t="str">
        <f t="shared" si="2"/>
        <v/>
      </c>
    </row>
    <row r="347" spans="2:7" ht="15">
      <c r="B347" s="19"/>
      <c r="C347" s="13"/>
      <c r="D347" s="100"/>
      <c r="E347" s="15"/>
      <c r="F347" s="15"/>
      <c r="G347" s="15" t="str">
        <f t="shared" si="2"/>
        <v/>
      </c>
    </row>
    <row r="348" spans="2:7" ht="15">
      <c r="B348" s="19"/>
      <c r="C348" s="13"/>
      <c r="D348" s="100"/>
      <c r="E348" s="15"/>
      <c r="F348" s="15"/>
      <c r="G348" s="15" t="str">
        <f t="shared" si="2"/>
        <v/>
      </c>
    </row>
    <row r="349" spans="2:7" ht="15">
      <c r="B349" s="19"/>
      <c r="C349" s="13"/>
      <c r="D349" s="100"/>
      <c r="E349" s="15"/>
      <c r="F349" s="15"/>
      <c r="G349" s="15" t="str">
        <f t="shared" si="2"/>
        <v/>
      </c>
    </row>
    <row r="350" spans="2:7" ht="15">
      <c r="B350" s="19"/>
      <c r="C350" s="13"/>
      <c r="D350" s="100"/>
      <c r="E350" s="15"/>
      <c r="F350" s="15"/>
      <c r="G350" s="15" t="str">
        <f t="shared" si="2"/>
        <v/>
      </c>
    </row>
    <row r="351" spans="2:7" ht="15">
      <c r="B351" s="19"/>
      <c r="C351" s="13"/>
      <c r="D351" s="100"/>
      <c r="E351" s="15"/>
      <c r="F351" s="15"/>
      <c r="G351" s="15" t="str">
        <f t="shared" si="2"/>
        <v/>
      </c>
    </row>
    <row r="352" spans="2:7" ht="15">
      <c r="B352" s="19"/>
      <c r="C352" s="13"/>
      <c r="D352" s="100"/>
      <c r="E352" s="15"/>
      <c r="F352" s="15"/>
      <c r="G352" s="15" t="str">
        <f t="shared" si="2"/>
        <v/>
      </c>
    </row>
    <row r="353" spans="2:7" ht="15">
      <c r="B353" s="19"/>
      <c r="C353" s="13"/>
      <c r="D353" s="100"/>
      <c r="E353" s="15"/>
      <c r="F353" s="15"/>
      <c r="G353" s="15" t="str">
        <f t="shared" si="2"/>
        <v/>
      </c>
    </row>
    <row r="354" spans="2:7" ht="15">
      <c r="B354" s="19"/>
      <c r="C354" s="13"/>
      <c r="D354" s="100"/>
      <c r="E354" s="15"/>
      <c r="F354" s="15"/>
      <c r="G354" s="15" t="str">
        <f t="shared" si="2"/>
        <v/>
      </c>
    </row>
    <row r="355" spans="2:7" ht="15">
      <c r="B355" s="19"/>
      <c r="C355" s="13"/>
      <c r="D355" s="100"/>
      <c r="E355" s="15"/>
      <c r="F355" s="15"/>
      <c r="G355" s="15" t="str">
        <f t="shared" si="2"/>
        <v/>
      </c>
    </row>
    <row r="356" spans="2:7" ht="15">
      <c r="B356" s="19"/>
      <c r="C356" s="13"/>
      <c r="D356" s="100"/>
      <c r="E356" s="15"/>
      <c r="F356" s="15"/>
      <c r="G356" s="15" t="str">
        <f t="shared" si="2"/>
        <v/>
      </c>
    </row>
    <row r="357" spans="2:7" ht="15">
      <c r="B357" s="19"/>
      <c r="C357" s="13"/>
      <c r="D357" s="100"/>
      <c r="E357" s="15"/>
      <c r="F357" s="15"/>
      <c r="G357" s="15" t="str">
        <f t="shared" si="2"/>
        <v/>
      </c>
    </row>
    <row r="358" spans="2:7" ht="15">
      <c r="B358" s="19"/>
      <c r="C358" s="13"/>
      <c r="D358" s="100"/>
      <c r="E358" s="15"/>
      <c r="F358" s="15"/>
      <c r="G358" s="15" t="str">
        <f t="shared" si="2"/>
        <v/>
      </c>
    </row>
    <row r="359" spans="2:7" ht="15">
      <c r="B359" s="19"/>
      <c r="C359" s="13"/>
      <c r="D359" s="100"/>
      <c r="E359" s="15"/>
      <c r="F359" s="15"/>
      <c r="G359" s="15" t="str">
        <f t="shared" si="2"/>
        <v/>
      </c>
    </row>
    <row r="360" spans="2:7" ht="15">
      <c r="B360" s="19"/>
      <c r="C360" s="13"/>
      <c r="D360" s="100"/>
      <c r="E360" s="15"/>
      <c r="F360" s="15"/>
      <c r="G360" s="15" t="str">
        <f t="shared" si="2"/>
        <v/>
      </c>
    </row>
    <row r="361" spans="2:7" ht="15">
      <c r="B361" s="19"/>
      <c r="C361" s="13"/>
      <c r="D361" s="100"/>
      <c r="E361" s="15"/>
      <c r="F361" s="15"/>
      <c r="G361" s="15" t="str">
        <f t="shared" si="2"/>
        <v/>
      </c>
    </row>
    <row r="362" spans="2:7" ht="15">
      <c r="B362" s="19"/>
      <c r="C362" s="13"/>
      <c r="D362" s="100"/>
      <c r="E362" s="15"/>
      <c r="F362" s="15"/>
      <c r="G362" s="15" t="str">
        <f t="shared" si="2"/>
        <v/>
      </c>
    </row>
    <row r="363" spans="2:7" ht="15">
      <c r="B363" s="19"/>
      <c r="C363" s="13"/>
      <c r="D363" s="100"/>
      <c r="E363" s="15"/>
      <c r="F363" s="15"/>
      <c r="G363" s="15" t="str">
        <f t="shared" si="2"/>
        <v/>
      </c>
    </row>
    <row r="364" spans="2:7" ht="15">
      <c r="B364" s="19"/>
      <c r="C364" s="13"/>
      <c r="D364" s="100"/>
      <c r="E364" s="15"/>
      <c r="F364" s="15"/>
      <c r="G364" s="15" t="str">
        <f t="shared" si="2"/>
        <v/>
      </c>
    </row>
    <row r="365" spans="2:7" ht="15">
      <c r="B365" s="19"/>
      <c r="C365" s="13"/>
      <c r="D365" s="100"/>
      <c r="E365" s="15"/>
      <c r="F365" s="15"/>
      <c r="G365" s="15" t="str">
        <f t="shared" si="2"/>
        <v/>
      </c>
    </row>
    <row r="366" spans="2:7" ht="15">
      <c r="B366" s="19"/>
      <c r="C366" s="13"/>
      <c r="D366" s="100"/>
      <c r="E366" s="15"/>
      <c r="F366" s="15"/>
      <c r="G366" s="15" t="str">
        <f t="shared" si="2"/>
        <v/>
      </c>
    </row>
    <row r="367" spans="2:7" ht="15">
      <c r="B367" s="19"/>
      <c r="C367" s="13"/>
      <c r="D367" s="100"/>
      <c r="E367" s="15"/>
      <c r="F367" s="15"/>
      <c r="G367" s="15" t="str">
        <f t="shared" si="2"/>
        <v/>
      </c>
    </row>
    <row r="368" spans="2:7" ht="15">
      <c r="B368" s="19"/>
      <c r="C368" s="13"/>
      <c r="D368" s="100"/>
      <c r="E368" s="15"/>
      <c r="F368" s="15"/>
      <c r="G368" s="15" t="str">
        <f t="shared" si="2"/>
        <v/>
      </c>
    </row>
    <row r="369" spans="2:7" ht="15">
      <c r="B369" s="19"/>
      <c r="C369" s="13"/>
      <c r="D369" s="100"/>
      <c r="E369" s="15"/>
      <c r="F369" s="15"/>
      <c r="G369" s="15" t="str">
        <f t="shared" si="2"/>
        <v/>
      </c>
    </row>
    <row r="370" spans="2:7" ht="15">
      <c r="B370" s="19"/>
      <c r="C370" s="13"/>
      <c r="D370" s="100"/>
      <c r="E370" s="15"/>
      <c r="F370" s="15"/>
      <c r="G370" s="15" t="str">
        <f t="shared" si="2"/>
        <v/>
      </c>
    </row>
    <row r="371" spans="2:7" ht="15">
      <c r="B371" s="19"/>
      <c r="C371" s="13"/>
      <c r="D371" s="100"/>
      <c r="E371" s="15"/>
      <c r="F371" s="15"/>
      <c r="G371" s="15" t="str">
        <f t="shared" si="2"/>
        <v/>
      </c>
    </row>
    <row r="372" spans="2:7" ht="15">
      <c r="B372" s="19"/>
      <c r="C372" s="13"/>
      <c r="D372" s="100"/>
      <c r="E372" s="15"/>
      <c r="F372" s="15"/>
      <c r="G372" s="15" t="str">
        <f t="shared" si="2"/>
        <v/>
      </c>
    </row>
    <row r="373" spans="2:7" ht="15">
      <c r="B373" s="19"/>
      <c r="C373" s="13"/>
      <c r="D373" s="100"/>
      <c r="E373" s="15"/>
      <c r="F373" s="15"/>
      <c r="G373" s="15" t="str">
        <f t="shared" si="2"/>
        <v/>
      </c>
    </row>
    <row r="374" spans="2:7" ht="15">
      <c r="B374" s="19"/>
      <c r="C374" s="13"/>
      <c r="D374" s="100"/>
      <c r="E374" s="15"/>
      <c r="F374" s="15"/>
      <c r="G374" s="15" t="str">
        <f t="shared" si="2"/>
        <v/>
      </c>
    </row>
    <row r="375" spans="2:7" ht="15">
      <c r="B375" s="19"/>
      <c r="C375" s="13"/>
      <c r="D375" s="100"/>
      <c r="E375" s="15"/>
      <c r="F375" s="15"/>
      <c r="G375" s="15" t="str">
        <f t="shared" si="2"/>
        <v/>
      </c>
    </row>
    <row r="376" spans="2:7" ht="15">
      <c r="B376" s="19"/>
      <c r="C376" s="13"/>
      <c r="D376" s="100"/>
      <c r="E376" s="15"/>
      <c r="F376" s="15"/>
      <c r="G376" s="15" t="str">
        <f t="shared" si="2"/>
        <v/>
      </c>
    </row>
    <row r="377" spans="2:7" ht="15">
      <c r="B377" s="19"/>
      <c r="C377" s="13"/>
      <c r="D377" s="100"/>
      <c r="E377" s="15"/>
      <c r="F377" s="15"/>
      <c r="G377" s="15" t="str">
        <f t="shared" si="2"/>
        <v/>
      </c>
    </row>
    <row r="378" spans="2:7" ht="15">
      <c r="B378" s="19"/>
      <c r="C378" s="13"/>
      <c r="D378" s="100"/>
      <c r="E378" s="15"/>
      <c r="F378" s="15"/>
      <c r="G378" s="15" t="str">
        <f t="shared" si="2"/>
        <v/>
      </c>
    </row>
    <row r="379" spans="2:7" ht="15">
      <c r="B379" s="19"/>
      <c r="C379" s="13"/>
      <c r="D379" s="100"/>
      <c r="E379" s="15"/>
      <c r="F379" s="15"/>
      <c r="G379" s="15" t="str">
        <f t="shared" si="2"/>
        <v/>
      </c>
    </row>
    <row r="380" spans="2:7" ht="15">
      <c r="B380" s="19"/>
      <c r="C380" s="13"/>
      <c r="D380" s="100"/>
      <c r="E380" s="15"/>
      <c r="F380" s="15"/>
      <c r="G380" s="15" t="str">
        <f t="shared" si="2"/>
        <v/>
      </c>
    </row>
    <row r="381" spans="2:7" ht="15">
      <c r="B381" s="19"/>
      <c r="C381" s="13"/>
      <c r="D381" s="100"/>
      <c r="E381" s="15"/>
      <c r="F381" s="15"/>
      <c r="G381" s="15" t="str">
        <f t="shared" si="2"/>
        <v/>
      </c>
    </row>
    <row r="382" spans="2:7" ht="15">
      <c r="B382" s="19"/>
      <c r="C382" s="13"/>
      <c r="D382" s="100"/>
      <c r="E382" s="15"/>
      <c r="F382" s="15"/>
      <c r="G382" s="15" t="str">
        <f t="shared" si="2"/>
        <v/>
      </c>
    </row>
    <row r="383" spans="2:7" ht="15">
      <c r="B383" s="19"/>
      <c r="C383" s="13"/>
      <c r="D383" s="100"/>
      <c r="E383" s="15"/>
      <c r="F383" s="15"/>
      <c r="G383" s="15" t="str">
        <f t="shared" si="2"/>
        <v/>
      </c>
    </row>
    <row r="384" spans="2:7" ht="15">
      <c r="B384" s="19"/>
      <c r="C384" s="13"/>
      <c r="D384" s="100"/>
      <c r="E384" s="15"/>
      <c r="F384" s="15"/>
      <c r="G384" s="15" t="str">
        <f t="shared" si="2"/>
        <v/>
      </c>
    </row>
    <row r="385" spans="2:7" ht="15">
      <c r="B385" s="19"/>
      <c r="C385" s="13"/>
      <c r="D385" s="100"/>
      <c r="E385" s="15"/>
      <c r="F385" s="15"/>
      <c r="G385" s="15" t="str">
        <f t="shared" si="2"/>
        <v/>
      </c>
    </row>
    <row r="386" spans="2:7" ht="15">
      <c r="B386" s="19"/>
      <c r="C386" s="13"/>
      <c r="D386" s="100"/>
      <c r="E386" s="15"/>
      <c r="F386" s="15"/>
      <c r="G386" s="15" t="str">
        <f t="shared" si="2"/>
        <v/>
      </c>
    </row>
    <row r="387" spans="2:7" ht="15">
      <c r="B387" s="19"/>
      <c r="C387" s="13"/>
      <c r="D387" s="100"/>
      <c r="E387" s="15"/>
      <c r="F387" s="15"/>
      <c r="G387" s="15" t="str">
        <f t="shared" si="2"/>
        <v/>
      </c>
    </row>
    <row r="388" spans="2:7" ht="15">
      <c r="B388" s="19"/>
      <c r="C388" s="13"/>
      <c r="D388" s="100"/>
      <c r="E388" s="15"/>
      <c r="F388" s="15"/>
      <c r="G388" s="15" t="str">
        <f t="shared" si="2"/>
        <v/>
      </c>
    </row>
    <row r="389" spans="2:7" ht="15">
      <c r="B389" s="19"/>
      <c r="C389" s="13"/>
      <c r="D389" s="100"/>
      <c r="E389" s="15"/>
      <c r="F389" s="15"/>
      <c r="G389" s="15" t="str">
        <f t="shared" si="2"/>
        <v/>
      </c>
    </row>
    <row r="390" spans="2:7" ht="15">
      <c r="B390" s="19"/>
      <c r="C390" s="13"/>
      <c r="D390" s="100"/>
      <c r="E390" s="15"/>
      <c r="F390" s="15"/>
      <c r="G390" s="15" t="str">
        <f t="shared" si="2"/>
        <v/>
      </c>
    </row>
    <row r="391" spans="2:7" ht="15">
      <c r="B391" s="19"/>
      <c r="C391" s="13"/>
      <c r="D391" s="100"/>
      <c r="E391" s="15"/>
      <c r="F391" s="15"/>
      <c r="G391" s="15" t="str">
        <f t="shared" si="2"/>
        <v/>
      </c>
    </row>
    <row r="392" spans="2:7" ht="15">
      <c r="B392" s="19"/>
      <c r="C392" s="13"/>
      <c r="D392" s="100"/>
      <c r="E392" s="15"/>
      <c r="F392" s="15"/>
      <c r="G392" s="15" t="str">
        <f t="shared" si="2"/>
        <v/>
      </c>
    </row>
    <row r="393" spans="2:7" ht="15">
      <c r="B393" s="19"/>
      <c r="C393" s="13"/>
      <c r="D393" s="100"/>
      <c r="E393" s="15"/>
      <c r="F393" s="15"/>
      <c r="G393" s="15" t="str">
        <f t="shared" si="2"/>
        <v/>
      </c>
    </row>
    <row r="394" spans="2:7" ht="15">
      <c r="B394" s="19"/>
      <c r="C394" s="13"/>
      <c r="D394" s="100"/>
      <c r="E394" s="15"/>
      <c r="F394" s="15"/>
      <c r="G394" s="15" t="str">
        <f t="shared" si="2"/>
        <v/>
      </c>
    </row>
    <row r="395" spans="2:7" ht="15">
      <c r="B395" s="19"/>
      <c r="C395" s="13"/>
      <c r="D395" s="100"/>
      <c r="E395" s="15"/>
      <c r="F395" s="15"/>
      <c r="G395" s="15" t="str">
        <f t="shared" si="2"/>
        <v/>
      </c>
    </row>
    <row r="396" spans="2:7" ht="15">
      <c r="B396" s="19"/>
      <c r="C396" s="13"/>
      <c r="D396" s="100"/>
      <c r="E396" s="15"/>
      <c r="F396" s="15"/>
      <c r="G396" s="15" t="str">
        <f t="shared" si="2"/>
        <v/>
      </c>
    </row>
    <row r="397" spans="2:7" ht="15">
      <c r="B397" s="19"/>
      <c r="C397" s="13"/>
      <c r="D397" s="100"/>
      <c r="E397" s="15"/>
      <c r="F397" s="15"/>
      <c r="G397" s="15" t="str">
        <f t="shared" si="2"/>
        <v/>
      </c>
    </row>
    <row r="398" spans="2:7" ht="15">
      <c r="B398" s="19"/>
      <c r="C398" s="13"/>
      <c r="D398" s="100"/>
      <c r="E398" s="15"/>
      <c r="F398" s="15"/>
      <c r="G398" s="15" t="str">
        <f t="shared" si="2"/>
        <v/>
      </c>
    </row>
    <row r="399" spans="2:7" ht="15">
      <c r="B399" s="19"/>
      <c r="C399" s="13"/>
      <c r="D399" s="100"/>
      <c r="E399" s="15"/>
      <c r="F399" s="15"/>
      <c r="G399" s="15" t="str">
        <f t="shared" si="2"/>
        <v/>
      </c>
    </row>
    <row r="400" spans="2:7" ht="15">
      <c r="B400" s="19"/>
      <c r="C400" s="13"/>
      <c r="D400" s="100"/>
      <c r="E400" s="15"/>
      <c r="F400" s="15"/>
      <c r="G400" s="15" t="str">
        <f t="shared" si="2"/>
        <v/>
      </c>
    </row>
    <row r="401" spans="2:7" ht="15">
      <c r="B401" s="19"/>
      <c r="C401" s="13"/>
      <c r="D401" s="100"/>
      <c r="E401" s="15"/>
      <c r="F401" s="15"/>
      <c r="G401" s="15" t="str">
        <f t="shared" si="2"/>
        <v/>
      </c>
    </row>
    <row r="402" spans="2:7" ht="15">
      <c r="B402" s="19"/>
      <c r="C402" s="13"/>
      <c r="D402" s="100"/>
      <c r="E402" s="15"/>
      <c r="F402" s="15"/>
      <c r="G402" s="15" t="str">
        <f t="shared" si="2"/>
        <v/>
      </c>
    </row>
    <row r="403" spans="2:7" ht="15">
      <c r="B403" s="19"/>
      <c r="C403" s="13"/>
      <c r="D403" s="100"/>
      <c r="E403" s="15"/>
      <c r="F403" s="15"/>
      <c r="G403" s="15" t="str">
        <f t="shared" si="2"/>
        <v/>
      </c>
    </row>
    <row r="404" spans="2:7" ht="15">
      <c r="B404" s="19"/>
      <c r="C404" s="13"/>
      <c r="D404" s="100"/>
      <c r="E404" s="15"/>
      <c r="F404" s="15"/>
      <c r="G404" s="15" t="str">
        <f t="shared" si="2"/>
        <v/>
      </c>
    </row>
    <row r="405" spans="2:7" ht="15">
      <c r="B405" s="19"/>
      <c r="C405" s="13"/>
      <c r="D405" s="100"/>
      <c r="E405" s="15"/>
      <c r="F405" s="15"/>
      <c r="G405" s="15" t="str">
        <f t="shared" si="2"/>
        <v/>
      </c>
    </row>
    <row r="406" spans="2:7" ht="15">
      <c r="B406" s="19"/>
      <c r="C406" s="13"/>
      <c r="D406" s="100"/>
      <c r="E406" s="15"/>
      <c r="F406" s="15"/>
      <c r="G406" s="15" t="str">
        <f t="shared" si="2"/>
        <v/>
      </c>
    </row>
    <row r="407" spans="2:7" ht="15">
      <c r="B407" s="19"/>
      <c r="C407" s="13"/>
      <c r="D407" s="100"/>
      <c r="E407" s="15"/>
      <c r="F407" s="15"/>
      <c r="G407" s="15" t="str">
        <f t="shared" si="2"/>
        <v/>
      </c>
    </row>
    <row r="408" spans="2:7" ht="15">
      <c r="B408" s="19"/>
      <c r="C408" s="13"/>
      <c r="D408" s="100"/>
      <c r="E408" s="15"/>
      <c r="F408" s="15"/>
      <c r="G408" s="15" t="str">
        <f t="shared" si="2"/>
        <v/>
      </c>
    </row>
    <row r="409" spans="2:7" ht="15">
      <c r="B409" s="19"/>
      <c r="C409" s="13"/>
      <c r="D409" s="100"/>
      <c r="E409" s="15"/>
      <c r="F409" s="15"/>
      <c r="G409" s="15" t="str">
        <f t="shared" si="2"/>
        <v/>
      </c>
    </row>
    <row r="410" spans="2:7" ht="15">
      <c r="B410" s="19"/>
      <c r="C410" s="13"/>
      <c r="D410" s="100"/>
      <c r="E410" s="15"/>
      <c r="F410" s="15"/>
      <c r="G410" s="15" t="str">
        <f t="shared" si="2"/>
        <v/>
      </c>
    </row>
    <row r="411" spans="2:7" ht="15">
      <c r="B411" s="19"/>
      <c r="C411" s="13"/>
      <c r="D411" s="100"/>
      <c r="E411" s="15"/>
      <c r="F411" s="15"/>
      <c r="G411" s="15" t="str">
        <f t="shared" si="2"/>
        <v/>
      </c>
    </row>
    <row r="412" spans="2:7" ht="15">
      <c r="B412" s="19"/>
      <c r="C412" s="13"/>
      <c r="D412" s="100"/>
      <c r="E412" s="15"/>
      <c r="F412" s="15"/>
      <c r="G412" s="15" t="str">
        <f t="shared" si="2"/>
        <v/>
      </c>
    </row>
    <row r="413" spans="2:7" ht="15">
      <c r="B413" s="19"/>
      <c r="C413" s="13"/>
      <c r="D413" s="100"/>
      <c r="E413" s="15"/>
      <c r="F413" s="15"/>
      <c r="G413" s="15" t="str">
        <f t="shared" si="2"/>
        <v/>
      </c>
    </row>
    <row r="414" spans="2:7" ht="15">
      <c r="B414" s="19"/>
      <c r="C414" s="13"/>
      <c r="D414" s="100"/>
      <c r="E414" s="15"/>
      <c r="F414" s="15"/>
      <c r="G414" s="15" t="str">
        <f t="shared" si="2"/>
        <v/>
      </c>
    </row>
    <row r="415" spans="2:7" ht="15">
      <c r="B415" s="19"/>
      <c r="C415" s="13"/>
      <c r="D415" s="100"/>
      <c r="E415" s="15"/>
      <c r="F415" s="15"/>
      <c r="G415" s="15" t="str">
        <f t="shared" si="2"/>
        <v/>
      </c>
    </row>
    <row r="416" spans="2:7" ht="15">
      <c r="B416" s="19"/>
      <c r="C416" s="13"/>
      <c r="D416" s="100"/>
      <c r="E416" s="15"/>
      <c r="F416" s="15"/>
      <c r="G416" s="15" t="str">
        <f t="shared" si="2"/>
        <v/>
      </c>
    </row>
    <row r="417" spans="2:7" ht="15">
      <c r="B417" s="19"/>
      <c r="C417" s="13"/>
      <c r="D417" s="100"/>
      <c r="E417" s="15"/>
      <c r="F417" s="15"/>
      <c r="G417" s="15" t="str">
        <f t="shared" si="2"/>
        <v/>
      </c>
    </row>
    <row r="418" spans="2:7" ht="15">
      <c r="B418" s="19"/>
      <c r="C418" s="13"/>
      <c r="D418" s="100"/>
      <c r="E418" s="15"/>
      <c r="F418" s="15"/>
      <c r="G418" s="15" t="str">
        <f t="shared" si="2"/>
        <v/>
      </c>
    </row>
    <row r="419" spans="2:7" ht="15">
      <c r="B419" s="19"/>
      <c r="C419" s="13"/>
      <c r="D419" s="100"/>
      <c r="E419" s="15"/>
      <c r="F419" s="15"/>
      <c r="G419" s="15" t="str">
        <f t="shared" si="2"/>
        <v/>
      </c>
    </row>
    <row r="420" spans="2:7" ht="15">
      <c r="B420" s="19"/>
      <c r="C420" s="13"/>
      <c r="D420" s="100"/>
      <c r="E420" s="15"/>
      <c r="F420" s="15"/>
      <c r="G420" s="15" t="str">
        <f t="shared" si="2"/>
        <v/>
      </c>
    </row>
    <row r="421" spans="2:7" ht="15">
      <c r="B421" s="19"/>
      <c r="C421" s="13"/>
      <c r="D421" s="100"/>
      <c r="E421" s="15"/>
      <c r="F421" s="15"/>
      <c r="G421" s="15" t="str">
        <f t="shared" si="2"/>
        <v/>
      </c>
    </row>
    <row r="422" spans="2:7" ht="15">
      <c r="B422" s="19"/>
      <c r="C422" s="13"/>
      <c r="D422" s="100"/>
      <c r="E422" s="15"/>
      <c r="F422" s="15"/>
      <c r="G422" s="15" t="str">
        <f t="shared" si="2"/>
        <v/>
      </c>
    </row>
    <row r="423" spans="2:7" ht="15">
      <c r="B423" s="19"/>
      <c r="C423" s="13"/>
      <c r="D423" s="100"/>
      <c r="E423" s="15"/>
      <c r="F423" s="15"/>
      <c r="G423" s="15" t="str">
        <f t="shared" si="2"/>
        <v/>
      </c>
    </row>
    <row r="424" spans="2:7" ht="15">
      <c r="B424" s="19"/>
      <c r="C424" s="13"/>
      <c r="D424" s="100"/>
      <c r="E424" s="15"/>
      <c r="F424" s="15"/>
      <c r="G424" s="15" t="str">
        <f t="shared" si="2"/>
        <v/>
      </c>
    </row>
    <row r="425" spans="2:7" ht="15">
      <c r="B425" s="19"/>
      <c r="C425" s="13"/>
      <c r="D425" s="100"/>
      <c r="E425" s="15"/>
      <c r="F425" s="15"/>
      <c r="G425" s="15" t="str">
        <f t="shared" si="2"/>
        <v/>
      </c>
    </row>
    <row r="426" spans="2:7" ht="15">
      <c r="B426" s="19"/>
      <c r="C426" s="13"/>
      <c r="D426" s="100"/>
      <c r="E426" s="15"/>
      <c r="F426" s="15"/>
      <c r="G426" s="15" t="str">
        <f t="shared" si="2"/>
        <v/>
      </c>
    </row>
    <row r="427" spans="2:7" ht="15">
      <c r="B427" s="19"/>
      <c r="C427" s="13"/>
      <c r="D427" s="100"/>
      <c r="E427" s="15"/>
      <c r="F427" s="15"/>
      <c r="G427" s="15" t="str">
        <f t="shared" si="2"/>
        <v/>
      </c>
    </row>
    <row r="428" spans="2:7" ht="15">
      <c r="B428" s="19"/>
      <c r="C428" s="13"/>
      <c r="D428" s="100"/>
      <c r="E428" s="15"/>
      <c r="F428" s="15"/>
      <c r="G428" s="15" t="str">
        <f t="shared" si="2"/>
        <v/>
      </c>
    </row>
    <row r="429" spans="2:7" ht="15">
      <c r="B429" s="19"/>
      <c r="C429" s="13"/>
      <c r="D429" s="100"/>
      <c r="E429" s="15"/>
      <c r="F429" s="15"/>
      <c r="G429" s="15" t="str">
        <f t="shared" si="2"/>
        <v/>
      </c>
    </row>
    <row r="430" spans="2:7" ht="15">
      <c r="B430" s="19"/>
      <c r="C430" s="13"/>
      <c r="D430" s="100"/>
      <c r="E430" s="15"/>
      <c r="F430" s="15"/>
      <c r="G430" s="15" t="str">
        <f t="shared" si="2"/>
        <v/>
      </c>
    </row>
    <row r="431" spans="2:7" ht="15">
      <c r="B431" s="19"/>
      <c r="C431" s="13"/>
      <c r="D431" s="100"/>
      <c r="E431" s="15"/>
      <c r="F431" s="15"/>
      <c r="G431" s="15" t="str">
        <f t="shared" si="2"/>
        <v/>
      </c>
    </row>
    <row r="432" spans="2:7" ht="15">
      <c r="B432" s="19"/>
      <c r="C432" s="13"/>
      <c r="D432" s="100"/>
      <c r="E432" s="15"/>
      <c r="F432" s="15"/>
      <c r="G432" s="15" t="str">
        <f t="shared" si="2"/>
        <v/>
      </c>
    </row>
    <row r="433" spans="2:7" ht="15">
      <c r="B433" s="19"/>
      <c r="C433" s="13"/>
      <c r="D433" s="100"/>
      <c r="E433" s="15"/>
      <c r="F433" s="15"/>
      <c r="G433" s="15" t="str">
        <f t="shared" si="2"/>
        <v/>
      </c>
    </row>
    <row r="434" spans="2:7" ht="15">
      <c r="B434" s="19"/>
      <c r="C434" s="13"/>
      <c r="D434" s="100"/>
      <c r="E434" s="15"/>
      <c r="F434" s="15"/>
      <c r="G434" s="15" t="str">
        <f t="shared" si="2"/>
        <v/>
      </c>
    </row>
    <row r="435" spans="2:7" ht="15">
      <c r="B435" s="19"/>
      <c r="C435" s="13"/>
      <c r="D435" s="100"/>
      <c r="E435" s="15"/>
      <c r="F435" s="15"/>
      <c r="G435" s="15" t="str">
        <f t="shared" si="2"/>
        <v/>
      </c>
    </row>
    <row r="436" spans="2:7" ht="15">
      <c r="B436" s="19"/>
      <c r="C436" s="13"/>
      <c r="D436" s="100"/>
      <c r="E436" s="15"/>
      <c r="F436" s="15"/>
      <c r="G436" s="15" t="str">
        <f t="shared" si="2"/>
        <v/>
      </c>
    </row>
    <row r="437" spans="2:7" ht="15">
      <c r="B437" s="19"/>
      <c r="C437" s="13"/>
      <c r="D437" s="100"/>
      <c r="E437" s="15"/>
      <c r="F437" s="15"/>
      <c r="G437" s="15" t="str">
        <f t="shared" si="2"/>
        <v/>
      </c>
    </row>
    <row r="438" spans="2:7" ht="15">
      <c r="B438" s="19"/>
      <c r="C438" s="13"/>
      <c r="D438" s="100"/>
      <c r="E438" s="15"/>
      <c r="F438" s="15"/>
      <c r="G438" s="15" t="str">
        <f t="shared" si="2"/>
        <v/>
      </c>
    </row>
    <row r="439" spans="2:7" ht="15">
      <c r="B439" s="19"/>
      <c r="C439" s="13"/>
      <c r="D439" s="100"/>
      <c r="E439" s="15"/>
      <c r="F439" s="15"/>
      <c r="G439" s="15" t="str">
        <f t="shared" si="2"/>
        <v/>
      </c>
    </row>
    <row r="440" spans="2:7" ht="15">
      <c r="B440" s="19"/>
      <c r="C440" s="13"/>
      <c r="D440" s="100"/>
      <c r="E440" s="15"/>
      <c r="F440" s="15"/>
      <c r="G440" s="15" t="str">
        <f t="shared" si="2"/>
        <v/>
      </c>
    </row>
    <row r="441" spans="2:7" ht="15">
      <c r="B441" s="19"/>
      <c r="C441" s="13"/>
      <c r="D441" s="100"/>
      <c r="E441" s="15"/>
      <c r="F441" s="15"/>
      <c r="G441" s="15" t="str">
        <f t="shared" si="2"/>
        <v/>
      </c>
    </row>
    <row r="442" spans="2:7" ht="15">
      <c r="B442" s="19"/>
      <c r="C442" s="13"/>
      <c r="D442" s="100"/>
      <c r="E442" s="15"/>
      <c r="F442" s="15"/>
      <c r="G442" s="15" t="str">
        <f t="shared" si="2"/>
        <v/>
      </c>
    </row>
    <row r="443" spans="2:7" ht="15">
      <c r="B443" s="19"/>
      <c r="C443" s="13"/>
      <c r="D443" s="100"/>
      <c r="E443" s="15"/>
      <c r="F443" s="15"/>
      <c r="G443" s="15" t="str">
        <f t="shared" si="2"/>
        <v/>
      </c>
    </row>
    <row r="444" spans="2:7" ht="15">
      <c r="B444" s="19"/>
      <c r="C444" s="13"/>
      <c r="D444" s="100"/>
      <c r="E444" s="15"/>
      <c r="F444" s="15"/>
      <c r="G444" s="15" t="str">
        <f t="shared" si="2"/>
        <v/>
      </c>
    </row>
    <row r="445" spans="2:7" ht="15">
      <c r="B445" s="19"/>
      <c r="C445" s="13"/>
      <c r="D445" s="100"/>
      <c r="E445" s="15"/>
      <c r="F445" s="15"/>
      <c r="G445" s="15" t="str">
        <f t="shared" si="2"/>
        <v/>
      </c>
    </row>
    <row r="446" spans="2:7" ht="15">
      <c r="B446" s="19"/>
      <c r="C446" s="13"/>
      <c r="D446" s="100"/>
      <c r="E446" s="15"/>
      <c r="F446" s="15"/>
      <c r="G446" s="15" t="str">
        <f t="shared" si="2"/>
        <v/>
      </c>
    </row>
    <row r="447" spans="2:7" ht="15">
      <c r="B447" s="19"/>
      <c r="C447" s="13"/>
      <c r="D447" s="100"/>
      <c r="E447" s="15"/>
      <c r="F447" s="15"/>
      <c r="G447" s="15" t="str">
        <f t="shared" si="2"/>
        <v/>
      </c>
    </row>
    <row r="448" spans="2:7" ht="15">
      <c r="B448" s="19"/>
      <c r="C448" s="13"/>
      <c r="D448" s="100"/>
      <c r="E448" s="15"/>
      <c r="F448" s="15"/>
      <c r="G448" s="15" t="str">
        <f t="shared" si="2"/>
        <v/>
      </c>
    </row>
    <row r="449" spans="2:7" ht="15">
      <c r="B449" s="19"/>
      <c r="C449" s="13"/>
      <c r="D449" s="100"/>
      <c r="E449" s="15"/>
      <c r="F449" s="15"/>
      <c r="G449" s="15" t="str">
        <f t="shared" si="2"/>
        <v/>
      </c>
    </row>
    <row r="450" spans="2:7" ht="15">
      <c r="B450" s="19"/>
      <c r="C450" s="13"/>
      <c r="D450" s="100"/>
      <c r="E450" s="15"/>
      <c r="F450" s="15"/>
      <c r="G450" s="15" t="str">
        <f t="shared" si="2"/>
        <v/>
      </c>
    </row>
    <row r="451" spans="2:7" ht="15">
      <c r="B451" s="19"/>
      <c r="C451" s="13"/>
      <c r="D451" s="100"/>
      <c r="E451" s="15"/>
      <c r="F451" s="15"/>
      <c r="G451" s="15" t="str">
        <f t="shared" si="2"/>
        <v/>
      </c>
    </row>
    <row r="452" spans="2:7" ht="15">
      <c r="B452" s="19"/>
      <c r="C452" s="13"/>
      <c r="D452" s="100"/>
      <c r="E452" s="15"/>
      <c r="F452" s="15"/>
      <c r="G452" s="15" t="str">
        <f t="shared" si="2"/>
        <v/>
      </c>
    </row>
    <row r="453" spans="2:7" ht="15">
      <c r="B453" s="19"/>
      <c r="C453" s="13"/>
      <c r="D453" s="100"/>
      <c r="E453" s="15"/>
      <c r="F453" s="15"/>
      <c r="G453" s="15" t="str">
        <f t="shared" si="2"/>
        <v/>
      </c>
    </row>
    <row r="454" spans="2:7" ht="15">
      <c r="B454" s="19"/>
      <c r="C454" s="13"/>
      <c r="D454" s="100"/>
      <c r="E454" s="15"/>
      <c r="F454" s="15"/>
      <c r="G454" s="15" t="str">
        <f t="shared" si="2"/>
        <v/>
      </c>
    </row>
    <row r="455" spans="2:7" ht="15">
      <c r="B455" s="19"/>
      <c r="C455" s="13"/>
      <c r="D455" s="100"/>
      <c r="E455" s="15"/>
      <c r="F455" s="15"/>
      <c r="G455" s="15" t="str">
        <f t="shared" si="2"/>
        <v/>
      </c>
    </row>
    <row r="456" spans="2:7" ht="15">
      <c r="B456" s="19"/>
      <c r="C456" s="13"/>
      <c r="D456" s="100"/>
      <c r="E456" s="15"/>
      <c r="F456" s="15"/>
      <c r="G456" s="15" t="str">
        <f t="shared" si="2"/>
        <v/>
      </c>
    </row>
    <row r="457" spans="2:7" ht="15">
      <c r="B457" s="19"/>
      <c r="C457" s="13"/>
      <c r="D457" s="100"/>
      <c r="E457" s="15"/>
      <c r="F457" s="15"/>
      <c r="G457" s="15" t="str">
        <f t="shared" si="2"/>
        <v/>
      </c>
    </row>
    <row r="458" spans="2:7" ht="15">
      <c r="B458" s="19"/>
      <c r="C458" s="13"/>
      <c r="D458" s="100"/>
      <c r="E458" s="15"/>
      <c r="F458" s="15"/>
      <c r="G458" s="15" t="str">
        <f t="shared" si="2"/>
        <v/>
      </c>
    </row>
    <row r="459" spans="2:7" ht="15">
      <c r="B459" s="19"/>
      <c r="C459" s="13"/>
      <c r="D459" s="100"/>
      <c r="E459" s="15"/>
      <c r="F459" s="15"/>
      <c r="G459" s="15" t="str">
        <f t="shared" si="2"/>
        <v/>
      </c>
    </row>
    <row r="460" spans="2:7" ht="15">
      <c r="B460" s="19"/>
      <c r="C460" s="13"/>
      <c r="D460" s="100"/>
      <c r="E460" s="15"/>
      <c r="F460" s="15"/>
      <c r="G460" s="15" t="str">
        <f t="shared" si="2"/>
        <v/>
      </c>
    </row>
    <row r="461" spans="2:7" ht="15">
      <c r="B461" s="19"/>
      <c r="C461" s="13"/>
      <c r="D461" s="100"/>
      <c r="E461" s="15"/>
      <c r="F461" s="15"/>
      <c r="G461" s="15" t="str">
        <f t="shared" si="2"/>
        <v/>
      </c>
    </row>
    <row r="462" spans="2:7" ht="15">
      <c r="B462" s="19"/>
      <c r="C462" s="13"/>
      <c r="D462" s="100"/>
      <c r="E462" s="15"/>
      <c r="F462" s="15"/>
      <c r="G462" s="15" t="str">
        <f t="shared" si="2"/>
        <v/>
      </c>
    </row>
    <row r="463" spans="2:7" ht="15">
      <c r="B463" s="19"/>
      <c r="C463" s="13"/>
      <c r="D463" s="100"/>
      <c r="E463" s="15"/>
      <c r="F463" s="15"/>
      <c r="G463" s="15" t="str">
        <f t="shared" si="2"/>
        <v/>
      </c>
    </row>
    <row r="464" spans="2:7" ht="15">
      <c r="B464" s="19"/>
      <c r="C464" s="13"/>
      <c r="D464" s="100"/>
      <c r="E464" s="15"/>
      <c r="F464" s="15"/>
      <c r="G464" s="15" t="str">
        <f t="shared" si="2"/>
        <v/>
      </c>
    </row>
    <row r="465" spans="2:7" ht="15">
      <c r="B465" s="19"/>
      <c r="C465" s="13"/>
      <c r="D465" s="100"/>
      <c r="E465" s="15"/>
      <c r="F465" s="15"/>
      <c r="G465" s="15" t="str">
        <f t="shared" si="2"/>
        <v/>
      </c>
    </row>
    <row r="466" spans="2:7" ht="15">
      <c r="B466" s="19"/>
      <c r="C466" s="13"/>
      <c r="D466" s="100"/>
      <c r="E466" s="15"/>
      <c r="F466" s="15"/>
      <c r="G466" s="15" t="str">
        <f t="shared" si="2"/>
        <v/>
      </c>
    </row>
    <row r="467" spans="2:7" ht="15">
      <c r="B467" s="19"/>
      <c r="C467" s="13"/>
      <c r="D467" s="100"/>
      <c r="E467" s="15"/>
      <c r="F467" s="15"/>
      <c r="G467" s="15" t="str">
        <f t="shared" si="2"/>
        <v/>
      </c>
    </row>
    <row r="468" spans="2:7" ht="15">
      <c r="B468" s="19"/>
      <c r="C468" s="13"/>
      <c r="D468" s="100"/>
      <c r="E468" s="15"/>
      <c r="F468" s="15"/>
      <c r="G468" s="15" t="str">
        <f t="shared" si="2"/>
        <v/>
      </c>
    </row>
    <row r="469" spans="2:7" ht="15">
      <c r="B469" s="19"/>
      <c r="C469" s="13"/>
      <c r="D469" s="100"/>
      <c r="E469" s="15"/>
      <c r="F469" s="15"/>
      <c r="G469" s="15" t="str">
        <f t="shared" si="2"/>
        <v/>
      </c>
    </row>
    <row r="470" spans="2:7" ht="15">
      <c r="B470" s="19"/>
      <c r="C470" s="13"/>
      <c r="D470" s="100"/>
      <c r="E470" s="15"/>
      <c r="F470" s="15"/>
      <c r="G470" s="15" t="str">
        <f t="shared" si="2"/>
        <v/>
      </c>
    </row>
    <row r="471" spans="2:7" ht="15">
      <c r="B471" s="19"/>
      <c r="C471" s="13"/>
      <c r="D471" s="100"/>
      <c r="E471" s="15"/>
      <c r="F471" s="15"/>
      <c r="G471" s="15" t="str">
        <f t="shared" si="2"/>
        <v/>
      </c>
    </row>
    <row r="472" spans="2:7" ht="15">
      <c r="B472" s="19"/>
      <c r="C472" s="13"/>
      <c r="D472" s="100"/>
      <c r="E472" s="15"/>
      <c r="F472" s="15"/>
      <c r="G472" s="15" t="str">
        <f t="shared" si="2"/>
        <v/>
      </c>
    </row>
    <row r="473" spans="2:7" ht="15">
      <c r="B473" s="19"/>
      <c r="C473" s="13"/>
      <c r="D473" s="100"/>
      <c r="E473" s="15"/>
      <c r="F473" s="15"/>
      <c r="G473" s="15" t="str">
        <f t="shared" si="2"/>
        <v/>
      </c>
    </row>
    <row r="474" spans="2:7" ht="15">
      <c r="B474" s="19"/>
      <c r="C474" s="13"/>
      <c r="D474" s="100"/>
      <c r="E474" s="15"/>
      <c r="F474" s="15"/>
      <c r="G474" s="15" t="str">
        <f t="shared" si="2"/>
        <v/>
      </c>
    </row>
    <row r="475" spans="2:7" ht="15">
      <c r="B475" s="19"/>
      <c r="C475" s="13"/>
      <c r="D475" s="100"/>
      <c r="E475" s="15"/>
      <c r="F475" s="15"/>
      <c r="G475" s="15" t="str">
        <f t="shared" si="2"/>
        <v/>
      </c>
    </row>
    <row r="476" spans="2:7" ht="15">
      <c r="B476" s="19"/>
      <c r="C476" s="13"/>
      <c r="D476" s="100"/>
      <c r="E476" s="15"/>
      <c r="F476" s="15"/>
      <c r="G476" s="15" t="str">
        <f t="shared" si="2"/>
        <v/>
      </c>
    </row>
    <row r="477" spans="2:7" ht="15">
      <c r="B477" s="19"/>
      <c r="C477" s="13"/>
      <c r="D477" s="100"/>
      <c r="E477" s="15"/>
      <c r="F477" s="15"/>
      <c r="G477" s="15" t="str">
        <f t="shared" si="2"/>
        <v/>
      </c>
    </row>
    <row r="478" spans="2:7" ht="15">
      <c r="B478" s="19"/>
      <c r="C478" s="13"/>
      <c r="D478" s="100"/>
      <c r="E478" s="15"/>
      <c r="F478" s="15"/>
      <c r="G478" s="15" t="str">
        <f t="shared" si="2"/>
        <v/>
      </c>
    </row>
    <row r="479" spans="2:7" ht="15">
      <c r="B479" s="19"/>
      <c r="C479" s="13"/>
      <c r="D479" s="100"/>
      <c r="E479" s="15"/>
      <c r="F479" s="15"/>
      <c r="G479" s="15" t="str">
        <f t="shared" si="2"/>
        <v/>
      </c>
    </row>
    <row r="480" spans="2:7" ht="15">
      <c r="B480" s="19"/>
      <c r="C480" s="13"/>
      <c r="D480" s="100"/>
      <c r="E480" s="15"/>
      <c r="F480" s="15"/>
      <c r="G480" s="15" t="str">
        <f t="shared" si="2"/>
        <v/>
      </c>
    </row>
    <row r="481" spans="2:7" ht="15">
      <c r="B481" s="19"/>
      <c r="C481" s="13"/>
      <c r="D481" s="100"/>
      <c r="E481" s="15"/>
      <c r="F481" s="15"/>
      <c r="G481" s="15" t="str">
        <f t="shared" si="2"/>
        <v/>
      </c>
    </row>
    <row r="482" spans="2:7" ht="15">
      <c r="B482" s="19"/>
      <c r="C482" s="13"/>
      <c r="D482" s="100"/>
      <c r="E482" s="15"/>
      <c r="F482" s="15"/>
      <c r="G482" s="15" t="str">
        <f t="shared" si="2"/>
        <v/>
      </c>
    </row>
    <row r="483" spans="2:7" ht="15">
      <c r="B483" s="19"/>
      <c r="C483" s="13"/>
      <c r="D483" s="100"/>
      <c r="E483" s="15"/>
      <c r="F483" s="15"/>
      <c r="G483" s="15" t="str">
        <f t="shared" si="2"/>
        <v/>
      </c>
    </row>
    <row r="484" spans="2:7" ht="15">
      <c r="B484" s="19"/>
      <c r="C484" s="13"/>
      <c r="D484" s="100"/>
      <c r="E484" s="15"/>
      <c r="F484" s="15"/>
      <c r="G484" s="15" t="str">
        <f t="shared" si="2"/>
        <v/>
      </c>
    </row>
    <row r="485" spans="2:7" ht="15">
      <c r="B485" s="19"/>
      <c r="C485" s="13"/>
      <c r="D485" s="100"/>
      <c r="E485" s="15"/>
      <c r="F485" s="15"/>
      <c r="G485" s="15" t="str">
        <f t="shared" si="2"/>
        <v/>
      </c>
    </row>
    <row r="486" spans="2:7" ht="15">
      <c r="B486" s="19"/>
      <c r="C486" s="13"/>
      <c r="D486" s="100"/>
      <c r="E486" s="15"/>
      <c r="F486" s="15"/>
      <c r="G486" s="15" t="str">
        <f t="shared" si="2"/>
        <v/>
      </c>
    </row>
    <row r="487" spans="2:7" ht="15">
      <c r="B487" s="19"/>
      <c r="C487" s="13"/>
      <c r="D487" s="100"/>
      <c r="E487" s="15"/>
      <c r="F487" s="15"/>
      <c r="G487" s="15" t="str">
        <f t="shared" si="2"/>
        <v/>
      </c>
    </row>
    <row r="488" spans="2:7" ht="15">
      <c r="B488" s="19"/>
      <c r="C488" s="13"/>
      <c r="D488" s="100"/>
      <c r="E488" s="15"/>
      <c r="F488" s="15"/>
      <c r="G488" s="15" t="str">
        <f t="shared" si="2"/>
        <v/>
      </c>
    </row>
    <row r="489" spans="2:7" ht="15">
      <c r="B489" s="19"/>
      <c r="C489" s="13"/>
      <c r="D489" s="100"/>
      <c r="E489" s="15"/>
      <c r="F489" s="15"/>
      <c r="G489" s="15" t="str">
        <f t="shared" si="2"/>
        <v/>
      </c>
    </row>
    <row r="490" spans="2:7" ht="15">
      <c r="B490" s="19"/>
      <c r="C490" s="13"/>
      <c r="D490" s="100"/>
      <c r="E490" s="15"/>
      <c r="F490" s="15"/>
      <c r="G490" s="15" t="str">
        <f t="shared" si="2"/>
        <v/>
      </c>
    </row>
    <row r="491" spans="2:7" ht="15">
      <c r="B491" s="19"/>
      <c r="C491" s="13"/>
      <c r="D491" s="100"/>
      <c r="E491" s="15"/>
      <c r="F491" s="15"/>
      <c r="G491" s="15" t="str">
        <f t="shared" si="2"/>
        <v/>
      </c>
    </row>
    <row r="492" spans="2:7" ht="15">
      <c r="B492" s="19"/>
      <c r="C492" s="13"/>
      <c r="D492" s="100"/>
      <c r="E492" s="15"/>
      <c r="F492" s="15"/>
      <c r="G492" s="15" t="str">
        <f t="shared" si="2"/>
        <v/>
      </c>
    </row>
    <row r="493" spans="2:7" ht="15">
      <c r="B493" s="19"/>
      <c r="C493" s="13"/>
      <c r="D493" s="100"/>
      <c r="E493" s="15"/>
      <c r="F493" s="15"/>
      <c r="G493" s="15" t="str">
        <f t="shared" si="2"/>
        <v/>
      </c>
    </row>
    <row r="494" spans="2:7" ht="15">
      <c r="B494" s="19"/>
      <c r="C494" s="13"/>
      <c r="D494" s="100"/>
      <c r="E494" s="15"/>
      <c r="F494" s="15"/>
      <c r="G494" s="15" t="str">
        <f t="shared" si="2"/>
        <v/>
      </c>
    </row>
    <row r="495" spans="2:7" ht="15">
      <c r="B495" s="19"/>
      <c r="C495" s="13"/>
      <c r="D495" s="100"/>
      <c r="E495" s="15"/>
      <c r="F495" s="15"/>
      <c r="G495" s="15" t="str">
        <f t="shared" si="2"/>
        <v/>
      </c>
    </row>
    <row r="496" spans="2:7" ht="15">
      <c r="B496" s="19"/>
      <c r="C496" s="13"/>
      <c r="D496" s="100"/>
      <c r="E496" s="15"/>
      <c r="F496" s="15"/>
      <c r="G496" s="15" t="str">
        <f t="shared" si="2"/>
        <v/>
      </c>
    </row>
    <row r="497" spans="2:7" ht="15">
      <c r="B497" s="19"/>
      <c r="C497" s="13"/>
      <c r="D497" s="100"/>
      <c r="E497" s="15"/>
      <c r="F497" s="15"/>
      <c r="G497" s="15" t="str">
        <f t="shared" si="2"/>
        <v/>
      </c>
    </row>
    <row r="498" spans="2:7" ht="15">
      <c r="B498" s="19"/>
      <c r="C498" s="13"/>
      <c r="D498" s="100"/>
      <c r="E498" s="15"/>
      <c r="F498" s="15"/>
      <c r="G498" s="15" t="str">
        <f t="shared" si="2"/>
        <v/>
      </c>
    </row>
    <row r="499" spans="2:7" ht="15">
      <c r="B499" s="19"/>
      <c r="C499" s="13"/>
      <c r="D499" s="100"/>
      <c r="E499" s="15"/>
      <c r="F499" s="15"/>
      <c r="G499" s="15" t="str">
        <f t="shared" si="2"/>
        <v/>
      </c>
    </row>
    <row r="500" spans="2:7" ht="15">
      <c r="B500" s="19"/>
      <c r="C500" s="13"/>
      <c r="D500" s="100"/>
      <c r="E500" s="15"/>
      <c r="F500" s="15"/>
      <c r="G500" s="15" t="str">
        <f t="shared" si="2"/>
        <v/>
      </c>
    </row>
    <row r="501" spans="2:7" ht="15">
      <c r="B501" s="19"/>
      <c r="C501" s="13"/>
      <c r="D501" s="100"/>
      <c r="E501" s="15"/>
      <c r="F501" s="15"/>
      <c r="G501" s="15" t="str">
        <f t="shared" si="2"/>
        <v/>
      </c>
    </row>
    <row r="502" spans="2:7" ht="15">
      <c r="B502" s="19"/>
      <c r="C502" s="13"/>
      <c r="D502" s="100"/>
      <c r="E502" s="15"/>
      <c r="F502" s="15"/>
      <c r="G502" s="15" t="str">
        <f t="shared" si="2"/>
        <v/>
      </c>
    </row>
    <row r="503" spans="2:7" ht="15">
      <c r="B503" s="19"/>
      <c r="C503" s="13"/>
      <c r="D503" s="100"/>
      <c r="E503" s="15"/>
      <c r="F503" s="15"/>
      <c r="G503" s="15" t="str">
        <f t="shared" si="2"/>
        <v/>
      </c>
    </row>
    <row r="504" spans="2:7" ht="15">
      <c r="B504" s="19"/>
      <c r="C504" s="13"/>
      <c r="D504" s="100"/>
      <c r="E504" s="15"/>
      <c r="F504" s="15"/>
      <c r="G504" s="15" t="str">
        <f t="shared" si="2"/>
        <v/>
      </c>
    </row>
    <row r="505" spans="2:7" ht="15">
      <c r="B505" s="19"/>
      <c r="C505" s="13"/>
      <c r="D505" s="100"/>
      <c r="E505" s="15"/>
      <c r="F505" s="15"/>
      <c r="G505" s="15" t="str">
        <f t="shared" si="2"/>
        <v/>
      </c>
    </row>
    <row r="506" spans="2:7" ht="14">
      <c r="D506" s="95"/>
    </row>
    <row r="507" spans="2:7" ht="14">
      <c r="D507" s="95"/>
    </row>
    <row r="508" spans="2:7" ht="14">
      <c r="D508" s="95"/>
    </row>
    <row r="509" spans="2:7" ht="14">
      <c r="D509" s="95"/>
    </row>
    <row r="510" spans="2:7" ht="14">
      <c r="D510" s="95"/>
    </row>
    <row r="511" spans="2:7" ht="14">
      <c r="D511" s="95"/>
    </row>
    <row r="512" spans="2:7" ht="14">
      <c r="D512" s="95"/>
    </row>
    <row r="513" spans="4:4" ht="14">
      <c r="D513" s="95"/>
    </row>
    <row r="514" spans="4:4" ht="14">
      <c r="D514" s="95"/>
    </row>
    <row r="515" spans="4:4" ht="14">
      <c r="D515" s="95"/>
    </row>
    <row r="516" spans="4:4" ht="14">
      <c r="D516" s="95"/>
    </row>
    <row r="517" spans="4:4" ht="14">
      <c r="D517" s="95"/>
    </row>
    <row r="518" spans="4:4" ht="14">
      <c r="D518" s="95"/>
    </row>
    <row r="519" spans="4:4" ht="14">
      <c r="D519" s="95"/>
    </row>
    <row r="520" spans="4:4" ht="14">
      <c r="D520" s="95"/>
    </row>
    <row r="521" spans="4:4" ht="14">
      <c r="D521" s="95"/>
    </row>
    <row r="522" spans="4:4" ht="14">
      <c r="D522" s="95"/>
    </row>
    <row r="523" spans="4:4" ht="14">
      <c r="D523" s="95"/>
    </row>
    <row r="524" spans="4:4" ht="14">
      <c r="D524" s="95"/>
    </row>
    <row r="525" spans="4:4" ht="14">
      <c r="D525" s="95"/>
    </row>
    <row r="526" spans="4:4" ht="14">
      <c r="D526" s="95"/>
    </row>
    <row r="527" spans="4:4" ht="14">
      <c r="D527" s="95"/>
    </row>
    <row r="528" spans="4:4" ht="14">
      <c r="D528" s="95"/>
    </row>
    <row r="529" spans="4:4" ht="14">
      <c r="D529" s="95"/>
    </row>
    <row r="530" spans="4:4" ht="14">
      <c r="D530" s="95"/>
    </row>
    <row r="531" spans="4:4" ht="14">
      <c r="D531" s="95"/>
    </row>
    <row r="532" spans="4:4" ht="14">
      <c r="D532" s="95"/>
    </row>
    <row r="533" spans="4:4" ht="14">
      <c r="D533" s="95"/>
    </row>
    <row r="534" spans="4:4" ht="14">
      <c r="D534" s="95"/>
    </row>
    <row r="535" spans="4:4" ht="14">
      <c r="D535" s="95"/>
    </row>
    <row r="536" spans="4:4" ht="14">
      <c r="D536" s="95"/>
    </row>
    <row r="537" spans="4:4" ht="14">
      <c r="D537" s="95"/>
    </row>
    <row r="538" spans="4:4" ht="14">
      <c r="D538" s="95"/>
    </row>
    <row r="539" spans="4:4" ht="14">
      <c r="D539" s="95"/>
    </row>
    <row r="540" spans="4:4" ht="14">
      <c r="D540" s="95"/>
    </row>
    <row r="541" spans="4:4" ht="14">
      <c r="D541" s="95"/>
    </row>
    <row r="542" spans="4:4" ht="14">
      <c r="D542" s="95"/>
    </row>
    <row r="543" spans="4:4" ht="14">
      <c r="D543" s="95"/>
    </row>
    <row r="544" spans="4:4" ht="14">
      <c r="D544" s="95"/>
    </row>
    <row r="545" spans="4:4" ht="14">
      <c r="D545" s="95"/>
    </row>
    <row r="546" spans="4:4" ht="14">
      <c r="D546" s="95"/>
    </row>
    <row r="547" spans="4:4" ht="14">
      <c r="D547" s="95"/>
    </row>
    <row r="548" spans="4:4" ht="14">
      <c r="D548" s="95"/>
    </row>
    <row r="549" spans="4:4" ht="14">
      <c r="D549" s="95"/>
    </row>
    <row r="550" spans="4:4" ht="14">
      <c r="D550" s="95"/>
    </row>
    <row r="551" spans="4:4" ht="14">
      <c r="D551" s="95"/>
    </row>
    <row r="552" spans="4:4" ht="14">
      <c r="D552" s="95"/>
    </row>
    <row r="553" spans="4:4" ht="14">
      <c r="D553" s="95"/>
    </row>
    <row r="554" spans="4:4" ht="14">
      <c r="D554" s="95"/>
    </row>
    <row r="555" spans="4:4" ht="14">
      <c r="D555" s="95"/>
    </row>
    <row r="556" spans="4:4" ht="14">
      <c r="D556" s="95"/>
    </row>
    <row r="557" spans="4:4" ht="14">
      <c r="D557" s="95"/>
    </row>
    <row r="558" spans="4:4" ht="14">
      <c r="D558" s="95"/>
    </row>
    <row r="559" spans="4:4" ht="14">
      <c r="D559" s="95"/>
    </row>
    <row r="560" spans="4:4" ht="14">
      <c r="D560" s="95"/>
    </row>
    <row r="561" spans="4:4" ht="14">
      <c r="D561" s="95"/>
    </row>
    <row r="562" spans="4:4" ht="14">
      <c r="D562" s="95"/>
    </row>
    <row r="563" spans="4:4" ht="14">
      <c r="D563" s="95"/>
    </row>
    <row r="564" spans="4:4" ht="14">
      <c r="D564" s="95"/>
    </row>
    <row r="565" spans="4:4" ht="14">
      <c r="D565" s="95"/>
    </row>
    <row r="566" spans="4:4" ht="14">
      <c r="D566" s="95"/>
    </row>
    <row r="567" spans="4:4" ht="14">
      <c r="D567" s="95"/>
    </row>
    <row r="568" spans="4:4" ht="14">
      <c r="D568" s="95"/>
    </row>
    <row r="569" spans="4:4" ht="14">
      <c r="D569" s="95"/>
    </row>
    <row r="570" spans="4:4" ht="14">
      <c r="D570" s="95"/>
    </row>
    <row r="571" spans="4:4" ht="14">
      <c r="D571" s="95"/>
    </row>
    <row r="572" spans="4:4" ht="14">
      <c r="D572" s="95"/>
    </row>
    <row r="573" spans="4:4" ht="14">
      <c r="D573" s="95"/>
    </row>
    <row r="574" spans="4:4" ht="14">
      <c r="D574" s="95"/>
    </row>
    <row r="575" spans="4:4" ht="14">
      <c r="D575" s="95"/>
    </row>
    <row r="576" spans="4:4" ht="14">
      <c r="D576" s="95"/>
    </row>
    <row r="577" spans="4:4" ht="14">
      <c r="D577" s="95"/>
    </row>
    <row r="578" spans="4:4" ht="14">
      <c r="D578" s="95"/>
    </row>
    <row r="579" spans="4:4" ht="14">
      <c r="D579" s="95"/>
    </row>
    <row r="580" spans="4:4" ht="14">
      <c r="D580" s="95"/>
    </row>
    <row r="581" spans="4:4" ht="14">
      <c r="D581" s="95"/>
    </row>
    <row r="582" spans="4:4" ht="14">
      <c r="D582" s="95"/>
    </row>
    <row r="583" spans="4:4" ht="14">
      <c r="D583" s="95"/>
    </row>
    <row r="584" spans="4:4" ht="14">
      <c r="D584" s="95"/>
    </row>
    <row r="585" spans="4:4" ht="14">
      <c r="D585" s="95"/>
    </row>
    <row r="586" spans="4:4" ht="14">
      <c r="D586" s="95"/>
    </row>
    <row r="587" spans="4:4" ht="14">
      <c r="D587" s="95"/>
    </row>
    <row r="588" spans="4:4" ht="14">
      <c r="D588" s="95"/>
    </row>
    <row r="589" spans="4:4" ht="14">
      <c r="D589" s="95"/>
    </row>
    <row r="590" spans="4:4" ht="14">
      <c r="D590" s="95"/>
    </row>
    <row r="591" spans="4:4" ht="14">
      <c r="D591" s="95"/>
    </row>
    <row r="592" spans="4:4" ht="14">
      <c r="D592" s="95"/>
    </row>
    <row r="593" spans="4:4" ht="14">
      <c r="D593" s="95"/>
    </row>
    <row r="594" spans="4:4" ht="14">
      <c r="D594" s="95"/>
    </row>
    <row r="595" spans="4:4" ht="14">
      <c r="D595" s="95"/>
    </row>
    <row r="596" spans="4:4" ht="14">
      <c r="D596" s="95"/>
    </row>
    <row r="597" spans="4:4" ht="14">
      <c r="D597" s="95"/>
    </row>
    <row r="598" spans="4:4" ht="14">
      <c r="D598" s="95"/>
    </row>
    <row r="599" spans="4:4" ht="14">
      <c r="D599" s="95"/>
    </row>
    <row r="600" spans="4:4" ht="14">
      <c r="D600" s="95"/>
    </row>
    <row r="601" spans="4:4" ht="14">
      <c r="D601" s="95"/>
    </row>
    <row r="602" spans="4:4" ht="14">
      <c r="D602" s="95"/>
    </row>
    <row r="603" spans="4:4" ht="14">
      <c r="D603" s="95"/>
    </row>
    <row r="604" spans="4:4" ht="14">
      <c r="D604" s="95"/>
    </row>
    <row r="605" spans="4:4" ht="14">
      <c r="D605" s="95"/>
    </row>
    <row r="606" spans="4:4" ht="14">
      <c r="D606" s="95"/>
    </row>
    <row r="607" spans="4:4" ht="14">
      <c r="D607" s="95"/>
    </row>
    <row r="608" spans="4:4" ht="14">
      <c r="D608" s="95"/>
    </row>
    <row r="609" spans="4:4" ht="14">
      <c r="D609" s="95"/>
    </row>
    <row r="610" spans="4:4" ht="14">
      <c r="D610" s="95"/>
    </row>
    <row r="611" spans="4:4" ht="14">
      <c r="D611" s="95"/>
    </row>
    <row r="612" spans="4:4" ht="14">
      <c r="D612" s="95"/>
    </row>
    <row r="613" spans="4:4" ht="14">
      <c r="D613" s="95"/>
    </row>
    <row r="614" spans="4:4" ht="14">
      <c r="D614" s="95"/>
    </row>
    <row r="615" spans="4:4" ht="14">
      <c r="D615" s="95"/>
    </row>
    <row r="616" spans="4:4" ht="14">
      <c r="D616" s="95"/>
    </row>
    <row r="617" spans="4:4" ht="14">
      <c r="D617" s="95"/>
    </row>
    <row r="618" spans="4:4" ht="14">
      <c r="D618" s="95"/>
    </row>
    <row r="619" spans="4:4" ht="14">
      <c r="D619" s="95"/>
    </row>
    <row r="620" spans="4:4" ht="14">
      <c r="D620" s="95"/>
    </row>
    <row r="621" spans="4:4" ht="14">
      <c r="D621" s="95"/>
    </row>
    <row r="622" spans="4:4" ht="14">
      <c r="D622" s="95"/>
    </row>
    <row r="623" spans="4:4" ht="14">
      <c r="D623" s="95"/>
    </row>
    <row r="624" spans="4:4" ht="14">
      <c r="D624" s="95"/>
    </row>
    <row r="625" spans="4:4" ht="14">
      <c r="D625" s="95"/>
    </row>
    <row r="626" spans="4:4" ht="14">
      <c r="D626" s="95"/>
    </row>
    <row r="627" spans="4:4" ht="14">
      <c r="D627" s="95"/>
    </row>
    <row r="628" spans="4:4" ht="14">
      <c r="D628" s="95"/>
    </row>
    <row r="629" spans="4:4" ht="14">
      <c r="D629" s="95"/>
    </row>
    <row r="630" spans="4:4" ht="14">
      <c r="D630" s="95"/>
    </row>
    <row r="631" spans="4:4" ht="14">
      <c r="D631" s="95"/>
    </row>
    <row r="632" spans="4:4" ht="14">
      <c r="D632" s="95"/>
    </row>
    <row r="633" spans="4:4" ht="14">
      <c r="D633" s="95"/>
    </row>
    <row r="634" spans="4:4" ht="14">
      <c r="D634" s="95"/>
    </row>
    <row r="635" spans="4:4" ht="14">
      <c r="D635" s="95"/>
    </row>
    <row r="636" spans="4:4" ht="14">
      <c r="D636" s="95"/>
    </row>
    <row r="637" spans="4:4" ht="14">
      <c r="D637" s="95"/>
    </row>
    <row r="638" spans="4:4" ht="14">
      <c r="D638" s="95"/>
    </row>
    <row r="639" spans="4:4" ht="14">
      <c r="D639" s="95"/>
    </row>
    <row r="640" spans="4:4" ht="14">
      <c r="D640" s="95"/>
    </row>
    <row r="641" spans="4:4" ht="14">
      <c r="D641" s="95"/>
    </row>
    <row r="642" spans="4:4" ht="14">
      <c r="D642" s="95"/>
    </row>
    <row r="643" spans="4:4" ht="14">
      <c r="D643" s="95"/>
    </row>
    <row r="644" spans="4:4" ht="14">
      <c r="D644" s="95"/>
    </row>
    <row r="645" spans="4:4" ht="14">
      <c r="D645" s="95"/>
    </row>
    <row r="646" spans="4:4" ht="14">
      <c r="D646" s="95"/>
    </row>
    <row r="647" spans="4:4" ht="14">
      <c r="D647" s="95"/>
    </row>
    <row r="648" spans="4:4" ht="14">
      <c r="D648" s="95"/>
    </row>
    <row r="649" spans="4:4" ht="14">
      <c r="D649" s="95"/>
    </row>
    <row r="650" spans="4:4" ht="14">
      <c r="D650" s="95"/>
    </row>
    <row r="651" spans="4:4" ht="14">
      <c r="D651" s="95"/>
    </row>
    <row r="652" spans="4:4" ht="14">
      <c r="D652" s="95"/>
    </row>
    <row r="653" spans="4:4" ht="14">
      <c r="D653" s="95"/>
    </row>
    <row r="654" spans="4:4" ht="14">
      <c r="D654" s="95"/>
    </row>
    <row r="655" spans="4:4" ht="14">
      <c r="D655" s="95"/>
    </row>
    <row r="656" spans="4:4" ht="14">
      <c r="D656" s="95"/>
    </row>
    <row r="657" spans="4:4" ht="14">
      <c r="D657" s="95"/>
    </row>
    <row r="658" spans="4:4" ht="14">
      <c r="D658" s="95"/>
    </row>
    <row r="659" spans="4:4" ht="14">
      <c r="D659" s="95"/>
    </row>
    <row r="660" spans="4:4" ht="14">
      <c r="D660" s="95"/>
    </row>
    <row r="661" spans="4:4" ht="14">
      <c r="D661" s="95"/>
    </row>
    <row r="662" spans="4:4" ht="14">
      <c r="D662" s="95"/>
    </row>
    <row r="663" spans="4:4" ht="14">
      <c r="D663" s="95"/>
    </row>
    <row r="664" spans="4:4" ht="14">
      <c r="D664" s="95"/>
    </row>
    <row r="665" spans="4:4" ht="14">
      <c r="D665" s="95"/>
    </row>
    <row r="666" spans="4:4" ht="14">
      <c r="D666" s="95"/>
    </row>
    <row r="667" spans="4:4" ht="14">
      <c r="D667" s="95"/>
    </row>
    <row r="668" spans="4:4" ht="14">
      <c r="D668" s="95"/>
    </row>
    <row r="669" spans="4:4" ht="14">
      <c r="D669" s="95"/>
    </row>
    <row r="670" spans="4:4" ht="14">
      <c r="D670" s="95"/>
    </row>
    <row r="671" spans="4:4" ht="14">
      <c r="D671" s="95"/>
    </row>
    <row r="672" spans="4:4" ht="14">
      <c r="D672" s="95"/>
    </row>
    <row r="673" spans="4:4" ht="14">
      <c r="D673" s="95"/>
    </row>
    <row r="674" spans="4:4" ht="14">
      <c r="D674" s="95"/>
    </row>
    <row r="675" spans="4:4" ht="14">
      <c r="D675" s="95"/>
    </row>
    <row r="676" spans="4:4" ht="14">
      <c r="D676" s="95"/>
    </row>
    <row r="677" spans="4:4" ht="14">
      <c r="D677" s="95"/>
    </row>
    <row r="678" spans="4:4" ht="14">
      <c r="D678" s="95"/>
    </row>
    <row r="679" spans="4:4" ht="14">
      <c r="D679" s="95"/>
    </row>
    <row r="680" spans="4:4" ht="14">
      <c r="D680" s="95"/>
    </row>
    <row r="681" spans="4:4" ht="14">
      <c r="D681" s="95"/>
    </row>
    <row r="682" spans="4:4" ht="14">
      <c r="D682" s="95"/>
    </row>
    <row r="683" spans="4:4" ht="14">
      <c r="D683" s="95"/>
    </row>
    <row r="684" spans="4:4" ht="14">
      <c r="D684" s="95"/>
    </row>
    <row r="685" spans="4:4" ht="14">
      <c r="D685" s="95"/>
    </row>
    <row r="686" spans="4:4" ht="14">
      <c r="D686" s="95"/>
    </row>
    <row r="687" spans="4:4" ht="14">
      <c r="D687" s="95"/>
    </row>
    <row r="688" spans="4:4" ht="14">
      <c r="D688" s="95"/>
    </row>
    <row r="689" spans="4:4" ht="14">
      <c r="D689" s="95"/>
    </row>
    <row r="690" spans="4:4" ht="14">
      <c r="D690" s="95"/>
    </row>
    <row r="691" spans="4:4" ht="14">
      <c r="D691" s="95"/>
    </row>
    <row r="692" spans="4:4" ht="14">
      <c r="D692" s="95"/>
    </row>
    <row r="693" spans="4:4" ht="14">
      <c r="D693" s="95"/>
    </row>
    <row r="694" spans="4:4" ht="14">
      <c r="D694" s="95"/>
    </row>
    <row r="695" spans="4:4" ht="14">
      <c r="D695" s="95"/>
    </row>
    <row r="696" spans="4:4" ht="14">
      <c r="D696" s="95"/>
    </row>
    <row r="697" spans="4:4" ht="14">
      <c r="D697" s="95"/>
    </row>
    <row r="698" spans="4:4" ht="14">
      <c r="D698" s="95"/>
    </row>
    <row r="699" spans="4:4" ht="14">
      <c r="D699" s="95"/>
    </row>
    <row r="700" spans="4:4" ht="14">
      <c r="D700" s="95"/>
    </row>
    <row r="701" spans="4:4" ht="14">
      <c r="D701" s="95"/>
    </row>
    <row r="702" spans="4:4" ht="14">
      <c r="D702" s="95"/>
    </row>
    <row r="703" spans="4:4" ht="14">
      <c r="D703" s="95"/>
    </row>
    <row r="704" spans="4:4" ht="14">
      <c r="D704" s="95"/>
    </row>
    <row r="705" spans="4:4" ht="14">
      <c r="D705" s="95"/>
    </row>
    <row r="706" spans="4:4" ht="14">
      <c r="D706" s="95"/>
    </row>
    <row r="707" spans="4:4" ht="14">
      <c r="D707" s="95"/>
    </row>
    <row r="708" spans="4:4" ht="14">
      <c r="D708" s="95"/>
    </row>
    <row r="709" spans="4:4" ht="14">
      <c r="D709" s="95"/>
    </row>
    <row r="710" spans="4:4" ht="14">
      <c r="D710" s="95"/>
    </row>
    <row r="711" spans="4:4" ht="14">
      <c r="D711" s="95"/>
    </row>
    <row r="712" spans="4:4" ht="14">
      <c r="D712" s="95"/>
    </row>
    <row r="713" spans="4:4" ht="14">
      <c r="D713" s="95"/>
    </row>
    <row r="714" spans="4:4" ht="14">
      <c r="D714" s="95"/>
    </row>
    <row r="715" spans="4:4" ht="14">
      <c r="D715" s="95"/>
    </row>
    <row r="716" spans="4:4" ht="14">
      <c r="D716" s="95"/>
    </row>
    <row r="717" spans="4:4" ht="14">
      <c r="D717" s="95"/>
    </row>
    <row r="718" spans="4:4" ht="14">
      <c r="D718" s="95"/>
    </row>
    <row r="719" spans="4:4" ht="14">
      <c r="D719" s="95"/>
    </row>
    <row r="720" spans="4:4" ht="14">
      <c r="D720" s="95"/>
    </row>
    <row r="721" spans="4:4" ht="14">
      <c r="D721" s="95"/>
    </row>
    <row r="722" spans="4:4" ht="14">
      <c r="D722" s="95"/>
    </row>
    <row r="723" spans="4:4" ht="14">
      <c r="D723" s="95"/>
    </row>
    <row r="724" spans="4:4" ht="14">
      <c r="D724" s="95"/>
    </row>
    <row r="725" spans="4:4" ht="14">
      <c r="D725" s="95"/>
    </row>
    <row r="726" spans="4:4" ht="14">
      <c r="D726" s="95"/>
    </row>
    <row r="727" spans="4:4" ht="14">
      <c r="D727" s="95"/>
    </row>
    <row r="728" spans="4:4" ht="14">
      <c r="D728" s="95"/>
    </row>
    <row r="729" spans="4:4" ht="14">
      <c r="D729" s="95"/>
    </row>
    <row r="730" spans="4:4" ht="14">
      <c r="D730" s="95"/>
    </row>
    <row r="731" spans="4:4" ht="14">
      <c r="D731" s="95"/>
    </row>
    <row r="732" spans="4:4" ht="14">
      <c r="D732" s="95"/>
    </row>
    <row r="733" spans="4:4" ht="14">
      <c r="D733" s="95"/>
    </row>
    <row r="734" spans="4:4" ht="14">
      <c r="D734" s="95"/>
    </row>
    <row r="735" spans="4:4" ht="14">
      <c r="D735" s="95"/>
    </row>
    <row r="736" spans="4:4" ht="14">
      <c r="D736" s="95"/>
    </row>
    <row r="737" spans="4:4" ht="14">
      <c r="D737" s="95"/>
    </row>
    <row r="738" spans="4:4" ht="14">
      <c r="D738" s="95"/>
    </row>
    <row r="739" spans="4:4" ht="14">
      <c r="D739" s="95"/>
    </row>
    <row r="740" spans="4:4" ht="14">
      <c r="D740" s="95"/>
    </row>
    <row r="741" spans="4:4" ht="14">
      <c r="D741" s="95"/>
    </row>
    <row r="742" spans="4:4" ht="14">
      <c r="D742" s="95"/>
    </row>
    <row r="743" spans="4:4" ht="14">
      <c r="D743" s="95"/>
    </row>
    <row r="744" spans="4:4" ht="14">
      <c r="D744" s="95"/>
    </row>
    <row r="745" spans="4:4" ht="14">
      <c r="D745" s="95"/>
    </row>
    <row r="746" spans="4:4" ht="14">
      <c r="D746" s="95"/>
    </row>
    <row r="747" spans="4:4" ht="14">
      <c r="D747" s="95"/>
    </row>
    <row r="748" spans="4:4" ht="14">
      <c r="D748" s="95"/>
    </row>
    <row r="749" spans="4:4" ht="14">
      <c r="D749" s="95"/>
    </row>
    <row r="750" spans="4:4" ht="14">
      <c r="D750" s="95"/>
    </row>
    <row r="751" spans="4:4" ht="14">
      <c r="D751" s="95"/>
    </row>
    <row r="752" spans="4:4" ht="14">
      <c r="D752" s="95"/>
    </row>
    <row r="753" spans="4:4" ht="14">
      <c r="D753" s="95"/>
    </row>
    <row r="754" spans="4:4" ht="14">
      <c r="D754" s="95"/>
    </row>
    <row r="755" spans="4:4" ht="14">
      <c r="D755" s="95"/>
    </row>
    <row r="756" spans="4:4" ht="14">
      <c r="D756" s="95"/>
    </row>
    <row r="757" spans="4:4" ht="14">
      <c r="D757" s="95"/>
    </row>
    <row r="758" spans="4:4" ht="14">
      <c r="D758" s="95"/>
    </row>
    <row r="759" spans="4:4" ht="14">
      <c r="D759" s="95"/>
    </row>
    <row r="760" spans="4:4" ht="14">
      <c r="D760" s="95"/>
    </row>
    <row r="761" spans="4:4" ht="14">
      <c r="D761" s="95"/>
    </row>
    <row r="762" spans="4:4" ht="14">
      <c r="D762" s="95"/>
    </row>
    <row r="763" spans="4:4" ht="14">
      <c r="D763" s="95"/>
    </row>
    <row r="764" spans="4:4" ht="14">
      <c r="D764" s="95"/>
    </row>
    <row r="765" spans="4:4" ht="14">
      <c r="D765" s="95"/>
    </row>
    <row r="766" spans="4:4" ht="14">
      <c r="D766" s="95"/>
    </row>
    <row r="767" spans="4:4" ht="14">
      <c r="D767" s="95"/>
    </row>
    <row r="768" spans="4:4" ht="14">
      <c r="D768" s="95"/>
    </row>
    <row r="769" spans="4:4" ht="14">
      <c r="D769" s="95"/>
    </row>
    <row r="770" spans="4:4" ht="14">
      <c r="D770" s="95"/>
    </row>
    <row r="771" spans="4:4" ht="14">
      <c r="D771" s="95"/>
    </row>
    <row r="772" spans="4:4" ht="14">
      <c r="D772" s="95"/>
    </row>
    <row r="773" spans="4:4" ht="14">
      <c r="D773" s="95"/>
    </row>
    <row r="774" spans="4:4" ht="14">
      <c r="D774" s="95"/>
    </row>
    <row r="775" spans="4:4" ht="14">
      <c r="D775" s="95"/>
    </row>
    <row r="776" spans="4:4" ht="14">
      <c r="D776" s="95"/>
    </row>
    <row r="777" spans="4:4" ht="14">
      <c r="D777" s="95"/>
    </row>
    <row r="778" spans="4:4" ht="14">
      <c r="D778" s="95"/>
    </row>
    <row r="779" spans="4:4" ht="14">
      <c r="D779" s="95"/>
    </row>
    <row r="780" spans="4:4" ht="14">
      <c r="D780" s="95"/>
    </row>
    <row r="781" spans="4:4" ht="14">
      <c r="D781" s="95"/>
    </row>
    <row r="782" spans="4:4" ht="14">
      <c r="D782" s="95"/>
    </row>
    <row r="783" spans="4:4" ht="14">
      <c r="D783" s="95"/>
    </row>
    <row r="784" spans="4:4" ht="14">
      <c r="D784" s="95"/>
    </row>
    <row r="785" spans="4:4" ht="14">
      <c r="D785" s="95"/>
    </row>
    <row r="786" spans="4:4" ht="14">
      <c r="D786" s="95"/>
    </row>
    <row r="787" spans="4:4" ht="14">
      <c r="D787" s="95"/>
    </row>
    <row r="788" spans="4:4" ht="14">
      <c r="D788" s="95"/>
    </row>
    <row r="789" spans="4:4" ht="14">
      <c r="D789" s="95"/>
    </row>
    <row r="790" spans="4:4" ht="14">
      <c r="D790" s="95"/>
    </row>
    <row r="791" spans="4:4" ht="14">
      <c r="D791" s="95"/>
    </row>
    <row r="792" spans="4:4" ht="14">
      <c r="D792" s="95"/>
    </row>
    <row r="793" spans="4:4" ht="14">
      <c r="D793" s="95"/>
    </row>
    <row r="794" spans="4:4" ht="14">
      <c r="D794" s="95"/>
    </row>
    <row r="795" spans="4:4" ht="14">
      <c r="D795" s="95"/>
    </row>
    <row r="796" spans="4:4" ht="14">
      <c r="D796" s="95"/>
    </row>
    <row r="797" spans="4:4" ht="14">
      <c r="D797" s="95"/>
    </row>
    <row r="798" spans="4:4" ht="14">
      <c r="D798" s="95"/>
    </row>
    <row r="799" spans="4:4" ht="14">
      <c r="D799" s="95"/>
    </row>
    <row r="800" spans="4:4" ht="14">
      <c r="D800" s="95"/>
    </row>
    <row r="801" spans="4:4" ht="14">
      <c r="D801" s="95"/>
    </row>
    <row r="802" spans="4:4" ht="14">
      <c r="D802" s="95"/>
    </row>
    <row r="803" spans="4:4" ht="14">
      <c r="D803" s="95"/>
    </row>
    <row r="804" spans="4:4" ht="14">
      <c r="D804" s="95"/>
    </row>
    <row r="805" spans="4:4" ht="14">
      <c r="D805" s="95"/>
    </row>
    <row r="806" spans="4:4" ht="14">
      <c r="D806" s="95"/>
    </row>
    <row r="807" spans="4:4" ht="14">
      <c r="D807" s="95"/>
    </row>
    <row r="808" spans="4:4" ht="14">
      <c r="D808" s="95"/>
    </row>
    <row r="809" spans="4:4" ht="14">
      <c r="D809" s="95"/>
    </row>
    <row r="810" spans="4:4" ht="14">
      <c r="D810" s="95"/>
    </row>
    <row r="811" spans="4:4" ht="14">
      <c r="D811" s="95"/>
    </row>
    <row r="812" spans="4:4" ht="14">
      <c r="D812" s="95"/>
    </row>
    <row r="813" spans="4:4" ht="14">
      <c r="D813" s="95"/>
    </row>
    <row r="814" spans="4:4" ht="14">
      <c r="D814" s="95"/>
    </row>
    <row r="815" spans="4:4" ht="14">
      <c r="D815" s="95"/>
    </row>
    <row r="816" spans="4:4" ht="14">
      <c r="D816" s="95"/>
    </row>
    <row r="817" spans="4:4" ht="14">
      <c r="D817" s="95"/>
    </row>
    <row r="818" spans="4:4" ht="14">
      <c r="D818" s="95"/>
    </row>
    <row r="819" spans="4:4" ht="14">
      <c r="D819" s="95"/>
    </row>
    <row r="820" spans="4:4" ht="14">
      <c r="D820" s="95"/>
    </row>
    <row r="821" spans="4:4" ht="14">
      <c r="D821" s="95"/>
    </row>
    <row r="822" spans="4:4" ht="14">
      <c r="D822" s="95"/>
    </row>
    <row r="823" spans="4:4" ht="14">
      <c r="D823" s="95"/>
    </row>
    <row r="824" spans="4:4" ht="14">
      <c r="D824" s="95"/>
    </row>
    <row r="825" spans="4:4" ht="14">
      <c r="D825" s="95"/>
    </row>
    <row r="826" spans="4:4" ht="14">
      <c r="D826" s="95"/>
    </row>
    <row r="827" spans="4:4" ht="14">
      <c r="D827" s="95"/>
    </row>
    <row r="828" spans="4:4" ht="14">
      <c r="D828" s="95"/>
    </row>
    <row r="829" spans="4:4" ht="14">
      <c r="D829" s="95"/>
    </row>
    <row r="830" spans="4:4" ht="14">
      <c r="D830" s="95"/>
    </row>
    <row r="831" spans="4:4" ht="14">
      <c r="D831" s="95"/>
    </row>
    <row r="832" spans="4:4" ht="14">
      <c r="D832" s="95"/>
    </row>
    <row r="833" spans="4:4" ht="14">
      <c r="D833" s="95"/>
    </row>
    <row r="834" spans="4:4" ht="14">
      <c r="D834" s="95"/>
    </row>
    <row r="835" spans="4:4" ht="14">
      <c r="D835" s="95"/>
    </row>
    <row r="836" spans="4:4" ht="14">
      <c r="D836" s="95"/>
    </row>
    <row r="837" spans="4:4" ht="14">
      <c r="D837" s="95"/>
    </row>
    <row r="838" spans="4:4" ht="14">
      <c r="D838" s="95"/>
    </row>
    <row r="839" spans="4:4" ht="14">
      <c r="D839" s="95"/>
    </row>
    <row r="840" spans="4:4" ht="14">
      <c r="D840" s="95"/>
    </row>
    <row r="841" spans="4:4" ht="14">
      <c r="D841" s="95"/>
    </row>
    <row r="842" spans="4:4" ht="14">
      <c r="D842" s="95"/>
    </row>
    <row r="843" spans="4:4" ht="14">
      <c r="D843" s="95"/>
    </row>
    <row r="844" spans="4:4" ht="14">
      <c r="D844" s="95"/>
    </row>
    <row r="845" spans="4:4" ht="14">
      <c r="D845" s="95"/>
    </row>
    <row r="846" spans="4:4" ht="14">
      <c r="D846" s="95"/>
    </row>
    <row r="847" spans="4:4" ht="14">
      <c r="D847" s="95"/>
    </row>
    <row r="848" spans="4:4" ht="14">
      <c r="D848" s="95"/>
    </row>
    <row r="849" spans="4:4" ht="14">
      <c r="D849" s="95"/>
    </row>
    <row r="850" spans="4:4" ht="14">
      <c r="D850" s="95"/>
    </row>
    <row r="851" spans="4:4" ht="14">
      <c r="D851" s="95"/>
    </row>
    <row r="852" spans="4:4" ht="14">
      <c r="D852" s="95"/>
    </row>
    <row r="853" spans="4:4" ht="14">
      <c r="D853" s="95"/>
    </row>
    <row r="854" spans="4:4" ht="14">
      <c r="D854" s="95"/>
    </row>
    <row r="855" spans="4:4" ht="14">
      <c r="D855" s="95"/>
    </row>
    <row r="856" spans="4:4" ht="14">
      <c r="D856" s="95"/>
    </row>
    <row r="857" spans="4:4" ht="14">
      <c r="D857" s="95"/>
    </row>
    <row r="858" spans="4:4" ht="14">
      <c r="D858" s="95"/>
    </row>
    <row r="859" spans="4:4" ht="14">
      <c r="D859" s="95"/>
    </row>
    <row r="860" spans="4:4" ht="14">
      <c r="D860" s="95"/>
    </row>
    <row r="861" spans="4:4" ht="14">
      <c r="D861" s="95"/>
    </row>
    <row r="862" spans="4:4" ht="14">
      <c r="D862" s="95"/>
    </row>
    <row r="863" spans="4:4" ht="14">
      <c r="D863" s="95"/>
    </row>
    <row r="864" spans="4:4" ht="14">
      <c r="D864" s="95"/>
    </row>
    <row r="865" spans="4:4" ht="14">
      <c r="D865" s="95"/>
    </row>
    <row r="866" spans="4:4" ht="14">
      <c r="D866" s="95"/>
    </row>
    <row r="867" spans="4:4" ht="14">
      <c r="D867" s="95"/>
    </row>
    <row r="868" spans="4:4" ht="14">
      <c r="D868" s="95"/>
    </row>
    <row r="869" spans="4:4" ht="14">
      <c r="D869" s="95"/>
    </row>
    <row r="870" spans="4:4" ht="14">
      <c r="D870" s="95"/>
    </row>
    <row r="871" spans="4:4" ht="14">
      <c r="D871" s="95"/>
    </row>
    <row r="872" spans="4:4" ht="14">
      <c r="D872" s="95"/>
    </row>
    <row r="873" spans="4:4" ht="14">
      <c r="D873" s="95"/>
    </row>
    <row r="874" spans="4:4" ht="14">
      <c r="D874" s="95"/>
    </row>
    <row r="875" spans="4:4" ht="14">
      <c r="D875" s="95"/>
    </row>
    <row r="876" spans="4:4" ht="14">
      <c r="D876" s="95"/>
    </row>
    <row r="877" spans="4:4" ht="14">
      <c r="D877" s="95"/>
    </row>
    <row r="878" spans="4:4" ht="14">
      <c r="D878" s="95"/>
    </row>
    <row r="879" spans="4:4" ht="14">
      <c r="D879" s="95"/>
    </row>
    <row r="880" spans="4:4" ht="14">
      <c r="D880" s="95"/>
    </row>
    <row r="881" spans="4:4" ht="14">
      <c r="D881" s="95"/>
    </row>
    <row r="882" spans="4:4" ht="14">
      <c r="D882" s="95"/>
    </row>
    <row r="883" spans="4:4" ht="14">
      <c r="D883" s="95"/>
    </row>
    <row r="884" spans="4:4" ht="14">
      <c r="D884" s="95"/>
    </row>
    <row r="885" spans="4:4" ht="14">
      <c r="D885" s="95"/>
    </row>
    <row r="886" spans="4:4" ht="14">
      <c r="D886" s="95"/>
    </row>
    <row r="887" spans="4:4" ht="14">
      <c r="D887" s="95"/>
    </row>
    <row r="888" spans="4:4" ht="14">
      <c r="D888" s="95"/>
    </row>
    <row r="889" spans="4:4" ht="14">
      <c r="D889" s="95"/>
    </row>
    <row r="890" spans="4:4" ht="14">
      <c r="D890" s="95"/>
    </row>
    <row r="891" spans="4:4" ht="14">
      <c r="D891" s="95"/>
    </row>
    <row r="892" spans="4:4" ht="14">
      <c r="D892" s="95"/>
    </row>
    <row r="893" spans="4:4" ht="14">
      <c r="D893" s="95"/>
    </row>
    <row r="894" spans="4:4" ht="14">
      <c r="D894" s="95"/>
    </row>
    <row r="895" spans="4:4" ht="14">
      <c r="D895" s="95"/>
    </row>
    <row r="896" spans="4:4" ht="14">
      <c r="D896" s="95"/>
    </row>
    <row r="897" spans="4:4" ht="14">
      <c r="D897" s="95"/>
    </row>
    <row r="898" spans="4:4" ht="14">
      <c r="D898" s="95"/>
    </row>
    <row r="899" spans="4:4" ht="14">
      <c r="D899" s="95"/>
    </row>
    <row r="900" spans="4:4" ht="14">
      <c r="D900" s="95"/>
    </row>
    <row r="901" spans="4:4" ht="14">
      <c r="D901" s="95"/>
    </row>
    <row r="902" spans="4:4" ht="14">
      <c r="D902" s="95"/>
    </row>
    <row r="903" spans="4:4" ht="14">
      <c r="D903" s="95"/>
    </row>
    <row r="904" spans="4:4" ht="14">
      <c r="D904" s="95"/>
    </row>
    <row r="905" spans="4:4" ht="14">
      <c r="D905" s="95"/>
    </row>
    <row r="906" spans="4:4" ht="14">
      <c r="D906" s="95"/>
    </row>
    <row r="907" spans="4:4" ht="14">
      <c r="D907" s="95"/>
    </row>
    <row r="908" spans="4:4" ht="14">
      <c r="D908" s="95"/>
    </row>
    <row r="909" spans="4:4" ht="14">
      <c r="D909" s="95"/>
    </row>
    <row r="910" spans="4:4" ht="14">
      <c r="D910" s="95"/>
    </row>
    <row r="911" spans="4:4" ht="14">
      <c r="D911" s="95"/>
    </row>
    <row r="912" spans="4:4" ht="14">
      <c r="D912" s="95"/>
    </row>
    <row r="913" spans="4:4" ht="14">
      <c r="D913" s="95"/>
    </row>
    <row r="914" spans="4:4" ht="14">
      <c r="D914" s="95"/>
    </row>
    <row r="915" spans="4:4" ht="14">
      <c r="D915" s="95"/>
    </row>
    <row r="916" spans="4:4" ht="14">
      <c r="D916" s="95"/>
    </row>
    <row r="917" spans="4:4" ht="14">
      <c r="D917" s="95"/>
    </row>
    <row r="918" spans="4:4" ht="14">
      <c r="D918" s="95"/>
    </row>
    <row r="919" spans="4:4" ht="14">
      <c r="D919" s="95"/>
    </row>
    <row r="920" spans="4:4" ht="14">
      <c r="D920" s="95"/>
    </row>
    <row r="921" spans="4:4" ht="14">
      <c r="D921" s="95"/>
    </row>
    <row r="922" spans="4:4" ht="14">
      <c r="D922" s="95"/>
    </row>
    <row r="923" spans="4:4" ht="14">
      <c r="D923" s="95"/>
    </row>
    <row r="924" spans="4:4" ht="14">
      <c r="D924" s="95"/>
    </row>
    <row r="925" spans="4:4" ht="14">
      <c r="D925" s="95"/>
    </row>
    <row r="926" spans="4:4" ht="14">
      <c r="D926" s="95"/>
    </row>
    <row r="927" spans="4:4" ht="14">
      <c r="D927" s="95"/>
    </row>
    <row r="928" spans="4:4" ht="14">
      <c r="D928" s="95"/>
    </row>
    <row r="929" spans="4:4" ht="14">
      <c r="D929" s="95"/>
    </row>
    <row r="930" spans="4:4" ht="14">
      <c r="D930" s="95"/>
    </row>
    <row r="931" spans="4:4" ht="14">
      <c r="D931" s="95"/>
    </row>
    <row r="932" spans="4:4" ht="14">
      <c r="D932" s="95"/>
    </row>
    <row r="933" spans="4:4" ht="14">
      <c r="D933" s="95"/>
    </row>
    <row r="934" spans="4:4" ht="14">
      <c r="D934" s="95"/>
    </row>
    <row r="935" spans="4:4" ht="14">
      <c r="D935" s="95"/>
    </row>
    <row r="936" spans="4:4" ht="14">
      <c r="D936" s="95"/>
    </row>
    <row r="937" spans="4:4" ht="14">
      <c r="D937" s="95"/>
    </row>
    <row r="938" spans="4:4" ht="14">
      <c r="D938" s="95"/>
    </row>
    <row r="939" spans="4:4" ht="14">
      <c r="D939" s="95"/>
    </row>
    <row r="940" spans="4:4" ht="14">
      <c r="D940" s="95"/>
    </row>
    <row r="941" spans="4:4" ht="14">
      <c r="D941" s="95"/>
    </row>
    <row r="942" spans="4:4" ht="14">
      <c r="D942" s="95"/>
    </row>
    <row r="943" spans="4:4" ht="14">
      <c r="D943" s="95"/>
    </row>
    <row r="944" spans="4:4" ht="14">
      <c r="D944" s="95"/>
    </row>
    <row r="945" spans="4:4" ht="14">
      <c r="D945" s="95"/>
    </row>
    <row r="946" spans="4:4" ht="14">
      <c r="D946" s="95"/>
    </row>
    <row r="947" spans="4:4" ht="14">
      <c r="D947" s="95"/>
    </row>
    <row r="948" spans="4:4" ht="14">
      <c r="D948" s="95"/>
    </row>
    <row r="949" spans="4:4" ht="14">
      <c r="D949" s="95"/>
    </row>
    <row r="950" spans="4:4" ht="14">
      <c r="D950" s="95"/>
    </row>
    <row r="951" spans="4:4" ht="14">
      <c r="D951" s="95"/>
    </row>
    <row r="952" spans="4:4" ht="14">
      <c r="D952" s="95"/>
    </row>
    <row r="953" spans="4:4" ht="14">
      <c r="D953" s="95"/>
    </row>
    <row r="954" spans="4:4" ht="14">
      <c r="D954" s="95"/>
    </row>
    <row r="955" spans="4:4" ht="14">
      <c r="D955" s="95"/>
    </row>
    <row r="956" spans="4:4" ht="14">
      <c r="D956" s="95"/>
    </row>
    <row r="957" spans="4:4" ht="14">
      <c r="D957" s="95"/>
    </row>
    <row r="958" spans="4:4" ht="14">
      <c r="D958" s="95"/>
    </row>
    <row r="959" spans="4:4" ht="14">
      <c r="D959" s="95"/>
    </row>
    <row r="960" spans="4:4" ht="14">
      <c r="D960" s="95"/>
    </row>
    <row r="961" spans="4:4" ht="14">
      <c r="D961" s="95"/>
    </row>
    <row r="962" spans="4:4" ht="14">
      <c r="D962" s="95"/>
    </row>
    <row r="963" spans="4:4" ht="14">
      <c r="D963" s="95"/>
    </row>
    <row r="964" spans="4:4" ht="14">
      <c r="D964" s="95"/>
    </row>
    <row r="965" spans="4:4" ht="14">
      <c r="D965" s="95"/>
    </row>
    <row r="966" spans="4:4" ht="14">
      <c r="D966" s="95"/>
    </row>
    <row r="967" spans="4:4" ht="14">
      <c r="D967" s="95"/>
    </row>
    <row r="968" spans="4:4" ht="14">
      <c r="D968" s="95"/>
    </row>
    <row r="969" spans="4:4" ht="14">
      <c r="D969" s="95"/>
    </row>
    <row r="970" spans="4:4" ht="14">
      <c r="D970" s="95"/>
    </row>
    <row r="971" spans="4:4" ht="14">
      <c r="D971" s="95"/>
    </row>
    <row r="972" spans="4:4" ht="14">
      <c r="D972" s="95"/>
    </row>
    <row r="973" spans="4:4" ht="14">
      <c r="D973" s="95"/>
    </row>
    <row r="974" spans="4:4" ht="14">
      <c r="D974" s="95"/>
    </row>
    <row r="975" spans="4:4" ht="14">
      <c r="D975" s="95"/>
    </row>
    <row r="976" spans="4:4" ht="14">
      <c r="D976" s="95"/>
    </row>
    <row r="977" spans="4:4" ht="14">
      <c r="D977" s="95"/>
    </row>
    <row r="978" spans="4:4" ht="14">
      <c r="D978" s="95"/>
    </row>
    <row r="979" spans="4:4" ht="14">
      <c r="D979" s="95"/>
    </row>
    <row r="980" spans="4:4" ht="14">
      <c r="D980" s="95"/>
    </row>
    <row r="981" spans="4:4" ht="14">
      <c r="D981" s="95"/>
    </row>
    <row r="982" spans="4:4" ht="14">
      <c r="D982" s="95"/>
    </row>
    <row r="983" spans="4:4" ht="14">
      <c r="D983" s="95"/>
    </row>
    <row r="984" spans="4:4" ht="14">
      <c r="D984" s="95"/>
    </row>
    <row r="985" spans="4:4" ht="14">
      <c r="D985" s="95"/>
    </row>
    <row r="986" spans="4:4" ht="14">
      <c r="D986" s="95"/>
    </row>
    <row r="987" spans="4:4" ht="14">
      <c r="D987" s="95"/>
    </row>
    <row r="988" spans="4:4" ht="14">
      <c r="D988" s="95"/>
    </row>
    <row r="989" spans="4:4" ht="14">
      <c r="D989" s="95"/>
    </row>
    <row r="990" spans="4:4" ht="14">
      <c r="D990" s="95"/>
    </row>
    <row r="991" spans="4:4" ht="14">
      <c r="D991" s="95"/>
    </row>
    <row r="992" spans="4:4" ht="14">
      <c r="D992" s="95"/>
    </row>
    <row r="993" spans="4:4" ht="14">
      <c r="D993" s="95"/>
    </row>
    <row r="994" spans="4:4" ht="14">
      <c r="D994" s="95"/>
    </row>
    <row r="995" spans="4:4" ht="14">
      <c r="D995" s="95"/>
    </row>
    <row r="996" spans="4:4" ht="14">
      <c r="D996" s="95"/>
    </row>
    <row r="997" spans="4:4" ht="14">
      <c r="D997" s="95"/>
    </row>
    <row r="998" spans="4:4" ht="14">
      <c r="D998" s="95"/>
    </row>
    <row r="999" spans="4:4" ht="14">
      <c r="D999" s="95"/>
    </row>
    <row r="1000" spans="4:4" ht="14">
      <c r="D1000" s="95"/>
    </row>
  </sheetData>
  <autoFilter ref="B5:G5" xr:uid="{00000000-0009-0000-0000-000020000000}"/>
  <mergeCells count="2">
    <mergeCell ref="B2:C2"/>
    <mergeCell ref="B3:C3"/>
  </mergeCells>
  <conditionalFormatting sqref="B6:B505">
    <cfRule type="expression" dxfId="2" priority="1">
      <formula>AND($B6&lt;&gt;"",MOD(SUM(--($B5:$B$5&lt;&gt;$B6:$B$6))+1,2))</formula>
    </cfRule>
  </conditionalFormatting>
  <conditionalFormatting sqref="B6:F505">
    <cfRule type="expression" dxfId="1" priority="2">
      <formula>$B6&lt;&gt;""</formula>
    </cfRule>
  </conditionalFormatting>
  <conditionalFormatting sqref="G6:G505">
    <cfRule type="expression" dxfId="0" priority="3">
      <formula>$B6&lt;&gt;""</formula>
    </cfRule>
  </conditionalFormatting>
  <dataValidations count="1">
    <dataValidation type="list" allowBlank="1" sqref="C6:C505" xr:uid="{00000000-0002-0000-2000-000000000000}">
      <formula1>rngTexty</formula1>
    </dataValidation>
  </dataValidations>
  <hyperlinks>
    <hyperlink ref="D8" r:id="rId1" xr:uid="{00000000-0004-0000-2000-000000000000}"/>
    <hyperlink ref="D9" r:id="rId2" xr:uid="{00000000-0004-0000-2000-000001000000}"/>
    <hyperlink ref="D10" r:id="rId3" xr:uid="{00000000-0004-0000-2000-000002000000}"/>
    <hyperlink ref="D11" r:id="rId4" xr:uid="{00000000-0004-0000-2000-000003000000}"/>
    <hyperlink ref="D12" r:id="rId5" xr:uid="{00000000-0004-0000-2000-000004000000}"/>
    <hyperlink ref="D14" r:id="rId6" xr:uid="{00000000-0004-0000-2000-000005000000}"/>
    <hyperlink ref="D16" r:id="rId7" xr:uid="{00000000-0004-0000-2000-000006000000}"/>
    <hyperlink ref="D17" r:id="rId8" xr:uid="{00000000-0004-0000-2000-000007000000}"/>
  </hyperlinks>
  <pageMargins left="0.39370078740157483" right="0.39370078740157483" top="0.39370078740157483" bottom="0.62992125984251968" header="0" footer="0"/>
  <pageSetup paperSize="9" orientation="portrait"/>
  <headerFooter>
    <oddFooter>&amp;CStrana &amp;P z</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Z1000"/>
  <sheetViews>
    <sheetView workbookViewId="0"/>
  </sheetViews>
  <sheetFormatPr baseColWidth="10" defaultColWidth="14.3984375" defaultRowHeight="15.75" customHeight="1"/>
  <sheetData>
    <row r="1" spans="1:26">
      <c r="A1" s="77" t="s">
        <v>3176</v>
      </c>
      <c r="B1" s="265" t="s">
        <v>3177</v>
      </c>
      <c r="C1" s="77" t="s">
        <v>3178</v>
      </c>
      <c r="D1" s="77" t="s">
        <v>572</v>
      </c>
      <c r="E1" s="77" t="s">
        <v>3179</v>
      </c>
      <c r="F1" s="77" t="s">
        <v>3180</v>
      </c>
      <c r="G1" s="85"/>
      <c r="H1" s="85"/>
      <c r="I1" s="85"/>
      <c r="J1" s="85"/>
      <c r="K1" s="85"/>
      <c r="L1" s="85"/>
      <c r="M1" s="85"/>
      <c r="N1" s="85"/>
      <c r="O1" s="85"/>
      <c r="P1" s="85"/>
      <c r="Q1" s="85"/>
      <c r="R1" s="85"/>
      <c r="S1" s="85"/>
      <c r="T1" s="85"/>
      <c r="U1" s="85"/>
      <c r="V1" s="85"/>
      <c r="W1" s="85"/>
      <c r="X1" s="85"/>
      <c r="Y1" s="85"/>
      <c r="Z1" s="85"/>
    </row>
    <row r="2" spans="1:26">
      <c r="A2" s="266">
        <v>44894</v>
      </c>
      <c r="B2" s="107" t="s">
        <v>3181</v>
      </c>
      <c r="C2" s="85" t="s">
        <v>3182</v>
      </c>
      <c r="D2" s="85" t="s">
        <v>3183</v>
      </c>
      <c r="E2" s="85">
        <v>800</v>
      </c>
      <c r="F2" s="266">
        <v>44904</v>
      </c>
      <c r="G2" s="85"/>
      <c r="H2" s="85"/>
      <c r="I2" s="85"/>
      <c r="J2" s="85"/>
      <c r="K2" s="85"/>
      <c r="L2" s="85"/>
      <c r="M2" s="85"/>
      <c r="N2" s="85"/>
      <c r="O2" s="85"/>
      <c r="P2" s="85"/>
      <c r="Q2" s="85"/>
      <c r="R2" s="85"/>
      <c r="S2" s="85"/>
      <c r="T2" s="85"/>
      <c r="U2" s="85"/>
      <c r="V2" s="85"/>
      <c r="W2" s="85"/>
      <c r="X2" s="85"/>
      <c r="Y2" s="85"/>
      <c r="Z2" s="85"/>
    </row>
    <row r="3" spans="1:26">
      <c r="A3" s="85"/>
      <c r="B3" s="107"/>
      <c r="C3" s="85"/>
      <c r="D3" s="85"/>
      <c r="E3" s="85"/>
      <c r="F3" s="85"/>
      <c r="G3" s="85"/>
      <c r="H3" s="85"/>
      <c r="I3" s="85"/>
      <c r="J3" s="85"/>
      <c r="K3" s="85"/>
      <c r="L3" s="85"/>
      <c r="M3" s="85"/>
      <c r="N3" s="85"/>
      <c r="O3" s="85"/>
      <c r="P3" s="85"/>
      <c r="Q3" s="85"/>
      <c r="R3" s="85"/>
      <c r="S3" s="85"/>
      <c r="T3" s="85"/>
      <c r="U3" s="85"/>
      <c r="V3" s="85"/>
      <c r="W3" s="85"/>
      <c r="X3" s="85"/>
      <c r="Y3" s="85"/>
      <c r="Z3" s="85"/>
    </row>
    <row r="4" spans="1:26">
      <c r="A4" s="85"/>
      <c r="B4" s="107"/>
      <c r="C4" s="85"/>
      <c r="D4" s="85"/>
      <c r="E4" s="85"/>
      <c r="F4" s="85"/>
      <c r="G4" s="85"/>
      <c r="H4" s="85"/>
      <c r="I4" s="85"/>
      <c r="J4" s="85"/>
      <c r="K4" s="85"/>
      <c r="L4" s="85"/>
      <c r="M4" s="85"/>
      <c r="N4" s="85"/>
      <c r="O4" s="85"/>
      <c r="P4" s="85"/>
      <c r="Q4" s="85"/>
      <c r="R4" s="85"/>
      <c r="S4" s="85"/>
      <c r="T4" s="85"/>
      <c r="U4" s="85"/>
      <c r="V4" s="85"/>
      <c r="W4" s="85"/>
      <c r="X4" s="85"/>
      <c r="Y4" s="85"/>
      <c r="Z4" s="85"/>
    </row>
    <row r="5" spans="1:26">
      <c r="A5" s="85"/>
      <c r="B5" s="107"/>
      <c r="C5" s="85"/>
      <c r="D5" s="85"/>
      <c r="E5" s="85"/>
      <c r="F5" s="85"/>
      <c r="G5" s="85"/>
      <c r="H5" s="85"/>
      <c r="I5" s="85"/>
      <c r="J5" s="85"/>
      <c r="K5" s="85"/>
      <c r="L5" s="85"/>
      <c r="M5" s="85"/>
      <c r="N5" s="85"/>
      <c r="O5" s="85"/>
      <c r="P5" s="85"/>
      <c r="Q5" s="85"/>
      <c r="R5" s="85"/>
      <c r="S5" s="85"/>
      <c r="T5" s="85"/>
      <c r="U5" s="85"/>
      <c r="V5" s="85"/>
      <c r="W5" s="85"/>
      <c r="X5" s="85"/>
      <c r="Y5" s="85"/>
      <c r="Z5" s="85"/>
    </row>
    <row r="6" spans="1:26">
      <c r="A6" s="85"/>
      <c r="B6" s="107"/>
      <c r="C6" s="85"/>
      <c r="D6" s="85"/>
      <c r="E6" s="85"/>
      <c r="F6" s="85"/>
      <c r="G6" s="85"/>
      <c r="H6" s="85"/>
      <c r="I6" s="85"/>
      <c r="J6" s="85"/>
      <c r="K6" s="85"/>
      <c r="L6" s="85"/>
      <c r="M6" s="85"/>
      <c r="N6" s="85"/>
      <c r="O6" s="85"/>
      <c r="P6" s="85"/>
      <c r="Q6" s="85"/>
      <c r="R6" s="85"/>
      <c r="S6" s="85"/>
      <c r="T6" s="85"/>
      <c r="U6" s="85"/>
      <c r="V6" s="85"/>
      <c r="W6" s="85"/>
      <c r="X6" s="85"/>
      <c r="Y6" s="85"/>
      <c r="Z6" s="85"/>
    </row>
    <row r="7" spans="1:26">
      <c r="A7" s="85"/>
      <c r="B7" s="107"/>
      <c r="C7" s="85"/>
      <c r="D7" s="85"/>
      <c r="E7" s="85"/>
      <c r="F7" s="85"/>
      <c r="G7" s="85"/>
      <c r="H7" s="85"/>
      <c r="I7" s="85"/>
      <c r="J7" s="85"/>
      <c r="K7" s="85"/>
      <c r="L7" s="85"/>
      <c r="M7" s="85"/>
      <c r="N7" s="85"/>
      <c r="O7" s="85"/>
      <c r="P7" s="85"/>
      <c r="Q7" s="85"/>
      <c r="R7" s="85"/>
      <c r="S7" s="85"/>
      <c r="T7" s="85"/>
      <c r="U7" s="85"/>
      <c r="V7" s="85"/>
      <c r="W7" s="85"/>
      <c r="X7" s="85"/>
      <c r="Y7" s="85"/>
      <c r="Z7" s="85"/>
    </row>
    <row r="8" spans="1:26">
      <c r="A8" s="85"/>
      <c r="B8" s="107"/>
      <c r="C8" s="85"/>
      <c r="D8" s="85"/>
      <c r="E8" s="85"/>
      <c r="F8" s="85"/>
      <c r="G8" s="85"/>
      <c r="H8" s="85"/>
      <c r="I8" s="85"/>
      <c r="J8" s="85"/>
      <c r="K8" s="85"/>
      <c r="L8" s="85"/>
      <c r="M8" s="85"/>
      <c r="N8" s="85"/>
      <c r="O8" s="85"/>
      <c r="P8" s="85"/>
      <c r="Q8" s="85"/>
      <c r="R8" s="85"/>
      <c r="S8" s="85"/>
      <c r="T8" s="85"/>
      <c r="U8" s="85"/>
      <c r="V8" s="85"/>
      <c r="W8" s="85"/>
      <c r="X8" s="85"/>
      <c r="Y8" s="85"/>
      <c r="Z8" s="85"/>
    </row>
    <row r="9" spans="1:26">
      <c r="A9" s="85"/>
      <c r="B9" s="107"/>
      <c r="C9" s="85"/>
      <c r="D9" s="85"/>
      <c r="E9" s="85"/>
      <c r="F9" s="85"/>
      <c r="G9" s="85"/>
      <c r="H9" s="85"/>
      <c r="I9" s="85"/>
      <c r="J9" s="85"/>
      <c r="K9" s="85"/>
      <c r="L9" s="85"/>
      <c r="M9" s="85"/>
      <c r="N9" s="85"/>
      <c r="O9" s="85"/>
      <c r="P9" s="85"/>
      <c r="Q9" s="85"/>
      <c r="R9" s="85"/>
      <c r="S9" s="85"/>
      <c r="T9" s="85"/>
      <c r="U9" s="85"/>
      <c r="V9" s="85"/>
      <c r="W9" s="85"/>
      <c r="X9" s="85"/>
      <c r="Y9" s="85"/>
      <c r="Z9" s="85"/>
    </row>
    <row r="10" spans="1:26">
      <c r="A10" s="85"/>
      <c r="B10" s="107"/>
      <c r="C10" s="85"/>
      <c r="D10" s="85"/>
      <c r="E10" s="85"/>
      <c r="F10" s="85"/>
      <c r="G10" s="85"/>
      <c r="H10" s="85"/>
      <c r="I10" s="85"/>
      <c r="J10" s="85"/>
      <c r="K10" s="85"/>
      <c r="L10" s="85"/>
      <c r="M10" s="85"/>
      <c r="N10" s="85"/>
      <c r="O10" s="85"/>
      <c r="P10" s="85"/>
      <c r="Q10" s="85"/>
      <c r="R10" s="85"/>
      <c r="S10" s="85"/>
      <c r="T10" s="85"/>
      <c r="U10" s="85"/>
      <c r="V10" s="85"/>
      <c r="W10" s="85"/>
      <c r="X10" s="85"/>
      <c r="Y10" s="85"/>
      <c r="Z10" s="85"/>
    </row>
    <row r="11" spans="1:26">
      <c r="A11" s="85"/>
      <c r="B11" s="107"/>
      <c r="C11" s="85"/>
      <c r="D11" s="85"/>
      <c r="E11" s="85"/>
      <c r="F11" s="85"/>
      <c r="G11" s="85"/>
      <c r="H11" s="85"/>
      <c r="I11" s="85"/>
      <c r="J11" s="85"/>
      <c r="K11" s="85"/>
      <c r="L11" s="85"/>
      <c r="M11" s="85"/>
      <c r="N11" s="85"/>
      <c r="O11" s="85"/>
      <c r="P11" s="85"/>
      <c r="Q11" s="85"/>
      <c r="R11" s="85"/>
      <c r="S11" s="85"/>
      <c r="T11" s="85"/>
      <c r="U11" s="85"/>
      <c r="V11" s="85"/>
      <c r="W11" s="85"/>
      <c r="X11" s="85"/>
      <c r="Y11" s="85"/>
      <c r="Z11" s="85"/>
    </row>
    <row r="12" spans="1:26">
      <c r="A12" s="85"/>
      <c r="B12" s="107"/>
      <c r="C12" s="85"/>
      <c r="D12" s="85"/>
      <c r="E12" s="85"/>
      <c r="F12" s="85"/>
      <c r="G12" s="85"/>
      <c r="H12" s="85"/>
      <c r="I12" s="85"/>
      <c r="J12" s="85"/>
      <c r="K12" s="85"/>
      <c r="L12" s="85"/>
      <c r="M12" s="85"/>
      <c r="N12" s="85"/>
      <c r="O12" s="85"/>
      <c r="P12" s="85"/>
      <c r="Q12" s="85"/>
      <c r="R12" s="85"/>
      <c r="S12" s="85"/>
      <c r="T12" s="85"/>
      <c r="U12" s="85"/>
      <c r="V12" s="85"/>
      <c r="W12" s="85"/>
      <c r="X12" s="85"/>
      <c r="Y12" s="85"/>
      <c r="Z12" s="85"/>
    </row>
    <row r="13" spans="1:26">
      <c r="A13" s="85"/>
      <c r="B13" s="107"/>
      <c r="C13" s="85"/>
      <c r="D13" s="85"/>
      <c r="E13" s="85"/>
      <c r="F13" s="85"/>
      <c r="G13" s="85"/>
      <c r="H13" s="85"/>
      <c r="I13" s="85"/>
      <c r="J13" s="85"/>
      <c r="K13" s="85"/>
      <c r="L13" s="85"/>
      <c r="M13" s="85"/>
      <c r="N13" s="85"/>
      <c r="O13" s="85"/>
      <c r="P13" s="85"/>
      <c r="Q13" s="85"/>
      <c r="R13" s="85"/>
      <c r="S13" s="85"/>
      <c r="T13" s="85"/>
      <c r="U13" s="85"/>
      <c r="V13" s="85"/>
      <c r="W13" s="85"/>
      <c r="X13" s="85"/>
      <c r="Y13" s="85"/>
      <c r="Z13" s="85"/>
    </row>
    <row r="14" spans="1:26">
      <c r="A14" s="85"/>
      <c r="B14" s="107"/>
      <c r="C14" s="85"/>
      <c r="D14" s="85"/>
      <c r="E14" s="85"/>
      <c r="F14" s="85"/>
      <c r="G14" s="85"/>
      <c r="H14" s="85"/>
      <c r="I14" s="85"/>
      <c r="J14" s="85"/>
      <c r="K14" s="85"/>
      <c r="L14" s="85"/>
      <c r="M14" s="85"/>
      <c r="N14" s="85"/>
      <c r="O14" s="85"/>
      <c r="P14" s="85"/>
      <c r="Q14" s="85"/>
      <c r="R14" s="85"/>
      <c r="S14" s="85"/>
      <c r="T14" s="85"/>
      <c r="U14" s="85"/>
      <c r="V14" s="85"/>
      <c r="W14" s="85"/>
      <c r="X14" s="85"/>
      <c r="Y14" s="85"/>
      <c r="Z14" s="85"/>
    </row>
    <row r="15" spans="1:26">
      <c r="A15" s="85"/>
      <c r="B15" s="107"/>
      <c r="C15" s="85"/>
      <c r="D15" s="85"/>
      <c r="E15" s="85"/>
      <c r="F15" s="85"/>
      <c r="G15" s="85"/>
      <c r="H15" s="85"/>
      <c r="I15" s="85"/>
      <c r="J15" s="85"/>
      <c r="K15" s="85"/>
      <c r="L15" s="85"/>
      <c r="M15" s="85"/>
      <c r="N15" s="85"/>
      <c r="O15" s="85"/>
      <c r="P15" s="85"/>
      <c r="Q15" s="85"/>
      <c r="R15" s="85"/>
      <c r="S15" s="85"/>
      <c r="T15" s="85"/>
      <c r="U15" s="85"/>
      <c r="V15" s="85"/>
      <c r="W15" s="85"/>
      <c r="X15" s="85"/>
      <c r="Y15" s="85"/>
      <c r="Z15" s="85"/>
    </row>
    <row r="16" spans="1:26">
      <c r="A16" s="85"/>
      <c r="B16" s="107"/>
      <c r="C16" s="85"/>
      <c r="D16" s="85"/>
      <c r="E16" s="85"/>
      <c r="F16" s="85"/>
      <c r="G16" s="85"/>
      <c r="H16" s="85"/>
      <c r="I16" s="85"/>
      <c r="J16" s="85"/>
      <c r="K16" s="85"/>
      <c r="L16" s="85"/>
      <c r="M16" s="85"/>
      <c r="N16" s="85"/>
      <c r="O16" s="85"/>
      <c r="P16" s="85"/>
      <c r="Q16" s="85"/>
      <c r="R16" s="85"/>
      <c r="S16" s="85"/>
      <c r="T16" s="85"/>
      <c r="U16" s="85"/>
      <c r="V16" s="85"/>
      <c r="W16" s="85"/>
      <c r="X16" s="85"/>
      <c r="Y16" s="85"/>
      <c r="Z16" s="85"/>
    </row>
    <row r="17" spans="1:26">
      <c r="A17" s="85"/>
      <c r="B17" s="107"/>
      <c r="C17" s="85"/>
      <c r="D17" s="85"/>
      <c r="E17" s="85"/>
      <c r="F17" s="85"/>
      <c r="G17" s="85"/>
      <c r="H17" s="85"/>
      <c r="I17" s="85"/>
      <c r="J17" s="85"/>
      <c r="K17" s="85"/>
      <c r="L17" s="85"/>
      <c r="M17" s="85"/>
      <c r="N17" s="85"/>
      <c r="O17" s="85"/>
      <c r="P17" s="85"/>
      <c r="Q17" s="85"/>
      <c r="R17" s="85"/>
      <c r="S17" s="85"/>
      <c r="T17" s="85"/>
      <c r="U17" s="85"/>
      <c r="V17" s="85"/>
      <c r="W17" s="85"/>
      <c r="X17" s="85"/>
      <c r="Y17" s="85"/>
      <c r="Z17" s="85"/>
    </row>
    <row r="18" spans="1:26">
      <c r="A18" s="85"/>
      <c r="B18" s="107"/>
      <c r="C18" s="85"/>
      <c r="D18" s="85"/>
      <c r="E18" s="85"/>
      <c r="F18" s="85"/>
      <c r="G18" s="85"/>
      <c r="H18" s="85"/>
      <c r="I18" s="85"/>
      <c r="J18" s="85"/>
      <c r="K18" s="85"/>
      <c r="L18" s="85"/>
      <c r="M18" s="85"/>
      <c r="N18" s="85"/>
      <c r="O18" s="85"/>
      <c r="P18" s="85"/>
      <c r="Q18" s="85"/>
      <c r="R18" s="85"/>
      <c r="S18" s="85"/>
      <c r="T18" s="85"/>
      <c r="U18" s="85"/>
      <c r="V18" s="85"/>
      <c r="W18" s="85"/>
      <c r="X18" s="85"/>
      <c r="Y18" s="85"/>
      <c r="Z18" s="85"/>
    </row>
    <row r="19" spans="1:26">
      <c r="A19" s="85"/>
      <c r="B19" s="107"/>
      <c r="C19" s="85"/>
      <c r="D19" s="85"/>
      <c r="E19" s="85"/>
      <c r="F19" s="85"/>
      <c r="G19" s="85"/>
      <c r="H19" s="85"/>
      <c r="I19" s="85"/>
      <c r="J19" s="85"/>
      <c r="K19" s="85"/>
      <c r="L19" s="85"/>
      <c r="M19" s="85"/>
      <c r="N19" s="85"/>
      <c r="O19" s="85"/>
      <c r="P19" s="85"/>
      <c r="Q19" s="85"/>
      <c r="R19" s="85"/>
      <c r="S19" s="85"/>
      <c r="T19" s="85"/>
      <c r="U19" s="85"/>
      <c r="V19" s="85"/>
      <c r="W19" s="85"/>
      <c r="X19" s="85"/>
      <c r="Y19" s="85"/>
      <c r="Z19" s="85"/>
    </row>
    <row r="20" spans="1:26">
      <c r="A20" s="85"/>
      <c r="B20" s="107"/>
      <c r="C20" s="85"/>
      <c r="D20" s="85"/>
      <c r="E20" s="85"/>
      <c r="F20" s="85"/>
      <c r="G20" s="85"/>
      <c r="H20" s="85"/>
      <c r="I20" s="85"/>
      <c r="J20" s="85"/>
      <c r="K20" s="85"/>
      <c r="L20" s="85"/>
      <c r="M20" s="85"/>
      <c r="N20" s="85"/>
      <c r="O20" s="85"/>
      <c r="P20" s="85"/>
      <c r="Q20" s="85"/>
      <c r="R20" s="85"/>
      <c r="S20" s="85"/>
      <c r="T20" s="85"/>
      <c r="U20" s="85"/>
      <c r="V20" s="85"/>
      <c r="W20" s="85"/>
      <c r="X20" s="85"/>
      <c r="Y20" s="85"/>
      <c r="Z20" s="85"/>
    </row>
    <row r="21" spans="1:26">
      <c r="A21" s="85"/>
      <c r="B21" s="107"/>
      <c r="C21" s="85"/>
      <c r="D21" s="85"/>
      <c r="E21" s="85"/>
      <c r="F21" s="85"/>
      <c r="G21" s="85"/>
      <c r="H21" s="85"/>
      <c r="I21" s="85"/>
      <c r="J21" s="85"/>
      <c r="K21" s="85"/>
      <c r="L21" s="85"/>
      <c r="M21" s="85"/>
      <c r="N21" s="85"/>
      <c r="O21" s="85"/>
      <c r="P21" s="85"/>
      <c r="Q21" s="85"/>
      <c r="R21" s="85"/>
      <c r="S21" s="85"/>
      <c r="T21" s="85"/>
      <c r="U21" s="85"/>
      <c r="V21" s="85"/>
      <c r="W21" s="85"/>
      <c r="X21" s="85"/>
      <c r="Y21" s="85"/>
      <c r="Z21" s="85"/>
    </row>
    <row r="22" spans="1:26">
      <c r="A22" s="85"/>
      <c r="B22" s="107"/>
      <c r="C22" s="85"/>
      <c r="D22" s="85"/>
      <c r="E22" s="85"/>
      <c r="F22" s="85"/>
      <c r="G22" s="85"/>
      <c r="H22" s="85"/>
      <c r="I22" s="85"/>
      <c r="J22" s="85"/>
      <c r="K22" s="85"/>
      <c r="L22" s="85"/>
      <c r="M22" s="85"/>
      <c r="N22" s="85"/>
      <c r="O22" s="85"/>
      <c r="P22" s="85"/>
      <c r="Q22" s="85"/>
      <c r="R22" s="85"/>
      <c r="S22" s="85"/>
      <c r="T22" s="85"/>
      <c r="U22" s="85"/>
      <c r="V22" s="85"/>
      <c r="W22" s="85"/>
      <c r="X22" s="85"/>
      <c r="Y22" s="85"/>
      <c r="Z22" s="85"/>
    </row>
    <row r="23" spans="1:26">
      <c r="A23" s="85"/>
      <c r="B23" s="107"/>
      <c r="C23" s="85"/>
      <c r="D23" s="85"/>
      <c r="E23" s="85"/>
      <c r="F23" s="85"/>
      <c r="G23" s="85"/>
      <c r="H23" s="85"/>
      <c r="I23" s="85"/>
      <c r="J23" s="85"/>
      <c r="K23" s="85"/>
      <c r="L23" s="85"/>
      <c r="M23" s="85"/>
      <c r="N23" s="85"/>
      <c r="O23" s="85"/>
      <c r="P23" s="85"/>
      <c r="Q23" s="85"/>
      <c r="R23" s="85"/>
      <c r="S23" s="85"/>
      <c r="T23" s="85"/>
      <c r="U23" s="85"/>
      <c r="V23" s="85"/>
      <c r="W23" s="85"/>
      <c r="X23" s="85"/>
      <c r="Y23" s="85"/>
      <c r="Z23" s="85"/>
    </row>
    <row r="24" spans="1:26">
      <c r="A24" s="85"/>
      <c r="B24" s="107"/>
      <c r="C24" s="85"/>
      <c r="D24" s="85"/>
      <c r="E24" s="85"/>
      <c r="F24" s="85"/>
      <c r="G24" s="85"/>
      <c r="H24" s="85"/>
      <c r="I24" s="85"/>
      <c r="J24" s="85"/>
      <c r="K24" s="85"/>
      <c r="L24" s="85"/>
      <c r="M24" s="85"/>
      <c r="N24" s="85"/>
      <c r="O24" s="85"/>
      <c r="P24" s="85"/>
      <c r="Q24" s="85"/>
      <c r="R24" s="85"/>
      <c r="S24" s="85"/>
      <c r="T24" s="85"/>
      <c r="U24" s="85"/>
      <c r="V24" s="85"/>
      <c r="W24" s="85"/>
      <c r="X24" s="85"/>
      <c r="Y24" s="85"/>
      <c r="Z24" s="85"/>
    </row>
    <row r="25" spans="1:26">
      <c r="A25" s="85"/>
      <c r="B25" s="107"/>
      <c r="C25" s="85"/>
      <c r="D25" s="85"/>
      <c r="E25" s="85"/>
      <c r="F25" s="85"/>
      <c r="G25" s="85"/>
      <c r="H25" s="85"/>
      <c r="I25" s="85"/>
      <c r="J25" s="85"/>
      <c r="K25" s="85"/>
      <c r="L25" s="85"/>
      <c r="M25" s="85"/>
      <c r="N25" s="85"/>
      <c r="O25" s="85"/>
      <c r="P25" s="85"/>
      <c r="Q25" s="85"/>
      <c r="R25" s="85"/>
      <c r="S25" s="85"/>
      <c r="T25" s="85"/>
      <c r="U25" s="85"/>
      <c r="V25" s="85"/>
      <c r="W25" s="85"/>
      <c r="X25" s="85"/>
      <c r="Y25" s="85"/>
      <c r="Z25" s="85"/>
    </row>
    <row r="26" spans="1:26">
      <c r="A26" s="85"/>
      <c r="B26" s="107"/>
      <c r="C26" s="85"/>
      <c r="D26" s="85"/>
      <c r="E26" s="85"/>
      <c r="F26" s="85"/>
      <c r="G26" s="85"/>
      <c r="H26" s="85"/>
      <c r="I26" s="85"/>
      <c r="J26" s="85"/>
      <c r="K26" s="85"/>
      <c r="L26" s="85"/>
      <c r="M26" s="85"/>
      <c r="N26" s="85"/>
      <c r="O26" s="85"/>
      <c r="P26" s="85"/>
      <c r="Q26" s="85"/>
      <c r="R26" s="85"/>
      <c r="S26" s="85"/>
      <c r="T26" s="85"/>
      <c r="U26" s="85"/>
      <c r="V26" s="85"/>
      <c r="W26" s="85"/>
      <c r="X26" s="85"/>
      <c r="Y26" s="85"/>
      <c r="Z26" s="85"/>
    </row>
    <row r="27" spans="1:26">
      <c r="A27" s="85"/>
      <c r="B27" s="107"/>
      <c r="C27" s="85"/>
      <c r="D27" s="85"/>
      <c r="E27" s="85"/>
      <c r="F27" s="85"/>
      <c r="G27" s="85"/>
      <c r="H27" s="85"/>
      <c r="I27" s="85"/>
      <c r="J27" s="85"/>
      <c r="K27" s="85"/>
      <c r="L27" s="85"/>
      <c r="M27" s="85"/>
      <c r="N27" s="85"/>
      <c r="O27" s="85"/>
      <c r="P27" s="85"/>
      <c r="Q27" s="85"/>
      <c r="R27" s="85"/>
      <c r="S27" s="85"/>
      <c r="T27" s="85"/>
      <c r="U27" s="85"/>
      <c r="V27" s="85"/>
      <c r="W27" s="85"/>
      <c r="X27" s="85"/>
      <c r="Y27" s="85"/>
      <c r="Z27" s="85"/>
    </row>
    <row r="28" spans="1:26">
      <c r="A28" s="85"/>
      <c r="B28" s="107"/>
      <c r="C28" s="85"/>
      <c r="D28" s="85"/>
      <c r="E28" s="85"/>
      <c r="F28" s="85"/>
      <c r="G28" s="85"/>
      <c r="H28" s="85"/>
      <c r="I28" s="85"/>
      <c r="J28" s="85"/>
      <c r="K28" s="85"/>
      <c r="L28" s="85"/>
      <c r="M28" s="85"/>
      <c r="N28" s="85"/>
      <c r="O28" s="85"/>
      <c r="P28" s="85"/>
      <c r="Q28" s="85"/>
      <c r="R28" s="85"/>
      <c r="S28" s="85"/>
      <c r="T28" s="85"/>
      <c r="U28" s="85"/>
      <c r="V28" s="85"/>
      <c r="W28" s="85"/>
      <c r="X28" s="85"/>
      <c r="Y28" s="85"/>
      <c r="Z28" s="85"/>
    </row>
    <row r="29" spans="1:26">
      <c r="A29" s="85"/>
      <c r="B29" s="107"/>
      <c r="C29" s="85"/>
      <c r="D29" s="85"/>
      <c r="E29" s="85"/>
      <c r="F29" s="85"/>
      <c r="G29" s="85"/>
      <c r="H29" s="85"/>
      <c r="I29" s="85"/>
      <c r="J29" s="85"/>
      <c r="K29" s="85"/>
      <c r="L29" s="85"/>
      <c r="M29" s="85"/>
      <c r="N29" s="85"/>
      <c r="O29" s="85"/>
      <c r="P29" s="85"/>
      <c r="Q29" s="85"/>
      <c r="R29" s="85"/>
      <c r="S29" s="85"/>
      <c r="T29" s="85"/>
      <c r="U29" s="85"/>
      <c r="V29" s="85"/>
      <c r="W29" s="85"/>
      <c r="X29" s="85"/>
      <c r="Y29" s="85"/>
      <c r="Z29" s="85"/>
    </row>
    <row r="30" spans="1:26">
      <c r="A30" s="85"/>
      <c r="B30" s="107"/>
      <c r="C30" s="85"/>
      <c r="D30" s="85"/>
      <c r="E30" s="85"/>
      <c r="F30" s="85"/>
      <c r="G30" s="85"/>
      <c r="H30" s="85"/>
      <c r="I30" s="85"/>
      <c r="J30" s="85"/>
      <c r="K30" s="85"/>
      <c r="L30" s="85"/>
      <c r="M30" s="85"/>
      <c r="N30" s="85"/>
      <c r="O30" s="85"/>
      <c r="P30" s="85"/>
      <c r="Q30" s="85"/>
      <c r="R30" s="85"/>
      <c r="S30" s="85"/>
      <c r="T30" s="85"/>
      <c r="U30" s="85"/>
      <c r="V30" s="85"/>
      <c r="W30" s="85"/>
      <c r="X30" s="85"/>
      <c r="Y30" s="85"/>
      <c r="Z30" s="85"/>
    </row>
    <row r="31" spans="1:26">
      <c r="A31" s="85"/>
      <c r="B31" s="107"/>
      <c r="C31" s="85"/>
      <c r="D31" s="85"/>
      <c r="E31" s="85"/>
      <c r="F31" s="85"/>
      <c r="G31" s="85"/>
      <c r="H31" s="85"/>
      <c r="I31" s="85"/>
      <c r="J31" s="85"/>
      <c r="K31" s="85"/>
      <c r="L31" s="85"/>
      <c r="M31" s="85"/>
      <c r="N31" s="85"/>
      <c r="O31" s="85"/>
      <c r="P31" s="85"/>
      <c r="Q31" s="85"/>
      <c r="R31" s="85"/>
      <c r="S31" s="85"/>
      <c r="T31" s="85"/>
      <c r="U31" s="85"/>
      <c r="V31" s="85"/>
      <c r="W31" s="85"/>
      <c r="X31" s="85"/>
      <c r="Y31" s="85"/>
      <c r="Z31" s="85"/>
    </row>
    <row r="32" spans="1:26">
      <c r="A32" s="85"/>
      <c r="B32" s="107"/>
      <c r="C32" s="85"/>
      <c r="D32" s="85"/>
      <c r="E32" s="85"/>
      <c r="F32" s="85"/>
      <c r="G32" s="85"/>
      <c r="H32" s="85"/>
      <c r="I32" s="85"/>
      <c r="J32" s="85"/>
      <c r="K32" s="85"/>
      <c r="L32" s="85"/>
      <c r="M32" s="85"/>
      <c r="N32" s="85"/>
      <c r="O32" s="85"/>
      <c r="P32" s="85"/>
      <c r="Q32" s="85"/>
      <c r="R32" s="85"/>
      <c r="S32" s="85"/>
      <c r="T32" s="85"/>
      <c r="U32" s="85"/>
      <c r="V32" s="85"/>
      <c r="W32" s="85"/>
      <c r="X32" s="85"/>
      <c r="Y32" s="85"/>
      <c r="Z32" s="85"/>
    </row>
    <row r="33" spans="1:26">
      <c r="A33" s="85"/>
      <c r="B33" s="107"/>
      <c r="C33" s="85"/>
      <c r="D33" s="85"/>
      <c r="E33" s="85"/>
      <c r="F33" s="85"/>
      <c r="G33" s="85"/>
      <c r="H33" s="85"/>
      <c r="I33" s="85"/>
      <c r="J33" s="85"/>
      <c r="K33" s="85"/>
      <c r="L33" s="85"/>
      <c r="M33" s="85"/>
      <c r="N33" s="85"/>
      <c r="O33" s="85"/>
      <c r="P33" s="85"/>
      <c r="Q33" s="85"/>
      <c r="R33" s="85"/>
      <c r="S33" s="85"/>
      <c r="T33" s="85"/>
      <c r="U33" s="85"/>
      <c r="V33" s="85"/>
      <c r="W33" s="85"/>
      <c r="X33" s="85"/>
      <c r="Y33" s="85"/>
      <c r="Z33" s="85"/>
    </row>
    <row r="34" spans="1:26">
      <c r="A34" s="85"/>
      <c r="B34" s="107"/>
      <c r="C34" s="85"/>
      <c r="D34" s="85"/>
      <c r="E34" s="85"/>
      <c r="F34" s="85"/>
      <c r="G34" s="85"/>
      <c r="H34" s="85"/>
      <c r="I34" s="85"/>
      <c r="J34" s="85"/>
      <c r="K34" s="85"/>
      <c r="L34" s="85"/>
      <c r="M34" s="85"/>
      <c r="N34" s="85"/>
      <c r="O34" s="85"/>
      <c r="P34" s="85"/>
      <c r="Q34" s="85"/>
      <c r="R34" s="85"/>
      <c r="S34" s="85"/>
      <c r="T34" s="85"/>
      <c r="U34" s="85"/>
      <c r="V34" s="85"/>
      <c r="W34" s="85"/>
      <c r="X34" s="85"/>
      <c r="Y34" s="85"/>
      <c r="Z34" s="85"/>
    </row>
    <row r="35" spans="1:26">
      <c r="A35" s="85"/>
      <c r="B35" s="107"/>
      <c r="C35" s="85"/>
      <c r="D35" s="85"/>
      <c r="E35" s="85"/>
      <c r="F35" s="85"/>
      <c r="G35" s="85"/>
      <c r="H35" s="85"/>
      <c r="I35" s="85"/>
      <c r="J35" s="85"/>
      <c r="K35" s="85"/>
      <c r="L35" s="85"/>
      <c r="M35" s="85"/>
      <c r="N35" s="85"/>
      <c r="O35" s="85"/>
      <c r="P35" s="85"/>
      <c r="Q35" s="85"/>
      <c r="R35" s="85"/>
      <c r="S35" s="85"/>
      <c r="T35" s="85"/>
      <c r="U35" s="85"/>
      <c r="V35" s="85"/>
      <c r="W35" s="85"/>
      <c r="X35" s="85"/>
      <c r="Y35" s="85"/>
      <c r="Z35" s="85"/>
    </row>
    <row r="36" spans="1:26">
      <c r="A36" s="85"/>
      <c r="B36" s="107"/>
      <c r="C36" s="85"/>
      <c r="D36" s="85"/>
      <c r="E36" s="85"/>
      <c r="F36" s="85"/>
      <c r="G36" s="85"/>
      <c r="H36" s="85"/>
      <c r="I36" s="85"/>
      <c r="J36" s="85"/>
      <c r="K36" s="85"/>
      <c r="L36" s="85"/>
      <c r="M36" s="85"/>
      <c r="N36" s="85"/>
      <c r="O36" s="85"/>
      <c r="P36" s="85"/>
      <c r="Q36" s="85"/>
      <c r="R36" s="85"/>
      <c r="S36" s="85"/>
      <c r="T36" s="85"/>
      <c r="U36" s="85"/>
      <c r="V36" s="85"/>
      <c r="W36" s="85"/>
      <c r="X36" s="85"/>
      <c r="Y36" s="85"/>
      <c r="Z36" s="85"/>
    </row>
    <row r="37" spans="1:26">
      <c r="A37" s="85"/>
      <c r="B37" s="107"/>
      <c r="C37" s="85"/>
      <c r="D37" s="85"/>
      <c r="E37" s="85"/>
      <c r="F37" s="85"/>
      <c r="G37" s="85"/>
      <c r="H37" s="85"/>
      <c r="I37" s="85"/>
      <c r="J37" s="85"/>
      <c r="K37" s="85"/>
      <c r="L37" s="85"/>
      <c r="M37" s="85"/>
      <c r="N37" s="85"/>
      <c r="O37" s="85"/>
      <c r="P37" s="85"/>
      <c r="Q37" s="85"/>
      <c r="R37" s="85"/>
      <c r="S37" s="85"/>
      <c r="T37" s="85"/>
      <c r="U37" s="85"/>
      <c r="V37" s="85"/>
      <c r="W37" s="85"/>
      <c r="X37" s="85"/>
      <c r="Y37" s="85"/>
      <c r="Z37" s="85"/>
    </row>
    <row r="38" spans="1:26">
      <c r="A38" s="85"/>
      <c r="B38" s="107"/>
      <c r="C38" s="85"/>
      <c r="D38" s="85"/>
      <c r="E38" s="85"/>
      <c r="F38" s="85"/>
      <c r="G38" s="85"/>
      <c r="H38" s="85"/>
      <c r="I38" s="85"/>
      <c r="J38" s="85"/>
      <c r="K38" s="85"/>
      <c r="L38" s="85"/>
      <c r="M38" s="85"/>
      <c r="N38" s="85"/>
      <c r="O38" s="85"/>
      <c r="P38" s="85"/>
      <c r="Q38" s="85"/>
      <c r="R38" s="85"/>
      <c r="S38" s="85"/>
      <c r="T38" s="85"/>
      <c r="U38" s="85"/>
      <c r="V38" s="85"/>
      <c r="W38" s="85"/>
      <c r="X38" s="85"/>
      <c r="Y38" s="85"/>
      <c r="Z38" s="85"/>
    </row>
    <row r="39" spans="1:26">
      <c r="A39" s="85"/>
      <c r="B39" s="107"/>
      <c r="C39" s="85"/>
      <c r="D39" s="85"/>
      <c r="E39" s="85"/>
      <c r="F39" s="85"/>
      <c r="G39" s="85"/>
      <c r="H39" s="85"/>
      <c r="I39" s="85"/>
      <c r="J39" s="85"/>
      <c r="K39" s="85"/>
      <c r="L39" s="85"/>
      <c r="M39" s="85"/>
      <c r="N39" s="85"/>
      <c r="O39" s="85"/>
      <c r="P39" s="85"/>
      <c r="Q39" s="85"/>
      <c r="R39" s="85"/>
      <c r="S39" s="85"/>
      <c r="T39" s="85"/>
      <c r="U39" s="85"/>
      <c r="V39" s="85"/>
      <c r="W39" s="85"/>
      <c r="X39" s="85"/>
      <c r="Y39" s="85"/>
      <c r="Z39" s="85"/>
    </row>
    <row r="40" spans="1:26">
      <c r="A40" s="85"/>
      <c r="B40" s="107"/>
      <c r="C40" s="85"/>
      <c r="D40" s="85"/>
      <c r="E40" s="85"/>
      <c r="F40" s="85"/>
      <c r="G40" s="85"/>
      <c r="H40" s="85"/>
      <c r="I40" s="85"/>
      <c r="J40" s="85"/>
      <c r="K40" s="85"/>
      <c r="L40" s="85"/>
      <c r="M40" s="85"/>
      <c r="N40" s="85"/>
      <c r="O40" s="85"/>
      <c r="P40" s="85"/>
      <c r="Q40" s="85"/>
      <c r="R40" s="85"/>
      <c r="S40" s="85"/>
      <c r="T40" s="85"/>
      <c r="U40" s="85"/>
      <c r="V40" s="85"/>
      <c r="W40" s="85"/>
      <c r="X40" s="85"/>
      <c r="Y40" s="85"/>
      <c r="Z40" s="85"/>
    </row>
    <row r="41" spans="1:26">
      <c r="A41" s="85"/>
      <c r="B41" s="107"/>
      <c r="C41" s="85"/>
      <c r="D41" s="85"/>
      <c r="E41" s="85"/>
      <c r="F41" s="85"/>
      <c r="G41" s="85"/>
      <c r="H41" s="85"/>
      <c r="I41" s="85"/>
      <c r="J41" s="85"/>
      <c r="K41" s="85"/>
      <c r="L41" s="85"/>
      <c r="M41" s="85"/>
      <c r="N41" s="85"/>
      <c r="O41" s="85"/>
      <c r="P41" s="85"/>
      <c r="Q41" s="85"/>
      <c r="R41" s="85"/>
      <c r="S41" s="85"/>
      <c r="T41" s="85"/>
      <c r="U41" s="85"/>
      <c r="V41" s="85"/>
      <c r="W41" s="85"/>
      <c r="X41" s="85"/>
      <c r="Y41" s="85"/>
      <c r="Z41" s="85"/>
    </row>
    <row r="42" spans="1:26">
      <c r="A42" s="85"/>
      <c r="B42" s="107"/>
      <c r="C42" s="85"/>
      <c r="D42" s="85"/>
      <c r="E42" s="85"/>
      <c r="F42" s="85"/>
      <c r="G42" s="85"/>
      <c r="H42" s="85"/>
      <c r="I42" s="85"/>
      <c r="J42" s="85"/>
      <c r="K42" s="85"/>
      <c r="L42" s="85"/>
      <c r="M42" s="85"/>
      <c r="N42" s="85"/>
      <c r="O42" s="85"/>
      <c r="P42" s="85"/>
      <c r="Q42" s="85"/>
      <c r="R42" s="85"/>
      <c r="S42" s="85"/>
      <c r="T42" s="85"/>
      <c r="U42" s="85"/>
      <c r="V42" s="85"/>
      <c r="W42" s="85"/>
      <c r="X42" s="85"/>
      <c r="Y42" s="85"/>
      <c r="Z42" s="85"/>
    </row>
    <row r="43" spans="1:26">
      <c r="A43" s="85"/>
      <c r="B43" s="107"/>
      <c r="C43" s="85"/>
      <c r="D43" s="85"/>
      <c r="E43" s="85"/>
      <c r="F43" s="85"/>
      <c r="G43" s="85"/>
      <c r="H43" s="85"/>
      <c r="I43" s="85"/>
      <c r="J43" s="85"/>
      <c r="K43" s="85"/>
      <c r="L43" s="85"/>
      <c r="M43" s="85"/>
      <c r="N43" s="85"/>
      <c r="O43" s="85"/>
      <c r="P43" s="85"/>
      <c r="Q43" s="85"/>
      <c r="R43" s="85"/>
      <c r="S43" s="85"/>
      <c r="T43" s="85"/>
      <c r="U43" s="85"/>
      <c r="V43" s="85"/>
      <c r="W43" s="85"/>
      <c r="X43" s="85"/>
      <c r="Y43" s="85"/>
      <c r="Z43" s="85"/>
    </row>
    <row r="44" spans="1:26">
      <c r="A44" s="85"/>
      <c r="B44" s="107"/>
      <c r="C44" s="85"/>
      <c r="D44" s="85"/>
      <c r="E44" s="85"/>
      <c r="F44" s="85"/>
      <c r="G44" s="85"/>
      <c r="H44" s="85"/>
      <c r="I44" s="85"/>
      <c r="J44" s="85"/>
      <c r="K44" s="85"/>
      <c r="L44" s="85"/>
      <c r="M44" s="85"/>
      <c r="N44" s="85"/>
      <c r="O44" s="85"/>
      <c r="P44" s="85"/>
      <c r="Q44" s="85"/>
      <c r="R44" s="85"/>
      <c r="S44" s="85"/>
      <c r="T44" s="85"/>
      <c r="U44" s="85"/>
      <c r="V44" s="85"/>
      <c r="W44" s="85"/>
      <c r="X44" s="85"/>
      <c r="Y44" s="85"/>
      <c r="Z44" s="85"/>
    </row>
    <row r="45" spans="1:26">
      <c r="A45" s="85"/>
      <c r="B45" s="107"/>
      <c r="C45" s="85"/>
      <c r="D45" s="85"/>
      <c r="E45" s="85"/>
      <c r="F45" s="85"/>
      <c r="G45" s="85"/>
      <c r="H45" s="85"/>
      <c r="I45" s="85"/>
      <c r="J45" s="85"/>
      <c r="K45" s="85"/>
      <c r="L45" s="85"/>
      <c r="M45" s="85"/>
      <c r="N45" s="85"/>
      <c r="O45" s="85"/>
      <c r="P45" s="85"/>
      <c r="Q45" s="85"/>
      <c r="R45" s="85"/>
      <c r="S45" s="85"/>
      <c r="T45" s="85"/>
      <c r="U45" s="85"/>
      <c r="V45" s="85"/>
      <c r="W45" s="85"/>
      <c r="X45" s="85"/>
      <c r="Y45" s="85"/>
      <c r="Z45" s="85"/>
    </row>
    <row r="46" spans="1:26">
      <c r="A46" s="85"/>
      <c r="B46" s="107"/>
      <c r="C46" s="85"/>
      <c r="D46" s="85"/>
      <c r="E46" s="85"/>
      <c r="F46" s="85"/>
      <c r="G46" s="85"/>
      <c r="H46" s="85"/>
      <c r="I46" s="85"/>
      <c r="J46" s="85"/>
      <c r="K46" s="85"/>
      <c r="L46" s="85"/>
      <c r="M46" s="85"/>
      <c r="N46" s="85"/>
      <c r="O46" s="85"/>
      <c r="P46" s="85"/>
      <c r="Q46" s="85"/>
      <c r="R46" s="85"/>
      <c r="S46" s="85"/>
      <c r="T46" s="85"/>
      <c r="U46" s="85"/>
      <c r="V46" s="85"/>
      <c r="W46" s="85"/>
      <c r="X46" s="85"/>
      <c r="Y46" s="85"/>
      <c r="Z46" s="85"/>
    </row>
    <row r="47" spans="1:26">
      <c r="A47" s="85"/>
      <c r="B47" s="107"/>
      <c r="C47" s="85"/>
      <c r="D47" s="85"/>
      <c r="E47" s="85"/>
      <c r="F47" s="85"/>
      <c r="G47" s="85"/>
      <c r="H47" s="85"/>
      <c r="I47" s="85"/>
      <c r="J47" s="85"/>
      <c r="K47" s="85"/>
      <c r="L47" s="85"/>
      <c r="M47" s="85"/>
      <c r="N47" s="85"/>
      <c r="O47" s="85"/>
      <c r="P47" s="85"/>
      <c r="Q47" s="85"/>
      <c r="R47" s="85"/>
      <c r="S47" s="85"/>
      <c r="T47" s="85"/>
      <c r="U47" s="85"/>
      <c r="V47" s="85"/>
      <c r="W47" s="85"/>
      <c r="X47" s="85"/>
      <c r="Y47" s="85"/>
      <c r="Z47" s="85"/>
    </row>
    <row r="48" spans="1:26">
      <c r="A48" s="85"/>
      <c r="B48" s="107"/>
      <c r="C48" s="85"/>
      <c r="D48" s="85"/>
      <c r="E48" s="85"/>
      <c r="F48" s="85"/>
      <c r="G48" s="85"/>
      <c r="H48" s="85"/>
      <c r="I48" s="85"/>
      <c r="J48" s="85"/>
      <c r="K48" s="85"/>
      <c r="L48" s="85"/>
      <c r="M48" s="85"/>
      <c r="N48" s="85"/>
      <c r="O48" s="85"/>
      <c r="P48" s="85"/>
      <c r="Q48" s="85"/>
      <c r="R48" s="85"/>
      <c r="S48" s="85"/>
      <c r="T48" s="85"/>
      <c r="U48" s="85"/>
      <c r="V48" s="85"/>
      <c r="W48" s="85"/>
      <c r="X48" s="85"/>
      <c r="Y48" s="85"/>
      <c r="Z48" s="85"/>
    </row>
    <row r="49" spans="1:26">
      <c r="A49" s="85"/>
      <c r="B49" s="107"/>
      <c r="C49" s="85"/>
      <c r="D49" s="85"/>
      <c r="E49" s="85"/>
      <c r="F49" s="85"/>
      <c r="G49" s="85"/>
      <c r="H49" s="85"/>
      <c r="I49" s="85"/>
      <c r="J49" s="85"/>
      <c r="K49" s="85"/>
      <c r="L49" s="85"/>
      <c r="M49" s="85"/>
      <c r="N49" s="85"/>
      <c r="O49" s="85"/>
      <c r="P49" s="85"/>
      <c r="Q49" s="85"/>
      <c r="R49" s="85"/>
      <c r="S49" s="85"/>
      <c r="T49" s="85"/>
      <c r="U49" s="85"/>
      <c r="V49" s="85"/>
      <c r="W49" s="85"/>
      <c r="X49" s="85"/>
      <c r="Y49" s="85"/>
      <c r="Z49" s="85"/>
    </row>
    <row r="50" spans="1:26">
      <c r="A50" s="85"/>
      <c r="B50" s="107"/>
      <c r="C50" s="85"/>
      <c r="D50" s="85"/>
      <c r="E50" s="85"/>
      <c r="F50" s="85"/>
      <c r="G50" s="85"/>
      <c r="H50" s="85"/>
      <c r="I50" s="85"/>
      <c r="J50" s="85"/>
      <c r="K50" s="85"/>
      <c r="L50" s="85"/>
      <c r="M50" s="85"/>
      <c r="N50" s="85"/>
      <c r="O50" s="85"/>
      <c r="P50" s="85"/>
      <c r="Q50" s="85"/>
      <c r="R50" s="85"/>
      <c r="S50" s="85"/>
      <c r="T50" s="85"/>
      <c r="U50" s="85"/>
      <c r="V50" s="85"/>
      <c r="W50" s="85"/>
      <c r="X50" s="85"/>
      <c r="Y50" s="85"/>
      <c r="Z50" s="85"/>
    </row>
    <row r="51" spans="1:26">
      <c r="A51" s="85"/>
      <c r="B51" s="107"/>
      <c r="C51" s="85"/>
      <c r="D51" s="85"/>
      <c r="E51" s="85"/>
      <c r="F51" s="85"/>
      <c r="G51" s="85"/>
      <c r="H51" s="85"/>
      <c r="I51" s="85"/>
      <c r="J51" s="85"/>
      <c r="K51" s="85"/>
      <c r="L51" s="85"/>
      <c r="M51" s="85"/>
      <c r="N51" s="85"/>
      <c r="O51" s="85"/>
      <c r="P51" s="85"/>
      <c r="Q51" s="85"/>
      <c r="R51" s="85"/>
      <c r="S51" s="85"/>
      <c r="T51" s="85"/>
      <c r="U51" s="85"/>
      <c r="V51" s="85"/>
      <c r="W51" s="85"/>
      <c r="X51" s="85"/>
      <c r="Y51" s="85"/>
      <c r="Z51" s="85"/>
    </row>
    <row r="52" spans="1:26">
      <c r="A52" s="85"/>
      <c r="B52" s="107"/>
      <c r="C52" s="85"/>
      <c r="D52" s="85"/>
      <c r="E52" s="85"/>
      <c r="F52" s="85"/>
      <c r="G52" s="85"/>
      <c r="H52" s="85"/>
      <c r="I52" s="85"/>
      <c r="J52" s="85"/>
      <c r="K52" s="85"/>
      <c r="L52" s="85"/>
      <c r="M52" s="85"/>
      <c r="N52" s="85"/>
      <c r="O52" s="85"/>
      <c r="P52" s="85"/>
      <c r="Q52" s="85"/>
      <c r="R52" s="85"/>
      <c r="S52" s="85"/>
      <c r="T52" s="85"/>
      <c r="U52" s="85"/>
      <c r="V52" s="85"/>
      <c r="W52" s="85"/>
      <c r="X52" s="85"/>
      <c r="Y52" s="85"/>
      <c r="Z52" s="85"/>
    </row>
    <row r="53" spans="1:26">
      <c r="A53" s="85"/>
      <c r="B53" s="107"/>
      <c r="C53" s="85"/>
      <c r="D53" s="85"/>
      <c r="E53" s="85"/>
      <c r="F53" s="85"/>
      <c r="G53" s="85"/>
      <c r="H53" s="85"/>
      <c r="I53" s="85"/>
      <c r="J53" s="85"/>
      <c r="K53" s="85"/>
      <c r="L53" s="85"/>
      <c r="M53" s="85"/>
      <c r="N53" s="85"/>
      <c r="O53" s="85"/>
      <c r="P53" s="85"/>
      <c r="Q53" s="85"/>
      <c r="R53" s="85"/>
      <c r="S53" s="85"/>
      <c r="T53" s="85"/>
      <c r="U53" s="85"/>
      <c r="V53" s="85"/>
      <c r="W53" s="85"/>
      <c r="X53" s="85"/>
      <c r="Y53" s="85"/>
      <c r="Z53" s="85"/>
    </row>
    <row r="54" spans="1:26">
      <c r="A54" s="85"/>
      <c r="B54" s="107"/>
      <c r="C54" s="85"/>
      <c r="D54" s="85"/>
      <c r="E54" s="85"/>
      <c r="F54" s="85"/>
      <c r="G54" s="85"/>
      <c r="H54" s="85"/>
      <c r="I54" s="85"/>
      <c r="J54" s="85"/>
      <c r="K54" s="85"/>
      <c r="L54" s="85"/>
      <c r="M54" s="85"/>
      <c r="N54" s="85"/>
      <c r="O54" s="85"/>
      <c r="P54" s="85"/>
      <c r="Q54" s="85"/>
      <c r="R54" s="85"/>
      <c r="S54" s="85"/>
      <c r="T54" s="85"/>
      <c r="U54" s="85"/>
      <c r="V54" s="85"/>
      <c r="W54" s="85"/>
      <c r="X54" s="85"/>
      <c r="Y54" s="85"/>
      <c r="Z54" s="85"/>
    </row>
    <row r="55" spans="1:26">
      <c r="A55" s="85"/>
      <c r="B55" s="107"/>
      <c r="C55" s="85"/>
      <c r="D55" s="85"/>
      <c r="E55" s="85"/>
      <c r="F55" s="85"/>
      <c r="G55" s="85"/>
      <c r="H55" s="85"/>
      <c r="I55" s="85"/>
      <c r="J55" s="85"/>
      <c r="K55" s="85"/>
      <c r="L55" s="85"/>
      <c r="M55" s="85"/>
      <c r="N55" s="85"/>
      <c r="O55" s="85"/>
      <c r="P55" s="85"/>
      <c r="Q55" s="85"/>
      <c r="R55" s="85"/>
      <c r="S55" s="85"/>
      <c r="T55" s="85"/>
      <c r="U55" s="85"/>
      <c r="V55" s="85"/>
      <c r="W55" s="85"/>
      <c r="X55" s="85"/>
      <c r="Y55" s="85"/>
      <c r="Z55" s="85"/>
    </row>
    <row r="56" spans="1:26">
      <c r="A56" s="85"/>
      <c r="B56" s="107"/>
      <c r="C56" s="85"/>
      <c r="D56" s="85"/>
      <c r="E56" s="85"/>
      <c r="F56" s="85"/>
      <c r="G56" s="85"/>
      <c r="H56" s="85"/>
      <c r="I56" s="85"/>
      <c r="J56" s="85"/>
      <c r="K56" s="85"/>
      <c r="L56" s="85"/>
      <c r="M56" s="85"/>
      <c r="N56" s="85"/>
      <c r="O56" s="85"/>
      <c r="P56" s="85"/>
      <c r="Q56" s="85"/>
      <c r="R56" s="85"/>
      <c r="S56" s="85"/>
      <c r="T56" s="85"/>
      <c r="U56" s="85"/>
      <c r="V56" s="85"/>
      <c r="W56" s="85"/>
      <c r="X56" s="85"/>
      <c r="Y56" s="85"/>
      <c r="Z56" s="85"/>
    </row>
    <row r="57" spans="1:26">
      <c r="A57" s="85"/>
      <c r="B57" s="107"/>
      <c r="C57" s="85"/>
      <c r="D57" s="85"/>
      <c r="E57" s="85"/>
      <c r="F57" s="85"/>
      <c r="G57" s="85"/>
      <c r="H57" s="85"/>
      <c r="I57" s="85"/>
      <c r="J57" s="85"/>
      <c r="K57" s="85"/>
      <c r="L57" s="85"/>
      <c r="M57" s="85"/>
      <c r="N57" s="85"/>
      <c r="O57" s="85"/>
      <c r="P57" s="85"/>
      <c r="Q57" s="85"/>
      <c r="R57" s="85"/>
      <c r="S57" s="85"/>
      <c r="T57" s="85"/>
      <c r="U57" s="85"/>
      <c r="V57" s="85"/>
      <c r="W57" s="85"/>
      <c r="X57" s="85"/>
      <c r="Y57" s="85"/>
      <c r="Z57" s="85"/>
    </row>
    <row r="58" spans="1:26">
      <c r="A58" s="85"/>
      <c r="B58" s="107"/>
      <c r="C58" s="85"/>
      <c r="D58" s="85"/>
      <c r="E58" s="85"/>
      <c r="F58" s="85"/>
      <c r="G58" s="85"/>
      <c r="H58" s="85"/>
      <c r="I58" s="85"/>
      <c r="J58" s="85"/>
      <c r="K58" s="85"/>
      <c r="L58" s="85"/>
      <c r="M58" s="85"/>
      <c r="N58" s="85"/>
      <c r="O58" s="85"/>
      <c r="P58" s="85"/>
      <c r="Q58" s="85"/>
      <c r="R58" s="85"/>
      <c r="S58" s="85"/>
      <c r="T58" s="85"/>
      <c r="U58" s="85"/>
      <c r="V58" s="85"/>
      <c r="W58" s="85"/>
      <c r="X58" s="85"/>
      <c r="Y58" s="85"/>
      <c r="Z58" s="85"/>
    </row>
    <row r="59" spans="1:26">
      <c r="A59" s="85"/>
      <c r="B59" s="107"/>
      <c r="C59" s="85"/>
      <c r="D59" s="85"/>
      <c r="E59" s="85"/>
      <c r="F59" s="85"/>
      <c r="G59" s="85"/>
      <c r="H59" s="85"/>
      <c r="I59" s="85"/>
      <c r="J59" s="85"/>
      <c r="K59" s="85"/>
      <c r="L59" s="85"/>
      <c r="M59" s="85"/>
      <c r="N59" s="85"/>
      <c r="O59" s="85"/>
      <c r="P59" s="85"/>
      <c r="Q59" s="85"/>
      <c r="R59" s="85"/>
      <c r="S59" s="85"/>
      <c r="T59" s="85"/>
      <c r="U59" s="85"/>
      <c r="V59" s="85"/>
      <c r="W59" s="85"/>
      <c r="X59" s="85"/>
      <c r="Y59" s="85"/>
      <c r="Z59" s="85"/>
    </row>
    <row r="60" spans="1:26">
      <c r="A60" s="85"/>
      <c r="B60" s="107"/>
      <c r="C60" s="85"/>
      <c r="D60" s="85"/>
      <c r="E60" s="85"/>
      <c r="F60" s="85"/>
      <c r="G60" s="85"/>
      <c r="H60" s="85"/>
      <c r="I60" s="85"/>
      <c r="J60" s="85"/>
      <c r="K60" s="85"/>
      <c r="L60" s="85"/>
      <c r="M60" s="85"/>
      <c r="N60" s="85"/>
      <c r="O60" s="85"/>
      <c r="P60" s="85"/>
      <c r="Q60" s="85"/>
      <c r="R60" s="85"/>
      <c r="S60" s="85"/>
      <c r="T60" s="85"/>
      <c r="U60" s="85"/>
      <c r="V60" s="85"/>
      <c r="W60" s="85"/>
      <c r="X60" s="85"/>
      <c r="Y60" s="85"/>
      <c r="Z60" s="85"/>
    </row>
    <row r="61" spans="1:26">
      <c r="A61" s="85"/>
      <c r="B61" s="107"/>
      <c r="C61" s="85"/>
      <c r="D61" s="85"/>
      <c r="E61" s="85"/>
      <c r="F61" s="85"/>
      <c r="G61" s="85"/>
      <c r="H61" s="85"/>
      <c r="I61" s="85"/>
      <c r="J61" s="85"/>
      <c r="K61" s="85"/>
      <c r="L61" s="85"/>
      <c r="M61" s="85"/>
      <c r="N61" s="85"/>
      <c r="O61" s="85"/>
      <c r="P61" s="85"/>
      <c r="Q61" s="85"/>
      <c r="R61" s="85"/>
      <c r="S61" s="85"/>
      <c r="T61" s="85"/>
      <c r="U61" s="85"/>
      <c r="V61" s="85"/>
      <c r="W61" s="85"/>
      <c r="X61" s="85"/>
      <c r="Y61" s="85"/>
      <c r="Z61" s="85"/>
    </row>
    <row r="62" spans="1:26">
      <c r="A62" s="85"/>
      <c r="B62" s="107"/>
      <c r="C62" s="85"/>
      <c r="D62" s="85"/>
      <c r="E62" s="85"/>
      <c r="F62" s="85"/>
      <c r="G62" s="85"/>
      <c r="H62" s="85"/>
      <c r="I62" s="85"/>
      <c r="J62" s="85"/>
      <c r="K62" s="85"/>
      <c r="L62" s="85"/>
      <c r="M62" s="85"/>
      <c r="N62" s="85"/>
      <c r="O62" s="85"/>
      <c r="P62" s="85"/>
      <c r="Q62" s="85"/>
      <c r="R62" s="85"/>
      <c r="S62" s="85"/>
      <c r="T62" s="85"/>
      <c r="U62" s="85"/>
      <c r="V62" s="85"/>
      <c r="W62" s="85"/>
      <c r="X62" s="85"/>
      <c r="Y62" s="85"/>
      <c r="Z62" s="85"/>
    </row>
    <row r="63" spans="1:26">
      <c r="A63" s="85"/>
      <c r="B63" s="107"/>
      <c r="C63" s="85"/>
      <c r="D63" s="85"/>
      <c r="E63" s="85"/>
      <c r="F63" s="85"/>
      <c r="G63" s="85"/>
      <c r="H63" s="85"/>
      <c r="I63" s="85"/>
      <c r="J63" s="85"/>
      <c r="K63" s="85"/>
      <c r="L63" s="85"/>
      <c r="M63" s="85"/>
      <c r="N63" s="85"/>
      <c r="O63" s="85"/>
      <c r="P63" s="85"/>
      <c r="Q63" s="85"/>
      <c r="R63" s="85"/>
      <c r="S63" s="85"/>
      <c r="T63" s="85"/>
      <c r="U63" s="85"/>
      <c r="V63" s="85"/>
      <c r="W63" s="85"/>
      <c r="X63" s="85"/>
      <c r="Y63" s="85"/>
      <c r="Z63" s="85"/>
    </row>
    <row r="64" spans="1:26">
      <c r="A64" s="85"/>
      <c r="B64" s="107"/>
      <c r="C64" s="85"/>
      <c r="D64" s="85"/>
      <c r="E64" s="85"/>
      <c r="F64" s="85"/>
      <c r="G64" s="85"/>
      <c r="H64" s="85"/>
      <c r="I64" s="85"/>
      <c r="J64" s="85"/>
      <c r="K64" s="85"/>
      <c r="L64" s="85"/>
      <c r="M64" s="85"/>
      <c r="N64" s="85"/>
      <c r="O64" s="85"/>
      <c r="P64" s="85"/>
      <c r="Q64" s="85"/>
      <c r="R64" s="85"/>
      <c r="S64" s="85"/>
      <c r="T64" s="85"/>
      <c r="U64" s="85"/>
      <c r="V64" s="85"/>
      <c r="W64" s="85"/>
      <c r="X64" s="85"/>
      <c r="Y64" s="85"/>
      <c r="Z64" s="85"/>
    </row>
    <row r="65" spans="1:26">
      <c r="A65" s="85"/>
      <c r="B65" s="107"/>
      <c r="C65" s="85"/>
      <c r="D65" s="85"/>
      <c r="E65" s="85"/>
      <c r="F65" s="85"/>
      <c r="G65" s="85"/>
      <c r="H65" s="85"/>
      <c r="I65" s="85"/>
      <c r="J65" s="85"/>
      <c r="K65" s="85"/>
      <c r="L65" s="85"/>
      <c r="M65" s="85"/>
      <c r="N65" s="85"/>
      <c r="O65" s="85"/>
      <c r="P65" s="85"/>
      <c r="Q65" s="85"/>
      <c r="R65" s="85"/>
      <c r="S65" s="85"/>
      <c r="T65" s="85"/>
      <c r="U65" s="85"/>
      <c r="V65" s="85"/>
      <c r="W65" s="85"/>
      <c r="X65" s="85"/>
      <c r="Y65" s="85"/>
      <c r="Z65" s="85"/>
    </row>
    <row r="66" spans="1:26">
      <c r="A66" s="85"/>
      <c r="B66" s="107"/>
      <c r="C66" s="85"/>
      <c r="D66" s="85"/>
      <c r="E66" s="85"/>
      <c r="F66" s="85"/>
      <c r="G66" s="85"/>
      <c r="H66" s="85"/>
      <c r="I66" s="85"/>
      <c r="J66" s="85"/>
      <c r="K66" s="85"/>
      <c r="L66" s="85"/>
      <c r="M66" s="85"/>
      <c r="N66" s="85"/>
      <c r="O66" s="85"/>
      <c r="P66" s="85"/>
      <c r="Q66" s="85"/>
      <c r="R66" s="85"/>
      <c r="S66" s="85"/>
      <c r="T66" s="85"/>
      <c r="U66" s="85"/>
      <c r="V66" s="85"/>
      <c r="W66" s="85"/>
      <c r="X66" s="85"/>
      <c r="Y66" s="85"/>
      <c r="Z66" s="85"/>
    </row>
    <row r="67" spans="1:26">
      <c r="A67" s="85"/>
      <c r="B67" s="107"/>
      <c r="C67" s="85"/>
      <c r="D67" s="85"/>
      <c r="E67" s="85"/>
      <c r="F67" s="85"/>
      <c r="G67" s="85"/>
      <c r="H67" s="85"/>
      <c r="I67" s="85"/>
      <c r="J67" s="85"/>
      <c r="K67" s="85"/>
      <c r="L67" s="85"/>
      <c r="M67" s="85"/>
      <c r="N67" s="85"/>
      <c r="O67" s="85"/>
      <c r="P67" s="85"/>
      <c r="Q67" s="85"/>
      <c r="R67" s="85"/>
      <c r="S67" s="85"/>
      <c r="T67" s="85"/>
      <c r="U67" s="85"/>
      <c r="V67" s="85"/>
      <c r="W67" s="85"/>
      <c r="X67" s="85"/>
      <c r="Y67" s="85"/>
      <c r="Z67" s="85"/>
    </row>
    <row r="68" spans="1:26">
      <c r="A68" s="85"/>
      <c r="B68" s="107"/>
      <c r="C68" s="85"/>
      <c r="D68" s="85"/>
      <c r="E68" s="85"/>
      <c r="F68" s="85"/>
      <c r="G68" s="85"/>
      <c r="H68" s="85"/>
      <c r="I68" s="85"/>
      <c r="J68" s="85"/>
      <c r="K68" s="85"/>
      <c r="L68" s="85"/>
      <c r="M68" s="85"/>
      <c r="N68" s="85"/>
      <c r="O68" s="85"/>
      <c r="P68" s="85"/>
      <c r="Q68" s="85"/>
      <c r="R68" s="85"/>
      <c r="S68" s="85"/>
      <c r="T68" s="85"/>
      <c r="U68" s="85"/>
      <c r="V68" s="85"/>
      <c r="W68" s="85"/>
      <c r="X68" s="85"/>
      <c r="Y68" s="85"/>
      <c r="Z68" s="85"/>
    </row>
    <row r="69" spans="1:26">
      <c r="A69" s="85"/>
      <c r="B69" s="107"/>
      <c r="C69" s="85"/>
      <c r="D69" s="85"/>
      <c r="E69" s="85"/>
      <c r="F69" s="85"/>
      <c r="G69" s="85"/>
      <c r="H69" s="85"/>
      <c r="I69" s="85"/>
      <c r="J69" s="85"/>
      <c r="K69" s="85"/>
      <c r="L69" s="85"/>
      <c r="M69" s="85"/>
      <c r="N69" s="85"/>
      <c r="O69" s="85"/>
      <c r="P69" s="85"/>
      <c r="Q69" s="85"/>
      <c r="R69" s="85"/>
      <c r="S69" s="85"/>
      <c r="T69" s="85"/>
      <c r="U69" s="85"/>
      <c r="V69" s="85"/>
      <c r="W69" s="85"/>
      <c r="X69" s="85"/>
      <c r="Y69" s="85"/>
      <c r="Z69" s="85"/>
    </row>
    <row r="70" spans="1:26">
      <c r="A70" s="85"/>
      <c r="B70" s="107"/>
      <c r="C70" s="85"/>
      <c r="D70" s="85"/>
      <c r="E70" s="85"/>
      <c r="F70" s="85"/>
      <c r="G70" s="85"/>
      <c r="H70" s="85"/>
      <c r="I70" s="85"/>
      <c r="J70" s="85"/>
      <c r="K70" s="85"/>
      <c r="L70" s="85"/>
      <c r="M70" s="85"/>
      <c r="N70" s="85"/>
      <c r="O70" s="85"/>
      <c r="P70" s="85"/>
      <c r="Q70" s="85"/>
      <c r="R70" s="85"/>
      <c r="S70" s="85"/>
      <c r="T70" s="85"/>
      <c r="U70" s="85"/>
      <c r="V70" s="85"/>
      <c r="W70" s="85"/>
      <c r="X70" s="85"/>
      <c r="Y70" s="85"/>
      <c r="Z70" s="85"/>
    </row>
    <row r="71" spans="1:26">
      <c r="A71" s="85"/>
      <c r="B71" s="107"/>
      <c r="C71" s="85"/>
      <c r="D71" s="85"/>
      <c r="E71" s="85"/>
      <c r="F71" s="85"/>
      <c r="G71" s="85"/>
      <c r="H71" s="85"/>
      <c r="I71" s="85"/>
      <c r="J71" s="85"/>
      <c r="K71" s="85"/>
      <c r="L71" s="85"/>
      <c r="M71" s="85"/>
      <c r="N71" s="85"/>
      <c r="O71" s="85"/>
      <c r="P71" s="85"/>
      <c r="Q71" s="85"/>
      <c r="R71" s="85"/>
      <c r="S71" s="85"/>
      <c r="T71" s="85"/>
      <c r="U71" s="85"/>
      <c r="V71" s="85"/>
      <c r="W71" s="85"/>
      <c r="X71" s="85"/>
      <c r="Y71" s="85"/>
      <c r="Z71" s="85"/>
    </row>
    <row r="72" spans="1:26">
      <c r="A72" s="85"/>
      <c r="B72" s="107"/>
      <c r="C72" s="85"/>
      <c r="D72" s="85"/>
      <c r="E72" s="85"/>
      <c r="F72" s="85"/>
      <c r="G72" s="85"/>
      <c r="H72" s="85"/>
      <c r="I72" s="85"/>
      <c r="J72" s="85"/>
      <c r="K72" s="85"/>
      <c r="L72" s="85"/>
      <c r="M72" s="85"/>
      <c r="N72" s="85"/>
      <c r="O72" s="85"/>
      <c r="P72" s="85"/>
      <c r="Q72" s="85"/>
      <c r="R72" s="85"/>
      <c r="S72" s="85"/>
      <c r="T72" s="85"/>
      <c r="U72" s="85"/>
      <c r="V72" s="85"/>
      <c r="W72" s="85"/>
      <c r="X72" s="85"/>
      <c r="Y72" s="85"/>
      <c r="Z72" s="85"/>
    </row>
    <row r="73" spans="1:26">
      <c r="A73" s="85"/>
      <c r="B73" s="107"/>
      <c r="C73" s="85"/>
      <c r="D73" s="85"/>
      <c r="E73" s="85"/>
      <c r="F73" s="85"/>
      <c r="G73" s="85"/>
      <c r="H73" s="85"/>
      <c r="I73" s="85"/>
      <c r="J73" s="85"/>
      <c r="K73" s="85"/>
      <c r="L73" s="85"/>
      <c r="M73" s="85"/>
      <c r="N73" s="85"/>
      <c r="O73" s="85"/>
      <c r="P73" s="85"/>
      <c r="Q73" s="85"/>
      <c r="R73" s="85"/>
      <c r="S73" s="85"/>
      <c r="T73" s="85"/>
      <c r="U73" s="85"/>
      <c r="V73" s="85"/>
      <c r="W73" s="85"/>
      <c r="X73" s="85"/>
      <c r="Y73" s="85"/>
      <c r="Z73" s="85"/>
    </row>
    <row r="74" spans="1:26">
      <c r="A74" s="85"/>
      <c r="B74" s="107"/>
      <c r="C74" s="85"/>
      <c r="D74" s="85"/>
      <c r="E74" s="85"/>
      <c r="F74" s="85"/>
      <c r="G74" s="85"/>
      <c r="H74" s="85"/>
      <c r="I74" s="85"/>
      <c r="J74" s="85"/>
      <c r="K74" s="85"/>
      <c r="L74" s="85"/>
      <c r="M74" s="85"/>
      <c r="N74" s="85"/>
      <c r="O74" s="85"/>
      <c r="P74" s="85"/>
      <c r="Q74" s="85"/>
      <c r="R74" s="85"/>
      <c r="S74" s="85"/>
      <c r="T74" s="85"/>
      <c r="U74" s="85"/>
      <c r="V74" s="85"/>
      <c r="W74" s="85"/>
      <c r="X74" s="85"/>
      <c r="Y74" s="85"/>
      <c r="Z74" s="85"/>
    </row>
    <row r="75" spans="1:26">
      <c r="A75" s="85"/>
      <c r="B75" s="107"/>
      <c r="C75" s="85"/>
      <c r="D75" s="85"/>
      <c r="E75" s="85"/>
      <c r="F75" s="85"/>
      <c r="G75" s="85"/>
      <c r="H75" s="85"/>
      <c r="I75" s="85"/>
      <c r="J75" s="85"/>
      <c r="K75" s="85"/>
      <c r="L75" s="85"/>
      <c r="M75" s="85"/>
      <c r="N75" s="85"/>
      <c r="O75" s="85"/>
      <c r="P75" s="85"/>
      <c r="Q75" s="85"/>
      <c r="R75" s="85"/>
      <c r="S75" s="85"/>
      <c r="T75" s="85"/>
      <c r="U75" s="85"/>
      <c r="V75" s="85"/>
      <c r="W75" s="85"/>
      <c r="X75" s="85"/>
      <c r="Y75" s="85"/>
      <c r="Z75" s="85"/>
    </row>
    <row r="76" spans="1:26">
      <c r="A76" s="85"/>
      <c r="B76" s="107"/>
      <c r="C76" s="85"/>
      <c r="D76" s="85"/>
      <c r="E76" s="85"/>
      <c r="F76" s="85"/>
      <c r="G76" s="85"/>
      <c r="H76" s="85"/>
      <c r="I76" s="85"/>
      <c r="J76" s="85"/>
      <c r="K76" s="85"/>
      <c r="L76" s="85"/>
      <c r="M76" s="85"/>
      <c r="N76" s="85"/>
      <c r="O76" s="85"/>
      <c r="P76" s="85"/>
      <c r="Q76" s="85"/>
      <c r="R76" s="85"/>
      <c r="S76" s="85"/>
      <c r="T76" s="85"/>
      <c r="U76" s="85"/>
      <c r="V76" s="85"/>
      <c r="W76" s="85"/>
      <c r="X76" s="85"/>
      <c r="Y76" s="85"/>
      <c r="Z76" s="85"/>
    </row>
    <row r="77" spans="1:26">
      <c r="A77" s="85"/>
      <c r="B77" s="107"/>
      <c r="C77" s="85"/>
      <c r="D77" s="85"/>
      <c r="E77" s="85"/>
      <c r="F77" s="85"/>
      <c r="G77" s="85"/>
      <c r="H77" s="85"/>
      <c r="I77" s="85"/>
      <c r="J77" s="85"/>
      <c r="K77" s="85"/>
      <c r="L77" s="85"/>
      <c r="M77" s="85"/>
      <c r="N77" s="85"/>
      <c r="O77" s="85"/>
      <c r="P77" s="85"/>
      <c r="Q77" s="85"/>
      <c r="R77" s="85"/>
      <c r="S77" s="85"/>
      <c r="T77" s="85"/>
      <c r="U77" s="85"/>
      <c r="V77" s="85"/>
      <c r="W77" s="85"/>
      <c r="X77" s="85"/>
      <c r="Y77" s="85"/>
      <c r="Z77" s="85"/>
    </row>
    <row r="78" spans="1:26">
      <c r="A78" s="85"/>
      <c r="B78" s="107"/>
      <c r="C78" s="85"/>
      <c r="D78" s="85"/>
      <c r="E78" s="85"/>
      <c r="F78" s="85"/>
      <c r="G78" s="85"/>
      <c r="H78" s="85"/>
      <c r="I78" s="85"/>
      <c r="J78" s="85"/>
      <c r="K78" s="85"/>
      <c r="L78" s="85"/>
      <c r="M78" s="85"/>
      <c r="N78" s="85"/>
      <c r="O78" s="85"/>
      <c r="P78" s="85"/>
      <c r="Q78" s="85"/>
      <c r="R78" s="85"/>
      <c r="S78" s="85"/>
      <c r="T78" s="85"/>
      <c r="U78" s="85"/>
      <c r="V78" s="85"/>
      <c r="W78" s="85"/>
      <c r="X78" s="85"/>
      <c r="Y78" s="85"/>
      <c r="Z78" s="85"/>
    </row>
    <row r="79" spans="1:26">
      <c r="A79" s="85"/>
      <c r="B79" s="107"/>
      <c r="C79" s="85"/>
      <c r="D79" s="85"/>
      <c r="E79" s="85"/>
      <c r="F79" s="85"/>
      <c r="G79" s="85"/>
      <c r="H79" s="85"/>
      <c r="I79" s="85"/>
      <c r="J79" s="85"/>
      <c r="K79" s="85"/>
      <c r="L79" s="85"/>
      <c r="M79" s="85"/>
      <c r="N79" s="85"/>
      <c r="O79" s="85"/>
      <c r="P79" s="85"/>
      <c r="Q79" s="85"/>
      <c r="R79" s="85"/>
      <c r="S79" s="85"/>
      <c r="T79" s="85"/>
      <c r="U79" s="85"/>
      <c r="V79" s="85"/>
      <c r="W79" s="85"/>
      <c r="X79" s="85"/>
      <c r="Y79" s="85"/>
      <c r="Z79" s="85"/>
    </row>
    <row r="80" spans="1:26">
      <c r="A80" s="85"/>
      <c r="B80" s="107"/>
      <c r="C80" s="85"/>
      <c r="D80" s="85"/>
      <c r="E80" s="85"/>
      <c r="F80" s="85"/>
      <c r="G80" s="85"/>
      <c r="H80" s="85"/>
      <c r="I80" s="85"/>
      <c r="J80" s="85"/>
      <c r="K80" s="85"/>
      <c r="L80" s="85"/>
      <c r="M80" s="85"/>
      <c r="N80" s="85"/>
      <c r="O80" s="85"/>
      <c r="P80" s="85"/>
      <c r="Q80" s="85"/>
      <c r="R80" s="85"/>
      <c r="S80" s="85"/>
      <c r="T80" s="85"/>
      <c r="U80" s="85"/>
      <c r="V80" s="85"/>
      <c r="W80" s="85"/>
      <c r="X80" s="85"/>
      <c r="Y80" s="85"/>
      <c r="Z80" s="85"/>
    </row>
    <row r="81" spans="1:26">
      <c r="A81" s="85"/>
      <c r="B81" s="107"/>
      <c r="C81" s="85"/>
      <c r="D81" s="85"/>
      <c r="E81" s="85"/>
      <c r="F81" s="85"/>
      <c r="G81" s="85"/>
      <c r="H81" s="85"/>
      <c r="I81" s="85"/>
      <c r="J81" s="85"/>
      <c r="K81" s="85"/>
      <c r="L81" s="85"/>
      <c r="M81" s="85"/>
      <c r="N81" s="85"/>
      <c r="O81" s="85"/>
      <c r="P81" s="85"/>
      <c r="Q81" s="85"/>
      <c r="R81" s="85"/>
      <c r="S81" s="85"/>
      <c r="T81" s="85"/>
      <c r="U81" s="85"/>
      <c r="V81" s="85"/>
      <c r="W81" s="85"/>
      <c r="X81" s="85"/>
      <c r="Y81" s="85"/>
      <c r="Z81" s="85"/>
    </row>
    <row r="82" spans="1:26">
      <c r="A82" s="85"/>
      <c r="B82" s="107"/>
      <c r="C82" s="85"/>
      <c r="D82" s="85"/>
      <c r="E82" s="85"/>
      <c r="F82" s="85"/>
      <c r="G82" s="85"/>
      <c r="H82" s="85"/>
      <c r="I82" s="85"/>
      <c r="J82" s="85"/>
      <c r="K82" s="85"/>
      <c r="L82" s="85"/>
      <c r="M82" s="85"/>
      <c r="N82" s="85"/>
      <c r="O82" s="85"/>
      <c r="P82" s="85"/>
      <c r="Q82" s="85"/>
      <c r="R82" s="85"/>
      <c r="S82" s="85"/>
      <c r="T82" s="85"/>
      <c r="U82" s="85"/>
      <c r="V82" s="85"/>
      <c r="W82" s="85"/>
      <c r="X82" s="85"/>
      <c r="Y82" s="85"/>
      <c r="Z82" s="85"/>
    </row>
    <row r="83" spans="1:26">
      <c r="A83" s="85"/>
      <c r="B83" s="107"/>
      <c r="C83" s="85"/>
      <c r="D83" s="85"/>
      <c r="E83" s="85"/>
      <c r="F83" s="85"/>
      <c r="G83" s="85"/>
      <c r="H83" s="85"/>
      <c r="I83" s="85"/>
      <c r="J83" s="85"/>
      <c r="K83" s="85"/>
      <c r="L83" s="85"/>
      <c r="M83" s="85"/>
      <c r="N83" s="85"/>
      <c r="O83" s="85"/>
      <c r="P83" s="85"/>
      <c r="Q83" s="85"/>
      <c r="R83" s="85"/>
      <c r="S83" s="85"/>
      <c r="T83" s="85"/>
      <c r="U83" s="85"/>
      <c r="V83" s="85"/>
      <c r="W83" s="85"/>
      <c r="X83" s="85"/>
      <c r="Y83" s="85"/>
      <c r="Z83" s="85"/>
    </row>
    <row r="84" spans="1:26">
      <c r="A84" s="85"/>
      <c r="B84" s="107"/>
      <c r="C84" s="85"/>
      <c r="D84" s="85"/>
      <c r="E84" s="85"/>
      <c r="F84" s="85"/>
      <c r="G84" s="85"/>
      <c r="H84" s="85"/>
      <c r="I84" s="85"/>
      <c r="J84" s="85"/>
      <c r="K84" s="85"/>
      <c r="L84" s="85"/>
      <c r="M84" s="85"/>
      <c r="N84" s="85"/>
      <c r="O84" s="85"/>
      <c r="P84" s="85"/>
      <c r="Q84" s="85"/>
      <c r="R84" s="85"/>
      <c r="S84" s="85"/>
      <c r="T84" s="85"/>
      <c r="U84" s="85"/>
      <c r="V84" s="85"/>
      <c r="W84" s="85"/>
      <c r="X84" s="85"/>
      <c r="Y84" s="85"/>
      <c r="Z84" s="85"/>
    </row>
    <row r="85" spans="1:26">
      <c r="A85" s="85"/>
      <c r="B85" s="107"/>
      <c r="C85" s="85"/>
      <c r="D85" s="85"/>
      <c r="E85" s="85"/>
      <c r="F85" s="85"/>
      <c r="G85" s="85"/>
      <c r="H85" s="85"/>
      <c r="I85" s="85"/>
      <c r="J85" s="85"/>
      <c r="K85" s="85"/>
      <c r="L85" s="85"/>
      <c r="M85" s="85"/>
      <c r="N85" s="85"/>
      <c r="O85" s="85"/>
      <c r="P85" s="85"/>
      <c r="Q85" s="85"/>
      <c r="R85" s="85"/>
      <c r="S85" s="85"/>
      <c r="T85" s="85"/>
      <c r="U85" s="85"/>
      <c r="V85" s="85"/>
      <c r="W85" s="85"/>
      <c r="X85" s="85"/>
      <c r="Y85" s="85"/>
      <c r="Z85" s="85"/>
    </row>
    <row r="86" spans="1:26">
      <c r="A86" s="85"/>
      <c r="B86" s="107"/>
      <c r="C86" s="85"/>
      <c r="D86" s="85"/>
      <c r="E86" s="85"/>
      <c r="F86" s="85"/>
      <c r="G86" s="85"/>
      <c r="H86" s="85"/>
      <c r="I86" s="85"/>
      <c r="J86" s="85"/>
      <c r="K86" s="85"/>
      <c r="L86" s="85"/>
      <c r="M86" s="85"/>
      <c r="N86" s="85"/>
      <c r="O86" s="85"/>
      <c r="P86" s="85"/>
      <c r="Q86" s="85"/>
      <c r="R86" s="85"/>
      <c r="S86" s="85"/>
      <c r="T86" s="85"/>
      <c r="U86" s="85"/>
      <c r="V86" s="85"/>
      <c r="W86" s="85"/>
      <c r="X86" s="85"/>
      <c r="Y86" s="85"/>
      <c r="Z86" s="85"/>
    </row>
    <row r="87" spans="1:26">
      <c r="A87" s="85"/>
      <c r="B87" s="107"/>
      <c r="C87" s="85"/>
      <c r="D87" s="85"/>
      <c r="E87" s="85"/>
      <c r="F87" s="85"/>
      <c r="G87" s="85"/>
      <c r="H87" s="85"/>
      <c r="I87" s="85"/>
      <c r="J87" s="85"/>
      <c r="K87" s="85"/>
      <c r="L87" s="85"/>
      <c r="M87" s="85"/>
      <c r="N87" s="85"/>
      <c r="O87" s="85"/>
      <c r="P87" s="85"/>
      <c r="Q87" s="85"/>
      <c r="R87" s="85"/>
      <c r="S87" s="85"/>
      <c r="T87" s="85"/>
      <c r="U87" s="85"/>
      <c r="V87" s="85"/>
      <c r="W87" s="85"/>
      <c r="X87" s="85"/>
      <c r="Y87" s="85"/>
      <c r="Z87" s="85"/>
    </row>
    <row r="88" spans="1:26">
      <c r="A88" s="85"/>
      <c r="B88" s="107"/>
      <c r="C88" s="85"/>
      <c r="D88" s="85"/>
      <c r="E88" s="85"/>
      <c r="F88" s="85"/>
      <c r="G88" s="85"/>
      <c r="H88" s="85"/>
      <c r="I88" s="85"/>
      <c r="J88" s="85"/>
      <c r="K88" s="85"/>
      <c r="L88" s="85"/>
      <c r="M88" s="85"/>
      <c r="N88" s="85"/>
      <c r="O88" s="85"/>
      <c r="P88" s="85"/>
      <c r="Q88" s="85"/>
      <c r="R88" s="85"/>
      <c r="S88" s="85"/>
      <c r="T88" s="85"/>
      <c r="U88" s="85"/>
      <c r="V88" s="85"/>
      <c r="W88" s="85"/>
      <c r="X88" s="85"/>
      <c r="Y88" s="85"/>
      <c r="Z88" s="85"/>
    </row>
    <row r="89" spans="1:26">
      <c r="A89" s="85"/>
      <c r="B89" s="107"/>
      <c r="C89" s="85"/>
      <c r="D89" s="85"/>
      <c r="E89" s="85"/>
      <c r="F89" s="85"/>
      <c r="G89" s="85"/>
      <c r="H89" s="85"/>
      <c r="I89" s="85"/>
      <c r="J89" s="85"/>
      <c r="K89" s="85"/>
      <c r="L89" s="85"/>
      <c r="M89" s="85"/>
      <c r="N89" s="85"/>
      <c r="O89" s="85"/>
      <c r="P89" s="85"/>
      <c r="Q89" s="85"/>
      <c r="R89" s="85"/>
      <c r="S89" s="85"/>
      <c r="T89" s="85"/>
      <c r="U89" s="85"/>
      <c r="V89" s="85"/>
      <c r="W89" s="85"/>
      <c r="X89" s="85"/>
      <c r="Y89" s="85"/>
      <c r="Z89" s="85"/>
    </row>
    <row r="90" spans="1:26">
      <c r="A90" s="85"/>
      <c r="B90" s="107"/>
      <c r="C90" s="85"/>
      <c r="D90" s="85"/>
      <c r="E90" s="85"/>
      <c r="F90" s="85"/>
      <c r="G90" s="85"/>
      <c r="H90" s="85"/>
      <c r="I90" s="85"/>
      <c r="J90" s="85"/>
      <c r="K90" s="85"/>
      <c r="L90" s="85"/>
      <c r="M90" s="85"/>
      <c r="N90" s="85"/>
      <c r="O90" s="85"/>
      <c r="P90" s="85"/>
      <c r="Q90" s="85"/>
      <c r="R90" s="85"/>
      <c r="S90" s="85"/>
      <c r="T90" s="85"/>
      <c r="U90" s="85"/>
      <c r="V90" s="85"/>
      <c r="W90" s="85"/>
      <c r="X90" s="85"/>
      <c r="Y90" s="85"/>
      <c r="Z90" s="85"/>
    </row>
    <row r="91" spans="1:26">
      <c r="A91" s="85"/>
      <c r="B91" s="107"/>
      <c r="C91" s="85"/>
      <c r="D91" s="85"/>
      <c r="E91" s="85"/>
      <c r="F91" s="85"/>
      <c r="G91" s="85"/>
      <c r="H91" s="85"/>
      <c r="I91" s="85"/>
      <c r="J91" s="85"/>
      <c r="K91" s="85"/>
      <c r="L91" s="85"/>
      <c r="M91" s="85"/>
      <c r="N91" s="85"/>
      <c r="O91" s="85"/>
      <c r="P91" s="85"/>
      <c r="Q91" s="85"/>
      <c r="R91" s="85"/>
      <c r="S91" s="85"/>
      <c r="T91" s="85"/>
      <c r="U91" s="85"/>
      <c r="V91" s="85"/>
      <c r="W91" s="85"/>
      <c r="X91" s="85"/>
      <c r="Y91" s="85"/>
      <c r="Z91" s="85"/>
    </row>
    <row r="92" spans="1:26">
      <c r="A92" s="85"/>
      <c r="B92" s="107"/>
      <c r="C92" s="85"/>
      <c r="D92" s="85"/>
      <c r="E92" s="85"/>
      <c r="F92" s="85"/>
      <c r="G92" s="85"/>
      <c r="H92" s="85"/>
      <c r="I92" s="85"/>
      <c r="J92" s="85"/>
      <c r="K92" s="85"/>
      <c r="L92" s="85"/>
      <c r="M92" s="85"/>
      <c r="N92" s="85"/>
      <c r="O92" s="85"/>
      <c r="P92" s="85"/>
      <c r="Q92" s="85"/>
      <c r="R92" s="85"/>
      <c r="S92" s="85"/>
      <c r="T92" s="85"/>
      <c r="U92" s="85"/>
      <c r="V92" s="85"/>
      <c r="W92" s="85"/>
      <c r="X92" s="85"/>
      <c r="Y92" s="85"/>
      <c r="Z92" s="85"/>
    </row>
    <row r="93" spans="1:26">
      <c r="A93" s="85"/>
      <c r="B93" s="107"/>
      <c r="C93" s="85"/>
      <c r="D93" s="85"/>
      <c r="E93" s="85"/>
      <c r="F93" s="85"/>
      <c r="G93" s="85"/>
      <c r="H93" s="85"/>
      <c r="I93" s="85"/>
      <c r="J93" s="85"/>
      <c r="K93" s="85"/>
      <c r="L93" s="85"/>
      <c r="M93" s="85"/>
      <c r="N93" s="85"/>
      <c r="O93" s="85"/>
      <c r="P93" s="85"/>
      <c r="Q93" s="85"/>
      <c r="R93" s="85"/>
      <c r="S93" s="85"/>
      <c r="T93" s="85"/>
      <c r="U93" s="85"/>
      <c r="V93" s="85"/>
      <c r="W93" s="85"/>
      <c r="X93" s="85"/>
      <c r="Y93" s="85"/>
      <c r="Z93" s="85"/>
    </row>
    <row r="94" spans="1:26">
      <c r="A94" s="85"/>
      <c r="B94" s="107"/>
      <c r="C94" s="85"/>
      <c r="D94" s="85"/>
      <c r="E94" s="85"/>
      <c r="F94" s="85"/>
      <c r="G94" s="85"/>
      <c r="H94" s="85"/>
      <c r="I94" s="85"/>
      <c r="J94" s="85"/>
      <c r="K94" s="85"/>
      <c r="L94" s="85"/>
      <c r="M94" s="85"/>
      <c r="N94" s="85"/>
      <c r="O94" s="85"/>
      <c r="P94" s="85"/>
      <c r="Q94" s="85"/>
      <c r="R94" s="85"/>
      <c r="S94" s="85"/>
      <c r="T94" s="85"/>
      <c r="U94" s="85"/>
      <c r="V94" s="85"/>
      <c r="W94" s="85"/>
      <c r="X94" s="85"/>
      <c r="Y94" s="85"/>
      <c r="Z94" s="85"/>
    </row>
    <row r="95" spans="1:26">
      <c r="A95" s="85"/>
      <c r="B95" s="107"/>
      <c r="C95" s="85"/>
      <c r="D95" s="85"/>
      <c r="E95" s="85"/>
      <c r="F95" s="85"/>
      <c r="G95" s="85"/>
      <c r="H95" s="85"/>
      <c r="I95" s="85"/>
      <c r="J95" s="85"/>
      <c r="K95" s="85"/>
      <c r="L95" s="85"/>
      <c r="M95" s="85"/>
      <c r="N95" s="85"/>
      <c r="O95" s="85"/>
      <c r="P95" s="85"/>
      <c r="Q95" s="85"/>
      <c r="R95" s="85"/>
      <c r="S95" s="85"/>
      <c r="T95" s="85"/>
      <c r="U95" s="85"/>
      <c r="V95" s="85"/>
      <c r="W95" s="85"/>
      <c r="X95" s="85"/>
      <c r="Y95" s="85"/>
      <c r="Z95" s="85"/>
    </row>
    <row r="96" spans="1:26">
      <c r="A96" s="85"/>
      <c r="B96" s="107"/>
      <c r="C96" s="85"/>
      <c r="D96" s="85"/>
      <c r="E96" s="85"/>
      <c r="F96" s="85"/>
      <c r="G96" s="85"/>
      <c r="H96" s="85"/>
      <c r="I96" s="85"/>
      <c r="J96" s="85"/>
      <c r="K96" s="85"/>
      <c r="L96" s="85"/>
      <c r="M96" s="85"/>
      <c r="N96" s="85"/>
      <c r="O96" s="85"/>
      <c r="P96" s="85"/>
      <c r="Q96" s="85"/>
      <c r="R96" s="85"/>
      <c r="S96" s="85"/>
      <c r="T96" s="85"/>
      <c r="U96" s="85"/>
      <c r="V96" s="85"/>
      <c r="W96" s="85"/>
      <c r="X96" s="85"/>
      <c r="Y96" s="85"/>
      <c r="Z96" s="85"/>
    </row>
    <row r="97" spans="1:26">
      <c r="A97" s="85"/>
      <c r="B97" s="107"/>
      <c r="C97" s="85"/>
      <c r="D97" s="85"/>
      <c r="E97" s="85"/>
      <c r="F97" s="85"/>
      <c r="G97" s="85"/>
      <c r="H97" s="85"/>
      <c r="I97" s="85"/>
      <c r="J97" s="85"/>
      <c r="K97" s="85"/>
      <c r="L97" s="85"/>
      <c r="M97" s="85"/>
      <c r="N97" s="85"/>
      <c r="O97" s="85"/>
      <c r="P97" s="85"/>
      <c r="Q97" s="85"/>
      <c r="R97" s="85"/>
      <c r="S97" s="85"/>
      <c r="T97" s="85"/>
      <c r="U97" s="85"/>
      <c r="V97" s="85"/>
      <c r="W97" s="85"/>
      <c r="X97" s="85"/>
      <c r="Y97" s="85"/>
      <c r="Z97" s="85"/>
    </row>
    <row r="98" spans="1:26">
      <c r="A98" s="85"/>
      <c r="B98" s="107"/>
      <c r="C98" s="85"/>
      <c r="D98" s="85"/>
      <c r="E98" s="85"/>
      <c r="F98" s="85"/>
      <c r="G98" s="85"/>
      <c r="H98" s="85"/>
      <c r="I98" s="85"/>
      <c r="J98" s="85"/>
      <c r="K98" s="85"/>
      <c r="L98" s="85"/>
      <c r="M98" s="85"/>
      <c r="N98" s="85"/>
      <c r="O98" s="85"/>
      <c r="P98" s="85"/>
      <c r="Q98" s="85"/>
      <c r="R98" s="85"/>
      <c r="S98" s="85"/>
      <c r="T98" s="85"/>
      <c r="U98" s="85"/>
      <c r="V98" s="85"/>
      <c r="W98" s="85"/>
      <c r="X98" s="85"/>
      <c r="Y98" s="85"/>
      <c r="Z98" s="85"/>
    </row>
    <row r="99" spans="1:26">
      <c r="A99" s="85"/>
      <c r="B99" s="107"/>
      <c r="C99" s="85"/>
      <c r="D99" s="85"/>
      <c r="E99" s="85"/>
      <c r="F99" s="85"/>
      <c r="G99" s="85"/>
      <c r="H99" s="85"/>
      <c r="I99" s="85"/>
      <c r="J99" s="85"/>
      <c r="K99" s="85"/>
      <c r="L99" s="85"/>
      <c r="M99" s="85"/>
      <c r="N99" s="85"/>
      <c r="O99" s="85"/>
      <c r="P99" s="85"/>
      <c r="Q99" s="85"/>
      <c r="R99" s="85"/>
      <c r="S99" s="85"/>
      <c r="T99" s="85"/>
      <c r="U99" s="85"/>
      <c r="V99" s="85"/>
      <c r="W99" s="85"/>
      <c r="X99" s="85"/>
      <c r="Y99" s="85"/>
      <c r="Z99" s="85"/>
    </row>
    <row r="100" spans="1:26">
      <c r="A100" s="85"/>
      <c r="B100" s="107"/>
      <c r="C100" s="85"/>
      <c r="D100" s="85"/>
      <c r="E100" s="85"/>
      <c r="F100" s="85"/>
      <c r="G100" s="85"/>
      <c r="H100" s="85"/>
      <c r="I100" s="85"/>
      <c r="J100" s="85"/>
      <c r="K100" s="85"/>
      <c r="L100" s="85"/>
      <c r="M100" s="85"/>
      <c r="N100" s="85"/>
      <c r="O100" s="85"/>
      <c r="P100" s="85"/>
      <c r="Q100" s="85"/>
      <c r="R100" s="85"/>
      <c r="S100" s="85"/>
      <c r="T100" s="85"/>
      <c r="U100" s="85"/>
      <c r="V100" s="85"/>
      <c r="W100" s="85"/>
      <c r="X100" s="85"/>
      <c r="Y100" s="85"/>
      <c r="Z100" s="85"/>
    </row>
    <row r="101" spans="1:26">
      <c r="A101" s="85"/>
      <c r="B101" s="107"/>
      <c r="C101" s="85"/>
      <c r="D101" s="85"/>
      <c r="E101" s="85"/>
      <c r="F101" s="85"/>
      <c r="G101" s="85"/>
      <c r="H101" s="85"/>
      <c r="I101" s="85"/>
      <c r="J101" s="85"/>
      <c r="K101" s="85"/>
      <c r="L101" s="85"/>
      <c r="M101" s="85"/>
      <c r="N101" s="85"/>
      <c r="O101" s="85"/>
      <c r="P101" s="85"/>
      <c r="Q101" s="85"/>
      <c r="R101" s="85"/>
      <c r="S101" s="85"/>
      <c r="T101" s="85"/>
      <c r="U101" s="85"/>
      <c r="V101" s="85"/>
      <c r="W101" s="85"/>
      <c r="X101" s="85"/>
      <c r="Y101" s="85"/>
      <c r="Z101" s="85"/>
    </row>
    <row r="102" spans="1:26">
      <c r="A102" s="85"/>
      <c r="B102" s="107"/>
      <c r="C102" s="85"/>
      <c r="D102" s="85"/>
      <c r="E102" s="85"/>
      <c r="F102" s="85"/>
      <c r="G102" s="85"/>
      <c r="H102" s="85"/>
      <c r="I102" s="85"/>
      <c r="J102" s="85"/>
      <c r="K102" s="85"/>
      <c r="L102" s="85"/>
      <c r="M102" s="85"/>
      <c r="N102" s="85"/>
      <c r="O102" s="85"/>
      <c r="P102" s="85"/>
      <c r="Q102" s="85"/>
      <c r="R102" s="85"/>
      <c r="S102" s="85"/>
      <c r="T102" s="85"/>
      <c r="U102" s="85"/>
      <c r="V102" s="85"/>
      <c r="W102" s="85"/>
      <c r="X102" s="85"/>
      <c r="Y102" s="85"/>
      <c r="Z102" s="85"/>
    </row>
    <row r="103" spans="1:26">
      <c r="A103" s="85"/>
      <c r="B103" s="107"/>
      <c r="C103" s="85"/>
      <c r="D103" s="85"/>
      <c r="E103" s="85"/>
      <c r="F103" s="85"/>
      <c r="G103" s="85"/>
      <c r="H103" s="85"/>
      <c r="I103" s="85"/>
      <c r="J103" s="85"/>
      <c r="K103" s="85"/>
      <c r="L103" s="85"/>
      <c r="M103" s="85"/>
      <c r="N103" s="85"/>
      <c r="O103" s="85"/>
      <c r="P103" s="85"/>
      <c r="Q103" s="85"/>
      <c r="R103" s="85"/>
      <c r="S103" s="85"/>
      <c r="T103" s="85"/>
      <c r="U103" s="85"/>
      <c r="V103" s="85"/>
      <c r="W103" s="85"/>
      <c r="X103" s="85"/>
      <c r="Y103" s="85"/>
      <c r="Z103" s="85"/>
    </row>
    <row r="104" spans="1:26">
      <c r="A104" s="85"/>
      <c r="B104" s="107"/>
      <c r="C104" s="85"/>
      <c r="D104" s="85"/>
      <c r="E104" s="85"/>
      <c r="F104" s="85"/>
      <c r="G104" s="85"/>
      <c r="H104" s="85"/>
      <c r="I104" s="85"/>
      <c r="J104" s="85"/>
      <c r="K104" s="85"/>
      <c r="L104" s="85"/>
      <c r="M104" s="85"/>
      <c r="N104" s="85"/>
      <c r="O104" s="85"/>
      <c r="P104" s="85"/>
      <c r="Q104" s="85"/>
      <c r="R104" s="85"/>
      <c r="S104" s="85"/>
      <c r="T104" s="85"/>
      <c r="U104" s="85"/>
      <c r="V104" s="85"/>
      <c r="W104" s="85"/>
      <c r="X104" s="85"/>
      <c r="Y104" s="85"/>
      <c r="Z104" s="85"/>
    </row>
    <row r="105" spans="1:26">
      <c r="A105" s="85"/>
      <c r="B105" s="107"/>
      <c r="C105" s="85"/>
      <c r="D105" s="85"/>
      <c r="E105" s="85"/>
      <c r="F105" s="85"/>
      <c r="G105" s="85"/>
      <c r="H105" s="85"/>
      <c r="I105" s="85"/>
      <c r="J105" s="85"/>
      <c r="K105" s="85"/>
      <c r="L105" s="85"/>
      <c r="M105" s="85"/>
      <c r="N105" s="85"/>
      <c r="O105" s="85"/>
      <c r="P105" s="85"/>
      <c r="Q105" s="85"/>
      <c r="R105" s="85"/>
      <c r="S105" s="85"/>
      <c r="T105" s="85"/>
      <c r="U105" s="85"/>
      <c r="V105" s="85"/>
      <c r="W105" s="85"/>
      <c r="X105" s="85"/>
      <c r="Y105" s="85"/>
      <c r="Z105" s="85"/>
    </row>
    <row r="106" spans="1:26">
      <c r="A106" s="85"/>
      <c r="B106" s="107"/>
      <c r="C106" s="85"/>
      <c r="D106" s="85"/>
      <c r="E106" s="85"/>
      <c r="F106" s="85"/>
      <c r="G106" s="85"/>
      <c r="H106" s="85"/>
      <c r="I106" s="85"/>
      <c r="J106" s="85"/>
      <c r="K106" s="85"/>
      <c r="L106" s="85"/>
      <c r="M106" s="85"/>
      <c r="N106" s="85"/>
      <c r="O106" s="85"/>
      <c r="P106" s="85"/>
      <c r="Q106" s="85"/>
      <c r="R106" s="85"/>
      <c r="S106" s="85"/>
      <c r="T106" s="85"/>
      <c r="U106" s="85"/>
      <c r="V106" s="85"/>
      <c r="W106" s="85"/>
      <c r="X106" s="85"/>
      <c r="Y106" s="85"/>
      <c r="Z106" s="85"/>
    </row>
    <row r="107" spans="1:26">
      <c r="A107" s="85"/>
      <c r="B107" s="107"/>
      <c r="C107" s="85"/>
      <c r="D107" s="85"/>
      <c r="E107" s="85"/>
      <c r="F107" s="85"/>
      <c r="G107" s="85"/>
      <c r="H107" s="85"/>
      <c r="I107" s="85"/>
      <c r="J107" s="85"/>
      <c r="K107" s="85"/>
      <c r="L107" s="85"/>
      <c r="M107" s="85"/>
      <c r="N107" s="85"/>
      <c r="O107" s="85"/>
      <c r="P107" s="85"/>
      <c r="Q107" s="85"/>
      <c r="R107" s="85"/>
      <c r="S107" s="85"/>
      <c r="T107" s="85"/>
      <c r="U107" s="85"/>
      <c r="V107" s="85"/>
      <c r="W107" s="85"/>
      <c r="X107" s="85"/>
      <c r="Y107" s="85"/>
      <c r="Z107" s="85"/>
    </row>
    <row r="108" spans="1:26">
      <c r="A108" s="85"/>
      <c r="B108" s="107"/>
      <c r="C108" s="85"/>
      <c r="D108" s="85"/>
      <c r="E108" s="85"/>
      <c r="F108" s="85"/>
      <c r="G108" s="85"/>
      <c r="H108" s="85"/>
      <c r="I108" s="85"/>
      <c r="J108" s="85"/>
      <c r="K108" s="85"/>
      <c r="L108" s="85"/>
      <c r="M108" s="85"/>
      <c r="N108" s="85"/>
      <c r="O108" s="85"/>
      <c r="P108" s="85"/>
      <c r="Q108" s="85"/>
      <c r="R108" s="85"/>
      <c r="S108" s="85"/>
      <c r="T108" s="85"/>
      <c r="U108" s="85"/>
      <c r="V108" s="85"/>
      <c r="W108" s="85"/>
      <c r="X108" s="85"/>
      <c r="Y108" s="85"/>
      <c r="Z108" s="85"/>
    </row>
    <row r="109" spans="1:26">
      <c r="A109" s="85"/>
      <c r="B109" s="107"/>
      <c r="C109" s="85"/>
      <c r="D109" s="85"/>
      <c r="E109" s="85"/>
      <c r="F109" s="85"/>
      <c r="G109" s="85"/>
      <c r="H109" s="85"/>
      <c r="I109" s="85"/>
      <c r="J109" s="85"/>
      <c r="K109" s="85"/>
      <c r="L109" s="85"/>
      <c r="M109" s="85"/>
      <c r="N109" s="85"/>
      <c r="O109" s="85"/>
      <c r="P109" s="85"/>
      <c r="Q109" s="85"/>
      <c r="R109" s="85"/>
      <c r="S109" s="85"/>
      <c r="T109" s="85"/>
      <c r="U109" s="85"/>
      <c r="V109" s="85"/>
      <c r="W109" s="85"/>
      <c r="X109" s="85"/>
      <c r="Y109" s="85"/>
      <c r="Z109" s="85"/>
    </row>
    <row r="110" spans="1:26">
      <c r="A110" s="85"/>
      <c r="B110" s="107"/>
      <c r="C110" s="85"/>
      <c r="D110" s="85"/>
      <c r="E110" s="85"/>
      <c r="F110" s="85"/>
      <c r="G110" s="85"/>
      <c r="H110" s="85"/>
      <c r="I110" s="85"/>
      <c r="J110" s="85"/>
      <c r="K110" s="85"/>
      <c r="L110" s="85"/>
      <c r="M110" s="85"/>
      <c r="N110" s="85"/>
      <c r="O110" s="85"/>
      <c r="P110" s="85"/>
      <c r="Q110" s="85"/>
      <c r="R110" s="85"/>
      <c r="S110" s="85"/>
      <c r="T110" s="85"/>
      <c r="U110" s="85"/>
      <c r="V110" s="85"/>
      <c r="W110" s="85"/>
      <c r="X110" s="85"/>
      <c r="Y110" s="85"/>
      <c r="Z110" s="85"/>
    </row>
    <row r="111" spans="1:26">
      <c r="A111" s="85"/>
      <c r="B111" s="107"/>
      <c r="C111" s="85"/>
      <c r="D111" s="85"/>
      <c r="E111" s="85"/>
      <c r="F111" s="85"/>
      <c r="G111" s="85"/>
      <c r="H111" s="85"/>
      <c r="I111" s="85"/>
      <c r="J111" s="85"/>
      <c r="K111" s="85"/>
      <c r="L111" s="85"/>
      <c r="M111" s="85"/>
      <c r="N111" s="85"/>
      <c r="O111" s="85"/>
      <c r="P111" s="85"/>
      <c r="Q111" s="85"/>
      <c r="R111" s="85"/>
      <c r="S111" s="85"/>
      <c r="T111" s="85"/>
      <c r="U111" s="85"/>
      <c r="V111" s="85"/>
      <c r="W111" s="85"/>
      <c r="X111" s="85"/>
      <c r="Y111" s="85"/>
      <c r="Z111" s="85"/>
    </row>
    <row r="112" spans="1:26">
      <c r="A112" s="85"/>
      <c r="B112" s="107"/>
      <c r="C112" s="85"/>
      <c r="D112" s="85"/>
      <c r="E112" s="85"/>
      <c r="F112" s="85"/>
      <c r="G112" s="85"/>
      <c r="H112" s="85"/>
      <c r="I112" s="85"/>
      <c r="J112" s="85"/>
      <c r="K112" s="85"/>
      <c r="L112" s="85"/>
      <c r="M112" s="85"/>
      <c r="N112" s="85"/>
      <c r="O112" s="85"/>
      <c r="P112" s="85"/>
      <c r="Q112" s="85"/>
      <c r="R112" s="85"/>
      <c r="S112" s="85"/>
      <c r="T112" s="85"/>
      <c r="U112" s="85"/>
      <c r="V112" s="85"/>
      <c r="W112" s="85"/>
      <c r="X112" s="85"/>
      <c r="Y112" s="85"/>
      <c r="Z112" s="85"/>
    </row>
    <row r="113" spans="1:26">
      <c r="A113" s="85"/>
      <c r="B113" s="107"/>
      <c r="C113" s="85"/>
      <c r="D113" s="85"/>
      <c r="E113" s="85"/>
      <c r="F113" s="85"/>
      <c r="G113" s="85"/>
      <c r="H113" s="85"/>
      <c r="I113" s="85"/>
      <c r="J113" s="85"/>
      <c r="K113" s="85"/>
      <c r="L113" s="85"/>
      <c r="M113" s="85"/>
      <c r="N113" s="85"/>
      <c r="O113" s="85"/>
      <c r="P113" s="85"/>
      <c r="Q113" s="85"/>
      <c r="R113" s="85"/>
      <c r="S113" s="85"/>
      <c r="T113" s="85"/>
      <c r="U113" s="85"/>
      <c r="V113" s="85"/>
      <c r="W113" s="85"/>
      <c r="X113" s="85"/>
      <c r="Y113" s="85"/>
      <c r="Z113" s="85"/>
    </row>
    <row r="114" spans="1:26">
      <c r="A114" s="85"/>
      <c r="B114" s="107"/>
      <c r="C114" s="85"/>
      <c r="D114" s="85"/>
      <c r="E114" s="85"/>
      <c r="F114" s="85"/>
      <c r="G114" s="85"/>
      <c r="H114" s="85"/>
      <c r="I114" s="85"/>
      <c r="J114" s="85"/>
      <c r="K114" s="85"/>
      <c r="L114" s="85"/>
      <c r="M114" s="85"/>
      <c r="N114" s="85"/>
      <c r="O114" s="85"/>
      <c r="P114" s="85"/>
      <c r="Q114" s="85"/>
      <c r="R114" s="85"/>
      <c r="S114" s="85"/>
      <c r="T114" s="85"/>
      <c r="U114" s="85"/>
      <c r="V114" s="85"/>
      <c r="W114" s="85"/>
      <c r="X114" s="85"/>
      <c r="Y114" s="85"/>
      <c r="Z114" s="85"/>
    </row>
    <row r="115" spans="1:26">
      <c r="A115" s="85"/>
      <c r="B115" s="107"/>
      <c r="C115" s="85"/>
      <c r="D115" s="85"/>
      <c r="E115" s="85"/>
      <c r="F115" s="85"/>
      <c r="G115" s="85"/>
      <c r="H115" s="85"/>
      <c r="I115" s="85"/>
      <c r="J115" s="85"/>
      <c r="K115" s="85"/>
      <c r="L115" s="85"/>
      <c r="M115" s="85"/>
      <c r="N115" s="85"/>
      <c r="O115" s="85"/>
      <c r="P115" s="85"/>
      <c r="Q115" s="85"/>
      <c r="R115" s="85"/>
      <c r="S115" s="85"/>
      <c r="T115" s="85"/>
      <c r="U115" s="85"/>
      <c r="V115" s="85"/>
      <c r="W115" s="85"/>
      <c r="X115" s="85"/>
      <c r="Y115" s="85"/>
      <c r="Z115" s="85"/>
    </row>
    <row r="116" spans="1:26">
      <c r="A116" s="85"/>
      <c r="B116" s="107"/>
      <c r="C116" s="85"/>
      <c r="D116" s="85"/>
      <c r="E116" s="85"/>
      <c r="F116" s="85"/>
      <c r="G116" s="85"/>
      <c r="H116" s="85"/>
      <c r="I116" s="85"/>
      <c r="J116" s="85"/>
      <c r="K116" s="85"/>
      <c r="L116" s="85"/>
      <c r="M116" s="85"/>
      <c r="N116" s="85"/>
      <c r="O116" s="85"/>
      <c r="P116" s="85"/>
      <c r="Q116" s="85"/>
      <c r="R116" s="85"/>
      <c r="S116" s="85"/>
      <c r="T116" s="85"/>
      <c r="U116" s="85"/>
      <c r="V116" s="85"/>
      <c r="W116" s="85"/>
      <c r="X116" s="85"/>
      <c r="Y116" s="85"/>
      <c r="Z116" s="85"/>
    </row>
    <row r="117" spans="1:26">
      <c r="A117" s="85"/>
      <c r="B117" s="107"/>
      <c r="C117" s="85"/>
      <c r="D117" s="85"/>
      <c r="E117" s="85"/>
      <c r="F117" s="85"/>
      <c r="G117" s="85"/>
      <c r="H117" s="85"/>
      <c r="I117" s="85"/>
      <c r="J117" s="85"/>
      <c r="K117" s="85"/>
      <c r="L117" s="85"/>
      <c r="M117" s="85"/>
      <c r="N117" s="85"/>
      <c r="O117" s="85"/>
      <c r="P117" s="85"/>
      <c r="Q117" s="85"/>
      <c r="R117" s="85"/>
      <c r="S117" s="85"/>
      <c r="T117" s="85"/>
      <c r="U117" s="85"/>
      <c r="V117" s="85"/>
      <c r="W117" s="85"/>
      <c r="X117" s="85"/>
      <c r="Y117" s="85"/>
      <c r="Z117" s="85"/>
    </row>
    <row r="118" spans="1:26">
      <c r="A118" s="85"/>
      <c r="B118" s="107"/>
      <c r="C118" s="85"/>
      <c r="D118" s="85"/>
      <c r="E118" s="85"/>
      <c r="F118" s="85"/>
      <c r="G118" s="85"/>
      <c r="H118" s="85"/>
      <c r="I118" s="85"/>
      <c r="J118" s="85"/>
      <c r="K118" s="85"/>
      <c r="L118" s="85"/>
      <c r="M118" s="85"/>
      <c r="N118" s="85"/>
      <c r="O118" s="85"/>
      <c r="P118" s="85"/>
      <c r="Q118" s="85"/>
      <c r="R118" s="85"/>
      <c r="S118" s="85"/>
      <c r="T118" s="85"/>
      <c r="U118" s="85"/>
      <c r="V118" s="85"/>
      <c r="W118" s="85"/>
      <c r="X118" s="85"/>
      <c r="Y118" s="85"/>
      <c r="Z118" s="85"/>
    </row>
    <row r="119" spans="1:26">
      <c r="A119" s="85"/>
      <c r="B119" s="107"/>
      <c r="C119" s="85"/>
      <c r="D119" s="85"/>
      <c r="E119" s="85"/>
      <c r="F119" s="85"/>
      <c r="G119" s="85"/>
      <c r="H119" s="85"/>
      <c r="I119" s="85"/>
      <c r="J119" s="85"/>
      <c r="K119" s="85"/>
      <c r="L119" s="85"/>
      <c r="M119" s="85"/>
      <c r="N119" s="85"/>
      <c r="O119" s="85"/>
      <c r="P119" s="85"/>
      <c r="Q119" s="85"/>
      <c r="R119" s="85"/>
      <c r="S119" s="85"/>
      <c r="T119" s="85"/>
      <c r="U119" s="85"/>
      <c r="V119" s="85"/>
      <c r="W119" s="85"/>
      <c r="X119" s="85"/>
      <c r="Y119" s="85"/>
      <c r="Z119" s="85"/>
    </row>
    <row r="120" spans="1:26">
      <c r="A120" s="85"/>
      <c r="B120" s="107"/>
      <c r="C120" s="85"/>
      <c r="D120" s="85"/>
      <c r="E120" s="85"/>
      <c r="F120" s="85"/>
      <c r="G120" s="85"/>
      <c r="H120" s="85"/>
      <c r="I120" s="85"/>
      <c r="J120" s="85"/>
      <c r="K120" s="85"/>
      <c r="L120" s="85"/>
      <c r="M120" s="85"/>
      <c r="N120" s="85"/>
      <c r="O120" s="85"/>
      <c r="P120" s="85"/>
      <c r="Q120" s="85"/>
      <c r="R120" s="85"/>
      <c r="S120" s="85"/>
      <c r="T120" s="85"/>
      <c r="U120" s="85"/>
      <c r="V120" s="85"/>
      <c r="W120" s="85"/>
      <c r="X120" s="85"/>
      <c r="Y120" s="85"/>
      <c r="Z120" s="85"/>
    </row>
    <row r="121" spans="1:26">
      <c r="A121" s="85"/>
      <c r="B121" s="107"/>
      <c r="C121" s="85"/>
      <c r="D121" s="85"/>
      <c r="E121" s="85"/>
      <c r="F121" s="85"/>
      <c r="G121" s="85"/>
      <c r="H121" s="85"/>
      <c r="I121" s="85"/>
      <c r="J121" s="85"/>
      <c r="K121" s="85"/>
      <c r="L121" s="85"/>
      <c r="M121" s="85"/>
      <c r="N121" s="85"/>
      <c r="O121" s="85"/>
      <c r="P121" s="85"/>
      <c r="Q121" s="85"/>
      <c r="R121" s="85"/>
      <c r="S121" s="85"/>
      <c r="T121" s="85"/>
      <c r="U121" s="85"/>
      <c r="V121" s="85"/>
      <c r="W121" s="85"/>
      <c r="X121" s="85"/>
      <c r="Y121" s="85"/>
      <c r="Z121" s="85"/>
    </row>
    <row r="122" spans="1:26">
      <c r="A122" s="85"/>
      <c r="B122" s="107"/>
      <c r="C122" s="85"/>
      <c r="D122" s="85"/>
      <c r="E122" s="85"/>
      <c r="F122" s="85"/>
      <c r="G122" s="85"/>
      <c r="H122" s="85"/>
      <c r="I122" s="85"/>
      <c r="J122" s="85"/>
      <c r="K122" s="85"/>
      <c r="L122" s="85"/>
      <c r="M122" s="85"/>
      <c r="N122" s="85"/>
      <c r="O122" s="85"/>
      <c r="P122" s="85"/>
      <c r="Q122" s="85"/>
      <c r="R122" s="85"/>
      <c r="S122" s="85"/>
      <c r="T122" s="85"/>
      <c r="U122" s="85"/>
      <c r="V122" s="85"/>
      <c r="W122" s="85"/>
      <c r="X122" s="85"/>
      <c r="Y122" s="85"/>
      <c r="Z122" s="85"/>
    </row>
    <row r="123" spans="1:26">
      <c r="A123" s="85"/>
      <c r="B123" s="107"/>
      <c r="C123" s="85"/>
      <c r="D123" s="85"/>
      <c r="E123" s="85"/>
      <c r="F123" s="85"/>
      <c r="G123" s="85"/>
      <c r="H123" s="85"/>
      <c r="I123" s="85"/>
      <c r="J123" s="85"/>
      <c r="K123" s="85"/>
      <c r="L123" s="85"/>
      <c r="M123" s="85"/>
      <c r="N123" s="85"/>
      <c r="O123" s="85"/>
      <c r="P123" s="85"/>
      <c r="Q123" s="85"/>
      <c r="R123" s="85"/>
      <c r="S123" s="85"/>
      <c r="T123" s="85"/>
      <c r="U123" s="85"/>
      <c r="V123" s="85"/>
      <c r="W123" s="85"/>
      <c r="X123" s="85"/>
      <c r="Y123" s="85"/>
      <c r="Z123" s="85"/>
    </row>
    <row r="124" spans="1:26">
      <c r="A124" s="85"/>
      <c r="B124" s="107"/>
      <c r="C124" s="85"/>
      <c r="D124" s="85"/>
      <c r="E124" s="85"/>
      <c r="F124" s="85"/>
      <c r="G124" s="85"/>
      <c r="H124" s="85"/>
      <c r="I124" s="85"/>
      <c r="J124" s="85"/>
      <c r="K124" s="85"/>
      <c r="L124" s="85"/>
      <c r="M124" s="85"/>
      <c r="N124" s="85"/>
      <c r="O124" s="85"/>
      <c r="P124" s="85"/>
      <c r="Q124" s="85"/>
      <c r="R124" s="85"/>
      <c r="S124" s="85"/>
      <c r="T124" s="85"/>
      <c r="U124" s="85"/>
      <c r="V124" s="85"/>
      <c r="W124" s="85"/>
      <c r="X124" s="85"/>
      <c r="Y124" s="85"/>
      <c r="Z124" s="85"/>
    </row>
    <row r="125" spans="1:26">
      <c r="A125" s="85"/>
      <c r="B125" s="107"/>
      <c r="C125" s="85"/>
      <c r="D125" s="85"/>
      <c r="E125" s="85"/>
      <c r="F125" s="85"/>
      <c r="G125" s="85"/>
      <c r="H125" s="85"/>
      <c r="I125" s="85"/>
      <c r="J125" s="85"/>
      <c r="K125" s="85"/>
      <c r="L125" s="85"/>
      <c r="M125" s="85"/>
      <c r="N125" s="85"/>
      <c r="O125" s="85"/>
      <c r="P125" s="85"/>
      <c r="Q125" s="85"/>
      <c r="R125" s="85"/>
      <c r="S125" s="85"/>
      <c r="T125" s="85"/>
      <c r="U125" s="85"/>
      <c r="V125" s="85"/>
      <c r="W125" s="85"/>
      <c r="X125" s="85"/>
      <c r="Y125" s="85"/>
      <c r="Z125" s="85"/>
    </row>
    <row r="126" spans="1:26">
      <c r="A126" s="85"/>
      <c r="B126" s="107"/>
      <c r="C126" s="85"/>
      <c r="D126" s="85"/>
      <c r="E126" s="85"/>
      <c r="F126" s="85"/>
      <c r="G126" s="85"/>
      <c r="H126" s="85"/>
      <c r="I126" s="85"/>
      <c r="J126" s="85"/>
      <c r="K126" s="85"/>
      <c r="L126" s="85"/>
      <c r="M126" s="85"/>
      <c r="N126" s="85"/>
      <c r="O126" s="85"/>
      <c r="P126" s="85"/>
      <c r="Q126" s="85"/>
      <c r="R126" s="85"/>
      <c r="S126" s="85"/>
      <c r="T126" s="85"/>
      <c r="U126" s="85"/>
      <c r="V126" s="85"/>
      <c r="W126" s="85"/>
      <c r="X126" s="85"/>
      <c r="Y126" s="85"/>
      <c r="Z126" s="85"/>
    </row>
    <row r="127" spans="1:26">
      <c r="A127" s="85"/>
      <c r="B127" s="107"/>
      <c r="C127" s="85"/>
      <c r="D127" s="85"/>
      <c r="E127" s="85"/>
      <c r="F127" s="85"/>
      <c r="G127" s="85"/>
      <c r="H127" s="85"/>
      <c r="I127" s="85"/>
      <c r="J127" s="85"/>
      <c r="K127" s="85"/>
      <c r="L127" s="85"/>
      <c r="M127" s="85"/>
      <c r="N127" s="85"/>
      <c r="O127" s="85"/>
      <c r="P127" s="85"/>
      <c r="Q127" s="85"/>
      <c r="R127" s="85"/>
      <c r="S127" s="85"/>
      <c r="T127" s="85"/>
      <c r="U127" s="85"/>
      <c r="V127" s="85"/>
      <c r="W127" s="85"/>
      <c r="X127" s="85"/>
      <c r="Y127" s="85"/>
      <c r="Z127" s="85"/>
    </row>
    <row r="128" spans="1:26">
      <c r="A128" s="85"/>
      <c r="B128" s="107"/>
      <c r="C128" s="85"/>
      <c r="D128" s="85"/>
      <c r="E128" s="85"/>
      <c r="F128" s="85"/>
      <c r="G128" s="85"/>
      <c r="H128" s="85"/>
      <c r="I128" s="85"/>
      <c r="J128" s="85"/>
      <c r="K128" s="85"/>
      <c r="L128" s="85"/>
      <c r="M128" s="85"/>
      <c r="N128" s="85"/>
      <c r="O128" s="85"/>
      <c r="P128" s="85"/>
      <c r="Q128" s="85"/>
      <c r="R128" s="85"/>
      <c r="S128" s="85"/>
      <c r="T128" s="85"/>
      <c r="U128" s="85"/>
      <c r="V128" s="85"/>
      <c r="W128" s="85"/>
      <c r="X128" s="85"/>
      <c r="Y128" s="85"/>
      <c r="Z128" s="85"/>
    </row>
    <row r="129" spans="1:26">
      <c r="A129" s="85"/>
      <c r="B129" s="107"/>
      <c r="C129" s="85"/>
      <c r="D129" s="85"/>
      <c r="E129" s="85"/>
      <c r="F129" s="85"/>
      <c r="G129" s="85"/>
      <c r="H129" s="85"/>
      <c r="I129" s="85"/>
      <c r="J129" s="85"/>
      <c r="K129" s="85"/>
      <c r="L129" s="85"/>
      <c r="M129" s="85"/>
      <c r="N129" s="85"/>
      <c r="O129" s="85"/>
      <c r="P129" s="85"/>
      <c r="Q129" s="85"/>
      <c r="R129" s="85"/>
      <c r="S129" s="85"/>
      <c r="T129" s="85"/>
      <c r="U129" s="85"/>
      <c r="V129" s="85"/>
      <c r="W129" s="85"/>
      <c r="X129" s="85"/>
      <c r="Y129" s="85"/>
      <c r="Z129" s="85"/>
    </row>
    <row r="130" spans="1:26">
      <c r="A130" s="85"/>
      <c r="B130" s="107"/>
      <c r="C130" s="85"/>
      <c r="D130" s="85"/>
      <c r="E130" s="85"/>
      <c r="F130" s="85"/>
      <c r="G130" s="85"/>
      <c r="H130" s="85"/>
      <c r="I130" s="85"/>
      <c r="J130" s="85"/>
      <c r="K130" s="85"/>
      <c r="L130" s="85"/>
      <c r="M130" s="85"/>
      <c r="N130" s="85"/>
      <c r="O130" s="85"/>
      <c r="P130" s="85"/>
      <c r="Q130" s="85"/>
      <c r="R130" s="85"/>
      <c r="S130" s="85"/>
      <c r="T130" s="85"/>
      <c r="U130" s="85"/>
      <c r="V130" s="85"/>
      <c r="W130" s="85"/>
      <c r="X130" s="85"/>
      <c r="Y130" s="85"/>
      <c r="Z130" s="85"/>
    </row>
    <row r="131" spans="1:26">
      <c r="A131" s="85"/>
      <c r="B131" s="107"/>
      <c r="C131" s="85"/>
      <c r="D131" s="85"/>
      <c r="E131" s="85"/>
      <c r="F131" s="85"/>
      <c r="G131" s="85"/>
      <c r="H131" s="85"/>
      <c r="I131" s="85"/>
      <c r="J131" s="85"/>
      <c r="K131" s="85"/>
      <c r="L131" s="85"/>
      <c r="M131" s="85"/>
      <c r="N131" s="85"/>
      <c r="O131" s="85"/>
      <c r="P131" s="85"/>
      <c r="Q131" s="85"/>
      <c r="R131" s="85"/>
      <c r="S131" s="85"/>
      <c r="T131" s="85"/>
      <c r="U131" s="85"/>
      <c r="V131" s="85"/>
      <c r="W131" s="85"/>
      <c r="X131" s="85"/>
      <c r="Y131" s="85"/>
      <c r="Z131" s="85"/>
    </row>
    <row r="132" spans="1:26">
      <c r="A132" s="85"/>
      <c r="B132" s="107"/>
      <c r="C132" s="85"/>
      <c r="D132" s="85"/>
      <c r="E132" s="85"/>
      <c r="F132" s="85"/>
      <c r="G132" s="85"/>
      <c r="H132" s="85"/>
      <c r="I132" s="85"/>
      <c r="J132" s="85"/>
      <c r="K132" s="85"/>
      <c r="L132" s="85"/>
      <c r="M132" s="85"/>
      <c r="N132" s="85"/>
      <c r="O132" s="85"/>
      <c r="P132" s="85"/>
      <c r="Q132" s="85"/>
      <c r="R132" s="85"/>
      <c r="S132" s="85"/>
      <c r="T132" s="85"/>
      <c r="U132" s="85"/>
      <c r="V132" s="85"/>
      <c r="W132" s="85"/>
      <c r="X132" s="85"/>
      <c r="Y132" s="85"/>
      <c r="Z132" s="85"/>
    </row>
    <row r="133" spans="1:26">
      <c r="A133" s="85"/>
      <c r="B133" s="107"/>
      <c r="C133" s="85"/>
      <c r="D133" s="85"/>
      <c r="E133" s="85"/>
      <c r="F133" s="85"/>
      <c r="G133" s="85"/>
      <c r="H133" s="85"/>
      <c r="I133" s="85"/>
      <c r="J133" s="85"/>
      <c r="K133" s="85"/>
      <c r="L133" s="85"/>
      <c r="M133" s="85"/>
      <c r="N133" s="85"/>
      <c r="O133" s="85"/>
      <c r="P133" s="85"/>
      <c r="Q133" s="85"/>
      <c r="R133" s="85"/>
      <c r="S133" s="85"/>
      <c r="T133" s="85"/>
      <c r="U133" s="85"/>
      <c r="V133" s="85"/>
      <c r="W133" s="85"/>
      <c r="X133" s="85"/>
      <c r="Y133" s="85"/>
      <c r="Z133" s="85"/>
    </row>
    <row r="134" spans="1:26">
      <c r="A134" s="85"/>
      <c r="B134" s="107"/>
      <c r="C134" s="85"/>
      <c r="D134" s="85"/>
      <c r="E134" s="85"/>
      <c r="F134" s="85"/>
      <c r="G134" s="85"/>
      <c r="H134" s="85"/>
      <c r="I134" s="85"/>
      <c r="J134" s="85"/>
      <c r="K134" s="85"/>
      <c r="L134" s="85"/>
      <c r="M134" s="85"/>
      <c r="N134" s="85"/>
      <c r="O134" s="85"/>
      <c r="P134" s="85"/>
      <c r="Q134" s="85"/>
      <c r="R134" s="85"/>
      <c r="S134" s="85"/>
      <c r="T134" s="85"/>
      <c r="U134" s="85"/>
      <c r="V134" s="85"/>
      <c r="W134" s="85"/>
      <c r="X134" s="85"/>
      <c r="Y134" s="85"/>
      <c r="Z134" s="85"/>
    </row>
    <row r="135" spans="1:26">
      <c r="A135" s="85"/>
      <c r="B135" s="107"/>
      <c r="C135" s="85"/>
      <c r="D135" s="85"/>
      <c r="E135" s="85"/>
      <c r="F135" s="85"/>
      <c r="G135" s="85"/>
      <c r="H135" s="85"/>
      <c r="I135" s="85"/>
      <c r="J135" s="85"/>
      <c r="K135" s="85"/>
      <c r="L135" s="85"/>
      <c r="M135" s="85"/>
      <c r="N135" s="85"/>
      <c r="O135" s="85"/>
      <c r="P135" s="85"/>
      <c r="Q135" s="85"/>
      <c r="R135" s="85"/>
      <c r="S135" s="85"/>
      <c r="T135" s="85"/>
      <c r="U135" s="85"/>
      <c r="V135" s="85"/>
      <c r="W135" s="85"/>
      <c r="X135" s="85"/>
      <c r="Y135" s="85"/>
      <c r="Z135" s="85"/>
    </row>
    <row r="136" spans="1:26">
      <c r="A136" s="85"/>
      <c r="B136" s="107"/>
      <c r="C136" s="85"/>
      <c r="D136" s="85"/>
      <c r="E136" s="85"/>
      <c r="F136" s="85"/>
      <c r="G136" s="85"/>
      <c r="H136" s="85"/>
      <c r="I136" s="85"/>
      <c r="J136" s="85"/>
      <c r="K136" s="85"/>
      <c r="L136" s="85"/>
      <c r="M136" s="85"/>
      <c r="N136" s="85"/>
      <c r="O136" s="85"/>
      <c r="P136" s="85"/>
      <c r="Q136" s="85"/>
      <c r="R136" s="85"/>
      <c r="S136" s="85"/>
      <c r="T136" s="85"/>
      <c r="U136" s="85"/>
      <c r="V136" s="85"/>
      <c r="W136" s="85"/>
      <c r="X136" s="85"/>
      <c r="Y136" s="85"/>
      <c r="Z136" s="85"/>
    </row>
    <row r="137" spans="1:26">
      <c r="A137" s="85"/>
      <c r="B137" s="107"/>
      <c r="C137" s="85"/>
      <c r="D137" s="85"/>
      <c r="E137" s="85"/>
      <c r="F137" s="85"/>
      <c r="G137" s="85"/>
      <c r="H137" s="85"/>
      <c r="I137" s="85"/>
      <c r="J137" s="85"/>
      <c r="K137" s="85"/>
      <c r="L137" s="85"/>
      <c r="M137" s="85"/>
      <c r="N137" s="85"/>
      <c r="O137" s="85"/>
      <c r="P137" s="85"/>
      <c r="Q137" s="85"/>
      <c r="R137" s="85"/>
      <c r="S137" s="85"/>
      <c r="T137" s="85"/>
      <c r="U137" s="85"/>
      <c r="V137" s="85"/>
      <c r="W137" s="85"/>
      <c r="X137" s="85"/>
      <c r="Y137" s="85"/>
      <c r="Z137" s="85"/>
    </row>
    <row r="138" spans="1:26">
      <c r="A138" s="85"/>
      <c r="B138" s="107"/>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row>
    <row r="139" spans="1:26">
      <c r="A139" s="85"/>
      <c r="B139" s="107"/>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row>
    <row r="140" spans="1:26">
      <c r="A140" s="85"/>
      <c r="B140" s="107"/>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row>
    <row r="141" spans="1:26">
      <c r="A141" s="85"/>
      <c r="B141" s="107"/>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row>
    <row r="142" spans="1:26">
      <c r="A142" s="85"/>
      <c r="B142" s="107"/>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row>
    <row r="143" spans="1:26">
      <c r="A143" s="85"/>
      <c r="B143" s="107"/>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row>
    <row r="144" spans="1:26">
      <c r="A144" s="85"/>
      <c r="B144" s="107"/>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row>
    <row r="145" spans="1:26">
      <c r="A145" s="85"/>
      <c r="B145" s="107"/>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row>
    <row r="146" spans="1:26">
      <c r="A146" s="85"/>
      <c r="B146" s="107"/>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row>
    <row r="147" spans="1:26">
      <c r="A147" s="85"/>
      <c r="B147" s="107"/>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row>
    <row r="148" spans="1:26">
      <c r="A148" s="85"/>
      <c r="B148" s="107"/>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row>
    <row r="149" spans="1:26">
      <c r="A149" s="85"/>
      <c r="B149" s="107"/>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row>
    <row r="150" spans="1:26">
      <c r="A150" s="85"/>
      <c r="B150" s="107"/>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row>
    <row r="151" spans="1:26">
      <c r="A151" s="85"/>
      <c r="B151" s="107"/>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row>
    <row r="152" spans="1:26">
      <c r="A152" s="85"/>
      <c r="B152" s="107"/>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row>
    <row r="153" spans="1:26">
      <c r="A153" s="85"/>
      <c r="B153" s="107"/>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row>
    <row r="154" spans="1:26">
      <c r="A154" s="85"/>
      <c r="B154" s="107"/>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row>
    <row r="155" spans="1:26">
      <c r="A155" s="85"/>
      <c r="B155" s="107"/>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row>
    <row r="156" spans="1:26">
      <c r="A156" s="85"/>
      <c r="B156" s="107"/>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row>
    <row r="157" spans="1:26">
      <c r="A157" s="85"/>
      <c r="B157" s="107"/>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row>
    <row r="158" spans="1:26">
      <c r="A158" s="85"/>
      <c r="B158" s="107"/>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row>
    <row r="159" spans="1:26">
      <c r="A159" s="85"/>
      <c r="B159" s="107"/>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row>
    <row r="160" spans="1:26">
      <c r="A160" s="85"/>
      <c r="B160" s="107"/>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row>
    <row r="161" spans="1:26">
      <c r="A161" s="85"/>
      <c r="B161" s="107"/>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row>
    <row r="162" spans="1:26">
      <c r="A162" s="85"/>
      <c r="B162" s="107"/>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row>
    <row r="163" spans="1:26">
      <c r="A163" s="85"/>
      <c r="B163" s="107"/>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row>
    <row r="164" spans="1:26">
      <c r="A164" s="85"/>
      <c r="B164" s="107"/>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row>
    <row r="165" spans="1:26">
      <c r="A165" s="85"/>
      <c r="B165" s="107"/>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row>
    <row r="166" spans="1:26">
      <c r="A166" s="85"/>
      <c r="B166" s="107"/>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row>
    <row r="167" spans="1:26">
      <c r="A167" s="85"/>
      <c r="B167" s="107"/>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row>
    <row r="168" spans="1:26">
      <c r="A168" s="85"/>
      <c r="B168" s="107"/>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row>
    <row r="169" spans="1:26">
      <c r="A169" s="85"/>
      <c r="B169" s="107"/>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row>
    <row r="170" spans="1:26">
      <c r="A170" s="85"/>
      <c r="B170" s="107"/>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row>
    <row r="171" spans="1:26">
      <c r="A171" s="85"/>
      <c r="B171" s="107"/>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row>
    <row r="172" spans="1:26">
      <c r="A172" s="85"/>
      <c r="B172" s="107"/>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row>
    <row r="173" spans="1:26">
      <c r="A173" s="85"/>
      <c r="B173" s="107"/>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row>
    <row r="174" spans="1:26">
      <c r="A174" s="85"/>
      <c r="B174" s="107"/>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row>
    <row r="175" spans="1:26">
      <c r="A175" s="85"/>
      <c r="B175" s="107"/>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row>
    <row r="176" spans="1:26">
      <c r="A176" s="85"/>
      <c r="B176" s="107"/>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row>
    <row r="177" spans="1:26">
      <c r="A177" s="85"/>
      <c r="B177" s="107"/>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row>
    <row r="178" spans="1:26">
      <c r="A178" s="85"/>
      <c r="B178" s="107"/>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row>
    <row r="179" spans="1:26">
      <c r="A179" s="85"/>
      <c r="B179" s="107"/>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row>
    <row r="180" spans="1:26">
      <c r="A180" s="85"/>
      <c r="B180" s="107"/>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row>
    <row r="181" spans="1:26">
      <c r="A181" s="85"/>
      <c r="B181" s="107"/>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row>
    <row r="182" spans="1:26">
      <c r="A182" s="85"/>
      <c r="B182" s="107"/>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row>
    <row r="183" spans="1:26">
      <c r="A183" s="85"/>
      <c r="B183" s="107"/>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row>
    <row r="184" spans="1:26">
      <c r="A184" s="85"/>
      <c r="B184" s="107"/>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row>
    <row r="185" spans="1:26">
      <c r="A185" s="85"/>
      <c r="B185" s="107"/>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row>
    <row r="186" spans="1:26">
      <c r="A186" s="85"/>
      <c r="B186" s="107"/>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row>
    <row r="187" spans="1:26">
      <c r="A187" s="85"/>
      <c r="B187" s="107"/>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row>
    <row r="188" spans="1:26">
      <c r="A188" s="85"/>
      <c r="B188" s="107"/>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row>
    <row r="189" spans="1:26">
      <c r="A189" s="85"/>
      <c r="B189" s="107"/>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row>
    <row r="190" spans="1:26">
      <c r="A190" s="85"/>
      <c r="B190" s="107"/>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row>
    <row r="191" spans="1:26">
      <c r="A191" s="85"/>
      <c r="B191" s="107"/>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row>
    <row r="192" spans="1:26">
      <c r="A192" s="85"/>
      <c r="B192" s="107"/>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row>
    <row r="193" spans="1:26">
      <c r="A193" s="85"/>
      <c r="B193" s="107"/>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row>
    <row r="194" spans="1:26">
      <c r="A194" s="85"/>
      <c r="B194" s="107"/>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row>
    <row r="195" spans="1:26">
      <c r="A195" s="85"/>
      <c r="B195" s="107"/>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row>
    <row r="196" spans="1:26">
      <c r="A196" s="85"/>
      <c r="B196" s="107"/>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row>
    <row r="197" spans="1:26">
      <c r="A197" s="85"/>
      <c r="B197" s="107"/>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row>
    <row r="198" spans="1:26">
      <c r="A198" s="85"/>
      <c r="B198" s="107"/>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row>
    <row r="199" spans="1:26">
      <c r="A199" s="85"/>
      <c r="B199" s="107"/>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row>
    <row r="200" spans="1:26">
      <c r="A200" s="85"/>
      <c r="B200" s="107"/>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row>
    <row r="201" spans="1:26">
      <c r="A201" s="85"/>
      <c r="B201" s="107"/>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row>
    <row r="202" spans="1:26">
      <c r="A202" s="85"/>
      <c r="B202" s="107"/>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row>
    <row r="203" spans="1:26">
      <c r="A203" s="85"/>
      <c r="B203" s="107"/>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row>
    <row r="204" spans="1:26">
      <c r="A204" s="85"/>
      <c r="B204" s="107"/>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row>
    <row r="205" spans="1:26">
      <c r="A205" s="85"/>
      <c r="B205" s="107"/>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row>
    <row r="206" spans="1:26">
      <c r="A206" s="85"/>
      <c r="B206" s="107"/>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row>
    <row r="207" spans="1:26">
      <c r="A207" s="85"/>
      <c r="B207" s="107"/>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row>
    <row r="208" spans="1:26">
      <c r="A208" s="85"/>
      <c r="B208" s="107"/>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row>
    <row r="209" spans="1:26">
      <c r="A209" s="85"/>
      <c r="B209" s="107"/>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row>
    <row r="210" spans="1:26">
      <c r="A210" s="85"/>
      <c r="B210" s="107"/>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row>
    <row r="211" spans="1:26">
      <c r="A211" s="85"/>
      <c r="B211" s="107"/>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row>
    <row r="212" spans="1:26">
      <c r="A212" s="85"/>
      <c r="B212" s="107"/>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row>
    <row r="213" spans="1:26">
      <c r="A213" s="85"/>
      <c r="B213" s="107"/>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row>
    <row r="214" spans="1:26">
      <c r="A214" s="85"/>
      <c r="B214" s="107"/>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row>
    <row r="215" spans="1:26">
      <c r="A215" s="85"/>
      <c r="B215" s="107"/>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row>
    <row r="216" spans="1:26">
      <c r="A216" s="85"/>
      <c r="B216" s="107"/>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row>
    <row r="217" spans="1:26">
      <c r="A217" s="85"/>
      <c r="B217" s="107"/>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row>
    <row r="218" spans="1:26">
      <c r="A218" s="85"/>
      <c r="B218" s="107"/>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row>
    <row r="219" spans="1:26">
      <c r="A219" s="85"/>
      <c r="B219" s="107"/>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row>
    <row r="220" spans="1:26">
      <c r="A220" s="85"/>
      <c r="B220" s="107"/>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row>
    <row r="221" spans="1:26">
      <c r="A221" s="85"/>
      <c r="B221" s="107"/>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row>
    <row r="222" spans="1:26">
      <c r="A222" s="85"/>
      <c r="B222" s="107"/>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row>
    <row r="223" spans="1:26">
      <c r="A223" s="85"/>
      <c r="B223" s="107"/>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row>
    <row r="224" spans="1:26">
      <c r="A224" s="85"/>
      <c r="B224" s="107"/>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row>
    <row r="225" spans="1:26">
      <c r="A225" s="85"/>
      <c r="B225" s="107"/>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row>
    <row r="226" spans="1:26">
      <c r="A226" s="85"/>
      <c r="B226" s="107"/>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row>
    <row r="227" spans="1:26">
      <c r="A227" s="85"/>
      <c r="B227" s="107"/>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row>
    <row r="228" spans="1:26">
      <c r="A228" s="85"/>
      <c r="B228" s="107"/>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row>
    <row r="229" spans="1:26">
      <c r="A229" s="85"/>
      <c r="B229" s="107"/>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row>
    <row r="230" spans="1:26">
      <c r="A230" s="85"/>
      <c r="B230" s="107"/>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row>
    <row r="231" spans="1:26">
      <c r="A231" s="85"/>
      <c r="B231" s="107"/>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row>
    <row r="232" spans="1:26">
      <c r="A232" s="85"/>
      <c r="B232" s="107"/>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row>
    <row r="233" spans="1:26">
      <c r="A233" s="85"/>
      <c r="B233" s="107"/>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row>
    <row r="234" spans="1:26">
      <c r="A234" s="85"/>
      <c r="B234" s="107"/>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row>
    <row r="235" spans="1:26">
      <c r="A235" s="85"/>
      <c r="B235" s="107"/>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row>
    <row r="236" spans="1:26">
      <c r="A236" s="85"/>
      <c r="B236" s="107"/>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row>
    <row r="237" spans="1:26">
      <c r="A237" s="85"/>
      <c r="B237" s="107"/>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row>
    <row r="238" spans="1:26">
      <c r="A238" s="85"/>
      <c r="B238" s="107"/>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row>
    <row r="239" spans="1:26">
      <c r="A239" s="85"/>
      <c r="B239" s="107"/>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row>
    <row r="240" spans="1:26">
      <c r="A240" s="85"/>
      <c r="B240" s="107"/>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row>
    <row r="241" spans="1:26">
      <c r="A241" s="85"/>
      <c r="B241" s="107"/>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row>
    <row r="242" spans="1:26">
      <c r="A242" s="85"/>
      <c r="B242" s="107"/>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row>
    <row r="243" spans="1:26">
      <c r="A243" s="85"/>
      <c r="B243" s="107"/>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row>
    <row r="244" spans="1:26">
      <c r="A244" s="85"/>
      <c r="B244" s="107"/>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row>
    <row r="245" spans="1:26">
      <c r="A245" s="85"/>
      <c r="B245" s="107"/>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row>
    <row r="246" spans="1:26">
      <c r="A246" s="85"/>
      <c r="B246" s="107"/>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row>
    <row r="247" spans="1:26">
      <c r="A247" s="85"/>
      <c r="B247" s="107"/>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row>
    <row r="248" spans="1:26">
      <c r="A248" s="85"/>
      <c r="B248" s="107"/>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row>
    <row r="249" spans="1:26">
      <c r="A249" s="85"/>
      <c r="B249" s="107"/>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row>
    <row r="250" spans="1:26">
      <c r="A250" s="85"/>
      <c r="B250" s="107"/>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row>
    <row r="251" spans="1:26">
      <c r="A251" s="85"/>
      <c r="B251" s="107"/>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row>
    <row r="252" spans="1:26">
      <c r="A252" s="85"/>
      <c r="B252" s="107"/>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row>
    <row r="253" spans="1:26">
      <c r="A253" s="85"/>
      <c r="B253" s="107"/>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row>
    <row r="254" spans="1:26">
      <c r="A254" s="85"/>
      <c r="B254" s="107"/>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row>
    <row r="255" spans="1:26">
      <c r="A255" s="85"/>
      <c r="B255" s="107"/>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row>
    <row r="256" spans="1:26">
      <c r="A256" s="85"/>
      <c r="B256" s="107"/>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row>
    <row r="257" spans="1:26">
      <c r="A257" s="85"/>
      <c r="B257" s="107"/>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row>
    <row r="258" spans="1:26">
      <c r="A258" s="85"/>
      <c r="B258" s="107"/>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row>
    <row r="259" spans="1:26">
      <c r="A259" s="85"/>
      <c r="B259" s="107"/>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row>
    <row r="260" spans="1:26">
      <c r="A260" s="85"/>
      <c r="B260" s="107"/>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row>
    <row r="261" spans="1:26">
      <c r="A261" s="85"/>
      <c r="B261" s="107"/>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row>
    <row r="262" spans="1:26">
      <c r="A262" s="85"/>
      <c r="B262" s="107"/>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row>
    <row r="263" spans="1:26">
      <c r="A263" s="85"/>
      <c r="B263" s="107"/>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row>
    <row r="264" spans="1:26">
      <c r="A264" s="85"/>
      <c r="B264" s="107"/>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row>
    <row r="265" spans="1:26">
      <c r="A265" s="85"/>
      <c r="B265" s="107"/>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row>
    <row r="266" spans="1:26">
      <c r="A266" s="85"/>
      <c r="B266" s="107"/>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row>
    <row r="267" spans="1:26">
      <c r="A267" s="85"/>
      <c r="B267" s="107"/>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row>
    <row r="268" spans="1:26">
      <c r="A268" s="85"/>
      <c r="B268" s="107"/>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row>
    <row r="269" spans="1:26">
      <c r="A269" s="85"/>
      <c r="B269" s="107"/>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row>
    <row r="270" spans="1:26">
      <c r="A270" s="85"/>
      <c r="B270" s="107"/>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row>
    <row r="271" spans="1:26">
      <c r="A271" s="85"/>
      <c r="B271" s="107"/>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row>
    <row r="272" spans="1:26">
      <c r="A272" s="85"/>
      <c r="B272" s="107"/>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row>
    <row r="273" spans="1:26">
      <c r="A273" s="85"/>
      <c r="B273" s="107"/>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row>
    <row r="274" spans="1:26">
      <c r="A274" s="85"/>
      <c r="B274" s="107"/>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row>
    <row r="275" spans="1:26">
      <c r="A275" s="85"/>
      <c r="B275" s="107"/>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row>
    <row r="276" spans="1:26">
      <c r="A276" s="85"/>
      <c r="B276" s="107"/>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row>
    <row r="277" spans="1:26">
      <c r="A277" s="85"/>
      <c r="B277" s="107"/>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row>
    <row r="278" spans="1:26">
      <c r="A278" s="85"/>
      <c r="B278" s="107"/>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row>
    <row r="279" spans="1:26">
      <c r="A279" s="85"/>
      <c r="B279" s="107"/>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row>
    <row r="280" spans="1:26">
      <c r="A280" s="85"/>
      <c r="B280" s="107"/>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row>
    <row r="281" spans="1:26">
      <c r="A281" s="85"/>
      <c r="B281" s="107"/>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row>
    <row r="282" spans="1:26">
      <c r="A282" s="85"/>
      <c r="B282" s="107"/>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row>
    <row r="283" spans="1:26">
      <c r="A283" s="85"/>
      <c r="B283" s="107"/>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row>
    <row r="284" spans="1:26">
      <c r="A284" s="85"/>
      <c r="B284" s="107"/>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row>
    <row r="285" spans="1:26">
      <c r="A285" s="85"/>
      <c r="B285" s="107"/>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row>
    <row r="286" spans="1:26">
      <c r="A286" s="85"/>
      <c r="B286" s="107"/>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row>
    <row r="287" spans="1:26">
      <c r="A287" s="85"/>
      <c r="B287" s="107"/>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row>
    <row r="288" spans="1:26">
      <c r="A288" s="85"/>
      <c r="B288" s="107"/>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row>
    <row r="289" spans="1:26">
      <c r="A289" s="85"/>
      <c r="B289" s="107"/>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row>
    <row r="290" spans="1:26">
      <c r="A290" s="85"/>
      <c r="B290" s="107"/>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row>
    <row r="291" spans="1:26">
      <c r="A291" s="85"/>
      <c r="B291" s="107"/>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row>
    <row r="292" spans="1:26">
      <c r="A292" s="85"/>
      <c r="B292" s="107"/>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row>
    <row r="293" spans="1:26">
      <c r="A293" s="85"/>
      <c r="B293" s="107"/>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row>
    <row r="294" spans="1:26">
      <c r="A294" s="85"/>
      <c r="B294" s="107"/>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row>
    <row r="295" spans="1:26">
      <c r="A295" s="85"/>
      <c r="B295" s="107"/>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row>
    <row r="296" spans="1:26">
      <c r="A296" s="85"/>
      <c r="B296" s="107"/>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row>
    <row r="297" spans="1:26">
      <c r="A297" s="85"/>
      <c r="B297" s="107"/>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row>
    <row r="298" spans="1:26">
      <c r="A298" s="85"/>
      <c r="B298" s="107"/>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row>
    <row r="299" spans="1:26">
      <c r="A299" s="85"/>
      <c r="B299" s="107"/>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row>
    <row r="300" spans="1:26">
      <c r="A300" s="85"/>
      <c r="B300" s="107"/>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row>
    <row r="301" spans="1:26">
      <c r="A301" s="85"/>
      <c r="B301" s="107"/>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row>
    <row r="302" spans="1:26">
      <c r="A302" s="85"/>
      <c r="B302" s="107"/>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row>
    <row r="303" spans="1:26">
      <c r="A303" s="85"/>
      <c r="B303" s="107"/>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row>
    <row r="304" spans="1:26">
      <c r="A304" s="85"/>
      <c r="B304" s="107"/>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row>
    <row r="305" spans="1:26">
      <c r="A305" s="85"/>
      <c r="B305" s="107"/>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row>
    <row r="306" spans="1:26">
      <c r="A306" s="85"/>
      <c r="B306" s="107"/>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row>
    <row r="307" spans="1:26">
      <c r="A307" s="85"/>
      <c r="B307" s="107"/>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row>
    <row r="308" spans="1:26">
      <c r="A308" s="85"/>
      <c r="B308" s="107"/>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row>
    <row r="309" spans="1:26">
      <c r="A309" s="85"/>
      <c r="B309" s="107"/>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row>
    <row r="310" spans="1:26">
      <c r="A310" s="85"/>
      <c r="B310" s="107"/>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row>
    <row r="311" spans="1:26">
      <c r="A311" s="85"/>
      <c r="B311" s="107"/>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row>
    <row r="312" spans="1:26">
      <c r="A312" s="85"/>
      <c r="B312" s="107"/>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row>
    <row r="313" spans="1:26">
      <c r="A313" s="85"/>
      <c r="B313" s="107"/>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row>
    <row r="314" spans="1:26">
      <c r="A314" s="85"/>
      <c r="B314" s="107"/>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row>
    <row r="315" spans="1:26">
      <c r="A315" s="85"/>
      <c r="B315" s="107"/>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row>
    <row r="316" spans="1:26">
      <c r="A316" s="85"/>
      <c r="B316" s="107"/>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row>
    <row r="317" spans="1:26">
      <c r="A317" s="85"/>
      <c r="B317" s="107"/>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row>
    <row r="318" spans="1:26">
      <c r="A318" s="85"/>
      <c r="B318" s="107"/>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row>
    <row r="319" spans="1:26">
      <c r="A319" s="85"/>
      <c r="B319" s="107"/>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row>
    <row r="320" spans="1:26">
      <c r="A320" s="85"/>
      <c r="B320" s="107"/>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row>
    <row r="321" spans="1:26">
      <c r="A321" s="85"/>
      <c r="B321" s="107"/>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row>
    <row r="322" spans="1:26">
      <c r="A322" s="85"/>
      <c r="B322" s="107"/>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row>
    <row r="323" spans="1:26">
      <c r="A323" s="85"/>
      <c r="B323" s="107"/>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row>
    <row r="324" spans="1:26">
      <c r="A324" s="85"/>
      <c r="B324" s="107"/>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row>
    <row r="325" spans="1:26">
      <c r="A325" s="85"/>
      <c r="B325" s="107"/>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row>
    <row r="326" spans="1:26">
      <c r="A326" s="85"/>
      <c r="B326" s="107"/>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row>
    <row r="327" spans="1:26">
      <c r="A327" s="85"/>
      <c r="B327" s="107"/>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row>
    <row r="328" spans="1:26">
      <c r="A328" s="85"/>
      <c r="B328" s="107"/>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row>
    <row r="329" spans="1:26">
      <c r="A329" s="85"/>
      <c r="B329" s="107"/>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row>
    <row r="330" spans="1:26">
      <c r="A330" s="85"/>
      <c r="B330" s="107"/>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row>
    <row r="331" spans="1:26">
      <c r="A331" s="85"/>
      <c r="B331" s="107"/>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row>
    <row r="332" spans="1:26">
      <c r="A332" s="85"/>
      <c r="B332" s="107"/>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row>
    <row r="333" spans="1:26">
      <c r="A333" s="85"/>
      <c r="B333" s="107"/>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row>
    <row r="334" spans="1:26">
      <c r="A334" s="85"/>
      <c r="B334" s="107"/>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row>
    <row r="335" spans="1:26">
      <c r="A335" s="85"/>
      <c r="B335" s="107"/>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row>
    <row r="336" spans="1:26">
      <c r="A336" s="85"/>
      <c r="B336" s="107"/>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row>
    <row r="337" spans="1:26">
      <c r="A337" s="85"/>
      <c r="B337" s="107"/>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row>
    <row r="338" spans="1:26">
      <c r="A338" s="85"/>
      <c r="B338" s="107"/>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row>
    <row r="339" spans="1:26">
      <c r="A339" s="85"/>
      <c r="B339" s="107"/>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row>
    <row r="340" spans="1:26">
      <c r="A340" s="85"/>
      <c r="B340" s="107"/>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row>
    <row r="341" spans="1:26">
      <c r="A341" s="85"/>
      <c r="B341" s="107"/>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row>
    <row r="342" spans="1:26">
      <c r="A342" s="85"/>
      <c r="B342" s="107"/>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row>
    <row r="343" spans="1:26">
      <c r="A343" s="85"/>
      <c r="B343" s="107"/>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row>
    <row r="344" spans="1:26">
      <c r="A344" s="85"/>
      <c r="B344" s="107"/>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row>
    <row r="345" spans="1:26">
      <c r="A345" s="85"/>
      <c r="B345" s="107"/>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row>
    <row r="346" spans="1:26">
      <c r="A346" s="85"/>
      <c r="B346" s="107"/>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row>
    <row r="347" spans="1:26">
      <c r="A347" s="85"/>
      <c r="B347" s="107"/>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row>
    <row r="348" spans="1:26">
      <c r="A348" s="85"/>
      <c r="B348" s="107"/>
      <c r="C348" s="85"/>
      <c r="D348" s="85"/>
      <c r="E348" s="85"/>
      <c r="F348" s="85"/>
      <c r="G348" s="85"/>
      <c r="H348" s="85"/>
      <c r="I348" s="85"/>
      <c r="J348" s="85"/>
      <c r="K348" s="85"/>
      <c r="L348" s="85"/>
      <c r="M348" s="85"/>
      <c r="N348" s="85"/>
      <c r="O348" s="85"/>
      <c r="P348" s="85"/>
      <c r="Q348" s="85"/>
      <c r="R348" s="85"/>
      <c r="S348" s="85"/>
      <c r="T348" s="85"/>
      <c r="U348" s="85"/>
      <c r="V348" s="85"/>
      <c r="W348" s="85"/>
      <c r="X348" s="85"/>
      <c r="Y348" s="85"/>
      <c r="Z348" s="85"/>
    </row>
    <row r="349" spans="1:26">
      <c r="A349" s="85"/>
      <c r="B349" s="107"/>
      <c r="C349" s="85"/>
      <c r="D349" s="85"/>
      <c r="E349" s="85"/>
      <c r="F349" s="85"/>
      <c r="G349" s="85"/>
      <c r="H349" s="85"/>
      <c r="I349" s="85"/>
      <c r="J349" s="85"/>
      <c r="K349" s="85"/>
      <c r="L349" s="85"/>
      <c r="M349" s="85"/>
      <c r="N349" s="85"/>
      <c r="O349" s="85"/>
      <c r="P349" s="85"/>
      <c r="Q349" s="85"/>
      <c r="R349" s="85"/>
      <c r="S349" s="85"/>
      <c r="T349" s="85"/>
      <c r="U349" s="85"/>
      <c r="V349" s="85"/>
      <c r="W349" s="85"/>
      <c r="X349" s="85"/>
      <c r="Y349" s="85"/>
      <c r="Z349" s="85"/>
    </row>
    <row r="350" spans="1:26">
      <c r="A350" s="85"/>
      <c r="B350" s="107"/>
      <c r="C350" s="85"/>
      <c r="D350" s="85"/>
      <c r="E350" s="85"/>
      <c r="F350" s="85"/>
      <c r="G350" s="85"/>
      <c r="H350" s="85"/>
      <c r="I350" s="85"/>
      <c r="J350" s="85"/>
      <c r="K350" s="85"/>
      <c r="L350" s="85"/>
      <c r="M350" s="85"/>
      <c r="N350" s="85"/>
      <c r="O350" s="85"/>
      <c r="P350" s="85"/>
      <c r="Q350" s="85"/>
      <c r="R350" s="85"/>
      <c r="S350" s="85"/>
      <c r="T350" s="85"/>
      <c r="U350" s="85"/>
      <c r="V350" s="85"/>
      <c r="W350" s="85"/>
      <c r="X350" s="85"/>
      <c r="Y350" s="85"/>
      <c r="Z350" s="85"/>
    </row>
    <row r="351" spans="1:26">
      <c r="A351" s="85"/>
      <c r="B351" s="107"/>
      <c r="C351" s="85"/>
      <c r="D351" s="85"/>
      <c r="E351" s="85"/>
      <c r="F351" s="85"/>
      <c r="G351" s="85"/>
      <c r="H351" s="85"/>
      <c r="I351" s="85"/>
      <c r="J351" s="85"/>
      <c r="K351" s="85"/>
      <c r="L351" s="85"/>
      <c r="M351" s="85"/>
      <c r="N351" s="85"/>
      <c r="O351" s="85"/>
      <c r="P351" s="85"/>
      <c r="Q351" s="85"/>
      <c r="R351" s="85"/>
      <c r="S351" s="85"/>
      <c r="T351" s="85"/>
      <c r="U351" s="85"/>
      <c r="V351" s="85"/>
      <c r="W351" s="85"/>
      <c r="X351" s="85"/>
      <c r="Y351" s="85"/>
      <c r="Z351" s="85"/>
    </row>
    <row r="352" spans="1:26">
      <c r="A352" s="85"/>
      <c r="B352" s="107"/>
      <c r="C352" s="85"/>
      <c r="D352" s="85"/>
      <c r="E352" s="85"/>
      <c r="F352" s="85"/>
      <c r="G352" s="85"/>
      <c r="H352" s="85"/>
      <c r="I352" s="85"/>
      <c r="J352" s="85"/>
      <c r="K352" s="85"/>
      <c r="L352" s="85"/>
      <c r="M352" s="85"/>
      <c r="N352" s="85"/>
      <c r="O352" s="85"/>
      <c r="P352" s="85"/>
      <c r="Q352" s="85"/>
      <c r="R352" s="85"/>
      <c r="S352" s="85"/>
      <c r="T352" s="85"/>
      <c r="U352" s="85"/>
      <c r="V352" s="85"/>
      <c r="W352" s="85"/>
      <c r="X352" s="85"/>
      <c r="Y352" s="85"/>
      <c r="Z352" s="85"/>
    </row>
    <row r="353" spans="1:26">
      <c r="A353" s="85"/>
      <c r="B353" s="107"/>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row>
    <row r="354" spans="1:26">
      <c r="A354" s="85"/>
      <c r="B354" s="107"/>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row>
    <row r="355" spans="1:26">
      <c r="A355" s="85"/>
      <c r="B355" s="107"/>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row>
    <row r="356" spans="1:26">
      <c r="A356" s="85"/>
      <c r="B356" s="107"/>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row>
    <row r="357" spans="1:26">
      <c r="A357" s="85"/>
      <c r="B357" s="107"/>
      <c r="C357" s="85"/>
      <c r="D357" s="85"/>
      <c r="E357" s="85"/>
      <c r="F357" s="85"/>
      <c r="G357" s="85"/>
      <c r="H357" s="85"/>
      <c r="I357" s="85"/>
      <c r="J357" s="85"/>
      <c r="K357" s="85"/>
      <c r="L357" s="85"/>
      <c r="M357" s="85"/>
      <c r="N357" s="85"/>
      <c r="O357" s="85"/>
      <c r="P357" s="85"/>
      <c r="Q357" s="85"/>
      <c r="R357" s="85"/>
      <c r="S357" s="85"/>
      <c r="T357" s="85"/>
      <c r="U357" s="85"/>
      <c r="V357" s="85"/>
      <c r="W357" s="85"/>
      <c r="X357" s="85"/>
      <c r="Y357" s="85"/>
      <c r="Z357" s="85"/>
    </row>
    <row r="358" spans="1:26">
      <c r="A358" s="85"/>
      <c r="B358" s="107"/>
      <c r="C358" s="85"/>
      <c r="D358" s="85"/>
      <c r="E358" s="85"/>
      <c r="F358" s="85"/>
      <c r="G358" s="85"/>
      <c r="H358" s="85"/>
      <c r="I358" s="85"/>
      <c r="J358" s="85"/>
      <c r="K358" s="85"/>
      <c r="L358" s="85"/>
      <c r="M358" s="85"/>
      <c r="N358" s="85"/>
      <c r="O358" s="85"/>
      <c r="P358" s="85"/>
      <c r="Q358" s="85"/>
      <c r="R358" s="85"/>
      <c r="S358" s="85"/>
      <c r="T358" s="85"/>
      <c r="U358" s="85"/>
      <c r="V358" s="85"/>
      <c r="W358" s="85"/>
      <c r="X358" s="85"/>
      <c r="Y358" s="85"/>
      <c r="Z358" s="85"/>
    </row>
    <row r="359" spans="1:26">
      <c r="A359" s="85"/>
      <c r="B359" s="107"/>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row>
    <row r="360" spans="1:26">
      <c r="A360" s="85"/>
      <c r="B360" s="107"/>
      <c r="C360" s="85"/>
      <c r="D360" s="85"/>
      <c r="E360" s="85"/>
      <c r="F360" s="85"/>
      <c r="G360" s="85"/>
      <c r="H360" s="85"/>
      <c r="I360" s="85"/>
      <c r="J360" s="85"/>
      <c r="K360" s="85"/>
      <c r="L360" s="85"/>
      <c r="M360" s="85"/>
      <c r="N360" s="85"/>
      <c r="O360" s="85"/>
      <c r="P360" s="85"/>
      <c r="Q360" s="85"/>
      <c r="R360" s="85"/>
      <c r="S360" s="85"/>
      <c r="T360" s="85"/>
      <c r="U360" s="85"/>
      <c r="V360" s="85"/>
      <c r="W360" s="85"/>
      <c r="X360" s="85"/>
      <c r="Y360" s="85"/>
      <c r="Z360" s="85"/>
    </row>
    <row r="361" spans="1:26">
      <c r="A361" s="85"/>
      <c r="B361" s="107"/>
      <c r="C361" s="85"/>
      <c r="D361" s="85"/>
      <c r="E361" s="85"/>
      <c r="F361" s="85"/>
      <c r="G361" s="85"/>
      <c r="H361" s="85"/>
      <c r="I361" s="85"/>
      <c r="J361" s="85"/>
      <c r="K361" s="85"/>
      <c r="L361" s="85"/>
      <c r="M361" s="85"/>
      <c r="N361" s="85"/>
      <c r="O361" s="85"/>
      <c r="P361" s="85"/>
      <c r="Q361" s="85"/>
      <c r="R361" s="85"/>
      <c r="S361" s="85"/>
      <c r="T361" s="85"/>
      <c r="U361" s="85"/>
      <c r="V361" s="85"/>
      <c r="W361" s="85"/>
      <c r="X361" s="85"/>
      <c r="Y361" s="85"/>
      <c r="Z361" s="85"/>
    </row>
    <row r="362" spans="1:26">
      <c r="A362" s="85"/>
      <c r="B362" s="107"/>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row>
    <row r="363" spans="1:26">
      <c r="A363" s="85"/>
      <c r="B363" s="107"/>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row>
    <row r="364" spans="1:26">
      <c r="A364" s="85"/>
      <c r="B364" s="107"/>
      <c r="C364" s="85"/>
      <c r="D364" s="85"/>
      <c r="E364" s="85"/>
      <c r="F364" s="85"/>
      <c r="G364" s="85"/>
      <c r="H364" s="85"/>
      <c r="I364" s="85"/>
      <c r="J364" s="85"/>
      <c r="K364" s="85"/>
      <c r="L364" s="85"/>
      <c r="M364" s="85"/>
      <c r="N364" s="85"/>
      <c r="O364" s="85"/>
      <c r="P364" s="85"/>
      <c r="Q364" s="85"/>
      <c r="R364" s="85"/>
      <c r="S364" s="85"/>
      <c r="T364" s="85"/>
      <c r="U364" s="85"/>
      <c r="V364" s="85"/>
      <c r="W364" s="85"/>
      <c r="X364" s="85"/>
      <c r="Y364" s="85"/>
      <c r="Z364" s="85"/>
    </row>
    <row r="365" spans="1:26">
      <c r="A365" s="85"/>
      <c r="B365" s="107"/>
      <c r="C365" s="85"/>
      <c r="D365" s="85"/>
      <c r="E365" s="85"/>
      <c r="F365" s="85"/>
      <c r="G365" s="85"/>
      <c r="H365" s="85"/>
      <c r="I365" s="85"/>
      <c r="J365" s="85"/>
      <c r="K365" s="85"/>
      <c r="L365" s="85"/>
      <c r="M365" s="85"/>
      <c r="N365" s="85"/>
      <c r="O365" s="85"/>
      <c r="P365" s="85"/>
      <c r="Q365" s="85"/>
      <c r="R365" s="85"/>
      <c r="S365" s="85"/>
      <c r="T365" s="85"/>
      <c r="U365" s="85"/>
      <c r="V365" s="85"/>
      <c r="W365" s="85"/>
      <c r="X365" s="85"/>
      <c r="Y365" s="85"/>
      <c r="Z365" s="85"/>
    </row>
    <row r="366" spans="1:26">
      <c r="A366" s="85"/>
      <c r="B366" s="107"/>
      <c r="C366" s="85"/>
      <c r="D366" s="85"/>
      <c r="E366" s="85"/>
      <c r="F366" s="85"/>
      <c r="G366" s="85"/>
      <c r="H366" s="85"/>
      <c r="I366" s="85"/>
      <c r="J366" s="85"/>
      <c r="K366" s="85"/>
      <c r="L366" s="85"/>
      <c r="M366" s="85"/>
      <c r="N366" s="85"/>
      <c r="O366" s="85"/>
      <c r="P366" s="85"/>
      <c r="Q366" s="85"/>
      <c r="R366" s="85"/>
      <c r="S366" s="85"/>
      <c r="T366" s="85"/>
      <c r="U366" s="85"/>
      <c r="V366" s="85"/>
      <c r="W366" s="85"/>
      <c r="X366" s="85"/>
      <c r="Y366" s="85"/>
      <c r="Z366" s="85"/>
    </row>
    <row r="367" spans="1:26">
      <c r="A367" s="85"/>
      <c r="B367" s="107"/>
      <c r="C367" s="85"/>
      <c r="D367" s="85"/>
      <c r="E367" s="85"/>
      <c r="F367" s="85"/>
      <c r="G367" s="85"/>
      <c r="H367" s="85"/>
      <c r="I367" s="85"/>
      <c r="J367" s="85"/>
      <c r="K367" s="85"/>
      <c r="L367" s="85"/>
      <c r="M367" s="85"/>
      <c r="N367" s="85"/>
      <c r="O367" s="85"/>
      <c r="P367" s="85"/>
      <c r="Q367" s="85"/>
      <c r="R367" s="85"/>
      <c r="S367" s="85"/>
      <c r="T367" s="85"/>
      <c r="U367" s="85"/>
      <c r="V367" s="85"/>
      <c r="W367" s="85"/>
      <c r="X367" s="85"/>
      <c r="Y367" s="85"/>
      <c r="Z367" s="85"/>
    </row>
    <row r="368" spans="1:26">
      <c r="A368" s="85"/>
      <c r="B368" s="107"/>
      <c r="C368" s="85"/>
      <c r="D368" s="85"/>
      <c r="E368" s="85"/>
      <c r="F368" s="85"/>
      <c r="G368" s="85"/>
      <c r="H368" s="85"/>
      <c r="I368" s="85"/>
      <c r="J368" s="85"/>
      <c r="K368" s="85"/>
      <c r="L368" s="85"/>
      <c r="M368" s="85"/>
      <c r="N368" s="85"/>
      <c r="O368" s="85"/>
      <c r="P368" s="85"/>
      <c r="Q368" s="85"/>
      <c r="R368" s="85"/>
      <c r="S368" s="85"/>
      <c r="T368" s="85"/>
      <c r="U368" s="85"/>
      <c r="V368" s="85"/>
      <c r="W368" s="85"/>
      <c r="X368" s="85"/>
      <c r="Y368" s="85"/>
      <c r="Z368" s="85"/>
    </row>
    <row r="369" spans="1:26">
      <c r="A369" s="85"/>
      <c r="B369" s="107"/>
      <c r="C369" s="85"/>
      <c r="D369" s="85"/>
      <c r="E369" s="85"/>
      <c r="F369" s="85"/>
      <c r="G369" s="85"/>
      <c r="H369" s="85"/>
      <c r="I369" s="85"/>
      <c r="J369" s="85"/>
      <c r="K369" s="85"/>
      <c r="L369" s="85"/>
      <c r="M369" s="85"/>
      <c r="N369" s="85"/>
      <c r="O369" s="85"/>
      <c r="P369" s="85"/>
      <c r="Q369" s="85"/>
      <c r="R369" s="85"/>
      <c r="S369" s="85"/>
      <c r="T369" s="85"/>
      <c r="U369" s="85"/>
      <c r="V369" s="85"/>
      <c r="W369" s="85"/>
      <c r="X369" s="85"/>
      <c r="Y369" s="85"/>
      <c r="Z369" s="85"/>
    </row>
    <row r="370" spans="1:26">
      <c r="A370" s="85"/>
      <c r="B370" s="107"/>
      <c r="C370" s="85"/>
      <c r="D370" s="85"/>
      <c r="E370" s="85"/>
      <c r="F370" s="85"/>
      <c r="G370" s="85"/>
      <c r="H370" s="85"/>
      <c r="I370" s="85"/>
      <c r="J370" s="85"/>
      <c r="K370" s="85"/>
      <c r="L370" s="85"/>
      <c r="M370" s="85"/>
      <c r="N370" s="85"/>
      <c r="O370" s="85"/>
      <c r="P370" s="85"/>
      <c r="Q370" s="85"/>
      <c r="R370" s="85"/>
      <c r="S370" s="85"/>
      <c r="T370" s="85"/>
      <c r="U370" s="85"/>
      <c r="V370" s="85"/>
      <c r="W370" s="85"/>
      <c r="X370" s="85"/>
      <c r="Y370" s="85"/>
      <c r="Z370" s="85"/>
    </row>
    <row r="371" spans="1:26">
      <c r="A371" s="85"/>
      <c r="B371" s="107"/>
      <c r="C371" s="85"/>
      <c r="D371" s="85"/>
      <c r="E371" s="85"/>
      <c r="F371" s="85"/>
      <c r="G371" s="85"/>
      <c r="H371" s="85"/>
      <c r="I371" s="85"/>
      <c r="J371" s="85"/>
      <c r="K371" s="85"/>
      <c r="L371" s="85"/>
      <c r="M371" s="85"/>
      <c r="N371" s="85"/>
      <c r="O371" s="85"/>
      <c r="P371" s="85"/>
      <c r="Q371" s="85"/>
      <c r="R371" s="85"/>
      <c r="S371" s="85"/>
      <c r="T371" s="85"/>
      <c r="U371" s="85"/>
      <c r="V371" s="85"/>
      <c r="W371" s="85"/>
      <c r="X371" s="85"/>
      <c r="Y371" s="85"/>
      <c r="Z371" s="85"/>
    </row>
    <row r="372" spans="1:26">
      <c r="A372" s="85"/>
      <c r="B372" s="107"/>
      <c r="C372" s="85"/>
      <c r="D372" s="85"/>
      <c r="E372" s="85"/>
      <c r="F372" s="85"/>
      <c r="G372" s="85"/>
      <c r="H372" s="85"/>
      <c r="I372" s="85"/>
      <c r="J372" s="85"/>
      <c r="K372" s="85"/>
      <c r="L372" s="85"/>
      <c r="M372" s="85"/>
      <c r="N372" s="85"/>
      <c r="O372" s="85"/>
      <c r="P372" s="85"/>
      <c r="Q372" s="85"/>
      <c r="R372" s="85"/>
      <c r="S372" s="85"/>
      <c r="T372" s="85"/>
      <c r="U372" s="85"/>
      <c r="V372" s="85"/>
      <c r="W372" s="85"/>
      <c r="X372" s="85"/>
      <c r="Y372" s="85"/>
      <c r="Z372" s="85"/>
    </row>
    <row r="373" spans="1:26">
      <c r="A373" s="85"/>
      <c r="B373" s="107"/>
      <c r="C373" s="85"/>
      <c r="D373" s="85"/>
      <c r="E373" s="85"/>
      <c r="F373" s="85"/>
      <c r="G373" s="85"/>
      <c r="H373" s="85"/>
      <c r="I373" s="85"/>
      <c r="J373" s="85"/>
      <c r="K373" s="85"/>
      <c r="L373" s="85"/>
      <c r="M373" s="85"/>
      <c r="N373" s="85"/>
      <c r="O373" s="85"/>
      <c r="P373" s="85"/>
      <c r="Q373" s="85"/>
      <c r="R373" s="85"/>
      <c r="S373" s="85"/>
      <c r="T373" s="85"/>
      <c r="U373" s="85"/>
      <c r="V373" s="85"/>
      <c r="W373" s="85"/>
      <c r="X373" s="85"/>
      <c r="Y373" s="85"/>
      <c r="Z373" s="85"/>
    </row>
    <row r="374" spans="1:26">
      <c r="A374" s="85"/>
      <c r="B374" s="107"/>
      <c r="C374" s="85"/>
      <c r="D374" s="85"/>
      <c r="E374" s="85"/>
      <c r="F374" s="85"/>
      <c r="G374" s="85"/>
      <c r="H374" s="85"/>
      <c r="I374" s="85"/>
      <c r="J374" s="85"/>
      <c r="K374" s="85"/>
      <c r="L374" s="85"/>
      <c r="M374" s="85"/>
      <c r="N374" s="85"/>
      <c r="O374" s="85"/>
      <c r="P374" s="85"/>
      <c r="Q374" s="85"/>
      <c r="R374" s="85"/>
      <c r="S374" s="85"/>
      <c r="T374" s="85"/>
      <c r="U374" s="85"/>
      <c r="V374" s="85"/>
      <c r="W374" s="85"/>
      <c r="X374" s="85"/>
      <c r="Y374" s="85"/>
      <c r="Z374" s="85"/>
    </row>
    <row r="375" spans="1:26">
      <c r="A375" s="85"/>
      <c r="B375" s="107"/>
      <c r="C375" s="85"/>
      <c r="D375" s="85"/>
      <c r="E375" s="85"/>
      <c r="F375" s="85"/>
      <c r="G375" s="85"/>
      <c r="H375" s="85"/>
      <c r="I375" s="85"/>
      <c r="J375" s="85"/>
      <c r="K375" s="85"/>
      <c r="L375" s="85"/>
      <c r="M375" s="85"/>
      <c r="N375" s="85"/>
      <c r="O375" s="85"/>
      <c r="P375" s="85"/>
      <c r="Q375" s="85"/>
      <c r="R375" s="85"/>
      <c r="S375" s="85"/>
      <c r="T375" s="85"/>
      <c r="U375" s="85"/>
      <c r="V375" s="85"/>
      <c r="W375" s="85"/>
      <c r="X375" s="85"/>
      <c r="Y375" s="85"/>
      <c r="Z375" s="85"/>
    </row>
    <row r="376" spans="1:26">
      <c r="A376" s="85"/>
      <c r="B376" s="107"/>
      <c r="C376" s="85"/>
      <c r="D376" s="85"/>
      <c r="E376" s="85"/>
      <c r="F376" s="85"/>
      <c r="G376" s="85"/>
      <c r="H376" s="85"/>
      <c r="I376" s="85"/>
      <c r="J376" s="85"/>
      <c r="K376" s="85"/>
      <c r="L376" s="85"/>
      <c r="M376" s="85"/>
      <c r="N376" s="85"/>
      <c r="O376" s="85"/>
      <c r="P376" s="85"/>
      <c r="Q376" s="85"/>
      <c r="R376" s="85"/>
      <c r="S376" s="85"/>
      <c r="T376" s="85"/>
      <c r="U376" s="85"/>
      <c r="V376" s="85"/>
      <c r="W376" s="85"/>
      <c r="X376" s="85"/>
      <c r="Y376" s="85"/>
      <c r="Z376" s="85"/>
    </row>
    <row r="377" spans="1:26">
      <c r="A377" s="85"/>
      <c r="B377" s="107"/>
      <c r="C377" s="85"/>
      <c r="D377" s="85"/>
      <c r="E377" s="85"/>
      <c r="F377" s="85"/>
      <c r="G377" s="85"/>
      <c r="H377" s="85"/>
      <c r="I377" s="85"/>
      <c r="J377" s="85"/>
      <c r="K377" s="85"/>
      <c r="L377" s="85"/>
      <c r="M377" s="85"/>
      <c r="N377" s="85"/>
      <c r="O377" s="85"/>
      <c r="P377" s="85"/>
      <c r="Q377" s="85"/>
      <c r="R377" s="85"/>
      <c r="S377" s="85"/>
      <c r="T377" s="85"/>
      <c r="U377" s="85"/>
      <c r="V377" s="85"/>
      <c r="W377" s="85"/>
      <c r="X377" s="85"/>
      <c r="Y377" s="85"/>
      <c r="Z377" s="85"/>
    </row>
    <row r="378" spans="1:26">
      <c r="A378" s="85"/>
      <c r="B378" s="107"/>
      <c r="C378" s="85"/>
      <c r="D378" s="85"/>
      <c r="E378" s="85"/>
      <c r="F378" s="85"/>
      <c r="G378" s="85"/>
      <c r="H378" s="85"/>
      <c r="I378" s="85"/>
      <c r="J378" s="85"/>
      <c r="K378" s="85"/>
      <c r="L378" s="85"/>
      <c r="M378" s="85"/>
      <c r="N378" s="85"/>
      <c r="O378" s="85"/>
      <c r="P378" s="85"/>
      <c r="Q378" s="85"/>
      <c r="R378" s="85"/>
      <c r="S378" s="85"/>
      <c r="T378" s="85"/>
      <c r="U378" s="85"/>
      <c r="V378" s="85"/>
      <c r="W378" s="85"/>
      <c r="X378" s="85"/>
      <c r="Y378" s="85"/>
      <c r="Z378" s="85"/>
    </row>
    <row r="379" spans="1:26">
      <c r="A379" s="85"/>
      <c r="B379" s="107"/>
      <c r="C379" s="85"/>
      <c r="D379" s="85"/>
      <c r="E379" s="85"/>
      <c r="F379" s="85"/>
      <c r="G379" s="85"/>
      <c r="H379" s="85"/>
      <c r="I379" s="85"/>
      <c r="J379" s="85"/>
      <c r="K379" s="85"/>
      <c r="L379" s="85"/>
      <c r="M379" s="85"/>
      <c r="N379" s="85"/>
      <c r="O379" s="85"/>
      <c r="P379" s="85"/>
      <c r="Q379" s="85"/>
      <c r="R379" s="85"/>
      <c r="S379" s="85"/>
      <c r="T379" s="85"/>
      <c r="U379" s="85"/>
      <c r="V379" s="85"/>
      <c r="W379" s="85"/>
      <c r="X379" s="85"/>
      <c r="Y379" s="85"/>
      <c r="Z379" s="85"/>
    </row>
    <row r="380" spans="1:26">
      <c r="A380" s="85"/>
      <c r="B380" s="107"/>
      <c r="C380" s="85"/>
      <c r="D380" s="85"/>
      <c r="E380" s="85"/>
      <c r="F380" s="85"/>
      <c r="G380" s="85"/>
      <c r="H380" s="85"/>
      <c r="I380" s="85"/>
      <c r="J380" s="85"/>
      <c r="K380" s="85"/>
      <c r="L380" s="85"/>
      <c r="M380" s="85"/>
      <c r="N380" s="85"/>
      <c r="O380" s="85"/>
      <c r="P380" s="85"/>
      <c r="Q380" s="85"/>
      <c r="R380" s="85"/>
      <c r="S380" s="85"/>
      <c r="T380" s="85"/>
      <c r="U380" s="85"/>
      <c r="V380" s="85"/>
      <c r="W380" s="85"/>
      <c r="X380" s="85"/>
      <c r="Y380" s="85"/>
      <c r="Z380" s="85"/>
    </row>
    <row r="381" spans="1:26">
      <c r="A381" s="85"/>
      <c r="B381" s="107"/>
      <c r="C381" s="85"/>
      <c r="D381" s="85"/>
      <c r="E381" s="85"/>
      <c r="F381" s="85"/>
      <c r="G381" s="85"/>
      <c r="H381" s="85"/>
      <c r="I381" s="85"/>
      <c r="J381" s="85"/>
      <c r="K381" s="85"/>
      <c r="L381" s="85"/>
      <c r="M381" s="85"/>
      <c r="N381" s="85"/>
      <c r="O381" s="85"/>
      <c r="P381" s="85"/>
      <c r="Q381" s="85"/>
      <c r="R381" s="85"/>
      <c r="S381" s="85"/>
      <c r="T381" s="85"/>
      <c r="U381" s="85"/>
      <c r="V381" s="85"/>
      <c r="W381" s="85"/>
      <c r="X381" s="85"/>
      <c r="Y381" s="85"/>
      <c r="Z381" s="85"/>
    </row>
    <row r="382" spans="1:26">
      <c r="A382" s="85"/>
      <c r="B382" s="107"/>
      <c r="C382" s="85"/>
      <c r="D382" s="85"/>
      <c r="E382" s="85"/>
      <c r="F382" s="85"/>
      <c r="G382" s="85"/>
      <c r="H382" s="85"/>
      <c r="I382" s="85"/>
      <c r="J382" s="85"/>
      <c r="K382" s="85"/>
      <c r="L382" s="85"/>
      <c r="M382" s="85"/>
      <c r="N382" s="85"/>
      <c r="O382" s="85"/>
      <c r="P382" s="85"/>
      <c r="Q382" s="85"/>
      <c r="R382" s="85"/>
      <c r="S382" s="85"/>
      <c r="T382" s="85"/>
      <c r="U382" s="85"/>
      <c r="V382" s="85"/>
      <c r="W382" s="85"/>
      <c r="X382" s="85"/>
      <c r="Y382" s="85"/>
      <c r="Z382" s="85"/>
    </row>
    <row r="383" spans="1:26">
      <c r="A383" s="85"/>
      <c r="B383" s="107"/>
      <c r="C383" s="85"/>
      <c r="D383" s="85"/>
      <c r="E383" s="85"/>
      <c r="F383" s="85"/>
      <c r="G383" s="85"/>
      <c r="H383" s="85"/>
      <c r="I383" s="85"/>
      <c r="J383" s="85"/>
      <c r="K383" s="85"/>
      <c r="L383" s="85"/>
      <c r="M383" s="85"/>
      <c r="N383" s="85"/>
      <c r="O383" s="85"/>
      <c r="P383" s="85"/>
      <c r="Q383" s="85"/>
      <c r="R383" s="85"/>
      <c r="S383" s="85"/>
      <c r="T383" s="85"/>
      <c r="U383" s="85"/>
      <c r="V383" s="85"/>
      <c r="W383" s="85"/>
      <c r="X383" s="85"/>
      <c r="Y383" s="85"/>
      <c r="Z383" s="85"/>
    </row>
    <row r="384" spans="1:26">
      <c r="A384" s="85"/>
      <c r="B384" s="107"/>
      <c r="C384" s="85"/>
      <c r="D384" s="85"/>
      <c r="E384" s="85"/>
      <c r="F384" s="85"/>
      <c r="G384" s="85"/>
      <c r="H384" s="85"/>
      <c r="I384" s="85"/>
      <c r="J384" s="85"/>
      <c r="K384" s="85"/>
      <c r="L384" s="85"/>
      <c r="M384" s="85"/>
      <c r="N384" s="85"/>
      <c r="O384" s="85"/>
      <c r="P384" s="85"/>
      <c r="Q384" s="85"/>
      <c r="R384" s="85"/>
      <c r="S384" s="85"/>
      <c r="T384" s="85"/>
      <c r="U384" s="85"/>
      <c r="V384" s="85"/>
      <c r="W384" s="85"/>
      <c r="X384" s="85"/>
      <c r="Y384" s="85"/>
      <c r="Z384" s="85"/>
    </row>
    <row r="385" spans="1:26">
      <c r="A385" s="85"/>
      <c r="B385" s="107"/>
      <c r="C385" s="85"/>
      <c r="D385" s="85"/>
      <c r="E385" s="85"/>
      <c r="F385" s="85"/>
      <c r="G385" s="85"/>
      <c r="H385" s="85"/>
      <c r="I385" s="85"/>
      <c r="J385" s="85"/>
      <c r="K385" s="85"/>
      <c r="L385" s="85"/>
      <c r="M385" s="85"/>
      <c r="N385" s="85"/>
      <c r="O385" s="85"/>
      <c r="P385" s="85"/>
      <c r="Q385" s="85"/>
      <c r="R385" s="85"/>
      <c r="S385" s="85"/>
      <c r="T385" s="85"/>
      <c r="U385" s="85"/>
      <c r="V385" s="85"/>
      <c r="W385" s="85"/>
      <c r="X385" s="85"/>
      <c r="Y385" s="85"/>
      <c r="Z385" s="85"/>
    </row>
    <row r="386" spans="1:26">
      <c r="A386" s="85"/>
      <c r="B386" s="107"/>
      <c r="C386" s="85"/>
      <c r="D386" s="85"/>
      <c r="E386" s="85"/>
      <c r="F386" s="85"/>
      <c r="G386" s="85"/>
      <c r="H386" s="85"/>
      <c r="I386" s="85"/>
      <c r="J386" s="85"/>
      <c r="K386" s="85"/>
      <c r="L386" s="85"/>
      <c r="M386" s="85"/>
      <c r="N386" s="85"/>
      <c r="O386" s="85"/>
      <c r="P386" s="85"/>
      <c r="Q386" s="85"/>
      <c r="R386" s="85"/>
      <c r="S386" s="85"/>
      <c r="T386" s="85"/>
      <c r="U386" s="85"/>
      <c r="V386" s="85"/>
      <c r="W386" s="85"/>
      <c r="X386" s="85"/>
      <c r="Y386" s="85"/>
      <c r="Z386" s="85"/>
    </row>
    <row r="387" spans="1:26">
      <c r="A387" s="85"/>
      <c r="B387" s="107"/>
      <c r="C387" s="85"/>
      <c r="D387" s="85"/>
      <c r="E387" s="85"/>
      <c r="F387" s="85"/>
      <c r="G387" s="85"/>
      <c r="H387" s="85"/>
      <c r="I387" s="85"/>
      <c r="J387" s="85"/>
      <c r="K387" s="85"/>
      <c r="L387" s="85"/>
      <c r="M387" s="85"/>
      <c r="N387" s="85"/>
      <c r="O387" s="85"/>
      <c r="P387" s="85"/>
      <c r="Q387" s="85"/>
      <c r="R387" s="85"/>
      <c r="S387" s="85"/>
      <c r="T387" s="85"/>
      <c r="U387" s="85"/>
      <c r="V387" s="85"/>
      <c r="W387" s="85"/>
      <c r="X387" s="85"/>
      <c r="Y387" s="85"/>
      <c r="Z387" s="85"/>
    </row>
    <row r="388" spans="1:26">
      <c r="A388" s="85"/>
      <c r="B388" s="107"/>
      <c r="C388" s="85"/>
      <c r="D388" s="85"/>
      <c r="E388" s="85"/>
      <c r="F388" s="85"/>
      <c r="G388" s="85"/>
      <c r="H388" s="85"/>
      <c r="I388" s="85"/>
      <c r="J388" s="85"/>
      <c r="K388" s="85"/>
      <c r="L388" s="85"/>
      <c r="M388" s="85"/>
      <c r="N388" s="85"/>
      <c r="O388" s="85"/>
      <c r="P388" s="85"/>
      <c r="Q388" s="85"/>
      <c r="R388" s="85"/>
      <c r="S388" s="85"/>
      <c r="T388" s="85"/>
      <c r="U388" s="85"/>
      <c r="V388" s="85"/>
      <c r="W388" s="85"/>
      <c r="X388" s="85"/>
      <c r="Y388" s="85"/>
      <c r="Z388" s="85"/>
    </row>
    <row r="389" spans="1:26">
      <c r="A389" s="85"/>
      <c r="B389" s="107"/>
      <c r="C389" s="85"/>
      <c r="D389" s="85"/>
      <c r="E389" s="85"/>
      <c r="F389" s="85"/>
      <c r="G389" s="85"/>
      <c r="H389" s="85"/>
      <c r="I389" s="85"/>
      <c r="J389" s="85"/>
      <c r="K389" s="85"/>
      <c r="L389" s="85"/>
      <c r="M389" s="85"/>
      <c r="N389" s="85"/>
      <c r="O389" s="85"/>
      <c r="P389" s="85"/>
      <c r="Q389" s="85"/>
      <c r="R389" s="85"/>
      <c r="S389" s="85"/>
      <c r="T389" s="85"/>
      <c r="U389" s="85"/>
      <c r="V389" s="85"/>
      <c r="W389" s="85"/>
      <c r="X389" s="85"/>
      <c r="Y389" s="85"/>
      <c r="Z389" s="85"/>
    </row>
    <row r="390" spans="1:26">
      <c r="A390" s="85"/>
      <c r="B390" s="107"/>
      <c r="C390" s="85"/>
      <c r="D390" s="85"/>
      <c r="E390" s="85"/>
      <c r="F390" s="85"/>
      <c r="G390" s="85"/>
      <c r="H390" s="85"/>
      <c r="I390" s="85"/>
      <c r="J390" s="85"/>
      <c r="K390" s="85"/>
      <c r="L390" s="85"/>
      <c r="M390" s="85"/>
      <c r="N390" s="85"/>
      <c r="O390" s="85"/>
      <c r="P390" s="85"/>
      <c r="Q390" s="85"/>
      <c r="R390" s="85"/>
      <c r="S390" s="85"/>
      <c r="T390" s="85"/>
      <c r="U390" s="85"/>
      <c r="V390" s="85"/>
      <c r="W390" s="85"/>
      <c r="X390" s="85"/>
      <c r="Y390" s="85"/>
      <c r="Z390" s="85"/>
    </row>
    <row r="391" spans="1:26">
      <c r="A391" s="85"/>
      <c r="B391" s="107"/>
      <c r="C391" s="85"/>
      <c r="D391" s="85"/>
      <c r="E391" s="85"/>
      <c r="F391" s="85"/>
      <c r="G391" s="85"/>
      <c r="H391" s="85"/>
      <c r="I391" s="85"/>
      <c r="J391" s="85"/>
      <c r="K391" s="85"/>
      <c r="L391" s="85"/>
      <c r="M391" s="85"/>
      <c r="N391" s="85"/>
      <c r="O391" s="85"/>
      <c r="P391" s="85"/>
      <c r="Q391" s="85"/>
      <c r="R391" s="85"/>
      <c r="S391" s="85"/>
      <c r="T391" s="85"/>
      <c r="U391" s="85"/>
      <c r="V391" s="85"/>
      <c r="W391" s="85"/>
      <c r="X391" s="85"/>
      <c r="Y391" s="85"/>
      <c r="Z391" s="85"/>
    </row>
    <row r="392" spans="1:26">
      <c r="A392" s="85"/>
      <c r="B392" s="107"/>
      <c r="C392" s="85"/>
      <c r="D392" s="85"/>
      <c r="E392" s="85"/>
      <c r="F392" s="85"/>
      <c r="G392" s="85"/>
      <c r="H392" s="85"/>
      <c r="I392" s="85"/>
      <c r="J392" s="85"/>
      <c r="K392" s="85"/>
      <c r="L392" s="85"/>
      <c r="M392" s="85"/>
      <c r="N392" s="85"/>
      <c r="O392" s="85"/>
      <c r="P392" s="85"/>
      <c r="Q392" s="85"/>
      <c r="R392" s="85"/>
      <c r="S392" s="85"/>
      <c r="T392" s="85"/>
      <c r="U392" s="85"/>
      <c r="V392" s="85"/>
      <c r="W392" s="85"/>
      <c r="X392" s="85"/>
      <c r="Y392" s="85"/>
      <c r="Z392" s="85"/>
    </row>
    <row r="393" spans="1:26">
      <c r="A393" s="85"/>
      <c r="B393" s="107"/>
      <c r="C393" s="85"/>
      <c r="D393" s="85"/>
      <c r="E393" s="85"/>
      <c r="F393" s="85"/>
      <c r="G393" s="85"/>
      <c r="H393" s="85"/>
      <c r="I393" s="85"/>
      <c r="J393" s="85"/>
      <c r="K393" s="85"/>
      <c r="L393" s="85"/>
      <c r="M393" s="85"/>
      <c r="N393" s="85"/>
      <c r="O393" s="85"/>
      <c r="P393" s="85"/>
      <c r="Q393" s="85"/>
      <c r="R393" s="85"/>
      <c r="S393" s="85"/>
      <c r="T393" s="85"/>
      <c r="U393" s="85"/>
      <c r="V393" s="85"/>
      <c r="W393" s="85"/>
      <c r="X393" s="85"/>
      <c r="Y393" s="85"/>
      <c r="Z393" s="85"/>
    </row>
    <row r="394" spans="1:26">
      <c r="A394" s="85"/>
      <c r="B394" s="107"/>
      <c r="C394" s="85"/>
      <c r="D394" s="85"/>
      <c r="E394" s="85"/>
      <c r="F394" s="85"/>
      <c r="G394" s="85"/>
      <c r="H394" s="85"/>
      <c r="I394" s="85"/>
      <c r="J394" s="85"/>
      <c r="K394" s="85"/>
      <c r="L394" s="85"/>
      <c r="M394" s="85"/>
      <c r="N394" s="85"/>
      <c r="O394" s="85"/>
      <c r="P394" s="85"/>
      <c r="Q394" s="85"/>
      <c r="R394" s="85"/>
      <c r="S394" s="85"/>
      <c r="T394" s="85"/>
      <c r="U394" s="85"/>
      <c r="V394" s="85"/>
      <c r="W394" s="85"/>
      <c r="X394" s="85"/>
      <c r="Y394" s="85"/>
      <c r="Z394" s="85"/>
    </row>
    <row r="395" spans="1:26">
      <c r="A395" s="85"/>
      <c r="B395" s="107"/>
      <c r="C395" s="85"/>
      <c r="D395" s="85"/>
      <c r="E395" s="85"/>
      <c r="F395" s="85"/>
      <c r="G395" s="85"/>
      <c r="H395" s="85"/>
      <c r="I395" s="85"/>
      <c r="J395" s="85"/>
      <c r="K395" s="85"/>
      <c r="L395" s="85"/>
      <c r="M395" s="85"/>
      <c r="N395" s="85"/>
      <c r="O395" s="85"/>
      <c r="P395" s="85"/>
      <c r="Q395" s="85"/>
      <c r="R395" s="85"/>
      <c r="S395" s="85"/>
      <c r="T395" s="85"/>
      <c r="U395" s="85"/>
      <c r="V395" s="85"/>
      <c r="W395" s="85"/>
      <c r="X395" s="85"/>
      <c r="Y395" s="85"/>
      <c r="Z395" s="85"/>
    </row>
    <row r="396" spans="1:26">
      <c r="A396" s="85"/>
      <c r="B396" s="107"/>
      <c r="C396" s="85"/>
      <c r="D396" s="85"/>
      <c r="E396" s="85"/>
      <c r="F396" s="85"/>
      <c r="G396" s="85"/>
      <c r="H396" s="85"/>
      <c r="I396" s="85"/>
      <c r="J396" s="85"/>
      <c r="K396" s="85"/>
      <c r="L396" s="85"/>
      <c r="M396" s="85"/>
      <c r="N396" s="85"/>
      <c r="O396" s="85"/>
      <c r="P396" s="85"/>
      <c r="Q396" s="85"/>
      <c r="R396" s="85"/>
      <c r="S396" s="85"/>
      <c r="T396" s="85"/>
      <c r="U396" s="85"/>
      <c r="V396" s="85"/>
      <c r="W396" s="85"/>
      <c r="X396" s="85"/>
      <c r="Y396" s="85"/>
      <c r="Z396" s="85"/>
    </row>
    <row r="397" spans="1:26">
      <c r="A397" s="85"/>
      <c r="B397" s="107"/>
      <c r="C397" s="85"/>
      <c r="D397" s="85"/>
      <c r="E397" s="85"/>
      <c r="F397" s="85"/>
      <c r="G397" s="85"/>
      <c r="H397" s="85"/>
      <c r="I397" s="85"/>
      <c r="J397" s="85"/>
      <c r="K397" s="85"/>
      <c r="L397" s="85"/>
      <c r="M397" s="85"/>
      <c r="N397" s="85"/>
      <c r="O397" s="85"/>
      <c r="P397" s="85"/>
      <c r="Q397" s="85"/>
      <c r="R397" s="85"/>
      <c r="S397" s="85"/>
      <c r="T397" s="85"/>
      <c r="U397" s="85"/>
      <c r="V397" s="85"/>
      <c r="W397" s="85"/>
      <c r="X397" s="85"/>
      <c r="Y397" s="85"/>
      <c r="Z397" s="85"/>
    </row>
    <row r="398" spans="1:26">
      <c r="A398" s="85"/>
      <c r="B398" s="107"/>
      <c r="C398" s="85"/>
      <c r="D398" s="85"/>
      <c r="E398" s="85"/>
      <c r="F398" s="85"/>
      <c r="G398" s="85"/>
      <c r="H398" s="85"/>
      <c r="I398" s="85"/>
      <c r="J398" s="85"/>
      <c r="K398" s="85"/>
      <c r="L398" s="85"/>
      <c r="M398" s="85"/>
      <c r="N398" s="85"/>
      <c r="O398" s="85"/>
      <c r="P398" s="85"/>
      <c r="Q398" s="85"/>
      <c r="R398" s="85"/>
      <c r="S398" s="85"/>
      <c r="T398" s="85"/>
      <c r="U398" s="85"/>
      <c r="V398" s="85"/>
      <c r="W398" s="85"/>
      <c r="X398" s="85"/>
      <c r="Y398" s="85"/>
      <c r="Z398" s="85"/>
    </row>
    <row r="399" spans="1:26">
      <c r="A399" s="85"/>
      <c r="B399" s="107"/>
      <c r="C399" s="85"/>
      <c r="D399" s="85"/>
      <c r="E399" s="85"/>
      <c r="F399" s="85"/>
      <c r="G399" s="85"/>
      <c r="H399" s="85"/>
      <c r="I399" s="85"/>
      <c r="J399" s="85"/>
      <c r="K399" s="85"/>
      <c r="L399" s="85"/>
      <c r="M399" s="85"/>
      <c r="N399" s="85"/>
      <c r="O399" s="85"/>
      <c r="P399" s="85"/>
      <c r="Q399" s="85"/>
      <c r="R399" s="85"/>
      <c r="S399" s="85"/>
      <c r="T399" s="85"/>
      <c r="U399" s="85"/>
      <c r="V399" s="85"/>
      <c r="W399" s="85"/>
      <c r="X399" s="85"/>
      <c r="Y399" s="85"/>
      <c r="Z399" s="85"/>
    </row>
    <row r="400" spans="1:26">
      <c r="A400" s="85"/>
      <c r="B400" s="107"/>
      <c r="C400" s="85"/>
      <c r="D400" s="85"/>
      <c r="E400" s="85"/>
      <c r="F400" s="85"/>
      <c r="G400" s="85"/>
      <c r="H400" s="85"/>
      <c r="I400" s="85"/>
      <c r="J400" s="85"/>
      <c r="K400" s="85"/>
      <c r="L400" s="85"/>
      <c r="M400" s="85"/>
      <c r="N400" s="85"/>
      <c r="O400" s="85"/>
      <c r="P400" s="85"/>
      <c r="Q400" s="85"/>
      <c r="R400" s="85"/>
      <c r="S400" s="85"/>
      <c r="T400" s="85"/>
      <c r="U400" s="85"/>
      <c r="V400" s="85"/>
      <c r="W400" s="85"/>
      <c r="X400" s="85"/>
      <c r="Y400" s="85"/>
      <c r="Z400" s="85"/>
    </row>
    <row r="401" spans="1:26">
      <c r="A401" s="85"/>
      <c r="B401" s="107"/>
      <c r="C401" s="85"/>
      <c r="D401" s="85"/>
      <c r="E401" s="85"/>
      <c r="F401" s="85"/>
      <c r="G401" s="85"/>
      <c r="H401" s="85"/>
      <c r="I401" s="85"/>
      <c r="J401" s="85"/>
      <c r="K401" s="85"/>
      <c r="L401" s="85"/>
      <c r="M401" s="85"/>
      <c r="N401" s="85"/>
      <c r="O401" s="85"/>
      <c r="P401" s="85"/>
      <c r="Q401" s="85"/>
      <c r="R401" s="85"/>
      <c r="S401" s="85"/>
      <c r="T401" s="85"/>
      <c r="U401" s="85"/>
      <c r="V401" s="85"/>
      <c r="W401" s="85"/>
      <c r="X401" s="85"/>
      <c r="Y401" s="85"/>
      <c r="Z401" s="85"/>
    </row>
    <row r="402" spans="1:26">
      <c r="A402" s="85"/>
      <c r="B402" s="107"/>
      <c r="C402" s="85"/>
      <c r="D402" s="85"/>
      <c r="E402" s="85"/>
      <c r="F402" s="85"/>
      <c r="G402" s="85"/>
      <c r="H402" s="85"/>
      <c r="I402" s="85"/>
      <c r="J402" s="85"/>
      <c r="K402" s="85"/>
      <c r="L402" s="85"/>
      <c r="M402" s="85"/>
      <c r="N402" s="85"/>
      <c r="O402" s="85"/>
      <c r="P402" s="85"/>
      <c r="Q402" s="85"/>
      <c r="R402" s="85"/>
      <c r="S402" s="85"/>
      <c r="T402" s="85"/>
      <c r="U402" s="85"/>
      <c r="V402" s="85"/>
      <c r="W402" s="85"/>
      <c r="X402" s="85"/>
      <c r="Y402" s="85"/>
      <c r="Z402" s="85"/>
    </row>
    <row r="403" spans="1:26">
      <c r="A403" s="85"/>
      <c r="B403" s="107"/>
      <c r="C403" s="85"/>
      <c r="D403" s="85"/>
      <c r="E403" s="85"/>
      <c r="F403" s="85"/>
      <c r="G403" s="85"/>
      <c r="H403" s="85"/>
      <c r="I403" s="85"/>
      <c r="J403" s="85"/>
      <c r="K403" s="85"/>
      <c r="L403" s="85"/>
      <c r="M403" s="85"/>
      <c r="N403" s="85"/>
      <c r="O403" s="85"/>
      <c r="P403" s="85"/>
      <c r="Q403" s="85"/>
      <c r="R403" s="85"/>
      <c r="S403" s="85"/>
      <c r="T403" s="85"/>
      <c r="U403" s="85"/>
      <c r="V403" s="85"/>
      <c r="W403" s="85"/>
      <c r="X403" s="85"/>
      <c r="Y403" s="85"/>
      <c r="Z403" s="85"/>
    </row>
    <row r="404" spans="1:26">
      <c r="A404" s="85"/>
      <c r="B404" s="107"/>
      <c r="C404" s="85"/>
      <c r="D404" s="85"/>
      <c r="E404" s="85"/>
      <c r="F404" s="85"/>
      <c r="G404" s="85"/>
      <c r="H404" s="85"/>
      <c r="I404" s="85"/>
      <c r="J404" s="85"/>
      <c r="K404" s="85"/>
      <c r="L404" s="85"/>
      <c r="M404" s="85"/>
      <c r="N404" s="85"/>
      <c r="O404" s="85"/>
      <c r="P404" s="85"/>
      <c r="Q404" s="85"/>
      <c r="R404" s="85"/>
      <c r="S404" s="85"/>
      <c r="T404" s="85"/>
      <c r="U404" s="85"/>
      <c r="V404" s="85"/>
      <c r="W404" s="85"/>
      <c r="X404" s="85"/>
      <c r="Y404" s="85"/>
      <c r="Z404" s="85"/>
    </row>
    <row r="405" spans="1:26">
      <c r="A405" s="85"/>
      <c r="B405" s="107"/>
      <c r="C405" s="85"/>
      <c r="D405" s="85"/>
      <c r="E405" s="85"/>
      <c r="F405" s="85"/>
      <c r="G405" s="85"/>
      <c r="H405" s="85"/>
      <c r="I405" s="85"/>
      <c r="J405" s="85"/>
      <c r="K405" s="85"/>
      <c r="L405" s="85"/>
      <c r="M405" s="85"/>
      <c r="N405" s="85"/>
      <c r="O405" s="85"/>
      <c r="P405" s="85"/>
      <c r="Q405" s="85"/>
      <c r="R405" s="85"/>
      <c r="S405" s="85"/>
      <c r="T405" s="85"/>
      <c r="U405" s="85"/>
      <c r="V405" s="85"/>
      <c r="W405" s="85"/>
      <c r="X405" s="85"/>
      <c r="Y405" s="85"/>
      <c r="Z405" s="85"/>
    </row>
    <row r="406" spans="1:26">
      <c r="A406" s="85"/>
      <c r="B406" s="107"/>
      <c r="C406" s="85"/>
      <c r="D406" s="85"/>
      <c r="E406" s="85"/>
      <c r="F406" s="85"/>
      <c r="G406" s="85"/>
      <c r="H406" s="85"/>
      <c r="I406" s="85"/>
      <c r="J406" s="85"/>
      <c r="K406" s="85"/>
      <c r="L406" s="85"/>
      <c r="M406" s="85"/>
      <c r="N406" s="85"/>
      <c r="O406" s="85"/>
      <c r="P406" s="85"/>
      <c r="Q406" s="85"/>
      <c r="R406" s="85"/>
      <c r="S406" s="85"/>
      <c r="T406" s="85"/>
      <c r="U406" s="85"/>
      <c r="V406" s="85"/>
      <c r="W406" s="85"/>
      <c r="X406" s="85"/>
      <c r="Y406" s="85"/>
      <c r="Z406" s="85"/>
    </row>
    <row r="407" spans="1:26">
      <c r="A407" s="85"/>
      <c r="B407" s="107"/>
      <c r="C407" s="85"/>
      <c r="D407" s="85"/>
      <c r="E407" s="85"/>
      <c r="F407" s="85"/>
      <c r="G407" s="85"/>
      <c r="H407" s="85"/>
      <c r="I407" s="85"/>
      <c r="J407" s="85"/>
      <c r="K407" s="85"/>
      <c r="L407" s="85"/>
      <c r="M407" s="85"/>
      <c r="N407" s="85"/>
      <c r="O407" s="85"/>
      <c r="P407" s="85"/>
      <c r="Q407" s="85"/>
      <c r="R407" s="85"/>
      <c r="S407" s="85"/>
      <c r="T407" s="85"/>
      <c r="U407" s="85"/>
      <c r="V407" s="85"/>
      <c r="W407" s="85"/>
      <c r="X407" s="85"/>
      <c r="Y407" s="85"/>
      <c r="Z407" s="85"/>
    </row>
    <row r="408" spans="1:26">
      <c r="A408" s="85"/>
      <c r="B408" s="107"/>
      <c r="C408" s="85"/>
      <c r="D408" s="85"/>
      <c r="E408" s="85"/>
      <c r="F408" s="85"/>
      <c r="G408" s="85"/>
      <c r="H408" s="85"/>
      <c r="I408" s="85"/>
      <c r="J408" s="85"/>
      <c r="K408" s="85"/>
      <c r="L408" s="85"/>
      <c r="M408" s="85"/>
      <c r="N408" s="85"/>
      <c r="O408" s="85"/>
      <c r="P408" s="85"/>
      <c r="Q408" s="85"/>
      <c r="R408" s="85"/>
      <c r="S408" s="85"/>
      <c r="T408" s="85"/>
      <c r="U408" s="85"/>
      <c r="V408" s="85"/>
      <c r="W408" s="85"/>
      <c r="X408" s="85"/>
      <c r="Y408" s="85"/>
      <c r="Z408" s="85"/>
    </row>
    <row r="409" spans="1:26">
      <c r="A409" s="85"/>
      <c r="B409" s="107"/>
      <c r="C409" s="85"/>
      <c r="D409" s="85"/>
      <c r="E409" s="85"/>
      <c r="F409" s="85"/>
      <c r="G409" s="85"/>
      <c r="H409" s="85"/>
      <c r="I409" s="85"/>
      <c r="J409" s="85"/>
      <c r="K409" s="85"/>
      <c r="L409" s="85"/>
      <c r="M409" s="85"/>
      <c r="N409" s="85"/>
      <c r="O409" s="85"/>
      <c r="P409" s="85"/>
      <c r="Q409" s="85"/>
      <c r="R409" s="85"/>
      <c r="S409" s="85"/>
      <c r="T409" s="85"/>
      <c r="U409" s="85"/>
      <c r="V409" s="85"/>
      <c r="W409" s="85"/>
      <c r="X409" s="85"/>
      <c r="Y409" s="85"/>
      <c r="Z409" s="85"/>
    </row>
    <row r="410" spans="1:26">
      <c r="A410" s="85"/>
      <c r="B410" s="107"/>
      <c r="C410" s="85"/>
      <c r="D410" s="85"/>
      <c r="E410" s="85"/>
      <c r="F410" s="85"/>
      <c r="G410" s="85"/>
      <c r="H410" s="85"/>
      <c r="I410" s="85"/>
      <c r="J410" s="85"/>
      <c r="K410" s="85"/>
      <c r="L410" s="85"/>
      <c r="M410" s="85"/>
      <c r="N410" s="85"/>
      <c r="O410" s="85"/>
      <c r="P410" s="85"/>
      <c r="Q410" s="85"/>
      <c r="R410" s="85"/>
      <c r="S410" s="85"/>
      <c r="T410" s="85"/>
      <c r="U410" s="85"/>
      <c r="V410" s="85"/>
      <c r="W410" s="85"/>
      <c r="X410" s="85"/>
      <c r="Y410" s="85"/>
      <c r="Z410" s="85"/>
    </row>
    <row r="411" spans="1:26">
      <c r="A411" s="85"/>
      <c r="B411" s="107"/>
      <c r="C411" s="85"/>
      <c r="D411" s="85"/>
      <c r="E411" s="85"/>
      <c r="F411" s="85"/>
      <c r="G411" s="85"/>
      <c r="H411" s="85"/>
      <c r="I411" s="85"/>
      <c r="J411" s="85"/>
      <c r="K411" s="85"/>
      <c r="L411" s="85"/>
      <c r="M411" s="85"/>
      <c r="N411" s="85"/>
      <c r="O411" s="85"/>
      <c r="P411" s="85"/>
      <c r="Q411" s="85"/>
      <c r="R411" s="85"/>
      <c r="S411" s="85"/>
      <c r="T411" s="85"/>
      <c r="U411" s="85"/>
      <c r="V411" s="85"/>
      <c r="W411" s="85"/>
      <c r="X411" s="85"/>
      <c r="Y411" s="85"/>
      <c r="Z411" s="85"/>
    </row>
    <row r="412" spans="1:26">
      <c r="A412" s="85"/>
      <c r="B412" s="107"/>
      <c r="C412" s="85"/>
      <c r="D412" s="85"/>
      <c r="E412" s="85"/>
      <c r="F412" s="85"/>
      <c r="G412" s="85"/>
      <c r="H412" s="85"/>
      <c r="I412" s="85"/>
      <c r="J412" s="85"/>
      <c r="K412" s="85"/>
      <c r="L412" s="85"/>
      <c r="M412" s="85"/>
      <c r="N412" s="85"/>
      <c r="O412" s="85"/>
      <c r="P412" s="85"/>
      <c r="Q412" s="85"/>
      <c r="R412" s="85"/>
      <c r="S412" s="85"/>
      <c r="T412" s="85"/>
      <c r="U412" s="85"/>
      <c r="V412" s="85"/>
      <c r="W412" s="85"/>
      <c r="X412" s="85"/>
      <c r="Y412" s="85"/>
      <c r="Z412" s="85"/>
    </row>
    <row r="413" spans="1:26">
      <c r="A413" s="85"/>
      <c r="B413" s="107"/>
      <c r="C413" s="85"/>
      <c r="D413" s="85"/>
      <c r="E413" s="85"/>
      <c r="F413" s="85"/>
      <c r="G413" s="85"/>
      <c r="H413" s="85"/>
      <c r="I413" s="85"/>
      <c r="J413" s="85"/>
      <c r="K413" s="85"/>
      <c r="L413" s="85"/>
      <c r="M413" s="85"/>
      <c r="N413" s="85"/>
      <c r="O413" s="85"/>
      <c r="P413" s="85"/>
      <c r="Q413" s="85"/>
      <c r="R413" s="85"/>
      <c r="S413" s="85"/>
      <c r="T413" s="85"/>
      <c r="U413" s="85"/>
      <c r="V413" s="85"/>
      <c r="W413" s="85"/>
      <c r="X413" s="85"/>
      <c r="Y413" s="85"/>
      <c r="Z413" s="85"/>
    </row>
    <row r="414" spans="1:26">
      <c r="A414" s="85"/>
      <c r="B414" s="107"/>
      <c r="C414" s="85"/>
      <c r="D414" s="85"/>
      <c r="E414" s="85"/>
      <c r="F414" s="85"/>
      <c r="G414" s="85"/>
      <c r="H414" s="85"/>
      <c r="I414" s="85"/>
      <c r="J414" s="85"/>
      <c r="K414" s="85"/>
      <c r="L414" s="85"/>
      <c r="M414" s="85"/>
      <c r="N414" s="85"/>
      <c r="O414" s="85"/>
      <c r="P414" s="85"/>
      <c r="Q414" s="85"/>
      <c r="R414" s="85"/>
      <c r="S414" s="85"/>
      <c r="T414" s="85"/>
      <c r="U414" s="85"/>
      <c r="V414" s="85"/>
      <c r="W414" s="85"/>
      <c r="X414" s="85"/>
      <c r="Y414" s="85"/>
      <c r="Z414" s="85"/>
    </row>
    <row r="415" spans="1:26">
      <c r="A415" s="85"/>
      <c r="B415" s="107"/>
      <c r="C415" s="85"/>
      <c r="D415" s="85"/>
      <c r="E415" s="85"/>
      <c r="F415" s="85"/>
      <c r="G415" s="85"/>
      <c r="H415" s="85"/>
      <c r="I415" s="85"/>
      <c r="J415" s="85"/>
      <c r="K415" s="85"/>
      <c r="L415" s="85"/>
      <c r="M415" s="85"/>
      <c r="N415" s="85"/>
      <c r="O415" s="85"/>
      <c r="P415" s="85"/>
      <c r="Q415" s="85"/>
      <c r="R415" s="85"/>
      <c r="S415" s="85"/>
      <c r="T415" s="85"/>
      <c r="U415" s="85"/>
      <c r="V415" s="85"/>
      <c r="W415" s="85"/>
      <c r="X415" s="85"/>
      <c r="Y415" s="85"/>
      <c r="Z415" s="85"/>
    </row>
    <row r="416" spans="1:26">
      <c r="A416" s="85"/>
      <c r="B416" s="107"/>
      <c r="C416" s="85"/>
      <c r="D416" s="85"/>
      <c r="E416" s="85"/>
      <c r="F416" s="85"/>
      <c r="G416" s="85"/>
      <c r="H416" s="85"/>
      <c r="I416" s="85"/>
      <c r="J416" s="85"/>
      <c r="K416" s="85"/>
      <c r="L416" s="85"/>
      <c r="M416" s="85"/>
      <c r="N416" s="85"/>
      <c r="O416" s="85"/>
      <c r="P416" s="85"/>
      <c r="Q416" s="85"/>
      <c r="R416" s="85"/>
      <c r="S416" s="85"/>
      <c r="T416" s="85"/>
      <c r="U416" s="85"/>
      <c r="V416" s="85"/>
      <c r="W416" s="85"/>
      <c r="X416" s="85"/>
      <c r="Y416" s="85"/>
      <c r="Z416" s="85"/>
    </row>
    <row r="417" spans="1:26">
      <c r="A417" s="85"/>
      <c r="B417" s="107"/>
      <c r="C417" s="85"/>
      <c r="D417" s="85"/>
      <c r="E417" s="85"/>
      <c r="F417" s="85"/>
      <c r="G417" s="85"/>
      <c r="H417" s="85"/>
      <c r="I417" s="85"/>
      <c r="J417" s="85"/>
      <c r="K417" s="85"/>
      <c r="L417" s="85"/>
      <c r="M417" s="85"/>
      <c r="N417" s="85"/>
      <c r="O417" s="85"/>
      <c r="P417" s="85"/>
      <c r="Q417" s="85"/>
      <c r="R417" s="85"/>
      <c r="S417" s="85"/>
      <c r="T417" s="85"/>
      <c r="U417" s="85"/>
      <c r="V417" s="85"/>
      <c r="W417" s="85"/>
      <c r="X417" s="85"/>
      <c r="Y417" s="85"/>
      <c r="Z417" s="85"/>
    </row>
    <row r="418" spans="1:26">
      <c r="A418" s="85"/>
      <c r="B418" s="107"/>
      <c r="C418" s="85"/>
      <c r="D418" s="85"/>
      <c r="E418" s="85"/>
      <c r="F418" s="85"/>
      <c r="G418" s="85"/>
      <c r="H418" s="85"/>
      <c r="I418" s="85"/>
      <c r="J418" s="85"/>
      <c r="K418" s="85"/>
      <c r="L418" s="85"/>
      <c r="M418" s="85"/>
      <c r="N418" s="85"/>
      <c r="O418" s="85"/>
      <c r="P418" s="85"/>
      <c r="Q418" s="85"/>
      <c r="R418" s="85"/>
      <c r="S418" s="85"/>
      <c r="T418" s="85"/>
      <c r="U418" s="85"/>
      <c r="V418" s="85"/>
      <c r="W418" s="85"/>
      <c r="X418" s="85"/>
      <c r="Y418" s="85"/>
      <c r="Z418" s="85"/>
    </row>
    <row r="419" spans="1:26">
      <c r="A419" s="85"/>
      <c r="B419" s="107"/>
      <c r="C419" s="85"/>
      <c r="D419" s="85"/>
      <c r="E419" s="85"/>
      <c r="F419" s="85"/>
      <c r="G419" s="85"/>
      <c r="H419" s="85"/>
      <c r="I419" s="85"/>
      <c r="J419" s="85"/>
      <c r="K419" s="85"/>
      <c r="L419" s="85"/>
      <c r="M419" s="85"/>
      <c r="N419" s="85"/>
      <c r="O419" s="85"/>
      <c r="P419" s="85"/>
      <c r="Q419" s="85"/>
      <c r="R419" s="85"/>
      <c r="S419" s="85"/>
      <c r="T419" s="85"/>
      <c r="U419" s="85"/>
      <c r="V419" s="85"/>
      <c r="W419" s="85"/>
      <c r="X419" s="85"/>
      <c r="Y419" s="85"/>
      <c r="Z419" s="85"/>
    </row>
    <row r="420" spans="1:26">
      <c r="A420" s="85"/>
      <c r="B420" s="107"/>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row>
    <row r="421" spans="1:26">
      <c r="A421" s="85"/>
      <c r="B421" s="107"/>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row>
    <row r="422" spans="1:26">
      <c r="A422" s="85"/>
      <c r="B422" s="107"/>
      <c r="C422" s="85"/>
      <c r="D422" s="85"/>
      <c r="E422" s="85"/>
      <c r="F422" s="85"/>
      <c r="G422" s="85"/>
      <c r="H422" s="85"/>
      <c r="I422" s="85"/>
      <c r="J422" s="85"/>
      <c r="K422" s="85"/>
      <c r="L422" s="85"/>
      <c r="M422" s="85"/>
      <c r="N422" s="85"/>
      <c r="O422" s="85"/>
      <c r="P422" s="85"/>
      <c r="Q422" s="85"/>
      <c r="R422" s="85"/>
      <c r="S422" s="85"/>
      <c r="T422" s="85"/>
      <c r="U422" s="85"/>
      <c r="V422" s="85"/>
      <c r="W422" s="85"/>
      <c r="X422" s="85"/>
      <c r="Y422" s="85"/>
      <c r="Z422" s="85"/>
    </row>
    <row r="423" spans="1:26">
      <c r="A423" s="85"/>
      <c r="B423" s="107"/>
      <c r="C423" s="85"/>
      <c r="D423" s="85"/>
      <c r="E423" s="85"/>
      <c r="F423" s="85"/>
      <c r="G423" s="85"/>
      <c r="H423" s="85"/>
      <c r="I423" s="85"/>
      <c r="J423" s="85"/>
      <c r="K423" s="85"/>
      <c r="L423" s="85"/>
      <c r="M423" s="85"/>
      <c r="N423" s="85"/>
      <c r="O423" s="85"/>
      <c r="P423" s="85"/>
      <c r="Q423" s="85"/>
      <c r="R423" s="85"/>
      <c r="S423" s="85"/>
      <c r="T423" s="85"/>
      <c r="U423" s="85"/>
      <c r="V423" s="85"/>
      <c r="W423" s="85"/>
      <c r="X423" s="85"/>
      <c r="Y423" s="85"/>
      <c r="Z423" s="85"/>
    </row>
    <row r="424" spans="1:26">
      <c r="A424" s="85"/>
      <c r="B424" s="107"/>
      <c r="C424" s="85"/>
      <c r="D424" s="85"/>
      <c r="E424" s="85"/>
      <c r="F424" s="85"/>
      <c r="G424" s="85"/>
      <c r="H424" s="85"/>
      <c r="I424" s="85"/>
      <c r="J424" s="85"/>
      <c r="K424" s="85"/>
      <c r="L424" s="85"/>
      <c r="M424" s="85"/>
      <c r="N424" s="85"/>
      <c r="O424" s="85"/>
      <c r="P424" s="85"/>
      <c r="Q424" s="85"/>
      <c r="R424" s="85"/>
      <c r="S424" s="85"/>
      <c r="T424" s="85"/>
      <c r="U424" s="85"/>
      <c r="V424" s="85"/>
      <c r="W424" s="85"/>
      <c r="X424" s="85"/>
      <c r="Y424" s="85"/>
      <c r="Z424" s="85"/>
    </row>
    <row r="425" spans="1:26">
      <c r="A425" s="85"/>
      <c r="B425" s="107"/>
      <c r="C425" s="85"/>
      <c r="D425" s="85"/>
      <c r="E425" s="85"/>
      <c r="F425" s="85"/>
      <c r="G425" s="85"/>
      <c r="H425" s="85"/>
      <c r="I425" s="85"/>
      <c r="J425" s="85"/>
      <c r="K425" s="85"/>
      <c r="L425" s="85"/>
      <c r="M425" s="85"/>
      <c r="N425" s="85"/>
      <c r="O425" s="85"/>
      <c r="P425" s="85"/>
      <c r="Q425" s="85"/>
      <c r="R425" s="85"/>
      <c r="S425" s="85"/>
      <c r="T425" s="85"/>
      <c r="U425" s="85"/>
      <c r="V425" s="85"/>
      <c r="W425" s="85"/>
      <c r="X425" s="85"/>
      <c r="Y425" s="85"/>
      <c r="Z425" s="85"/>
    </row>
    <row r="426" spans="1:26">
      <c r="A426" s="85"/>
      <c r="B426" s="107"/>
      <c r="C426" s="85"/>
      <c r="D426" s="85"/>
      <c r="E426" s="85"/>
      <c r="F426" s="85"/>
      <c r="G426" s="85"/>
      <c r="H426" s="85"/>
      <c r="I426" s="85"/>
      <c r="J426" s="85"/>
      <c r="K426" s="85"/>
      <c r="L426" s="85"/>
      <c r="M426" s="85"/>
      <c r="N426" s="85"/>
      <c r="O426" s="85"/>
      <c r="P426" s="85"/>
      <c r="Q426" s="85"/>
      <c r="R426" s="85"/>
      <c r="S426" s="85"/>
      <c r="T426" s="85"/>
      <c r="U426" s="85"/>
      <c r="V426" s="85"/>
      <c r="W426" s="85"/>
      <c r="X426" s="85"/>
      <c r="Y426" s="85"/>
      <c r="Z426" s="85"/>
    </row>
    <row r="427" spans="1:26">
      <c r="A427" s="85"/>
      <c r="B427" s="107"/>
      <c r="C427" s="85"/>
      <c r="D427" s="85"/>
      <c r="E427" s="85"/>
      <c r="F427" s="85"/>
      <c r="G427" s="85"/>
      <c r="H427" s="85"/>
      <c r="I427" s="85"/>
      <c r="J427" s="85"/>
      <c r="K427" s="85"/>
      <c r="L427" s="85"/>
      <c r="M427" s="85"/>
      <c r="N427" s="85"/>
      <c r="O427" s="85"/>
      <c r="P427" s="85"/>
      <c r="Q427" s="85"/>
      <c r="R427" s="85"/>
      <c r="S427" s="85"/>
      <c r="T427" s="85"/>
      <c r="U427" s="85"/>
      <c r="V427" s="85"/>
      <c r="W427" s="85"/>
      <c r="X427" s="85"/>
      <c r="Y427" s="85"/>
      <c r="Z427" s="85"/>
    </row>
    <row r="428" spans="1:26">
      <c r="A428" s="85"/>
      <c r="B428" s="107"/>
      <c r="C428" s="85"/>
      <c r="D428" s="85"/>
      <c r="E428" s="85"/>
      <c r="F428" s="85"/>
      <c r="G428" s="85"/>
      <c r="H428" s="85"/>
      <c r="I428" s="85"/>
      <c r="J428" s="85"/>
      <c r="K428" s="85"/>
      <c r="L428" s="85"/>
      <c r="M428" s="85"/>
      <c r="N428" s="85"/>
      <c r="O428" s="85"/>
      <c r="P428" s="85"/>
      <c r="Q428" s="85"/>
      <c r="R428" s="85"/>
      <c r="S428" s="85"/>
      <c r="T428" s="85"/>
      <c r="U428" s="85"/>
      <c r="V428" s="85"/>
      <c r="W428" s="85"/>
      <c r="X428" s="85"/>
      <c r="Y428" s="85"/>
      <c r="Z428" s="85"/>
    </row>
    <row r="429" spans="1:26">
      <c r="A429" s="85"/>
      <c r="B429" s="107"/>
      <c r="C429" s="85"/>
      <c r="D429" s="85"/>
      <c r="E429" s="85"/>
      <c r="F429" s="85"/>
      <c r="G429" s="85"/>
      <c r="H429" s="85"/>
      <c r="I429" s="85"/>
      <c r="J429" s="85"/>
      <c r="K429" s="85"/>
      <c r="L429" s="85"/>
      <c r="M429" s="85"/>
      <c r="N429" s="85"/>
      <c r="O429" s="85"/>
      <c r="P429" s="85"/>
      <c r="Q429" s="85"/>
      <c r="R429" s="85"/>
      <c r="S429" s="85"/>
      <c r="T429" s="85"/>
      <c r="U429" s="85"/>
      <c r="V429" s="85"/>
      <c r="W429" s="85"/>
      <c r="X429" s="85"/>
      <c r="Y429" s="85"/>
      <c r="Z429" s="85"/>
    </row>
    <row r="430" spans="1:26">
      <c r="A430" s="85"/>
      <c r="B430" s="107"/>
      <c r="C430" s="85"/>
      <c r="D430" s="85"/>
      <c r="E430" s="85"/>
      <c r="F430" s="85"/>
      <c r="G430" s="85"/>
      <c r="H430" s="85"/>
      <c r="I430" s="85"/>
      <c r="J430" s="85"/>
      <c r="K430" s="85"/>
      <c r="L430" s="85"/>
      <c r="M430" s="85"/>
      <c r="N430" s="85"/>
      <c r="O430" s="85"/>
      <c r="P430" s="85"/>
      <c r="Q430" s="85"/>
      <c r="R430" s="85"/>
      <c r="S430" s="85"/>
      <c r="T430" s="85"/>
      <c r="U430" s="85"/>
      <c r="V430" s="85"/>
      <c r="W430" s="85"/>
      <c r="X430" s="85"/>
      <c r="Y430" s="85"/>
      <c r="Z430" s="85"/>
    </row>
    <row r="431" spans="1:26">
      <c r="A431" s="85"/>
      <c r="B431" s="107"/>
      <c r="C431" s="85"/>
      <c r="D431" s="85"/>
      <c r="E431" s="85"/>
      <c r="F431" s="85"/>
      <c r="G431" s="85"/>
      <c r="H431" s="85"/>
      <c r="I431" s="85"/>
      <c r="J431" s="85"/>
      <c r="K431" s="85"/>
      <c r="L431" s="85"/>
      <c r="M431" s="85"/>
      <c r="N431" s="85"/>
      <c r="O431" s="85"/>
      <c r="P431" s="85"/>
      <c r="Q431" s="85"/>
      <c r="R431" s="85"/>
      <c r="S431" s="85"/>
      <c r="T431" s="85"/>
      <c r="U431" s="85"/>
      <c r="V431" s="85"/>
      <c r="W431" s="85"/>
      <c r="X431" s="85"/>
      <c r="Y431" s="85"/>
      <c r="Z431" s="85"/>
    </row>
    <row r="432" spans="1:26">
      <c r="A432" s="85"/>
      <c r="B432" s="107"/>
      <c r="C432" s="85"/>
      <c r="D432" s="85"/>
      <c r="E432" s="85"/>
      <c r="F432" s="85"/>
      <c r="G432" s="85"/>
      <c r="H432" s="85"/>
      <c r="I432" s="85"/>
      <c r="J432" s="85"/>
      <c r="K432" s="85"/>
      <c r="L432" s="85"/>
      <c r="M432" s="85"/>
      <c r="N432" s="85"/>
      <c r="O432" s="85"/>
      <c r="P432" s="85"/>
      <c r="Q432" s="85"/>
      <c r="R432" s="85"/>
      <c r="S432" s="85"/>
      <c r="T432" s="85"/>
      <c r="U432" s="85"/>
      <c r="V432" s="85"/>
      <c r="W432" s="85"/>
      <c r="X432" s="85"/>
      <c r="Y432" s="85"/>
      <c r="Z432" s="85"/>
    </row>
    <row r="433" spans="1:26">
      <c r="A433" s="85"/>
      <c r="B433" s="107"/>
      <c r="C433" s="85"/>
      <c r="D433" s="85"/>
      <c r="E433" s="85"/>
      <c r="F433" s="85"/>
      <c r="G433" s="85"/>
      <c r="H433" s="85"/>
      <c r="I433" s="85"/>
      <c r="J433" s="85"/>
      <c r="K433" s="85"/>
      <c r="L433" s="85"/>
      <c r="M433" s="85"/>
      <c r="N433" s="85"/>
      <c r="O433" s="85"/>
      <c r="P433" s="85"/>
      <c r="Q433" s="85"/>
      <c r="R433" s="85"/>
      <c r="S433" s="85"/>
      <c r="T433" s="85"/>
      <c r="U433" s="85"/>
      <c r="V433" s="85"/>
      <c r="W433" s="85"/>
      <c r="X433" s="85"/>
      <c r="Y433" s="85"/>
      <c r="Z433" s="85"/>
    </row>
    <row r="434" spans="1:26">
      <c r="A434" s="85"/>
      <c r="B434" s="107"/>
      <c r="C434" s="85"/>
      <c r="D434" s="85"/>
      <c r="E434" s="85"/>
      <c r="F434" s="85"/>
      <c r="G434" s="85"/>
      <c r="H434" s="85"/>
      <c r="I434" s="85"/>
      <c r="J434" s="85"/>
      <c r="K434" s="85"/>
      <c r="L434" s="85"/>
      <c r="M434" s="85"/>
      <c r="N434" s="85"/>
      <c r="O434" s="85"/>
      <c r="P434" s="85"/>
      <c r="Q434" s="85"/>
      <c r="R434" s="85"/>
      <c r="S434" s="85"/>
      <c r="T434" s="85"/>
      <c r="U434" s="85"/>
      <c r="V434" s="85"/>
      <c r="W434" s="85"/>
      <c r="X434" s="85"/>
      <c r="Y434" s="85"/>
      <c r="Z434" s="85"/>
    </row>
    <row r="435" spans="1:26">
      <c r="A435" s="85"/>
      <c r="B435" s="107"/>
      <c r="C435" s="85"/>
      <c r="D435" s="85"/>
      <c r="E435" s="85"/>
      <c r="F435" s="85"/>
      <c r="G435" s="85"/>
      <c r="H435" s="85"/>
      <c r="I435" s="85"/>
      <c r="J435" s="85"/>
      <c r="K435" s="85"/>
      <c r="L435" s="85"/>
      <c r="M435" s="85"/>
      <c r="N435" s="85"/>
      <c r="O435" s="85"/>
      <c r="P435" s="85"/>
      <c r="Q435" s="85"/>
      <c r="R435" s="85"/>
      <c r="S435" s="85"/>
      <c r="T435" s="85"/>
      <c r="U435" s="85"/>
      <c r="V435" s="85"/>
      <c r="W435" s="85"/>
      <c r="X435" s="85"/>
      <c r="Y435" s="85"/>
      <c r="Z435" s="85"/>
    </row>
    <row r="436" spans="1:26">
      <c r="A436" s="85"/>
      <c r="B436" s="107"/>
      <c r="C436" s="85"/>
      <c r="D436" s="85"/>
      <c r="E436" s="85"/>
      <c r="F436" s="85"/>
      <c r="G436" s="85"/>
      <c r="H436" s="85"/>
      <c r="I436" s="85"/>
      <c r="J436" s="85"/>
      <c r="K436" s="85"/>
      <c r="L436" s="85"/>
      <c r="M436" s="85"/>
      <c r="N436" s="85"/>
      <c r="O436" s="85"/>
      <c r="P436" s="85"/>
      <c r="Q436" s="85"/>
      <c r="R436" s="85"/>
      <c r="S436" s="85"/>
      <c r="T436" s="85"/>
      <c r="U436" s="85"/>
      <c r="V436" s="85"/>
      <c r="W436" s="85"/>
      <c r="X436" s="85"/>
      <c r="Y436" s="85"/>
      <c r="Z436" s="85"/>
    </row>
    <row r="437" spans="1:26">
      <c r="A437" s="85"/>
      <c r="B437" s="107"/>
      <c r="C437" s="85"/>
      <c r="D437" s="85"/>
      <c r="E437" s="85"/>
      <c r="F437" s="85"/>
      <c r="G437" s="85"/>
      <c r="H437" s="85"/>
      <c r="I437" s="85"/>
      <c r="J437" s="85"/>
      <c r="K437" s="85"/>
      <c r="L437" s="85"/>
      <c r="M437" s="85"/>
      <c r="N437" s="85"/>
      <c r="O437" s="85"/>
      <c r="P437" s="85"/>
      <c r="Q437" s="85"/>
      <c r="R437" s="85"/>
      <c r="S437" s="85"/>
      <c r="T437" s="85"/>
      <c r="U437" s="85"/>
      <c r="V437" s="85"/>
      <c r="W437" s="85"/>
      <c r="X437" s="85"/>
      <c r="Y437" s="85"/>
      <c r="Z437" s="85"/>
    </row>
    <row r="438" spans="1:26">
      <c r="A438" s="85"/>
      <c r="B438" s="107"/>
      <c r="C438" s="85"/>
      <c r="D438" s="85"/>
      <c r="E438" s="85"/>
      <c r="F438" s="85"/>
      <c r="G438" s="85"/>
      <c r="H438" s="85"/>
      <c r="I438" s="85"/>
      <c r="J438" s="85"/>
      <c r="K438" s="85"/>
      <c r="L438" s="85"/>
      <c r="M438" s="85"/>
      <c r="N438" s="85"/>
      <c r="O438" s="85"/>
      <c r="P438" s="85"/>
      <c r="Q438" s="85"/>
      <c r="R438" s="85"/>
      <c r="S438" s="85"/>
      <c r="T438" s="85"/>
      <c r="U438" s="85"/>
      <c r="V438" s="85"/>
      <c r="W438" s="85"/>
      <c r="X438" s="85"/>
      <c r="Y438" s="85"/>
      <c r="Z438" s="85"/>
    </row>
    <row r="439" spans="1:26">
      <c r="A439" s="85"/>
      <c r="B439" s="107"/>
      <c r="C439" s="85"/>
      <c r="D439" s="85"/>
      <c r="E439" s="85"/>
      <c r="F439" s="85"/>
      <c r="G439" s="85"/>
      <c r="H439" s="85"/>
      <c r="I439" s="85"/>
      <c r="J439" s="85"/>
      <c r="K439" s="85"/>
      <c r="L439" s="85"/>
      <c r="M439" s="85"/>
      <c r="N439" s="85"/>
      <c r="O439" s="85"/>
      <c r="P439" s="85"/>
      <c r="Q439" s="85"/>
      <c r="R439" s="85"/>
      <c r="S439" s="85"/>
      <c r="T439" s="85"/>
      <c r="U439" s="85"/>
      <c r="V439" s="85"/>
      <c r="W439" s="85"/>
      <c r="X439" s="85"/>
      <c r="Y439" s="85"/>
      <c r="Z439" s="85"/>
    </row>
    <row r="440" spans="1:26">
      <c r="A440" s="85"/>
      <c r="B440" s="107"/>
      <c r="C440" s="85"/>
      <c r="D440" s="85"/>
      <c r="E440" s="85"/>
      <c r="F440" s="85"/>
      <c r="G440" s="85"/>
      <c r="H440" s="85"/>
      <c r="I440" s="85"/>
      <c r="J440" s="85"/>
      <c r="K440" s="85"/>
      <c r="L440" s="85"/>
      <c r="M440" s="85"/>
      <c r="N440" s="85"/>
      <c r="O440" s="85"/>
      <c r="P440" s="85"/>
      <c r="Q440" s="85"/>
      <c r="R440" s="85"/>
      <c r="S440" s="85"/>
      <c r="T440" s="85"/>
      <c r="U440" s="85"/>
      <c r="V440" s="85"/>
      <c r="W440" s="85"/>
      <c r="X440" s="85"/>
      <c r="Y440" s="85"/>
      <c r="Z440" s="85"/>
    </row>
    <row r="441" spans="1:26">
      <c r="A441" s="85"/>
      <c r="B441" s="107"/>
      <c r="C441" s="85"/>
      <c r="D441" s="85"/>
      <c r="E441" s="85"/>
      <c r="F441" s="85"/>
      <c r="G441" s="85"/>
      <c r="H441" s="85"/>
      <c r="I441" s="85"/>
      <c r="J441" s="85"/>
      <c r="K441" s="85"/>
      <c r="L441" s="85"/>
      <c r="M441" s="85"/>
      <c r="N441" s="85"/>
      <c r="O441" s="85"/>
      <c r="P441" s="85"/>
      <c r="Q441" s="85"/>
      <c r="R441" s="85"/>
      <c r="S441" s="85"/>
      <c r="T441" s="85"/>
      <c r="U441" s="85"/>
      <c r="V441" s="85"/>
      <c r="W441" s="85"/>
      <c r="X441" s="85"/>
      <c r="Y441" s="85"/>
      <c r="Z441" s="85"/>
    </row>
    <row r="442" spans="1:26">
      <c r="A442" s="85"/>
      <c r="B442" s="107"/>
      <c r="C442" s="85"/>
      <c r="D442" s="85"/>
      <c r="E442" s="85"/>
      <c r="F442" s="85"/>
      <c r="G442" s="85"/>
      <c r="H442" s="85"/>
      <c r="I442" s="85"/>
      <c r="J442" s="85"/>
      <c r="K442" s="85"/>
      <c r="L442" s="85"/>
      <c r="M442" s="85"/>
      <c r="N442" s="85"/>
      <c r="O442" s="85"/>
      <c r="P442" s="85"/>
      <c r="Q442" s="85"/>
      <c r="R442" s="85"/>
      <c r="S442" s="85"/>
      <c r="T442" s="85"/>
      <c r="U442" s="85"/>
      <c r="V442" s="85"/>
      <c r="W442" s="85"/>
      <c r="X442" s="85"/>
      <c r="Y442" s="85"/>
      <c r="Z442" s="85"/>
    </row>
    <row r="443" spans="1:26">
      <c r="A443" s="85"/>
      <c r="B443" s="107"/>
      <c r="C443" s="85"/>
      <c r="D443" s="85"/>
      <c r="E443" s="85"/>
      <c r="F443" s="85"/>
      <c r="G443" s="85"/>
      <c r="H443" s="85"/>
      <c r="I443" s="85"/>
      <c r="J443" s="85"/>
      <c r="K443" s="85"/>
      <c r="L443" s="85"/>
      <c r="M443" s="85"/>
      <c r="N443" s="85"/>
      <c r="O443" s="85"/>
      <c r="P443" s="85"/>
      <c r="Q443" s="85"/>
      <c r="R443" s="85"/>
      <c r="S443" s="85"/>
      <c r="T443" s="85"/>
      <c r="U443" s="85"/>
      <c r="V443" s="85"/>
      <c r="W443" s="85"/>
      <c r="X443" s="85"/>
      <c r="Y443" s="85"/>
      <c r="Z443" s="85"/>
    </row>
    <row r="444" spans="1:26">
      <c r="A444" s="85"/>
      <c r="B444" s="107"/>
      <c r="C444" s="85"/>
      <c r="D444" s="85"/>
      <c r="E444" s="85"/>
      <c r="F444" s="85"/>
      <c r="G444" s="85"/>
      <c r="H444" s="85"/>
      <c r="I444" s="85"/>
      <c r="J444" s="85"/>
      <c r="K444" s="85"/>
      <c r="L444" s="85"/>
      <c r="M444" s="85"/>
      <c r="N444" s="85"/>
      <c r="O444" s="85"/>
      <c r="P444" s="85"/>
      <c r="Q444" s="85"/>
      <c r="R444" s="85"/>
      <c r="S444" s="85"/>
      <c r="T444" s="85"/>
      <c r="U444" s="85"/>
      <c r="V444" s="85"/>
      <c r="W444" s="85"/>
      <c r="X444" s="85"/>
      <c r="Y444" s="85"/>
      <c r="Z444" s="85"/>
    </row>
    <row r="445" spans="1:26">
      <c r="A445" s="85"/>
      <c r="B445" s="107"/>
      <c r="C445" s="85"/>
      <c r="D445" s="85"/>
      <c r="E445" s="85"/>
      <c r="F445" s="85"/>
      <c r="G445" s="85"/>
      <c r="H445" s="85"/>
      <c r="I445" s="85"/>
      <c r="J445" s="85"/>
      <c r="K445" s="85"/>
      <c r="L445" s="85"/>
      <c r="M445" s="85"/>
      <c r="N445" s="85"/>
      <c r="O445" s="85"/>
      <c r="P445" s="85"/>
      <c r="Q445" s="85"/>
      <c r="R445" s="85"/>
      <c r="S445" s="85"/>
      <c r="T445" s="85"/>
      <c r="U445" s="85"/>
      <c r="V445" s="85"/>
      <c r="W445" s="85"/>
      <c r="X445" s="85"/>
      <c r="Y445" s="85"/>
      <c r="Z445" s="85"/>
    </row>
    <row r="446" spans="1:26">
      <c r="A446" s="85"/>
      <c r="B446" s="107"/>
      <c r="C446" s="85"/>
      <c r="D446" s="85"/>
      <c r="E446" s="85"/>
      <c r="F446" s="85"/>
      <c r="G446" s="85"/>
      <c r="H446" s="85"/>
      <c r="I446" s="85"/>
      <c r="J446" s="85"/>
      <c r="K446" s="85"/>
      <c r="L446" s="85"/>
      <c r="M446" s="85"/>
      <c r="N446" s="85"/>
      <c r="O446" s="85"/>
      <c r="P446" s="85"/>
      <c r="Q446" s="85"/>
      <c r="R446" s="85"/>
      <c r="S446" s="85"/>
      <c r="T446" s="85"/>
      <c r="U446" s="85"/>
      <c r="V446" s="85"/>
      <c r="W446" s="85"/>
      <c r="X446" s="85"/>
      <c r="Y446" s="85"/>
      <c r="Z446" s="85"/>
    </row>
    <row r="447" spans="1:26">
      <c r="A447" s="85"/>
      <c r="B447" s="107"/>
      <c r="C447" s="85"/>
      <c r="D447" s="85"/>
      <c r="E447" s="85"/>
      <c r="F447" s="85"/>
      <c r="G447" s="85"/>
      <c r="H447" s="85"/>
      <c r="I447" s="85"/>
      <c r="J447" s="85"/>
      <c r="K447" s="85"/>
      <c r="L447" s="85"/>
      <c r="M447" s="85"/>
      <c r="N447" s="85"/>
      <c r="O447" s="85"/>
      <c r="P447" s="85"/>
      <c r="Q447" s="85"/>
      <c r="R447" s="85"/>
      <c r="S447" s="85"/>
      <c r="T447" s="85"/>
      <c r="U447" s="85"/>
      <c r="V447" s="85"/>
      <c r="W447" s="85"/>
      <c r="X447" s="85"/>
      <c r="Y447" s="85"/>
      <c r="Z447" s="85"/>
    </row>
    <row r="448" spans="1:26">
      <c r="A448" s="85"/>
      <c r="B448" s="107"/>
      <c r="C448" s="85"/>
      <c r="D448" s="85"/>
      <c r="E448" s="85"/>
      <c r="F448" s="85"/>
      <c r="G448" s="85"/>
      <c r="H448" s="85"/>
      <c r="I448" s="85"/>
      <c r="J448" s="85"/>
      <c r="K448" s="85"/>
      <c r="L448" s="85"/>
      <c r="M448" s="85"/>
      <c r="N448" s="85"/>
      <c r="O448" s="85"/>
      <c r="P448" s="85"/>
      <c r="Q448" s="85"/>
      <c r="R448" s="85"/>
      <c r="S448" s="85"/>
      <c r="T448" s="85"/>
      <c r="U448" s="85"/>
      <c r="V448" s="85"/>
      <c r="W448" s="85"/>
      <c r="X448" s="85"/>
      <c r="Y448" s="85"/>
      <c r="Z448" s="85"/>
    </row>
    <row r="449" spans="1:26">
      <c r="A449" s="85"/>
      <c r="B449" s="107"/>
      <c r="C449" s="85"/>
      <c r="D449" s="85"/>
      <c r="E449" s="85"/>
      <c r="F449" s="85"/>
      <c r="G449" s="85"/>
      <c r="H449" s="85"/>
      <c r="I449" s="85"/>
      <c r="J449" s="85"/>
      <c r="K449" s="85"/>
      <c r="L449" s="85"/>
      <c r="M449" s="85"/>
      <c r="N449" s="85"/>
      <c r="O449" s="85"/>
      <c r="P449" s="85"/>
      <c r="Q449" s="85"/>
      <c r="R449" s="85"/>
      <c r="S449" s="85"/>
      <c r="T449" s="85"/>
      <c r="U449" s="85"/>
      <c r="V449" s="85"/>
      <c r="W449" s="85"/>
      <c r="X449" s="85"/>
      <c r="Y449" s="85"/>
      <c r="Z449" s="85"/>
    </row>
    <row r="450" spans="1:26">
      <c r="A450" s="85"/>
      <c r="B450" s="107"/>
      <c r="C450" s="85"/>
      <c r="D450" s="85"/>
      <c r="E450" s="85"/>
      <c r="F450" s="85"/>
      <c r="G450" s="85"/>
      <c r="H450" s="85"/>
      <c r="I450" s="85"/>
      <c r="J450" s="85"/>
      <c r="K450" s="85"/>
      <c r="L450" s="85"/>
      <c r="M450" s="85"/>
      <c r="N450" s="85"/>
      <c r="O450" s="85"/>
      <c r="P450" s="85"/>
      <c r="Q450" s="85"/>
      <c r="R450" s="85"/>
      <c r="S450" s="85"/>
      <c r="T450" s="85"/>
      <c r="U450" s="85"/>
      <c r="V450" s="85"/>
      <c r="W450" s="85"/>
      <c r="X450" s="85"/>
      <c r="Y450" s="85"/>
      <c r="Z450" s="85"/>
    </row>
    <row r="451" spans="1:26">
      <c r="A451" s="85"/>
      <c r="B451" s="107"/>
      <c r="C451" s="85"/>
      <c r="D451" s="85"/>
      <c r="E451" s="85"/>
      <c r="F451" s="85"/>
      <c r="G451" s="85"/>
      <c r="H451" s="85"/>
      <c r="I451" s="85"/>
      <c r="J451" s="85"/>
      <c r="K451" s="85"/>
      <c r="L451" s="85"/>
      <c r="M451" s="85"/>
      <c r="N451" s="85"/>
      <c r="O451" s="85"/>
      <c r="P451" s="85"/>
      <c r="Q451" s="85"/>
      <c r="R451" s="85"/>
      <c r="S451" s="85"/>
      <c r="T451" s="85"/>
      <c r="U451" s="85"/>
      <c r="V451" s="85"/>
      <c r="W451" s="85"/>
      <c r="X451" s="85"/>
      <c r="Y451" s="85"/>
      <c r="Z451" s="85"/>
    </row>
    <row r="452" spans="1:26">
      <c r="A452" s="85"/>
      <c r="B452" s="107"/>
      <c r="C452" s="85"/>
      <c r="D452" s="85"/>
      <c r="E452" s="85"/>
      <c r="F452" s="85"/>
      <c r="G452" s="85"/>
      <c r="H452" s="85"/>
      <c r="I452" s="85"/>
      <c r="J452" s="85"/>
      <c r="K452" s="85"/>
      <c r="L452" s="85"/>
      <c r="M452" s="85"/>
      <c r="N452" s="85"/>
      <c r="O452" s="85"/>
      <c r="P452" s="85"/>
      <c r="Q452" s="85"/>
      <c r="R452" s="85"/>
      <c r="S452" s="85"/>
      <c r="T452" s="85"/>
      <c r="U452" s="85"/>
      <c r="V452" s="85"/>
      <c r="W452" s="85"/>
      <c r="X452" s="85"/>
      <c r="Y452" s="85"/>
      <c r="Z452" s="85"/>
    </row>
    <row r="453" spans="1:26">
      <c r="A453" s="85"/>
      <c r="B453" s="107"/>
      <c r="C453" s="85"/>
      <c r="D453" s="85"/>
      <c r="E453" s="85"/>
      <c r="F453" s="85"/>
      <c r="G453" s="85"/>
      <c r="H453" s="85"/>
      <c r="I453" s="85"/>
      <c r="J453" s="85"/>
      <c r="K453" s="85"/>
      <c r="L453" s="85"/>
      <c r="M453" s="85"/>
      <c r="N453" s="85"/>
      <c r="O453" s="85"/>
      <c r="P453" s="85"/>
      <c r="Q453" s="85"/>
      <c r="R453" s="85"/>
      <c r="S453" s="85"/>
      <c r="T453" s="85"/>
      <c r="U453" s="85"/>
      <c r="V453" s="85"/>
      <c r="W453" s="85"/>
      <c r="X453" s="85"/>
      <c r="Y453" s="85"/>
      <c r="Z453" s="85"/>
    </row>
    <row r="454" spans="1:26">
      <c r="A454" s="85"/>
      <c r="B454" s="107"/>
      <c r="C454" s="85"/>
      <c r="D454" s="85"/>
      <c r="E454" s="85"/>
      <c r="F454" s="85"/>
      <c r="G454" s="85"/>
      <c r="H454" s="85"/>
      <c r="I454" s="85"/>
      <c r="J454" s="85"/>
      <c r="K454" s="85"/>
      <c r="L454" s="85"/>
      <c r="M454" s="85"/>
      <c r="N454" s="85"/>
      <c r="O454" s="85"/>
      <c r="P454" s="85"/>
      <c r="Q454" s="85"/>
      <c r="R454" s="85"/>
      <c r="S454" s="85"/>
      <c r="T454" s="85"/>
      <c r="U454" s="85"/>
      <c r="V454" s="85"/>
      <c r="W454" s="85"/>
      <c r="X454" s="85"/>
      <c r="Y454" s="85"/>
      <c r="Z454" s="85"/>
    </row>
    <row r="455" spans="1:26">
      <c r="A455" s="85"/>
      <c r="B455" s="107"/>
      <c r="C455" s="85"/>
      <c r="D455" s="85"/>
      <c r="E455" s="85"/>
      <c r="F455" s="85"/>
      <c r="G455" s="85"/>
      <c r="H455" s="85"/>
      <c r="I455" s="85"/>
      <c r="J455" s="85"/>
      <c r="K455" s="85"/>
      <c r="L455" s="85"/>
      <c r="M455" s="85"/>
      <c r="N455" s="85"/>
      <c r="O455" s="85"/>
      <c r="P455" s="85"/>
      <c r="Q455" s="85"/>
      <c r="R455" s="85"/>
      <c r="S455" s="85"/>
      <c r="T455" s="85"/>
      <c r="U455" s="85"/>
      <c r="V455" s="85"/>
      <c r="W455" s="85"/>
      <c r="X455" s="85"/>
      <c r="Y455" s="85"/>
      <c r="Z455" s="85"/>
    </row>
    <row r="456" spans="1:26">
      <c r="A456" s="85"/>
      <c r="B456" s="107"/>
      <c r="C456" s="85"/>
      <c r="D456" s="85"/>
      <c r="E456" s="85"/>
      <c r="F456" s="85"/>
      <c r="G456" s="85"/>
      <c r="H456" s="85"/>
      <c r="I456" s="85"/>
      <c r="J456" s="85"/>
      <c r="K456" s="85"/>
      <c r="L456" s="85"/>
      <c r="M456" s="85"/>
      <c r="N456" s="85"/>
      <c r="O456" s="85"/>
      <c r="P456" s="85"/>
      <c r="Q456" s="85"/>
      <c r="R456" s="85"/>
      <c r="S456" s="85"/>
      <c r="T456" s="85"/>
      <c r="U456" s="85"/>
      <c r="V456" s="85"/>
      <c r="W456" s="85"/>
      <c r="X456" s="85"/>
      <c r="Y456" s="85"/>
      <c r="Z456" s="85"/>
    </row>
    <row r="457" spans="1:26">
      <c r="A457" s="85"/>
      <c r="B457" s="107"/>
      <c r="C457" s="85"/>
      <c r="D457" s="85"/>
      <c r="E457" s="85"/>
      <c r="F457" s="85"/>
      <c r="G457" s="85"/>
      <c r="H457" s="85"/>
      <c r="I457" s="85"/>
      <c r="J457" s="85"/>
      <c r="K457" s="85"/>
      <c r="L457" s="85"/>
      <c r="M457" s="85"/>
      <c r="N457" s="85"/>
      <c r="O457" s="85"/>
      <c r="P457" s="85"/>
      <c r="Q457" s="85"/>
      <c r="R457" s="85"/>
      <c r="S457" s="85"/>
      <c r="T457" s="85"/>
      <c r="U457" s="85"/>
      <c r="V457" s="85"/>
      <c r="W457" s="85"/>
      <c r="X457" s="85"/>
      <c r="Y457" s="85"/>
      <c r="Z457" s="85"/>
    </row>
    <row r="458" spans="1:26">
      <c r="A458" s="85"/>
      <c r="B458" s="107"/>
      <c r="C458" s="85"/>
      <c r="D458" s="85"/>
      <c r="E458" s="85"/>
      <c r="F458" s="85"/>
      <c r="G458" s="85"/>
      <c r="H458" s="85"/>
      <c r="I458" s="85"/>
      <c r="J458" s="85"/>
      <c r="K458" s="85"/>
      <c r="L458" s="85"/>
      <c r="M458" s="85"/>
      <c r="N458" s="85"/>
      <c r="O458" s="85"/>
      <c r="P458" s="85"/>
      <c r="Q458" s="85"/>
      <c r="R458" s="85"/>
      <c r="S458" s="85"/>
      <c r="T458" s="85"/>
      <c r="U458" s="85"/>
      <c r="V458" s="85"/>
      <c r="W458" s="85"/>
      <c r="X458" s="85"/>
      <c r="Y458" s="85"/>
      <c r="Z458" s="85"/>
    </row>
    <row r="459" spans="1:26">
      <c r="A459" s="85"/>
      <c r="B459" s="107"/>
      <c r="C459" s="85"/>
      <c r="D459" s="85"/>
      <c r="E459" s="85"/>
      <c r="F459" s="85"/>
      <c r="G459" s="85"/>
      <c r="H459" s="85"/>
      <c r="I459" s="85"/>
      <c r="J459" s="85"/>
      <c r="K459" s="85"/>
      <c r="L459" s="85"/>
      <c r="M459" s="85"/>
      <c r="N459" s="85"/>
      <c r="O459" s="85"/>
      <c r="P459" s="85"/>
      <c r="Q459" s="85"/>
      <c r="R459" s="85"/>
      <c r="S459" s="85"/>
      <c r="T459" s="85"/>
      <c r="U459" s="85"/>
      <c r="V459" s="85"/>
      <c r="W459" s="85"/>
      <c r="X459" s="85"/>
      <c r="Y459" s="85"/>
      <c r="Z459" s="85"/>
    </row>
    <row r="460" spans="1:26">
      <c r="A460" s="85"/>
      <c r="B460" s="107"/>
      <c r="C460" s="85"/>
      <c r="D460" s="85"/>
      <c r="E460" s="85"/>
      <c r="F460" s="85"/>
      <c r="G460" s="85"/>
      <c r="H460" s="85"/>
      <c r="I460" s="85"/>
      <c r="J460" s="85"/>
      <c r="K460" s="85"/>
      <c r="L460" s="85"/>
      <c r="M460" s="85"/>
      <c r="N460" s="85"/>
      <c r="O460" s="85"/>
      <c r="P460" s="85"/>
      <c r="Q460" s="85"/>
      <c r="R460" s="85"/>
      <c r="S460" s="85"/>
      <c r="T460" s="85"/>
      <c r="U460" s="85"/>
      <c r="V460" s="85"/>
      <c r="W460" s="85"/>
      <c r="X460" s="85"/>
      <c r="Y460" s="85"/>
      <c r="Z460" s="85"/>
    </row>
    <row r="461" spans="1:26">
      <c r="A461" s="85"/>
      <c r="B461" s="107"/>
      <c r="C461" s="85"/>
      <c r="D461" s="85"/>
      <c r="E461" s="85"/>
      <c r="F461" s="85"/>
      <c r="G461" s="85"/>
      <c r="H461" s="85"/>
      <c r="I461" s="85"/>
      <c r="J461" s="85"/>
      <c r="K461" s="85"/>
      <c r="L461" s="85"/>
      <c r="M461" s="85"/>
      <c r="N461" s="85"/>
      <c r="O461" s="85"/>
      <c r="P461" s="85"/>
      <c r="Q461" s="85"/>
      <c r="R461" s="85"/>
      <c r="S461" s="85"/>
      <c r="T461" s="85"/>
      <c r="U461" s="85"/>
      <c r="V461" s="85"/>
      <c r="W461" s="85"/>
      <c r="X461" s="85"/>
      <c r="Y461" s="85"/>
      <c r="Z461" s="85"/>
    </row>
    <row r="462" spans="1:26">
      <c r="A462" s="85"/>
      <c r="B462" s="107"/>
      <c r="C462" s="85"/>
      <c r="D462" s="85"/>
      <c r="E462" s="85"/>
      <c r="F462" s="85"/>
      <c r="G462" s="85"/>
      <c r="H462" s="85"/>
      <c r="I462" s="85"/>
      <c r="J462" s="85"/>
      <c r="K462" s="85"/>
      <c r="L462" s="85"/>
      <c r="M462" s="85"/>
      <c r="N462" s="85"/>
      <c r="O462" s="85"/>
      <c r="P462" s="85"/>
      <c r="Q462" s="85"/>
      <c r="R462" s="85"/>
      <c r="S462" s="85"/>
      <c r="T462" s="85"/>
      <c r="U462" s="85"/>
      <c r="V462" s="85"/>
      <c r="W462" s="85"/>
      <c r="X462" s="85"/>
      <c r="Y462" s="85"/>
      <c r="Z462" s="85"/>
    </row>
    <row r="463" spans="1:26">
      <c r="A463" s="85"/>
      <c r="B463" s="107"/>
      <c r="C463" s="85"/>
      <c r="D463" s="85"/>
      <c r="E463" s="85"/>
      <c r="F463" s="85"/>
      <c r="G463" s="85"/>
      <c r="H463" s="85"/>
      <c r="I463" s="85"/>
      <c r="J463" s="85"/>
      <c r="K463" s="85"/>
      <c r="L463" s="85"/>
      <c r="M463" s="85"/>
      <c r="N463" s="85"/>
      <c r="O463" s="85"/>
      <c r="P463" s="85"/>
      <c r="Q463" s="85"/>
      <c r="R463" s="85"/>
      <c r="S463" s="85"/>
      <c r="T463" s="85"/>
      <c r="U463" s="85"/>
      <c r="V463" s="85"/>
      <c r="W463" s="85"/>
      <c r="X463" s="85"/>
      <c r="Y463" s="85"/>
      <c r="Z463" s="85"/>
    </row>
    <row r="464" spans="1:26">
      <c r="A464" s="85"/>
      <c r="B464" s="107"/>
      <c r="C464" s="85"/>
      <c r="D464" s="85"/>
      <c r="E464" s="85"/>
      <c r="F464" s="85"/>
      <c r="G464" s="85"/>
      <c r="H464" s="85"/>
      <c r="I464" s="85"/>
      <c r="J464" s="85"/>
      <c r="K464" s="85"/>
      <c r="L464" s="85"/>
      <c r="M464" s="85"/>
      <c r="N464" s="85"/>
      <c r="O464" s="85"/>
      <c r="P464" s="85"/>
      <c r="Q464" s="85"/>
      <c r="R464" s="85"/>
      <c r="S464" s="85"/>
      <c r="T464" s="85"/>
      <c r="U464" s="85"/>
      <c r="V464" s="85"/>
      <c r="W464" s="85"/>
      <c r="X464" s="85"/>
      <c r="Y464" s="85"/>
      <c r="Z464" s="85"/>
    </row>
    <row r="465" spans="1:26">
      <c r="A465" s="85"/>
      <c r="B465" s="107"/>
      <c r="C465" s="85"/>
      <c r="D465" s="85"/>
      <c r="E465" s="85"/>
      <c r="F465" s="85"/>
      <c r="G465" s="85"/>
      <c r="H465" s="85"/>
      <c r="I465" s="85"/>
      <c r="J465" s="85"/>
      <c r="K465" s="85"/>
      <c r="L465" s="85"/>
      <c r="M465" s="85"/>
      <c r="N465" s="85"/>
      <c r="O465" s="85"/>
      <c r="P465" s="85"/>
      <c r="Q465" s="85"/>
      <c r="R465" s="85"/>
      <c r="S465" s="85"/>
      <c r="T465" s="85"/>
      <c r="U465" s="85"/>
      <c r="V465" s="85"/>
      <c r="W465" s="85"/>
      <c r="X465" s="85"/>
      <c r="Y465" s="85"/>
      <c r="Z465" s="85"/>
    </row>
    <row r="466" spans="1:26">
      <c r="A466" s="85"/>
      <c r="B466" s="107"/>
      <c r="C466" s="85"/>
      <c r="D466" s="85"/>
      <c r="E466" s="85"/>
      <c r="F466" s="85"/>
      <c r="G466" s="85"/>
      <c r="H466" s="85"/>
      <c r="I466" s="85"/>
      <c r="J466" s="85"/>
      <c r="K466" s="85"/>
      <c r="L466" s="85"/>
      <c r="M466" s="85"/>
      <c r="N466" s="85"/>
      <c r="O466" s="85"/>
      <c r="P466" s="85"/>
      <c r="Q466" s="85"/>
      <c r="R466" s="85"/>
      <c r="S466" s="85"/>
      <c r="T466" s="85"/>
      <c r="U466" s="85"/>
      <c r="V466" s="85"/>
      <c r="W466" s="85"/>
      <c r="X466" s="85"/>
      <c r="Y466" s="85"/>
      <c r="Z466" s="85"/>
    </row>
    <row r="467" spans="1:26">
      <c r="A467" s="85"/>
      <c r="B467" s="107"/>
      <c r="C467" s="85"/>
      <c r="D467" s="85"/>
      <c r="E467" s="85"/>
      <c r="F467" s="85"/>
      <c r="G467" s="85"/>
      <c r="H467" s="85"/>
      <c r="I467" s="85"/>
      <c r="J467" s="85"/>
      <c r="K467" s="85"/>
      <c r="L467" s="85"/>
      <c r="M467" s="85"/>
      <c r="N467" s="85"/>
      <c r="O467" s="85"/>
      <c r="P467" s="85"/>
      <c r="Q467" s="85"/>
      <c r="R467" s="85"/>
      <c r="S467" s="85"/>
      <c r="T467" s="85"/>
      <c r="U467" s="85"/>
      <c r="V467" s="85"/>
      <c r="W467" s="85"/>
      <c r="X467" s="85"/>
      <c r="Y467" s="85"/>
      <c r="Z467" s="85"/>
    </row>
    <row r="468" spans="1:26">
      <c r="A468" s="85"/>
      <c r="B468" s="107"/>
      <c r="C468" s="85"/>
      <c r="D468" s="85"/>
      <c r="E468" s="85"/>
      <c r="F468" s="85"/>
      <c r="G468" s="85"/>
      <c r="H468" s="85"/>
      <c r="I468" s="85"/>
      <c r="J468" s="85"/>
      <c r="K468" s="85"/>
      <c r="L468" s="85"/>
      <c r="M468" s="85"/>
      <c r="N468" s="85"/>
      <c r="O468" s="85"/>
      <c r="P468" s="85"/>
      <c r="Q468" s="85"/>
      <c r="R468" s="85"/>
      <c r="S468" s="85"/>
      <c r="T468" s="85"/>
      <c r="U468" s="85"/>
      <c r="V468" s="85"/>
      <c r="W468" s="85"/>
      <c r="X468" s="85"/>
      <c r="Y468" s="85"/>
      <c r="Z468" s="85"/>
    </row>
    <row r="469" spans="1:26">
      <c r="A469" s="85"/>
      <c r="B469" s="107"/>
      <c r="C469" s="85"/>
      <c r="D469" s="85"/>
      <c r="E469" s="85"/>
      <c r="F469" s="85"/>
      <c r="G469" s="85"/>
      <c r="H469" s="85"/>
      <c r="I469" s="85"/>
      <c r="J469" s="85"/>
      <c r="K469" s="85"/>
      <c r="L469" s="85"/>
      <c r="M469" s="85"/>
      <c r="N469" s="85"/>
      <c r="O469" s="85"/>
      <c r="P469" s="85"/>
      <c r="Q469" s="85"/>
      <c r="R469" s="85"/>
      <c r="S469" s="85"/>
      <c r="T469" s="85"/>
      <c r="U469" s="85"/>
      <c r="V469" s="85"/>
      <c r="W469" s="85"/>
      <c r="X469" s="85"/>
      <c r="Y469" s="85"/>
      <c r="Z469" s="85"/>
    </row>
    <row r="470" spans="1:26">
      <c r="A470" s="85"/>
      <c r="B470" s="107"/>
      <c r="C470" s="85"/>
      <c r="D470" s="85"/>
      <c r="E470" s="85"/>
      <c r="F470" s="85"/>
      <c r="G470" s="85"/>
      <c r="H470" s="85"/>
      <c r="I470" s="85"/>
      <c r="J470" s="85"/>
      <c r="K470" s="85"/>
      <c r="L470" s="85"/>
      <c r="M470" s="85"/>
      <c r="N470" s="85"/>
      <c r="O470" s="85"/>
      <c r="P470" s="85"/>
      <c r="Q470" s="85"/>
      <c r="R470" s="85"/>
      <c r="S470" s="85"/>
      <c r="T470" s="85"/>
      <c r="U470" s="85"/>
      <c r="V470" s="85"/>
      <c r="W470" s="85"/>
      <c r="X470" s="85"/>
      <c r="Y470" s="85"/>
      <c r="Z470" s="85"/>
    </row>
    <row r="471" spans="1:26">
      <c r="A471" s="85"/>
      <c r="B471" s="107"/>
      <c r="C471" s="85"/>
      <c r="D471" s="85"/>
      <c r="E471" s="85"/>
      <c r="F471" s="85"/>
      <c r="G471" s="85"/>
      <c r="H471" s="85"/>
      <c r="I471" s="85"/>
      <c r="J471" s="85"/>
      <c r="K471" s="85"/>
      <c r="L471" s="85"/>
      <c r="M471" s="85"/>
      <c r="N471" s="85"/>
      <c r="O471" s="85"/>
      <c r="P471" s="85"/>
      <c r="Q471" s="85"/>
      <c r="R471" s="85"/>
      <c r="S471" s="85"/>
      <c r="T471" s="85"/>
      <c r="U471" s="85"/>
      <c r="V471" s="85"/>
      <c r="W471" s="85"/>
      <c r="X471" s="85"/>
      <c r="Y471" s="85"/>
      <c r="Z471" s="85"/>
    </row>
    <row r="472" spans="1:26">
      <c r="A472" s="85"/>
      <c r="B472" s="107"/>
      <c r="C472" s="85"/>
      <c r="D472" s="85"/>
      <c r="E472" s="85"/>
      <c r="F472" s="85"/>
      <c r="G472" s="85"/>
      <c r="H472" s="85"/>
      <c r="I472" s="85"/>
      <c r="J472" s="85"/>
      <c r="K472" s="85"/>
      <c r="L472" s="85"/>
      <c r="M472" s="85"/>
      <c r="N472" s="85"/>
      <c r="O472" s="85"/>
      <c r="P472" s="85"/>
      <c r="Q472" s="85"/>
      <c r="R472" s="85"/>
      <c r="S472" s="85"/>
      <c r="T472" s="85"/>
      <c r="U472" s="85"/>
      <c r="V472" s="85"/>
      <c r="W472" s="85"/>
      <c r="X472" s="85"/>
      <c r="Y472" s="85"/>
      <c r="Z472" s="85"/>
    </row>
    <row r="473" spans="1:26">
      <c r="A473" s="85"/>
      <c r="B473" s="107"/>
      <c r="C473" s="85"/>
      <c r="D473" s="85"/>
      <c r="E473" s="85"/>
      <c r="F473" s="85"/>
      <c r="G473" s="85"/>
      <c r="H473" s="85"/>
      <c r="I473" s="85"/>
      <c r="J473" s="85"/>
      <c r="K473" s="85"/>
      <c r="L473" s="85"/>
      <c r="M473" s="85"/>
      <c r="N473" s="85"/>
      <c r="O473" s="85"/>
      <c r="P473" s="85"/>
      <c r="Q473" s="85"/>
      <c r="R473" s="85"/>
      <c r="S473" s="85"/>
      <c r="T473" s="85"/>
      <c r="U473" s="85"/>
      <c r="V473" s="85"/>
      <c r="W473" s="85"/>
      <c r="X473" s="85"/>
      <c r="Y473" s="85"/>
      <c r="Z473" s="85"/>
    </row>
    <row r="474" spans="1:26">
      <c r="A474" s="85"/>
      <c r="B474" s="107"/>
      <c r="C474" s="85"/>
      <c r="D474" s="85"/>
      <c r="E474" s="85"/>
      <c r="F474" s="85"/>
      <c r="G474" s="85"/>
      <c r="H474" s="85"/>
      <c r="I474" s="85"/>
      <c r="J474" s="85"/>
      <c r="K474" s="85"/>
      <c r="L474" s="85"/>
      <c r="M474" s="85"/>
      <c r="N474" s="85"/>
      <c r="O474" s="85"/>
      <c r="P474" s="85"/>
      <c r="Q474" s="85"/>
      <c r="R474" s="85"/>
      <c r="S474" s="85"/>
      <c r="T474" s="85"/>
      <c r="U474" s="85"/>
      <c r="V474" s="85"/>
      <c r="W474" s="85"/>
      <c r="X474" s="85"/>
      <c r="Y474" s="85"/>
      <c r="Z474" s="85"/>
    </row>
    <row r="475" spans="1:26">
      <c r="A475" s="85"/>
      <c r="B475" s="107"/>
      <c r="C475" s="85"/>
      <c r="D475" s="85"/>
      <c r="E475" s="85"/>
      <c r="F475" s="85"/>
      <c r="G475" s="85"/>
      <c r="H475" s="85"/>
      <c r="I475" s="85"/>
      <c r="J475" s="85"/>
      <c r="K475" s="85"/>
      <c r="L475" s="85"/>
      <c r="M475" s="85"/>
      <c r="N475" s="85"/>
      <c r="O475" s="85"/>
      <c r="P475" s="85"/>
      <c r="Q475" s="85"/>
      <c r="R475" s="85"/>
      <c r="S475" s="85"/>
      <c r="T475" s="85"/>
      <c r="U475" s="85"/>
      <c r="V475" s="85"/>
      <c r="W475" s="85"/>
      <c r="X475" s="85"/>
      <c r="Y475" s="85"/>
      <c r="Z475" s="85"/>
    </row>
    <row r="476" spans="1:26">
      <c r="A476" s="85"/>
      <c r="B476" s="107"/>
      <c r="C476" s="85"/>
      <c r="D476" s="85"/>
      <c r="E476" s="85"/>
      <c r="F476" s="85"/>
      <c r="G476" s="85"/>
      <c r="H476" s="85"/>
      <c r="I476" s="85"/>
      <c r="J476" s="85"/>
      <c r="K476" s="85"/>
      <c r="L476" s="85"/>
      <c r="M476" s="85"/>
      <c r="N476" s="85"/>
      <c r="O476" s="85"/>
      <c r="P476" s="85"/>
      <c r="Q476" s="85"/>
      <c r="R476" s="85"/>
      <c r="S476" s="85"/>
      <c r="T476" s="85"/>
      <c r="U476" s="85"/>
      <c r="V476" s="85"/>
      <c r="W476" s="85"/>
      <c r="X476" s="85"/>
      <c r="Y476" s="85"/>
      <c r="Z476" s="85"/>
    </row>
    <row r="477" spans="1:26">
      <c r="A477" s="85"/>
      <c r="B477" s="107"/>
      <c r="C477" s="85"/>
      <c r="D477" s="85"/>
      <c r="E477" s="85"/>
      <c r="F477" s="85"/>
      <c r="G477" s="85"/>
      <c r="H477" s="85"/>
      <c r="I477" s="85"/>
      <c r="J477" s="85"/>
      <c r="K477" s="85"/>
      <c r="L477" s="85"/>
      <c r="M477" s="85"/>
      <c r="N477" s="85"/>
      <c r="O477" s="85"/>
      <c r="P477" s="85"/>
      <c r="Q477" s="85"/>
      <c r="R477" s="85"/>
      <c r="S477" s="85"/>
      <c r="T477" s="85"/>
      <c r="U477" s="85"/>
      <c r="V477" s="85"/>
      <c r="W477" s="85"/>
      <c r="X477" s="85"/>
      <c r="Y477" s="85"/>
      <c r="Z477" s="85"/>
    </row>
    <row r="478" spans="1:26">
      <c r="A478" s="85"/>
      <c r="B478" s="107"/>
      <c r="C478" s="85"/>
      <c r="D478" s="85"/>
      <c r="E478" s="85"/>
      <c r="F478" s="85"/>
      <c r="G478" s="85"/>
      <c r="H478" s="85"/>
      <c r="I478" s="85"/>
      <c r="J478" s="85"/>
      <c r="K478" s="85"/>
      <c r="L478" s="85"/>
      <c r="M478" s="85"/>
      <c r="N478" s="85"/>
      <c r="O478" s="85"/>
      <c r="P478" s="85"/>
      <c r="Q478" s="85"/>
      <c r="R478" s="85"/>
      <c r="S478" s="85"/>
      <c r="T478" s="85"/>
      <c r="U478" s="85"/>
      <c r="V478" s="85"/>
      <c r="W478" s="85"/>
      <c r="X478" s="85"/>
      <c r="Y478" s="85"/>
      <c r="Z478" s="85"/>
    </row>
    <row r="479" spans="1:26">
      <c r="A479" s="85"/>
      <c r="B479" s="107"/>
      <c r="C479" s="85"/>
      <c r="D479" s="85"/>
      <c r="E479" s="85"/>
      <c r="F479" s="85"/>
      <c r="G479" s="85"/>
      <c r="H479" s="85"/>
      <c r="I479" s="85"/>
      <c r="J479" s="85"/>
      <c r="K479" s="85"/>
      <c r="L479" s="85"/>
      <c r="M479" s="85"/>
      <c r="N479" s="85"/>
      <c r="O479" s="85"/>
      <c r="P479" s="85"/>
      <c r="Q479" s="85"/>
      <c r="R479" s="85"/>
      <c r="S479" s="85"/>
      <c r="T479" s="85"/>
      <c r="U479" s="85"/>
      <c r="V479" s="85"/>
      <c r="W479" s="85"/>
      <c r="X479" s="85"/>
      <c r="Y479" s="85"/>
      <c r="Z479" s="85"/>
    </row>
    <row r="480" spans="1:26">
      <c r="A480" s="85"/>
      <c r="B480" s="107"/>
      <c r="C480" s="85"/>
      <c r="D480" s="85"/>
      <c r="E480" s="85"/>
      <c r="F480" s="85"/>
      <c r="G480" s="85"/>
      <c r="H480" s="85"/>
      <c r="I480" s="85"/>
      <c r="J480" s="85"/>
      <c r="K480" s="85"/>
      <c r="L480" s="85"/>
      <c r="M480" s="85"/>
      <c r="N480" s="85"/>
      <c r="O480" s="85"/>
      <c r="P480" s="85"/>
      <c r="Q480" s="85"/>
      <c r="R480" s="85"/>
      <c r="S480" s="85"/>
      <c r="T480" s="85"/>
      <c r="U480" s="85"/>
      <c r="V480" s="85"/>
      <c r="W480" s="85"/>
      <c r="X480" s="85"/>
      <c r="Y480" s="85"/>
      <c r="Z480" s="85"/>
    </row>
    <row r="481" spans="1:26">
      <c r="A481" s="85"/>
      <c r="B481" s="107"/>
      <c r="C481" s="85"/>
      <c r="D481" s="85"/>
      <c r="E481" s="85"/>
      <c r="F481" s="85"/>
      <c r="G481" s="85"/>
      <c r="H481" s="85"/>
      <c r="I481" s="85"/>
      <c r="J481" s="85"/>
      <c r="K481" s="85"/>
      <c r="L481" s="85"/>
      <c r="M481" s="85"/>
      <c r="N481" s="85"/>
      <c r="O481" s="85"/>
      <c r="P481" s="85"/>
      <c r="Q481" s="85"/>
      <c r="R481" s="85"/>
      <c r="S481" s="85"/>
      <c r="T481" s="85"/>
      <c r="U481" s="85"/>
      <c r="V481" s="85"/>
      <c r="W481" s="85"/>
      <c r="X481" s="85"/>
      <c r="Y481" s="85"/>
      <c r="Z481" s="85"/>
    </row>
    <row r="482" spans="1:26">
      <c r="A482" s="85"/>
      <c r="B482" s="107"/>
      <c r="C482" s="85"/>
      <c r="D482" s="85"/>
      <c r="E482" s="85"/>
      <c r="F482" s="85"/>
      <c r="G482" s="85"/>
      <c r="H482" s="85"/>
      <c r="I482" s="85"/>
      <c r="J482" s="85"/>
      <c r="K482" s="85"/>
      <c r="L482" s="85"/>
      <c r="M482" s="85"/>
      <c r="N482" s="85"/>
      <c r="O482" s="85"/>
      <c r="P482" s="85"/>
      <c r="Q482" s="85"/>
      <c r="R482" s="85"/>
      <c r="S482" s="85"/>
      <c r="T482" s="85"/>
      <c r="U482" s="85"/>
      <c r="V482" s="85"/>
      <c r="W482" s="85"/>
      <c r="X482" s="85"/>
      <c r="Y482" s="85"/>
      <c r="Z482" s="85"/>
    </row>
    <row r="483" spans="1:26">
      <c r="A483" s="85"/>
      <c r="B483" s="107"/>
      <c r="C483" s="85"/>
      <c r="D483" s="85"/>
      <c r="E483" s="85"/>
      <c r="F483" s="85"/>
      <c r="G483" s="85"/>
      <c r="H483" s="85"/>
      <c r="I483" s="85"/>
      <c r="J483" s="85"/>
      <c r="K483" s="85"/>
      <c r="L483" s="85"/>
      <c r="M483" s="85"/>
      <c r="N483" s="85"/>
      <c r="O483" s="85"/>
      <c r="P483" s="85"/>
      <c r="Q483" s="85"/>
      <c r="R483" s="85"/>
      <c r="S483" s="85"/>
      <c r="T483" s="85"/>
      <c r="U483" s="85"/>
      <c r="V483" s="85"/>
      <c r="W483" s="85"/>
      <c r="X483" s="85"/>
      <c r="Y483" s="85"/>
      <c r="Z483" s="85"/>
    </row>
    <row r="484" spans="1:26">
      <c r="A484" s="85"/>
      <c r="B484" s="107"/>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row>
    <row r="485" spans="1:26">
      <c r="A485" s="85"/>
      <c r="B485" s="107"/>
      <c r="C485" s="85"/>
      <c r="D485" s="85"/>
      <c r="E485" s="85"/>
      <c r="F485" s="85"/>
      <c r="G485" s="85"/>
      <c r="H485" s="85"/>
      <c r="I485" s="85"/>
      <c r="J485" s="85"/>
      <c r="K485" s="85"/>
      <c r="L485" s="85"/>
      <c r="M485" s="85"/>
      <c r="N485" s="85"/>
      <c r="O485" s="85"/>
      <c r="P485" s="85"/>
      <c r="Q485" s="85"/>
      <c r="R485" s="85"/>
      <c r="S485" s="85"/>
      <c r="T485" s="85"/>
      <c r="U485" s="85"/>
      <c r="V485" s="85"/>
      <c r="W485" s="85"/>
      <c r="X485" s="85"/>
      <c r="Y485" s="85"/>
      <c r="Z485" s="85"/>
    </row>
    <row r="486" spans="1:26">
      <c r="A486" s="85"/>
      <c r="B486" s="107"/>
      <c r="C486" s="85"/>
      <c r="D486" s="85"/>
      <c r="E486" s="85"/>
      <c r="F486" s="85"/>
      <c r="G486" s="85"/>
      <c r="H486" s="85"/>
      <c r="I486" s="85"/>
      <c r="J486" s="85"/>
      <c r="K486" s="85"/>
      <c r="L486" s="85"/>
      <c r="M486" s="85"/>
      <c r="N486" s="85"/>
      <c r="O486" s="85"/>
      <c r="P486" s="85"/>
      <c r="Q486" s="85"/>
      <c r="R486" s="85"/>
      <c r="S486" s="85"/>
      <c r="T486" s="85"/>
      <c r="U486" s="85"/>
      <c r="V486" s="85"/>
      <c r="W486" s="85"/>
      <c r="X486" s="85"/>
      <c r="Y486" s="85"/>
      <c r="Z486" s="85"/>
    </row>
    <row r="487" spans="1:26">
      <c r="A487" s="85"/>
      <c r="B487" s="107"/>
      <c r="C487" s="85"/>
      <c r="D487" s="85"/>
      <c r="E487" s="85"/>
      <c r="F487" s="85"/>
      <c r="G487" s="85"/>
      <c r="H487" s="85"/>
      <c r="I487" s="85"/>
      <c r="J487" s="85"/>
      <c r="K487" s="85"/>
      <c r="L487" s="85"/>
      <c r="M487" s="85"/>
      <c r="N487" s="85"/>
      <c r="O487" s="85"/>
      <c r="P487" s="85"/>
      <c r="Q487" s="85"/>
      <c r="R487" s="85"/>
      <c r="S487" s="85"/>
      <c r="T487" s="85"/>
      <c r="U487" s="85"/>
      <c r="V487" s="85"/>
      <c r="W487" s="85"/>
      <c r="X487" s="85"/>
      <c r="Y487" s="85"/>
      <c r="Z487" s="85"/>
    </row>
    <row r="488" spans="1:26">
      <c r="A488" s="85"/>
      <c r="B488" s="107"/>
      <c r="C488" s="85"/>
      <c r="D488" s="85"/>
      <c r="E488" s="85"/>
      <c r="F488" s="85"/>
      <c r="G488" s="85"/>
      <c r="H488" s="85"/>
      <c r="I488" s="85"/>
      <c r="J488" s="85"/>
      <c r="K488" s="85"/>
      <c r="L488" s="85"/>
      <c r="M488" s="85"/>
      <c r="N488" s="85"/>
      <c r="O488" s="85"/>
      <c r="P488" s="85"/>
      <c r="Q488" s="85"/>
      <c r="R488" s="85"/>
      <c r="S488" s="85"/>
      <c r="T488" s="85"/>
      <c r="U488" s="85"/>
      <c r="V488" s="85"/>
      <c r="W488" s="85"/>
      <c r="X488" s="85"/>
      <c r="Y488" s="85"/>
      <c r="Z488" s="85"/>
    </row>
    <row r="489" spans="1:26">
      <c r="A489" s="85"/>
      <c r="B489" s="107"/>
      <c r="C489" s="85"/>
      <c r="D489" s="85"/>
      <c r="E489" s="85"/>
      <c r="F489" s="85"/>
      <c r="G489" s="85"/>
      <c r="H489" s="85"/>
      <c r="I489" s="85"/>
      <c r="J489" s="85"/>
      <c r="K489" s="85"/>
      <c r="L489" s="85"/>
      <c r="M489" s="85"/>
      <c r="N489" s="85"/>
      <c r="O489" s="85"/>
      <c r="P489" s="85"/>
      <c r="Q489" s="85"/>
      <c r="R489" s="85"/>
      <c r="S489" s="85"/>
      <c r="T489" s="85"/>
      <c r="U489" s="85"/>
      <c r="V489" s="85"/>
      <c r="W489" s="85"/>
      <c r="X489" s="85"/>
      <c r="Y489" s="85"/>
      <c r="Z489" s="85"/>
    </row>
    <row r="490" spans="1:26">
      <c r="A490" s="85"/>
      <c r="B490" s="107"/>
      <c r="C490" s="85"/>
      <c r="D490" s="85"/>
      <c r="E490" s="85"/>
      <c r="F490" s="85"/>
      <c r="G490" s="85"/>
      <c r="H490" s="85"/>
      <c r="I490" s="85"/>
      <c r="J490" s="85"/>
      <c r="K490" s="85"/>
      <c r="L490" s="85"/>
      <c r="M490" s="85"/>
      <c r="N490" s="85"/>
      <c r="O490" s="85"/>
      <c r="P490" s="85"/>
      <c r="Q490" s="85"/>
      <c r="R490" s="85"/>
      <c r="S490" s="85"/>
      <c r="T490" s="85"/>
      <c r="U490" s="85"/>
      <c r="V490" s="85"/>
      <c r="W490" s="85"/>
      <c r="X490" s="85"/>
      <c r="Y490" s="85"/>
      <c r="Z490" s="85"/>
    </row>
    <row r="491" spans="1:26">
      <c r="A491" s="85"/>
      <c r="B491" s="107"/>
      <c r="C491" s="85"/>
      <c r="D491" s="85"/>
      <c r="E491" s="85"/>
      <c r="F491" s="85"/>
      <c r="G491" s="85"/>
      <c r="H491" s="85"/>
      <c r="I491" s="85"/>
      <c r="J491" s="85"/>
      <c r="K491" s="85"/>
      <c r="L491" s="85"/>
      <c r="M491" s="85"/>
      <c r="N491" s="85"/>
      <c r="O491" s="85"/>
      <c r="P491" s="85"/>
      <c r="Q491" s="85"/>
      <c r="R491" s="85"/>
      <c r="S491" s="85"/>
      <c r="T491" s="85"/>
      <c r="U491" s="85"/>
      <c r="V491" s="85"/>
      <c r="W491" s="85"/>
      <c r="X491" s="85"/>
      <c r="Y491" s="85"/>
      <c r="Z491" s="85"/>
    </row>
    <row r="492" spans="1:26">
      <c r="A492" s="85"/>
      <c r="B492" s="107"/>
      <c r="C492" s="85"/>
      <c r="D492" s="85"/>
      <c r="E492" s="85"/>
      <c r="F492" s="85"/>
      <c r="G492" s="85"/>
      <c r="H492" s="85"/>
      <c r="I492" s="85"/>
      <c r="J492" s="85"/>
      <c r="K492" s="85"/>
      <c r="L492" s="85"/>
      <c r="M492" s="85"/>
      <c r="N492" s="85"/>
      <c r="O492" s="85"/>
      <c r="P492" s="85"/>
      <c r="Q492" s="85"/>
      <c r="R492" s="85"/>
      <c r="S492" s="85"/>
      <c r="T492" s="85"/>
      <c r="U492" s="85"/>
      <c r="V492" s="85"/>
      <c r="W492" s="85"/>
      <c r="X492" s="85"/>
      <c r="Y492" s="85"/>
      <c r="Z492" s="85"/>
    </row>
    <row r="493" spans="1:26">
      <c r="A493" s="85"/>
      <c r="B493" s="107"/>
      <c r="C493" s="85"/>
      <c r="D493" s="85"/>
      <c r="E493" s="85"/>
      <c r="F493" s="85"/>
      <c r="G493" s="85"/>
      <c r="H493" s="85"/>
      <c r="I493" s="85"/>
      <c r="J493" s="85"/>
      <c r="K493" s="85"/>
      <c r="L493" s="85"/>
      <c r="M493" s="85"/>
      <c r="N493" s="85"/>
      <c r="O493" s="85"/>
      <c r="P493" s="85"/>
      <c r="Q493" s="85"/>
      <c r="R493" s="85"/>
      <c r="S493" s="85"/>
      <c r="T493" s="85"/>
      <c r="U493" s="85"/>
      <c r="V493" s="85"/>
      <c r="W493" s="85"/>
      <c r="X493" s="85"/>
      <c r="Y493" s="85"/>
      <c r="Z493" s="85"/>
    </row>
    <row r="494" spans="1:26">
      <c r="A494" s="85"/>
      <c r="B494" s="107"/>
      <c r="C494" s="85"/>
      <c r="D494" s="85"/>
      <c r="E494" s="85"/>
      <c r="F494" s="85"/>
      <c r="G494" s="85"/>
      <c r="H494" s="85"/>
      <c r="I494" s="85"/>
      <c r="J494" s="85"/>
      <c r="K494" s="85"/>
      <c r="L494" s="85"/>
      <c r="M494" s="85"/>
      <c r="N494" s="85"/>
      <c r="O494" s="85"/>
      <c r="P494" s="85"/>
      <c r="Q494" s="85"/>
      <c r="R494" s="85"/>
      <c r="S494" s="85"/>
      <c r="T494" s="85"/>
      <c r="U494" s="85"/>
      <c r="V494" s="85"/>
      <c r="W494" s="85"/>
      <c r="X494" s="85"/>
      <c r="Y494" s="85"/>
      <c r="Z494" s="85"/>
    </row>
    <row r="495" spans="1:26">
      <c r="A495" s="85"/>
      <c r="B495" s="107"/>
      <c r="C495" s="85"/>
      <c r="D495" s="85"/>
      <c r="E495" s="85"/>
      <c r="F495" s="85"/>
      <c r="G495" s="85"/>
      <c r="H495" s="85"/>
      <c r="I495" s="85"/>
      <c r="J495" s="85"/>
      <c r="K495" s="85"/>
      <c r="L495" s="85"/>
      <c r="M495" s="85"/>
      <c r="N495" s="85"/>
      <c r="O495" s="85"/>
      <c r="P495" s="85"/>
      <c r="Q495" s="85"/>
      <c r="R495" s="85"/>
      <c r="S495" s="85"/>
      <c r="T495" s="85"/>
      <c r="U495" s="85"/>
      <c r="V495" s="85"/>
      <c r="W495" s="85"/>
      <c r="X495" s="85"/>
      <c r="Y495" s="85"/>
      <c r="Z495" s="85"/>
    </row>
    <row r="496" spans="1:26">
      <c r="A496" s="85"/>
      <c r="B496" s="107"/>
      <c r="C496" s="85"/>
      <c r="D496" s="85"/>
      <c r="E496" s="85"/>
      <c r="F496" s="85"/>
      <c r="G496" s="85"/>
      <c r="H496" s="85"/>
      <c r="I496" s="85"/>
      <c r="J496" s="85"/>
      <c r="K496" s="85"/>
      <c r="L496" s="85"/>
      <c r="M496" s="85"/>
      <c r="N496" s="85"/>
      <c r="O496" s="85"/>
      <c r="P496" s="85"/>
      <c r="Q496" s="85"/>
      <c r="R496" s="85"/>
      <c r="S496" s="85"/>
      <c r="T496" s="85"/>
      <c r="U496" s="85"/>
      <c r="V496" s="85"/>
      <c r="W496" s="85"/>
      <c r="X496" s="85"/>
      <c r="Y496" s="85"/>
      <c r="Z496" s="85"/>
    </row>
    <row r="497" spans="1:26">
      <c r="A497" s="85"/>
      <c r="B497" s="107"/>
      <c r="C497" s="85"/>
      <c r="D497" s="85"/>
      <c r="E497" s="85"/>
      <c r="F497" s="85"/>
      <c r="G497" s="85"/>
      <c r="H497" s="85"/>
      <c r="I497" s="85"/>
      <c r="J497" s="85"/>
      <c r="K497" s="85"/>
      <c r="L497" s="85"/>
      <c r="M497" s="85"/>
      <c r="N497" s="85"/>
      <c r="O497" s="85"/>
      <c r="P497" s="85"/>
      <c r="Q497" s="85"/>
      <c r="R497" s="85"/>
      <c r="S497" s="85"/>
      <c r="T497" s="85"/>
      <c r="U497" s="85"/>
      <c r="V497" s="85"/>
      <c r="W497" s="85"/>
      <c r="X497" s="85"/>
      <c r="Y497" s="85"/>
      <c r="Z497" s="85"/>
    </row>
    <row r="498" spans="1:26">
      <c r="A498" s="85"/>
      <c r="B498" s="107"/>
      <c r="C498" s="85"/>
      <c r="D498" s="85"/>
      <c r="E498" s="85"/>
      <c r="F498" s="85"/>
      <c r="G498" s="85"/>
      <c r="H498" s="85"/>
      <c r="I498" s="85"/>
      <c r="J498" s="85"/>
      <c r="K498" s="85"/>
      <c r="L498" s="85"/>
      <c r="M498" s="85"/>
      <c r="N498" s="85"/>
      <c r="O498" s="85"/>
      <c r="P498" s="85"/>
      <c r="Q498" s="85"/>
      <c r="R498" s="85"/>
      <c r="S498" s="85"/>
      <c r="T498" s="85"/>
      <c r="U498" s="85"/>
      <c r="V498" s="85"/>
      <c r="W498" s="85"/>
      <c r="X498" s="85"/>
      <c r="Y498" s="85"/>
      <c r="Z498" s="85"/>
    </row>
    <row r="499" spans="1:26">
      <c r="A499" s="85"/>
      <c r="B499" s="107"/>
      <c r="C499" s="85"/>
      <c r="D499" s="85"/>
      <c r="E499" s="85"/>
      <c r="F499" s="85"/>
      <c r="G499" s="85"/>
      <c r="H499" s="85"/>
      <c r="I499" s="85"/>
      <c r="J499" s="85"/>
      <c r="K499" s="85"/>
      <c r="L499" s="85"/>
      <c r="M499" s="85"/>
      <c r="N499" s="85"/>
      <c r="O499" s="85"/>
      <c r="P499" s="85"/>
      <c r="Q499" s="85"/>
      <c r="R499" s="85"/>
      <c r="S499" s="85"/>
      <c r="T499" s="85"/>
      <c r="U499" s="85"/>
      <c r="V499" s="85"/>
      <c r="W499" s="85"/>
      <c r="X499" s="85"/>
      <c r="Y499" s="85"/>
      <c r="Z499" s="85"/>
    </row>
    <row r="500" spans="1:26">
      <c r="A500" s="85"/>
      <c r="B500" s="107"/>
      <c r="C500" s="85"/>
      <c r="D500" s="85"/>
      <c r="E500" s="85"/>
      <c r="F500" s="85"/>
      <c r="G500" s="85"/>
      <c r="H500" s="85"/>
      <c r="I500" s="85"/>
      <c r="J500" s="85"/>
      <c r="K500" s="85"/>
      <c r="L500" s="85"/>
      <c r="M500" s="85"/>
      <c r="N500" s="85"/>
      <c r="O500" s="85"/>
      <c r="P500" s="85"/>
      <c r="Q500" s="85"/>
      <c r="R500" s="85"/>
      <c r="S500" s="85"/>
      <c r="T500" s="85"/>
      <c r="U500" s="85"/>
      <c r="V500" s="85"/>
      <c r="W500" s="85"/>
      <c r="X500" s="85"/>
      <c r="Y500" s="85"/>
      <c r="Z500" s="85"/>
    </row>
    <row r="501" spans="1:26">
      <c r="A501" s="85"/>
      <c r="B501" s="107"/>
      <c r="C501" s="85"/>
      <c r="D501" s="85"/>
      <c r="E501" s="85"/>
      <c r="F501" s="85"/>
      <c r="G501" s="85"/>
      <c r="H501" s="85"/>
      <c r="I501" s="85"/>
      <c r="J501" s="85"/>
      <c r="K501" s="85"/>
      <c r="L501" s="85"/>
      <c r="M501" s="85"/>
      <c r="N501" s="85"/>
      <c r="O501" s="85"/>
      <c r="P501" s="85"/>
      <c r="Q501" s="85"/>
      <c r="R501" s="85"/>
      <c r="S501" s="85"/>
      <c r="T501" s="85"/>
      <c r="U501" s="85"/>
      <c r="V501" s="85"/>
      <c r="W501" s="85"/>
      <c r="X501" s="85"/>
      <c r="Y501" s="85"/>
      <c r="Z501" s="85"/>
    </row>
    <row r="502" spans="1:26">
      <c r="A502" s="85"/>
      <c r="B502" s="107"/>
      <c r="C502" s="85"/>
      <c r="D502" s="85"/>
      <c r="E502" s="85"/>
      <c r="F502" s="85"/>
      <c r="G502" s="85"/>
      <c r="H502" s="85"/>
      <c r="I502" s="85"/>
      <c r="J502" s="85"/>
      <c r="K502" s="85"/>
      <c r="L502" s="85"/>
      <c r="M502" s="85"/>
      <c r="N502" s="85"/>
      <c r="O502" s="85"/>
      <c r="P502" s="85"/>
      <c r="Q502" s="85"/>
      <c r="R502" s="85"/>
      <c r="S502" s="85"/>
      <c r="T502" s="85"/>
      <c r="U502" s="85"/>
      <c r="V502" s="85"/>
      <c r="W502" s="85"/>
      <c r="X502" s="85"/>
      <c r="Y502" s="85"/>
      <c r="Z502" s="85"/>
    </row>
    <row r="503" spans="1:26">
      <c r="A503" s="85"/>
      <c r="B503" s="107"/>
      <c r="C503" s="85"/>
      <c r="D503" s="85"/>
      <c r="E503" s="85"/>
      <c r="F503" s="85"/>
      <c r="G503" s="85"/>
      <c r="H503" s="85"/>
      <c r="I503" s="85"/>
      <c r="J503" s="85"/>
      <c r="K503" s="85"/>
      <c r="L503" s="85"/>
      <c r="M503" s="85"/>
      <c r="N503" s="85"/>
      <c r="O503" s="85"/>
      <c r="P503" s="85"/>
      <c r="Q503" s="85"/>
      <c r="R503" s="85"/>
      <c r="S503" s="85"/>
      <c r="T503" s="85"/>
      <c r="U503" s="85"/>
      <c r="V503" s="85"/>
      <c r="W503" s="85"/>
      <c r="X503" s="85"/>
      <c r="Y503" s="85"/>
      <c r="Z503" s="85"/>
    </row>
    <row r="504" spans="1:26">
      <c r="A504" s="85"/>
      <c r="B504" s="107"/>
      <c r="C504" s="85"/>
      <c r="D504" s="85"/>
      <c r="E504" s="85"/>
      <c r="F504" s="85"/>
      <c r="G504" s="85"/>
      <c r="H504" s="85"/>
      <c r="I504" s="85"/>
      <c r="J504" s="85"/>
      <c r="K504" s="85"/>
      <c r="L504" s="85"/>
      <c r="M504" s="85"/>
      <c r="N504" s="85"/>
      <c r="O504" s="85"/>
      <c r="P504" s="85"/>
      <c r="Q504" s="85"/>
      <c r="R504" s="85"/>
      <c r="S504" s="85"/>
      <c r="T504" s="85"/>
      <c r="U504" s="85"/>
      <c r="V504" s="85"/>
      <c r="W504" s="85"/>
      <c r="X504" s="85"/>
      <c r="Y504" s="85"/>
      <c r="Z504" s="85"/>
    </row>
    <row r="505" spans="1:26">
      <c r="A505" s="85"/>
      <c r="B505" s="107"/>
      <c r="C505" s="85"/>
      <c r="D505" s="85"/>
      <c r="E505" s="85"/>
      <c r="F505" s="85"/>
      <c r="G505" s="85"/>
      <c r="H505" s="85"/>
      <c r="I505" s="85"/>
      <c r="J505" s="85"/>
      <c r="K505" s="85"/>
      <c r="L505" s="85"/>
      <c r="M505" s="85"/>
      <c r="N505" s="85"/>
      <c r="O505" s="85"/>
      <c r="P505" s="85"/>
      <c r="Q505" s="85"/>
      <c r="R505" s="85"/>
      <c r="S505" s="85"/>
      <c r="T505" s="85"/>
      <c r="U505" s="85"/>
      <c r="V505" s="85"/>
      <c r="W505" s="85"/>
      <c r="X505" s="85"/>
      <c r="Y505" s="85"/>
      <c r="Z505" s="85"/>
    </row>
    <row r="506" spans="1:26">
      <c r="A506" s="85"/>
      <c r="B506" s="107"/>
      <c r="C506" s="85"/>
      <c r="D506" s="85"/>
      <c r="E506" s="85"/>
      <c r="F506" s="85"/>
      <c r="G506" s="85"/>
      <c r="H506" s="85"/>
      <c r="I506" s="85"/>
      <c r="J506" s="85"/>
      <c r="K506" s="85"/>
      <c r="L506" s="85"/>
      <c r="M506" s="85"/>
      <c r="N506" s="85"/>
      <c r="O506" s="85"/>
      <c r="P506" s="85"/>
      <c r="Q506" s="85"/>
      <c r="R506" s="85"/>
      <c r="S506" s="85"/>
      <c r="T506" s="85"/>
      <c r="U506" s="85"/>
      <c r="V506" s="85"/>
      <c r="W506" s="85"/>
      <c r="X506" s="85"/>
      <c r="Y506" s="85"/>
      <c r="Z506" s="85"/>
    </row>
    <row r="507" spans="1:26">
      <c r="A507" s="85"/>
      <c r="B507" s="107"/>
      <c r="C507" s="85"/>
      <c r="D507" s="85"/>
      <c r="E507" s="85"/>
      <c r="F507" s="85"/>
      <c r="G507" s="85"/>
      <c r="H507" s="85"/>
      <c r="I507" s="85"/>
      <c r="J507" s="85"/>
      <c r="K507" s="85"/>
      <c r="L507" s="85"/>
      <c r="M507" s="85"/>
      <c r="N507" s="85"/>
      <c r="O507" s="85"/>
      <c r="P507" s="85"/>
      <c r="Q507" s="85"/>
      <c r="R507" s="85"/>
      <c r="S507" s="85"/>
      <c r="T507" s="85"/>
      <c r="U507" s="85"/>
      <c r="V507" s="85"/>
      <c r="W507" s="85"/>
      <c r="X507" s="85"/>
      <c r="Y507" s="85"/>
      <c r="Z507" s="85"/>
    </row>
    <row r="508" spans="1:26">
      <c r="A508" s="85"/>
      <c r="B508" s="107"/>
      <c r="C508" s="85"/>
      <c r="D508" s="85"/>
      <c r="E508" s="85"/>
      <c r="F508" s="85"/>
      <c r="G508" s="85"/>
      <c r="H508" s="85"/>
      <c r="I508" s="85"/>
      <c r="J508" s="85"/>
      <c r="K508" s="85"/>
      <c r="L508" s="85"/>
      <c r="M508" s="85"/>
      <c r="N508" s="85"/>
      <c r="O508" s="85"/>
      <c r="P508" s="85"/>
      <c r="Q508" s="85"/>
      <c r="R508" s="85"/>
      <c r="S508" s="85"/>
      <c r="T508" s="85"/>
      <c r="U508" s="85"/>
      <c r="V508" s="85"/>
      <c r="W508" s="85"/>
      <c r="X508" s="85"/>
      <c r="Y508" s="85"/>
      <c r="Z508" s="85"/>
    </row>
    <row r="509" spans="1:26">
      <c r="A509" s="85"/>
      <c r="B509" s="107"/>
      <c r="C509" s="85"/>
      <c r="D509" s="85"/>
      <c r="E509" s="85"/>
      <c r="F509" s="85"/>
      <c r="G509" s="85"/>
      <c r="H509" s="85"/>
      <c r="I509" s="85"/>
      <c r="J509" s="85"/>
      <c r="K509" s="85"/>
      <c r="L509" s="85"/>
      <c r="M509" s="85"/>
      <c r="N509" s="85"/>
      <c r="O509" s="85"/>
      <c r="P509" s="85"/>
      <c r="Q509" s="85"/>
      <c r="R509" s="85"/>
      <c r="S509" s="85"/>
      <c r="T509" s="85"/>
      <c r="U509" s="85"/>
      <c r="V509" s="85"/>
      <c r="W509" s="85"/>
      <c r="X509" s="85"/>
      <c r="Y509" s="85"/>
      <c r="Z509" s="85"/>
    </row>
    <row r="510" spans="1:26">
      <c r="A510" s="85"/>
      <c r="B510" s="107"/>
      <c r="C510" s="85"/>
      <c r="D510" s="85"/>
      <c r="E510" s="85"/>
      <c r="F510" s="85"/>
      <c r="G510" s="85"/>
      <c r="H510" s="85"/>
      <c r="I510" s="85"/>
      <c r="J510" s="85"/>
      <c r="K510" s="85"/>
      <c r="L510" s="85"/>
      <c r="M510" s="85"/>
      <c r="N510" s="85"/>
      <c r="O510" s="85"/>
      <c r="P510" s="85"/>
      <c r="Q510" s="85"/>
      <c r="R510" s="85"/>
      <c r="S510" s="85"/>
      <c r="T510" s="85"/>
      <c r="U510" s="85"/>
      <c r="V510" s="85"/>
      <c r="W510" s="85"/>
      <c r="X510" s="85"/>
      <c r="Y510" s="85"/>
      <c r="Z510" s="85"/>
    </row>
    <row r="511" spans="1:26">
      <c r="A511" s="85"/>
      <c r="B511" s="107"/>
      <c r="C511" s="85"/>
      <c r="D511" s="85"/>
      <c r="E511" s="85"/>
      <c r="F511" s="85"/>
      <c r="G511" s="85"/>
      <c r="H511" s="85"/>
      <c r="I511" s="85"/>
      <c r="J511" s="85"/>
      <c r="K511" s="85"/>
      <c r="L511" s="85"/>
      <c r="M511" s="85"/>
      <c r="N511" s="85"/>
      <c r="O511" s="85"/>
      <c r="P511" s="85"/>
      <c r="Q511" s="85"/>
      <c r="R511" s="85"/>
      <c r="S511" s="85"/>
      <c r="T511" s="85"/>
      <c r="U511" s="85"/>
      <c r="V511" s="85"/>
      <c r="W511" s="85"/>
      <c r="X511" s="85"/>
      <c r="Y511" s="85"/>
      <c r="Z511" s="85"/>
    </row>
    <row r="512" spans="1:26">
      <c r="A512" s="85"/>
      <c r="B512" s="107"/>
      <c r="C512" s="85"/>
      <c r="D512" s="85"/>
      <c r="E512" s="85"/>
      <c r="F512" s="85"/>
      <c r="G512" s="85"/>
      <c r="H512" s="85"/>
      <c r="I512" s="85"/>
      <c r="J512" s="85"/>
      <c r="K512" s="85"/>
      <c r="L512" s="85"/>
      <c r="M512" s="85"/>
      <c r="N512" s="85"/>
      <c r="O512" s="85"/>
      <c r="P512" s="85"/>
      <c r="Q512" s="85"/>
      <c r="R512" s="85"/>
      <c r="S512" s="85"/>
      <c r="T512" s="85"/>
      <c r="U512" s="85"/>
      <c r="V512" s="85"/>
      <c r="W512" s="85"/>
      <c r="X512" s="85"/>
      <c r="Y512" s="85"/>
      <c r="Z512" s="85"/>
    </row>
    <row r="513" spans="1:26">
      <c r="A513" s="85"/>
      <c r="B513" s="107"/>
      <c r="C513" s="85"/>
      <c r="D513" s="85"/>
      <c r="E513" s="85"/>
      <c r="F513" s="85"/>
      <c r="G513" s="85"/>
      <c r="H513" s="85"/>
      <c r="I513" s="85"/>
      <c r="J513" s="85"/>
      <c r="K513" s="85"/>
      <c r="L513" s="85"/>
      <c r="M513" s="85"/>
      <c r="N513" s="85"/>
      <c r="O513" s="85"/>
      <c r="P513" s="85"/>
      <c r="Q513" s="85"/>
      <c r="R513" s="85"/>
      <c r="S513" s="85"/>
      <c r="T513" s="85"/>
      <c r="U513" s="85"/>
      <c r="V513" s="85"/>
      <c r="W513" s="85"/>
      <c r="X513" s="85"/>
      <c r="Y513" s="85"/>
      <c r="Z513" s="85"/>
    </row>
    <row r="514" spans="1:26">
      <c r="A514" s="85"/>
      <c r="B514" s="107"/>
      <c r="C514" s="85"/>
      <c r="D514" s="85"/>
      <c r="E514" s="85"/>
      <c r="F514" s="85"/>
      <c r="G514" s="85"/>
      <c r="H514" s="85"/>
      <c r="I514" s="85"/>
      <c r="J514" s="85"/>
      <c r="K514" s="85"/>
      <c r="L514" s="85"/>
      <c r="M514" s="85"/>
      <c r="N514" s="85"/>
      <c r="O514" s="85"/>
      <c r="P514" s="85"/>
      <c r="Q514" s="85"/>
      <c r="R514" s="85"/>
      <c r="S514" s="85"/>
      <c r="T514" s="85"/>
      <c r="U514" s="85"/>
      <c r="V514" s="85"/>
      <c r="W514" s="85"/>
      <c r="X514" s="85"/>
      <c r="Y514" s="85"/>
      <c r="Z514" s="85"/>
    </row>
    <row r="515" spans="1:26">
      <c r="A515" s="85"/>
      <c r="B515" s="107"/>
      <c r="C515" s="85"/>
      <c r="D515" s="85"/>
      <c r="E515" s="85"/>
      <c r="F515" s="85"/>
      <c r="G515" s="85"/>
      <c r="H515" s="85"/>
      <c r="I515" s="85"/>
      <c r="J515" s="85"/>
      <c r="K515" s="85"/>
      <c r="L515" s="85"/>
      <c r="M515" s="85"/>
      <c r="N515" s="85"/>
      <c r="O515" s="85"/>
      <c r="P515" s="85"/>
      <c r="Q515" s="85"/>
      <c r="R515" s="85"/>
      <c r="S515" s="85"/>
      <c r="T515" s="85"/>
      <c r="U515" s="85"/>
      <c r="V515" s="85"/>
      <c r="W515" s="85"/>
      <c r="X515" s="85"/>
      <c r="Y515" s="85"/>
      <c r="Z515" s="85"/>
    </row>
    <row r="516" spans="1:26">
      <c r="A516" s="85"/>
      <c r="B516" s="107"/>
      <c r="C516" s="85"/>
      <c r="D516" s="85"/>
      <c r="E516" s="85"/>
      <c r="F516" s="85"/>
      <c r="G516" s="85"/>
      <c r="H516" s="85"/>
      <c r="I516" s="85"/>
      <c r="J516" s="85"/>
      <c r="K516" s="85"/>
      <c r="L516" s="85"/>
      <c r="M516" s="85"/>
      <c r="N516" s="85"/>
      <c r="O516" s="85"/>
      <c r="P516" s="85"/>
      <c r="Q516" s="85"/>
      <c r="R516" s="85"/>
      <c r="S516" s="85"/>
      <c r="T516" s="85"/>
      <c r="U516" s="85"/>
      <c r="V516" s="85"/>
      <c r="W516" s="85"/>
      <c r="X516" s="85"/>
      <c r="Y516" s="85"/>
      <c r="Z516" s="85"/>
    </row>
    <row r="517" spans="1:26">
      <c r="A517" s="85"/>
      <c r="B517" s="107"/>
      <c r="C517" s="85"/>
      <c r="D517" s="85"/>
      <c r="E517" s="85"/>
      <c r="F517" s="85"/>
      <c r="G517" s="85"/>
      <c r="H517" s="85"/>
      <c r="I517" s="85"/>
      <c r="J517" s="85"/>
      <c r="K517" s="85"/>
      <c r="L517" s="85"/>
      <c r="M517" s="85"/>
      <c r="N517" s="85"/>
      <c r="O517" s="85"/>
      <c r="P517" s="85"/>
      <c r="Q517" s="85"/>
      <c r="R517" s="85"/>
      <c r="S517" s="85"/>
      <c r="T517" s="85"/>
      <c r="U517" s="85"/>
      <c r="V517" s="85"/>
      <c r="W517" s="85"/>
      <c r="X517" s="85"/>
      <c r="Y517" s="85"/>
      <c r="Z517" s="85"/>
    </row>
    <row r="518" spans="1:26">
      <c r="A518" s="85"/>
      <c r="B518" s="107"/>
      <c r="C518" s="85"/>
      <c r="D518" s="85"/>
      <c r="E518" s="85"/>
      <c r="F518" s="85"/>
      <c r="G518" s="85"/>
      <c r="H518" s="85"/>
      <c r="I518" s="85"/>
      <c r="J518" s="85"/>
      <c r="K518" s="85"/>
      <c r="L518" s="85"/>
      <c r="M518" s="85"/>
      <c r="N518" s="85"/>
      <c r="O518" s="85"/>
      <c r="P518" s="85"/>
      <c r="Q518" s="85"/>
      <c r="R518" s="85"/>
      <c r="S518" s="85"/>
      <c r="T518" s="85"/>
      <c r="U518" s="85"/>
      <c r="V518" s="85"/>
      <c r="W518" s="85"/>
      <c r="X518" s="85"/>
      <c r="Y518" s="85"/>
      <c r="Z518" s="85"/>
    </row>
    <row r="519" spans="1:26">
      <c r="A519" s="85"/>
      <c r="B519" s="107"/>
      <c r="C519" s="85"/>
      <c r="D519" s="85"/>
      <c r="E519" s="85"/>
      <c r="F519" s="85"/>
      <c r="G519" s="85"/>
      <c r="H519" s="85"/>
      <c r="I519" s="85"/>
      <c r="J519" s="85"/>
      <c r="K519" s="85"/>
      <c r="L519" s="85"/>
      <c r="M519" s="85"/>
      <c r="N519" s="85"/>
      <c r="O519" s="85"/>
      <c r="P519" s="85"/>
      <c r="Q519" s="85"/>
      <c r="R519" s="85"/>
      <c r="S519" s="85"/>
      <c r="T519" s="85"/>
      <c r="U519" s="85"/>
      <c r="V519" s="85"/>
      <c r="W519" s="85"/>
      <c r="X519" s="85"/>
      <c r="Y519" s="85"/>
      <c r="Z519" s="85"/>
    </row>
    <row r="520" spans="1:26">
      <c r="A520" s="85"/>
      <c r="B520" s="107"/>
      <c r="C520" s="85"/>
      <c r="D520" s="85"/>
      <c r="E520" s="85"/>
      <c r="F520" s="85"/>
      <c r="G520" s="85"/>
      <c r="H520" s="85"/>
      <c r="I520" s="85"/>
      <c r="J520" s="85"/>
      <c r="K520" s="85"/>
      <c r="L520" s="85"/>
      <c r="M520" s="85"/>
      <c r="N520" s="85"/>
      <c r="O520" s="85"/>
      <c r="P520" s="85"/>
      <c r="Q520" s="85"/>
      <c r="R520" s="85"/>
      <c r="S520" s="85"/>
      <c r="T520" s="85"/>
      <c r="U520" s="85"/>
      <c r="V520" s="85"/>
      <c r="W520" s="85"/>
      <c r="X520" s="85"/>
      <c r="Y520" s="85"/>
      <c r="Z520" s="85"/>
    </row>
    <row r="521" spans="1:26">
      <c r="A521" s="85"/>
      <c r="B521" s="107"/>
      <c r="C521" s="85"/>
      <c r="D521" s="85"/>
      <c r="E521" s="85"/>
      <c r="F521" s="85"/>
      <c r="G521" s="85"/>
      <c r="H521" s="85"/>
      <c r="I521" s="85"/>
      <c r="J521" s="85"/>
      <c r="K521" s="85"/>
      <c r="L521" s="85"/>
      <c r="M521" s="85"/>
      <c r="N521" s="85"/>
      <c r="O521" s="85"/>
      <c r="P521" s="85"/>
      <c r="Q521" s="85"/>
      <c r="R521" s="85"/>
      <c r="S521" s="85"/>
      <c r="T521" s="85"/>
      <c r="U521" s="85"/>
      <c r="V521" s="85"/>
      <c r="W521" s="85"/>
      <c r="X521" s="85"/>
      <c r="Y521" s="85"/>
      <c r="Z521" s="85"/>
    </row>
    <row r="522" spans="1:26">
      <c r="A522" s="85"/>
      <c r="B522" s="107"/>
      <c r="C522" s="85"/>
      <c r="D522" s="85"/>
      <c r="E522" s="85"/>
      <c r="F522" s="85"/>
      <c r="G522" s="85"/>
      <c r="H522" s="85"/>
      <c r="I522" s="85"/>
      <c r="J522" s="85"/>
      <c r="K522" s="85"/>
      <c r="L522" s="85"/>
      <c r="M522" s="85"/>
      <c r="N522" s="85"/>
      <c r="O522" s="85"/>
      <c r="P522" s="85"/>
      <c r="Q522" s="85"/>
      <c r="R522" s="85"/>
      <c r="S522" s="85"/>
      <c r="T522" s="85"/>
      <c r="U522" s="85"/>
      <c r="V522" s="85"/>
      <c r="W522" s="85"/>
      <c r="X522" s="85"/>
      <c r="Y522" s="85"/>
      <c r="Z522" s="85"/>
    </row>
    <row r="523" spans="1:26">
      <c r="A523" s="85"/>
      <c r="B523" s="107"/>
      <c r="C523" s="85"/>
      <c r="D523" s="85"/>
      <c r="E523" s="85"/>
      <c r="F523" s="85"/>
      <c r="G523" s="85"/>
      <c r="H523" s="85"/>
      <c r="I523" s="85"/>
      <c r="J523" s="85"/>
      <c r="K523" s="85"/>
      <c r="L523" s="85"/>
      <c r="M523" s="85"/>
      <c r="N523" s="85"/>
      <c r="O523" s="85"/>
      <c r="P523" s="85"/>
      <c r="Q523" s="85"/>
      <c r="R523" s="85"/>
      <c r="S523" s="85"/>
      <c r="T523" s="85"/>
      <c r="U523" s="85"/>
      <c r="V523" s="85"/>
      <c r="W523" s="85"/>
      <c r="X523" s="85"/>
      <c r="Y523" s="85"/>
      <c r="Z523" s="85"/>
    </row>
    <row r="524" spans="1:26">
      <c r="A524" s="85"/>
      <c r="B524" s="107"/>
      <c r="C524" s="85"/>
      <c r="D524" s="85"/>
      <c r="E524" s="85"/>
      <c r="F524" s="85"/>
      <c r="G524" s="85"/>
      <c r="H524" s="85"/>
      <c r="I524" s="85"/>
      <c r="J524" s="85"/>
      <c r="K524" s="85"/>
      <c r="L524" s="85"/>
      <c r="M524" s="85"/>
      <c r="N524" s="85"/>
      <c r="O524" s="85"/>
      <c r="P524" s="85"/>
      <c r="Q524" s="85"/>
      <c r="R524" s="85"/>
      <c r="S524" s="85"/>
      <c r="T524" s="85"/>
      <c r="U524" s="85"/>
      <c r="V524" s="85"/>
      <c r="W524" s="85"/>
      <c r="X524" s="85"/>
      <c r="Y524" s="85"/>
      <c r="Z524" s="85"/>
    </row>
    <row r="525" spans="1:26">
      <c r="A525" s="85"/>
      <c r="B525" s="107"/>
      <c r="C525" s="85"/>
      <c r="D525" s="85"/>
      <c r="E525" s="85"/>
      <c r="F525" s="85"/>
      <c r="G525" s="85"/>
      <c r="H525" s="85"/>
      <c r="I525" s="85"/>
      <c r="J525" s="85"/>
      <c r="K525" s="85"/>
      <c r="L525" s="85"/>
      <c r="M525" s="85"/>
      <c r="N525" s="85"/>
      <c r="O525" s="85"/>
      <c r="P525" s="85"/>
      <c r="Q525" s="85"/>
      <c r="R525" s="85"/>
      <c r="S525" s="85"/>
      <c r="T525" s="85"/>
      <c r="U525" s="85"/>
      <c r="V525" s="85"/>
      <c r="W525" s="85"/>
      <c r="X525" s="85"/>
      <c r="Y525" s="85"/>
      <c r="Z525" s="85"/>
    </row>
    <row r="526" spans="1:26">
      <c r="A526" s="85"/>
      <c r="B526" s="107"/>
      <c r="C526" s="85"/>
      <c r="D526" s="85"/>
      <c r="E526" s="85"/>
      <c r="F526" s="85"/>
      <c r="G526" s="85"/>
      <c r="H526" s="85"/>
      <c r="I526" s="85"/>
      <c r="J526" s="85"/>
      <c r="K526" s="85"/>
      <c r="L526" s="85"/>
      <c r="M526" s="85"/>
      <c r="N526" s="85"/>
      <c r="O526" s="85"/>
      <c r="P526" s="85"/>
      <c r="Q526" s="85"/>
      <c r="R526" s="85"/>
      <c r="S526" s="85"/>
      <c r="T526" s="85"/>
      <c r="U526" s="85"/>
      <c r="V526" s="85"/>
      <c r="W526" s="85"/>
      <c r="X526" s="85"/>
      <c r="Y526" s="85"/>
      <c r="Z526" s="85"/>
    </row>
    <row r="527" spans="1:26">
      <c r="A527" s="85"/>
      <c r="B527" s="107"/>
      <c r="C527" s="85"/>
      <c r="D527" s="85"/>
      <c r="E527" s="85"/>
      <c r="F527" s="85"/>
      <c r="G527" s="85"/>
      <c r="H527" s="85"/>
      <c r="I527" s="85"/>
      <c r="J527" s="85"/>
      <c r="K527" s="85"/>
      <c r="L527" s="85"/>
      <c r="M527" s="85"/>
      <c r="N527" s="85"/>
      <c r="O527" s="85"/>
      <c r="P527" s="85"/>
      <c r="Q527" s="85"/>
      <c r="R527" s="85"/>
      <c r="S527" s="85"/>
      <c r="T527" s="85"/>
      <c r="U527" s="85"/>
      <c r="V527" s="85"/>
      <c r="W527" s="85"/>
      <c r="X527" s="85"/>
      <c r="Y527" s="85"/>
      <c r="Z527" s="85"/>
    </row>
    <row r="528" spans="1:26">
      <c r="A528" s="85"/>
      <c r="B528" s="107"/>
      <c r="C528" s="85"/>
      <c r="D528" s="85"/>
      <c r="E528" s="85"/>
      <c r="F528" s="85"/>
      <c r="G528" s="85"/>
      <c r="H528" s="85"/>
      <c r="I528" s="85"/>
      <c r="J528" s="85"/>
      <c r="K528" s="85"/>
      <c r="L528" s="85"/>
      <c r="M528" s="85"/>
      <c r="N528" s="85"/>
      <c r="O528" s="85"/>
      <c r="P528" s="85"/>
      <c r="Q528" s="85"/>
      <c r="R528" s="85"/>
      <c r="S528" s="85"/>
      <c r="T528" s="85"/>
      <c r="U528" s="85"/>
      <c r="V528" s="85"/>
      <c r="W528" s="85"/>
      <c r="X528" s="85"/>
      <c r="Y528" s="85"/>
      <c r="Z528" s="85"/>
    </row>
    <row r="529" spans="1:26">
      <c r="A529" s="85"/>
      <c r="B529" s="107"/>
      <c r="C529" s="85"/>
      <c r="D529" s="85"/>
      <c r="E529" s="85"/>
      <c r="F529" s="85"/>
      <c r="G529" s="85"/>
      <c r="H529" s="85"/>
      <c r="I529" s="85"/>
      <c r="J529" s="85"/>
      <c r="K529" s="85"/>
      <c r="L529" s="85"/>
      <c r="M529" s="85"/>
      <c r="N529" s="85"/>
      <c r="O529" s="85"/>
      <c r="P529" s="85"/>
      <c r="Q529" s="85"/>
      <c r="R529" s="85"/>
      <c r="S529" s="85"/>
      <c r="T529" s="85"/>
      <c r="U529" s="85"/>
      <c r="V529" s="85"/>
      <c r="W529" s="85"/>
      <c r="X529" s="85"/>
      <c r="Y529" s="85"/>
      <c r="Z529" s="85"/>
    </row>
    <row r="530" spans="1:26">
      <c r="A530" s="85"/>
      <c r="B530" s="107"/>
      <c r="C530" s="85"/>
      <c r="D530" s="85"/>
      <c r="E530" s="85"/>
      <c r="F530" s="85"/>
      <c r="G530" s="85"/>
      <c r="H530" s="85"/>
      <c r="I530" s="85"/>
      <c r="J530" s="85"/>
      <c r="K530" s="85"/>
      <c r="L530" s="85"/>
      <c r="M530" s="85"/>
      <c r="N530" s="85"/>
      <c r="O530" s="85"/>
      <c r="P530" s="85"/>
      <c r="Q530" s="85"/>
      <c r="R530" s="85"/>
      <c r="S530" s="85"/>
      <c r="T530" s="85"/>
      <c r="U530" s="85"/>
      <c r="V530" s="85"/>
      <c r="W530" s="85"/>
      <c r="X530" s="85"/>
      <c r="Y530" s="85"/>
      <c r="Z530" s="85"/>
    </row>
    <row r="531" spans="1:26">
      <c r="A531" s="85"/>
      <c r="B531" s="107"/>
      <c r="C531" s="85"/>
      <c r="D531" s="85"/>
      <c r="E531" s="85"/>
      <c r="F531" s="85"/>
      <c r="G531" s="85"/>
      <c r="H531" s="85"/>
      <c r="I531" s="85"/>
      <c r="J531" s="85"/>
      <c r="K531" s="85"/>
      <c r="L531" s="85"/>
      <c r="M531" s="85"/>
      <c r="N531" s="85"/>
      <c r="O531" s="85"/>
      <c r="P531" s="85"/>
      <c r="Q531" s="85"/>
      <c r="R531" s="85"/>
      <c r="S531" s="85"/>
      <c r="T531" s="85"/>
      <c r="U531" s="85"/>
      <c r="V531" s="85"/>
      <c r="W531" s="85"/>
      <c r="X531" s="85"/>
      <c r="Y531" s="85"/>
      <c r="Z531" s="85"/>
    </row>
    <row r="532" spans="1:26">
      <c r="A532" s="85"/>
      <c r="B532" s="107"/>
      <c r="C532" s="85"/>
      <c r="D532" s="85"/>
      <c r="E532" s="85"/>
      <c r="F532" s="85"/>
      <c r="G532" s="85"/>
      <c r="H532" s="85"/>
      <c r="I532" s="85"/>
      <c r="J532" s="85"/>
      <c r="K532" s="85"/>
      <c r="L532" s="85"/>
      <c r="M532" s="85"/>
      <c r="N532" s="85"/>
      <c r="O532" s="85"/>
      <c r="P532" s="85"/>
      <c r="Q532" s="85"/>
      <c r="R532" s="85"/>
      <c r="S532" s="85"/>
      <c r="T532" s="85"/>
      <c r="U532" s="85"/>
      <c r="V532" s="85"/>
      <c r="W532" s="85"/>
      <c r="X532" s="85"/>
      <c r="Y532" s="85"/>
      <c r="Z532" s="85"/>
    </row>
    <row r="533" spans="1:26">
      <c r="A533" s="85"/>
      <c r="B533" s="107"/>
      <c r="C533" s="85"/>
      <c r="D533" s="85"/>
      <c r="E533" s="85"/>
      <c r="F533" s="85"/>
      <c r="G533" s="85"/>
      <c r="H533" s="85"/>
      <c r="I533" s="85"/>
      <c r="J533" s="85"/>
      <c r="K533" s="85"/>
      <c r="L533" s="85"/>
      <c r="M533" s="85"/>
      <c r="N533" s="85"/>
      <c r="O533" s="85"/>
      <c r="P533" s="85"/>
      <c r="Q533" s="85"/>
      <c r="R533" s="85"/>
      <c r="S533" s="85"/>
      <c r="T533" s="85"/>
      <c r="U533" s="85"/>
      <c r="V533" s="85"/>
      <c r="W533" s="85"/>
      <c r="X533" s="85"/>
      <c r="Y533" s="85"/>
      <c r="Z533" s="85"/>
    </row>
    <row r="534" spans="1:26">
      <c r="A534" s="85"/>
      <c r="B534" s="107"/>
      <c r="C534" s="85"/>
      <c r="D534" s="85"/>
      <c r="E534" s="85"/>
      <c r="F534" s="85"/>
      <c r="G534" s="85"/>
      <c r="H534" s="85"/>
      <c r="I534" s="85"/>
      <c r="J534" s="85"/>
      <c r="K534" s="85"/>
      <c r="L534" s="85"/>
      <c r="M534" s="85"/>
      <c r="N534" s="85"/>
      <c r="O534" s="85"/>
      <c r="P534" s="85"/>
      <c r="Q534" s="85"/>
      <c r="R534" s="85"/>
      <c r="S534" s="85"/>
      <c r="T534" s="85"/>
      <c r="U534" s="85"/>
      <c r="V534" s="85"/>
      <c r="W534" s="85"/>
      <c r="X534" s="85"/>
      <c r="Y534" s="85"/>
      <c r="Z534" s="85"/>
    </row>
    <row r="535" spans="1:26">
      <c r="A535" s="85"/>
      <c r="B535" s="107"/>
      <c r="C535" s="85"/>
      <c r="D535" s="85"/>
      <c r="E535" s="85"/>
      <c r="F535" s="85"/>
      <c r="G535" s="85"/>
      <c r="H535" s="85"/>
      <c r="I535" s="85"/>
      <c r="J535" s="85"/>
      <c r="K535" s="85"/>
      <c r="L535" s="85"/>
      <c r="M535" s="85"/>
      <c r="N535" s="85"/>
      <c r="O535" s="85"/>
      <c r="P535" s="85"/>
      <c r="Q535" s="85"/>
      <c r="R535" s="85"/>
      <c r="S535" s="85"/>
      <c r="T535" s="85"/>
      <c r="U535" s="85"/>
      <c r="V535" s="85"/>
      <c r="W535" s="85"/>
      <c r="X535" s="85"/>
      <c r="Y535" s="85"/>
      <c r="Z535" s="85"/>
    </row>
    <row r="536" spans="1:26">
      <c r="A536" s="85"/>
      <c r="B536" s="107"/>
      <c r="C536" s="85"/>
      <c r="D536" s="85"/>
      <c r="E536" s="85"/>
      <c r="F536" s="85"/>
      <c r="G536" s="85"/>
      <c r="H536" s="85"/>
      <c r="I536" s="85"/>
      <c r="J536" s="85"/>
      <c r="K536" s="85"/>
      <c r="L536" s="85"/>
      <c r="M536" s="85"/>
      <c r="N536" s="85"/>
      <c r="O536" s="85"/>
      <c r="P536" s="85"/>
      <c r="Q536" s="85"/>
      <c r="R536" s="85"/>
      <c r="S536" s="85"/>
      <c r="T536" s="85"/>
      <c r="U536" s="85"/>
      <c r="V536" s="85"/>
      <c r="W536" s="85"/>
      <c r="X536" s="85"/>
      <c r="Y536" s="85"/>
      <c r="Z536" s="85"/>
    </row>
    <row r="537" spans="1:26">
      <c r="A537" s="85"/>
      <c r="B537" s="107"/>
      <c r="C537" s="85"/>
      <c r="D537" s="85"/>
      <c r="E537" s="85"/>
      <c r="F537" s="85"/>
      <c r="G537" s="85"/>
      <c r="H537" s="85"/>
      <c r="I537" s="85"/>
      <c r="J537" s="85"/>
      <c r="K537" s="85"/>
      <c r="L537" s="85"/>
      <c r="M537" s="85"/>
      <c r="N537" s="85"/>
      <c r="O537" s="85"/>
      <c r="P537" s="85"/>
      <c r="Q537" s="85"/>
      <c r="R537" s="85"/>
      <c r="S537" s="85"/>
      <c r="T537" s="85"/>
      <c r="U537" s="85"/>
      <c r="V537" s="85"/>
      <c r="W537" s="85"/>
      <c r="X537" s="85"/>
      <c r="Y537" s="85"/>
      <c r="Z537" s="85"/>
    </row>
    <row r="538" spans="1:26">
      <c r="A538" s="85"/>
      <c r="B538" s="107"/>
      <c r="C538" s="85"/>
      <c r="D538" s="85"/>
      <c r="E538" s="85"/>
      <c r="F538" s="85"/>
      <c r="G538" s="85"/>
      <c r="H538" s="85"/>
      <c r="I538" s="85"/>
      <c r="J538" s="85"/>
      <c r="K538" s="85"/>
      <c r="L538" s="85"/>
      <c r="M538" s="85"/>
      <c r="N538" s="85"/>
      <c r="O538" s="85"/>
      <c r="P538" s="85"/>
      <c r="Q538" s="85"/>
      <c r="R538" s="85"/>
      <c r="S538" s="85"/>
      <c r="T538" s="85"/>
      <c r="U538" s="85"/>
      <c r="V538" s="85"/>
      <c r="W538" s="85"/>
      <c r="X538" s="85"/>
      <c r="Y538" s="85"/>
      <c r="Z538" s="85"/>
    </row>
    <row r="539" spans="1:26">
      <c r="A539" s="85"/>
      <c r="B539" s="107"/>
      <c r="C539" s="85"/>
      <c r="D539" s="85"/>
      <c r="E539" s="85"/>
      <c r="F539" s="85"/>
      <c r="G539" s="85"/>
      <c r="H539" s="85"/>
      <c r="I539" s="85"/>
      <c r="J539" s="85"/>
      <c r="K539" s="85"/>
      <c r="L539" s="85"/>
      <c r="M539" s="85"/>
      <c r="N539" s="85"/>
      <c r="O539" s="85"/>
      <c r="P539" s="85"/>
      <c r="Q539" s="85"/>
      <c r="R539" s="85"/>
      <c r="S539" s="85"/>
      <c r="T539" s="85"/>
      <c r="U539" s="85"/>
      <c r="V539" s="85"/>
      <c r="W539" s="85"/>
      <c r="X539" s="85"/>
      <c r="Y539" s="85"/>
      <c r="Z539" s="85"/>
    </row>
    <row r="540" spans="1:26">
      <c r="A540" s="85"/>
      <c r="B540" s="107"/>
      <c r="C540" s="85"/>
      <c r="D540" s="85"/>
      <c r="E540" s="85"/>
      <c r="F540" s="85"/>
      <c r="G540" s="85"/>
      <c r="H540" s="85"/>
      <c r="I540" s="85"/>
      <c r="J540" s="85"/>
      <c r="K540" s="85"/>
      <c r="L540" s="85"/>
      <c r="M540" s="85"/>
      <c r="N540" s="85"/>
      <c r="O540" s="85"/>
      <c r="P540" s="85"/>
      <c r="Q540" s="85"/>
      <c r="R540" s="85"/>
      <c r="S540" s="85"/>
      <c r="T540" s="85"/>
      <c r="U540" s="85"/>
      <c r="V540" s="85"/>
      <c r="W540" s="85"/>
      <c r="X540" s="85"/>
      <c r="Y540" s="85"/>
      <c r="Z540" s="85"/>
    </row>
    <row r="541" spans="1:26">
      <c r="A541" s="85"/>
      <c r="B541" s="107"/>
      <c r="C541" s="85"/>
      <c r="D541" s="85"/>
      <c r="E541" s="85"/>
      <c r="F541" s="85"/>
      <c r="G541" s="85"/>
      <c r="H541" s="85"/>
      <c r="I541" s="85"/>
      <c r="J541" s="85"/>
      <c r="K541" s="85"/>
      <c r="L541" s="85"/>
      <c r="M541" s="85"/>
      <c r="N541" s="85"/>
      <c r="O541" s="85"/>
      <c r="P541" s="85"/>
      <c r="Q541" s="85"/>
      <c r="R541" s="85"/>
      <c r="S541" s="85"/>
      <c r="T541" s="85"/>
      <c r="U541" s="85"/>
      <c r="V541" s="85"/>
      <c r="W541" s="85"/>
      <c r="X541" s="85"/>
      <c r="Y541" s="85"/>
      <c r="Z541" s="85"/>
    </row>
    <row r="542" spans="1:26">
      <c r="A542" s="85"/>
      <c r="B542" s="107"/>
      <c r="C542" s="85"/>
      <c r="D542" s="85"/>
      <c r="E542" s="85"/>
      <c r="F542" s="85"/>
      <c r="G542" s="85"/>
      <c r="H542" s="85"/>
      <c r="I542" s="85"/>
      <c r="J542" s="85"/>
      <c r="K542" s="85"/>
      <c r="L542" s="85"/>
      <c r="M542" s="85"/>
      <c r="N542" s="85"/>
      <c r="O542" s="85"/>
      <c r="P542" s="85"/>
      <c r="Q542" s="85"/>
      <c r="R542" s="85"/>
      <c r="S542" s="85"/>
      <c r="T542" s="85"/>
      <c r="U542" s="85"/>
      <c r="V542" s="85"/>
      <c r="W542" s="85"/>
      <c r="X542" s="85"/>
      <c r="Y542" s="85"/>
      <c r="Z542" s="85"/>
    </row>
    <row r="543" spans="1:26">
      <c r="A543" s="85"/>
      <c r="B543" s="107"/>
      <c r="C543" s="85"/>
      <c r="D543" s="85"/>
      <c r="E543" s="85"/>
      <c r="F543" s="85"/>
      <c r="G543" s="85"/>
      <c r="H543" s="85"/>
      <c r="I543" s="85"/>
      <c r="J543" s="85"/>
      <c r="K543" s="85"/>
      <c r="L543" s="85"/>
      <c r="M543" s="85"/>
      <c r="N543" s="85"/>
      <c r="O543" s="85"/>
      <c r="P543" s="85"/>
      <c r="Q543" s="85"/>
      <c r="R543" s="85"/>
      <c r="S543" s="85"/>
      <c r="T543" s="85"/>
      <c r="U543" s="85"/>
      <c r="V543" s="85"/>
      <c r="W543" s="85"/>
      <c r="X543" s="85"/>
      <c r="Y543" s="85"/>
      <c r="Z543" s="85"/>
    </row>
    <row r="544" spans="1:26">
      <c r="A544" s="85"/>
      <c r="B544" s="107"/>
      <c r="C544" s="85"/>
      <c r="D544" s="85"/>
      <c r="E544" s="85"/>
      <c r="F544" s="85"/>
      <c r="G544" s="85"/>
      <c r="H544" s="85"/>
      <c r="I544" s="85"/>
      <c r="J544" s="85"/>
      <c r="K544" s="85"/>
      <c r="L544" s="85"/>
      <c r="M544" s="85"/>
      <c r="N544" s="85"/>
      <c r="O544" s="85"/>
      <c r="P544" s="85"/>
      <c r="Q544" s="85"/>
      <c r="R544" s="85"/>
      <c r="S544" s="85"/>
      <c r="T544" s="85"/>
      <c r="U544" s="85"/>
      <c r="V544" s="85"/>
      <c r="W544" s="85"/>
      <c r="X544" s="85"/>
      <c r="Y544" s="85"/>
      <c r="Z544" s="85"/>
    </row>
    <row r="545" spans="1:26">
      <c r="A545" s="85"/>
      <c r="B545" s="107"/>
      <c r="C545" s="85"/>
      <c r="D545" s="85"/>
      <c r="E545" s="85"/>
      <c r="F545" s="85"/>
      <c r="G545" s="85"/>
      <c r="H545" s="85"/>
      <c r="I545" s="85"/>
      <c r="J545" s="85"/>
      <c r="K545" s="85"/>
      <c r="L545" s="85"/>
      <c r="M545" s="85"/>
      <c r="N545" s="85"/>
      <c r="O545" s="85"/>
      <c r="P545" s="85"/>
      <c r="Q545" s="85"/>
      <c r="R545" s="85"/>
      <c r="S545" s="85"/>
      <c r="T545" s="85"/>
      <c r="U545" s="85"/>
      <c r="V545" s="85"/>
      <c r="W545" s="85"/>
      <c r="X545" s="85"/>
      <c r="Y545" s="85"/>
      <c r="Z545" s="85"/>
    </row>
    <row r="546" spans="1:26">
      <c r="A546" s="85"/>
      <c r="B546" s="107"/>
      <c r="C546" s="85"/>
      <c r="D546" s="85"/>
      <c r="E546" s="85"/>
      <c r="F546" s="85"/>
      <c r="G546" s="85"/>
      <c r="H546" s="85"/>
      <c r="I546" s="85"/>
      <c r="J546" s="85"/>
      <c r="K546" s="85"/>
      <c r="L546" s="85"/>
      <c r="M546" s="85"/>
      <c r="N546" s="85"/>
      <c r="O546" s="85"/>
      <c r="P546" s="85"/>
      <c r="Q546" s="85"/>
      <c r="R546" s="85"/>
      <c r="S546" s="85"/>
      <c r="T546" s="85"/>
      <c r="U546" s="85"/>
      <c r="V546" s="85"/>
      <c r="W546" s="85"/>
      <c r="X546" s="85"/>
      <c r="Y546" s="85"/>
      <c r="Z546" s="85"/>
    </row>
    <row r="547" spans="1:26">
      <c r="A547" s="85"/>
      <c r="B547" s="107"/>
      <c r="C547" s="85"/>
      <c r="D547" s="85"/>
      <c r="E547" s="85"/>
      <c r="F547" s="85"/>
      <c r="G547" s="85"/>
      <c r="H547" s="85"/>
      <c r="I547" s="85"/>
      <c r="J547" s="85"/>
      <c r="K547" s="85"/>
      <c r="L547" s="85"/>
      <c r="M547" s="85"/>
      <c r="N547" s="85"/>
      <c r="O547" s="85"/>
      <c r="P547" s="85"/>
      <c r="Q547" s="85"/>
      <c r="R547" s="85"/>
      <c r="S547" s="85"/>
      <c r="T547" s="85"/>
      <c r="U547" s="85"/>
      <c r="V547" s="85"/>
      <c r="W547" s="85"/>
      <c r="X547" s="85"/>
      <c r="Y547" s="85"/>
      <c r="Z547" s="85"/>
    </row>
    <row r="548" spans="1:26">
      <c r="A548" s="85"/>
      <c r="B548" s="107"/>
      <c r="C548" s="85"/>
      <c r="D548" s="85"/>
      <c r="E548" s="85"/>
      <c r="F548" s="85"/>
      <c r="G548" s="85"/>
      <c r="H548" s="85"/>
      <c r="I548" s="85"/>
      <c r="J548" s="85"/>
      <c r="K548" s="85"/>
      <c r="L548" s="85"/>
      <c r="M548" s="85"/>
      <c r="N548" s="85"/>
      <c r="O548" s="85"/>
      <c r="P548" s="85"/>
      <c r="Q548" s="85"/>
      <c r="R548" s="85"/>
      <c r="S548" s="85"/>
      <c r="T548" s="85"/>
      <c r="U548" s="85"/>
      <c r="V548" s="85"/>
      <c r="W548" s="85"/>
      <c r="X548" s="85"/>
      <c r="Y548" s="85"/>
      <c r="Z548" s="85"/>
    </row>
    <row r="549" spans="1:26">
      <c r="A549" s="85"/>
      <c r="B549" s="107"/>
      <c r="C549" s="85"/>
      <c r="D549" s="85"/>
      <c r="E549" s="85"/>
      <c r="F549" s="85"/>
      <c r="G549" s="85"/>
      <c r="H549" s="85"/>
      <c r="I549" s="85"/>
      <c r="J549" s="85"/>
      <c r="K549" s="85"/>
      <c r="L549" s="85"/>
      <c r="M549" s="85"/>
      <c r="N549" s="85"/>
      <c r="O549" s="85"/>
      <c r="P549" s="85"/>
      <c r="Q549" s="85"/>
      <c r="R549" s="85"/>
      <c r="S549" s="85"/>
      <c r="T549" s="85"/>
      <c r="U549" s="85"/>
      <c r="V549" s="85"/>
      <c r="W549" s="85"/>
      <c r="X549" s="85"/>
      <c r="Y549" s="85"/>
      <c r="Z549" s="85"/>
    </row>
    <row r="550" spans="1:26">
      <c r="A550" s="85"/>
      <c r="B550" s="107"/>
      <c r="C550" s="85"/>
      <c r="D550" s="85"/>
      <c r="E550" s="85"/>
      <c r="F550" s="85"/>
      <c r="G550" s="85"/>
      <c r="H550" s="85"/>
      <c r="I550" s="85"/>
      <c r="J550" s="85"/>
      <c r="K550" s="85"/>
      <c r="L550" s="85"/>
      <c r="M550" s="85"/>
      <c r="N550" s="85"/>
      <c r="O550" s="85"/>
      <c r="P550" s="85"/>
      <c r="Q550" s="85"/>
      <c r="R550" s="85"/>
      <c r="S550" s="85"/>
      <c r="T550" s="85"/>
      <c r="U550" s="85"/>
      <c r="V550" s="85"/>
      <c r="W550" s="85"/>
      <c r="X550" s="85"/>
      <c r="Y550" s="85"/>
      <c r="Z550" s="85"/>
    </row>
    <row r="551" spans="1:26">
      <c r="A551" s="85"/>
      <c r="B551" s="107"/>
      <c r="C551" s="85"/>
      <c r="D551" s="85"/>
      <c r="E551" s="85"/>
      <c r="F551" s="85"/>
      <c r="G551" s="85"/>
      <c r="H551" s="85"/>
      <c r="I551" s="85"/>
      <c r="J551" s="85"/>
      <c r="K551" s="85"/>
      <c r="L551" s="85"/>
      <c r="M551" s="85"/>
      <c r="N551" s="85"/>
      <c r="O551" s="85"/>
      <c r="P551" s="85"/>
      <c r="Q551" s="85"/>
      <c r="R551" s="85"/>
      <c r="S551" s="85"/>
      <c r="T551" s="85"/>
      <c r="U551" s="85"/>
      <c r="V551" s="85"/>
      <c r="W551" s="85"/>
      <c r="X551" s="85"/>
      <c r="Y551" s="85"/>
      <c r="Z551" s="85"/>
    </row>
    <row r="552" spans="1:26">
      <c r="A552" s="85"/>
      <c r="B552" s="107"/>
      <c r="C552" s="85"/>
      <c r="D552" s="85"/>
      <c r="E552" s="85"/>
      <c r="F552" s="85"/>
      <c r="G552" s="85"/>
      <c r="H552" s="85"/>
      <c r="I552" s="85"/>
      <c r="J552" s="85"/>
      <c r="K552" s="85"/>
      <c r="L552" s="85"/>
      <c r="M552" s="85"/>
      <c r="N552" s="85"/>
      <c r="O552" s="85"/>
      <c r="P552" s="85"/>
      <c r="Q552" s="85"/>
      <c r="R552" s="85"/>
      <c r="S552" s="85"/>
      <c r="T552" s="85"/>
      <c r="U552" s="85"/>
      <c r="V552" s="85"/>
      <c r="W552" s="85"/>
      <c r="X552" s="85"/>
      <c r="Y552" s="85"/>
      <c r="Z552" s="85"/>
    </row>
    <row r="553" spans="1:26">
      <c r="A553" s="85"/>
      <c r="B553" s="107"/>
      <c r="C553" s="85"/>
      <c r="D553" s="85"/>
      <c r="E553" s="85"/>
      <c r="F553" s="85"/>
      <c r="G553" s="85"/>
      <c r="H553" s="85"/>
      <c r="I553" s="85"/>
      <c r="J553" s="85"/>
      <c r="K553" s="85"/>
      <c r="L553" s="85"/>
      <c r="M553" s="85"/>
      <c r="N553" s="85"/>
      <c r="O553" s="85"/>
      <c r="P553" s="85"/>
      <c r="Q553" s="85"/>
      <c r="R553" s="85"/>
      <c r="S553" s="85"/>
      <c r="T553" s="85"/>
      <c r="U553" s="85"/>
      <c r="V553" s="85"/>
      <c r="W553" s="85"/>
      <c r="X553" s="85"/>
      <c r="Y553" s="85"/>
      <c r="Z553" s="85"/>
    </row>
    <row r="554" spans="1:26">
      <c r="A554" s="85"/>
      <c r="B554" s="107"/>
      <c r="C554" s="85"/>
      <c r="D554" s="85"/>
      <c r="E554" s="85"/>
      <c r="F554" s="85"/>
      <c r="G554" s="85"/>
      <c r="H554" s="85"/>
      <c r="I554" s="85"/>
      <c r="J554" s="85"/>
      <c r="K554" s="85"/>
      <c r="L554" s="85"/>
      <c r="M554" s="85"/>
      <c r="N554" s="85"/>
      <c r="O554" s="85"/>
      <c r="P554" s="85"/>
      <c r="Q554" s="85"/>
      <c r="R554" s="85"/>
      <c r="S554" s="85"/>
      <c r="T554" s="85"/>
      <c r="U554" s="85"/>
      <c r="V554" s="85"/>
      <c r="W554" s="85"/>
      <c r="X554" s="85"/>
      <c r="Y554" s="85"/>
      <c r="Z554" s="85"/>
    </row>
    <row r="555" spans="1:26">
      <c r="A555" s="85"/>
      <c r="B555" s="107"/>
      <c r="C555" s="85"/>
      <c r="D555" s="85"/>
      <c r="E555" s="85"/>
      <c r="F555" s="85"/>
      <c r="G555" s="85"/>
      <c r="H555" s="85"/>
      <c r="I555" s="85"/>
      <c r="J555" s="85"/>
      <c r="K555" s="85"/>
      <c r="L555" s="85"/>
      <c r="M555" s="85"/>
      <c r="N555" s="85"/>
      <c r="O555" s="85"/>
      <c r="P555" s="85"/>
      <c r="Q555" s="85"/>
      <c r="R555" s="85"/>
      <c r="S555" s="85"/>
      <c r="T555" s="85"/>
      <c r="U555" s="85"/>
      <c r="V555" s="85"/>
      <c r="W555" s="85"/>
      <c r="X555" s="85"/>
      <c r="Y555" s="85"/>
      <c r="Z555" s="85"/>
    </row>
    <row r="556" spans="1:26">
      <c r="A556" s="85"/>
      <c r="B556" s="107"/>
      <c r="C556" s="85"/>
      <c r="D556" s="85"/>
      <c r="E556" s="85"/>
      <c r="F556" s="85"/>
      <c r="G556" s="85"/>
      <c r="H556" s="85"/>
      <c r="I556" s="85"/>
      <c r="J556" s="85"/>
      <c r="K556" s="85"/>
      <c r="L556" s="85"/>
      <c r="M556" s="85"/>
      <c r="N556" s="85"/>
      <c r="O556" s="85"/>
      <c r="P556" s="85"/>
      <c r="Q556" s="85"/>
      <c r="R556" s="85"/>
      <c r="S556" s="85"/>
      <c r="T556" s="85"/>
      <c r="U556" s="85"/>
      <c r="V556" s="85"/>
      <c r="W556" s="85"/>
      <c r="X556" s="85"/>
      <c r="Y556" s="85"/>
      <c r="Z556" s="85"/>
    </row>
    <row r="557" spans="1:26">
      <c r="A557" s="85"/>
      <c r="B557" s="107"/>
      <c r="C557" s="85"/>
      <c r="D557" s="85"/>
      <c r="E557" s="85"/>
      <c r="F557" s="85"/>
      <c r="G557" s="85"/>
      <c r="H557" s="85"/>
      <c r="I557" s="85"/>
      <c r="J557" s="85"/>
      <c r="K557" s="85"/>
      <c r="L557" s="85"/>
      <c r="M557" s="85"/>
      <c r="N557" s="85"/>
      <c r="O557" s="85"/>
      <c r="P557" s="85"/>
      <c r="Q557" s="85"/>
      <c r="R557" s="85"/>
      <c r="S557" s="85"/>
      <c r="T557" s="85"/>
      <c r="U557" s="85"/>
      <c r="V557" s="85"/>
      <c r="W557" s="85"/>
      <c r="X557" s="85"/>
      <c r="Y557" s="85"/>
      <c r="Z557" s="85"/>
    </row>
    <row r="558" spans="1:26">
      <c r="A558" s="85"/>
      <c r="B558" s="107"/>
      <c r="C558" s="85"/>
      <c r="D558" s="85"/>
      <c r="E558" s="85"/>
      <c r="F558" s="85"/>
      <c r="G558" s="85"/>
      <c r="H558" s="85"/>
      <c r="I558" s="85"/>
      <c r="J558" s="85"/>
      <c r="K558" s="85"/>
      <c r="L558" s="85"/>
      <c r="M558" s="85"/>
      <c r="N558" s="85"/>
      <c r="O558" s="85"/>
      <c r="P558" s="85"/>
      <c r="Q558" s="85"/>
      <c r="R558" s="85"/>
      <c r="S558" s="85"/>
      <c r="T558" s="85"/>
      <c r="U558" s="85"/>
      <c r="V558" s="85"/>
      <c r="W558" s="85"/>
      <c r="X558" s="85"/>
      <c r="Y558" s="85"/>
      <c r="Z558" s="85"/>
    </row>
    <row r="559" spans="1:26">
      <c r="A559" s="85"/>
      <c r="B559" s="107"/>
      <c r="C559" s="85"/>
      <c r="D559" s="85"/>
      <c r="E559" s="85"/>
      <c r="F559" s="85"/>
      <c r="G559" s="85"/>
      <c r="H559" s="85"/>
      <c r="I559" s="85"/>
      <c r="J559" s="85"/>
      <c r="K559" s="85"/>
      <c r="L559" s="85"/>
      <c r="M559" s="85"/>
      <c r="N559" s="85"/>
      <c r="O559" s="85"/>
      <c r="P559" s="85"/>
      <c r="Q559" s="85"/>
      <c r="R559" s="85"/>
      <c r="S559" s="85"/>
      <c r="T559" s="85"/>
      <c r="U559" s="85"/>
      <c r="V559" s="85"/>
      <c r="W559" s="85"/>
      <c r="X559" s="85"/>
      <c r="Y559" s="85"/>
      <c r="Z559" s="85"/>
    </row>
    <row r="560" spans="1:26">
      <c r="A560" s="85"/>
      <c r="B560" s="107"/>
      <c r="C560" s="85"/>
      <c r="D560" s="85"/>
      <c r="E560" s="85"/>
      <c r="F560" s="85"/>
      <c r="G560" s="85"/>
      <c r="H560" s="85"/>
      <c r="I560" s="85"/>
      <c r="J560" s="85"/>
      <c r="K560" s="85"/>
      <c r="L560" s="85"/>
      <c r="M560" s="85"/>
      <c r="N560" s="85"/>
      <c r="O560" s="85"/>
      <c r="P560" s="85"/>
      <c r="Q560" s="85"/>
      <c r="R560" s="85"/>
      <c r="S560" s="85"/>
      <c r="T560" s="85"/>
      <c r="U560" s="85"/>
      <c r="V560" s="85"/>
      <c r="W560" s="85"/>
      <c r="X560" s="85"/>
      <c r="Y560" s="85"/>
      <c r="Z560" s="85"/>
    </row>
    <row r="561" spans="1:26">
      <c r="A561" s="85"/>
      <c r="B561" s="107"/>
      <c r="C561" s="85"/>
      <c r="D561" s="85"/>
      <c r="E561" s="85"/>
      <c r="F561" s="85"/>
      <c r="G561" s="85"/>
      <c r="H561" s="85"/>
      <c r="I561" s="85"/>
      <c r="J561" s="85"/>
      <c r="K561" s="85"/>
      <c r="L561" s="85"/>
      <c r="M561" s="85"/>
      <c r="N561" s="85"/>
      <c r="O561" s="85"/>
      <c r="P561" s="85"/>
      <c r="Q561" s="85"/>
      <c r="R561" s="85"/>
      <c r="S561" s="85"/>
      <c r="T561" s="85"/>
      <c r="U561" s="85"/>
      <c r="V561" s="85"/>
      <c r="W561" s="85"/>
      <c r="X561" s="85"/>
      <c r="Y561" s="85"/>
      <c r="Z561" s="85"/>
    </row>
    <row r="562" spans="1:26">
      <c r="A562" s="85"/>
      <c r="B562" s="107"/>
      <c r="C562" s="85"/>
      <c r="D562" s="85"/>
      <c r="E562" s="85"/>
      <c r="F562" s="85"/>
      <c r="G562" s="85"/>
      <c r="H562" s="85"/>
      <c r="I562" s="85"/>
      <c r="J562" s="85"/>
      <c r="K562" s="85"/>
      <c r="L562" s="85"/>
      <c r="M562" s="85"/>
      <c r="N562" s="85"/>
      <c r="O562" s="85"/>
      <c r="P562" s="85"/>
      <c r="Q562" s="85"/>
      <c r="R562" s="85"/>
      <c r="S562" s="85"/>
      <c r="T562" s="85"/>
      <c r="U562" s="85"/>
      <c r="V562" s="85"/>
      <c r="W562" s="85"/>
      <c r="X562" s="85"/>
      <c r="Y562" s="85"/>
      <c r="Z562" s="85"/>
    </row>
    <row r="563" spans="1:26">
      <c r="A563" s="85"/>
      <c r="B563" s="107"/>
      <c r="C563" s="85"/>
      <c r="D563" s="85"/>
      <c r="E563" s="85"/>
      <c r="F563" s="85"/>
      <c r="G563" s="85"/>
      <c r="H563" s="85"/>
      <c r="I563" s="85"/>
      <c r="J563" s="85"/>
      <c r="K563" s="85"/>
      <c r="L563" s="85"/>
      <c r="M563" s="85"/>
      <c r="N563" s="85"/>
      <c r="O563" s="85"/>
      <c r="P563" s="85"/>
      <c r="Q563" s="85"/>
      <c r="R563" s="85"/>
      <c r="S563" s="85"/>
      <c r="T563" s="85"/>
      <c r="U563" s="85"/>
      <c r="V563" s="85"/>
      <c r="W563" s="85"/>
      <c r="X563" s="85"/>
      <c r="Y563" s="85"/>
      <c r="Z563" s="85"/>
    </row>
    <row r="564" spans="1:26">
      <c r="A564" s="85"/>
      <c r="B564" s="107"/>
      <c r="C564" s="85"/>
      <c r="D564" s="85"/>
      <c r="E564" s="85"/>
      <c r="F564" s="85"/>
      <c r="G564" s="85"/>
      <c r="H564" s="85"/>
      <c r="I564" s="85"/>
      <c r="J564" s="85"/>
      <c r="K564" s="85"/>
      <c r="L564" s="85"/>
      <c r="M564" s="85"/>
      <c r="N564" s="85"/>
      <c r="O564" s="85"/>
      <c r="P564" s="85"/>
      <c r="Q564" s="85"/>
      <c r="R564" s="85"/>
      <c r="S564" s="85"/>
      <c r="T564" s="85"/>
      <c r="U564" s="85"/>
      <c r="V564" s="85"/>
      <c r="W564" s="85"/>
      <c r="X564" s="85"/>
      <c r="Y564" s="85"/>
      <c r="Z564" s="85"/>
    </row>
    <row r="565" spans="1:26">
      <c r="A565" s="85"/>
      <c r="B565" s="107"/>
      <c r="C565" s="85"/>
      <c r="D565" s="85"/>
      <c r="E565" s="85"/>
      <c r="F565" s="85"/>
      <c r="G565" s="85"/>
      <c r="H565" s="85"/>
      <c r="I565" s="85"/>
      <c r="J565" s="85"/>
      <c r="K565" s="85"/>
      <c r="L565" s="85"/>
      <c r="M565" s="85"/>
      <c r="N565" s="85"/>
      <c r="O565" s="85"/>
      <c r="P565" s="85"/>
      <c r="Q565" s="85"/>
      <c r="R565" s="85"/>
      <c r="S565" s="85"/>
      <c r="T565" s="85"/>
      <c r="U565" s="85"/>
      <c r="V565" s="85"/>
      <c r="W565" s="85"/>
      <c r="X565" s="85"/>
      <c r="Y565" s="85"/>
      <c r="Z565" s="85"/>
    </row>
    <row r="566" spans="1:26">
      <c r="A566" s="85"/>
      <c r="B566" s="107"/>
      <c r="C566" s="85"/>
      <c r="D566" s="85"/>
      <c r="E566" s="85"/>
      <c r="F566" s="85"/>
      <c r="G566" s="85"/>
      <c r="H566" s="85"/>
      <c r="I566" s="85"/>
      <c r="J566" s="85"/>
      <c r="K566" s="85"/>
      <c r="L566" s="85"/>
      <c r="M566" s="85"/>
      <c r="N566" s="85"/>
      <c r="O566" s="85"/>
      <c r="P566" s="85"/>
      <c r="Q566" s="85"/>
      <c r="R566" s="85"/>
      <c r="S566" s="85"/>
      <c r="T566" s="85"/>
      <c r="U566" s="85"/>
      <c r="V566" s="85"/>
      <c r="W566" s="85"/>
      <c r="X566" s="85"/>
      <c r="Y566" s="85"/>
      <c r="Z566" s="85"/>
    </row>
    <row r="567" spans="1:26">
      <c r="A567" s="85"/>
      <c r="B567" s="107"/>
      <c r="C567" s="85"/>
      <c r="D567" s="85"/>
      <c r="E567" s="85"/>
      <c r="F567" s="85"/>
      <c r="G567" s="85"/>
      <c r="H567" s="85"/>
      <c r="I567" s="85"/>
      <c r="J567" s="85"/>
      <c r="K567" s="85"/>
      <c r="L567" s="85"/>
      <c r="M567" s="85"/>
      <c r="N567" s="85"/>
      <c r="O567" s="85"/>
      <c r="P567" s="85"/>
      <c r="Q567" s="85"/>
      <c r="R567" s="85"/>
      <c r="S567" s="85"/>
      <c r="T567" s="85"/>
      <c r="U567" s="85"/>
      <c r="V567" s="85"/>
      <c r="W567" s="85"/>
      <c r="X567" s="85"/>
      <c r="Y567" s="85"/>
      <c r="Z567" s="85"/>
    </row>
    <row r="568" spans="1:26">
      <c r="A568" s="85"/>
      <c r="B568" s="107"/>
      <c r="C568" s="85"/>
      <c r="D568" s="85"/>
      <c r="E568" s="85"/>
      <c r="F568" s="85"/>
      <c r="G568" s="85"/>
      <c r="H568" s="85"/>
      <c r="I568" s="85"/>
      <c r="J568" s="85"/>
      <c r="K568" s="85"/>
      <c r="L568" s="85"/>
      <c r="M568" s="85"/>
      <c r="N568" s="85"/>
      <c r="O568" s="85"/>
      <c r="P568" s="85"/>
      <c r="Q568" s="85"/>
      <c r="R568" s="85"/>
      <c r="S568" s="85"/>
      <c r="T568" s="85"/>
      <c r="U568" s="85"/>
      <c r="V568" s="85"/>
      <c r="W568" s="85"/>
      <c r="X568" s="85"/>
      <c r="Y568" s="85"/>
      <c r="Z568" s="85"/>
    </row>
    <row r="569" spans="1:26">
      <c r="A569" s="85"/>
      <c r="B569" s="107"/>
      <c r="C569" s="85"/>
      <c r="D569" s="85"/>
      <c r="E569" s="85"/>
      <c r="F569" s="85"/>
      <c r="G569" s="85"/>
      <c r="H569" s="85"/>
      <c r="I569" s="85"/>
      <c r="J569" s="85"/>
      <c r="K569" s="85"/>
      <c r="L569" s="85"/>
      <c r="M569" s="85"/>
      <c r="N569" s="85"/>
      <c r="O569" s="85"/>
      <c r="P569" s="85"/>
      <c r="Q569" s="85"/>
      <c r="R569" s="85"/>
      <c r="S569" s="85"/>
      <c r="T569" s="85"/>
      <c r="U569" s="85"/>
      <c r="V569" s="85"/>
      <c r="W569" s="85"/>
      <c r="X569" s="85"/>
      <c r="Y569" s="85"/>
      <c r="Z569" s="85"/>
    </row>
    <row r="570" spans="1:26">
      <c r="A570" s="85"/>
      <c r="B570" s="107"/>
      <c r="C570" s="85"/>
      <c r="D570" s="85"/>
      <c r="E570" s="85"/>
      <c r="F570" s="85"/>
      <c r="G570" s="85"/>
      <c r="H570" s="85"/>
      <c r="I570" s="85"/>
      <c r="J570" s="85"/>
      <c r="K570" s="85"/>
      <c r="L570" s="85"/>
      <c r="M570" s="85"/>
      <c r="N570" s="85"/>
      <c r="O570" s="85"/>
      <c r="P570" s="85"/>
      <c r="Q570" s="85"/>
      <c r="R570" s="85"/>
      <c r="S570" s="85"/>
      <c r="T570" s="85"/>
      <c r="U570" s="85"/>
      <c r="V570" s="85"/>
      <c r="W570" s="85"/>
      <c r="X570" s="85"/>
      <c r="Y570" s="85"/>
      <c r="Z570" s="85"/>
    </row>
    <row r="571" spans="1:26">
      <c r="A571" s="85"/>
      <c r="B571" s="107"/>
      <c r="C571" s="85"/>
      <c r="D571" s="85"/>
      <c r="E571" s="85"/>
      <c r="F571" s="85"/>
      <c r="G571" s="85"/>
      <c r="H571" s="85"/>
      <c r="I571" s="85"/>
      <c r="J571" s="85"/>
      <c r="K571" s="85"/>
      <c r="L571" s="85"/>
      <c r="M571" s="85"/>
      <c r="N571" s="85"/>
      <c r="O571" s="85"/>
      <c r="P571" s="85"/>
      <c r="Q571" s="85"/>
      <c r="R571" s="85"/>
      <c r="S571" s="85"/>
      <c r="T571" s="85"/>
      <c r="U571" s="85"/>
      <c r="V571" s="85"/>
      <c r="W571" s="85"/>
      <c r="X571" s="85"/>
      <c r="Y571" s="85"/>
      <c r="Z571" s="85"/>
    </row>
    <row r="572" spans="1:26">
      <c r="A572" s="85"/>
      <c r="B572" s="107"/>
      <c r="C572" s="85"/>
      <c r="D572" s="85"/>
      <c r="E572" s="85"/>
      <c r="F572" s="85"/>
      <c r="G572" s="85"/>
      <c r="H572" s="85"/>
      <c r="I572" s="85"/>
      <c r="J572" s="85"/>
      <c r="K572" s="85"/>
      <c r="L572" s="85"/>
      <c r="M572" s="85"/>
      <c r="N572" s="85"/>
      <c r="O572" s="85"/>
      <c r="P572" s="85"/>
      <c r="Q572" s="85"/>
      <c r="R572" s="85"/>
      <c r="S572" s="85"/>
      <c r="T572" s="85"/>
      <c r="U572" s="85"/>
      <c r="V572" s="85"/>
      <c r="W572" s="85"/>
      <c r="X572" s="85"/>
      <c r="Y572" s="85"/>
      <c r="Z572" s="85"/>
    </row>
    <row r="573" spans="1:26">
      <c r="A573" s="85"/>
      <c r="B573" s="107"/>
      <c r="C573" s="85"/>
      <c r="D573" s="85"/>
      <c r="E573" s="85"/>
      <c r="F573" s="85"/>
      <c r="G573" s="85"/>
      <c r="H573" s="85"/>
      <c r="I573" s="85"/>
      <c r="J573" s="85"/>
      <c r="K573" s="85"/>
      <c r="L573" s="85"/>
      <c r="M573" s="85"/>
      <c r="N573" s="85"/>
      <c r="O573" s="85"/>
      <c r="P573" s="85"/>
      <c r="Q573" s="85"/>
      <c r="R573" s="85"/>
      <c r="S573" s="85"/>
      <c r="T573" s="85"/>
      <c r="U573" s="85"/>
      <c r="V573" s="85"/>
      <c r="W573" s="85"/>
      <c r="X573" s="85"/>
      <c r="Y573" s="85"/>
      <c r="Z573" s="85"/>
    </row>
    <row r="574" spans="1:26">
      <c r="A574" s="85"/>
      <c r="B574" s="107"/>
      <c r="C574" s="85"/>
      <c r="D574" s="85"/>
      <c r="E574" s="85"/>
      <c r="F574" s="85"/>
      <c r="G574" s="85"/>
      <c r="H574" s="85"/>
      <c r="I574" s="85"/>
      <c r="J574" s="85"/>
      <c r="K574" s="85"/>
      <c r="L574" s="85"/>
      <c r="M574" s="85"/>
      <c r="N574" s="85"/>
      <c r="O574" s="85"/>
      <c r="P574" s="85"/>
      <c r="Q574" s="85"/>
      <c r="R574" s="85"/>
      <c r="S574" s="85"/>
      <c r="T574" s="85"/>
      <c r="U574" s="85"/>
      <c r="V574" s="85"/>
      <c r="W574" s="85"/>
      <c r="X574" s="85"/>
      <c r="Y574" s="85"/>
      <c r="Z574" s="85"/>
    </row>
    <row r="575" spans="1:26">
      <c r="A575" s="85"/>
      <c r="B575" s="107"/>
      <c r="C575" s="85"/>
      <c r="D575" s="85"/>
      <c r="E575" s="85"/>
      <c r="F575" s="85"/>
      <c r="G575" s="85"/>
      <c r="H575" s="85"/>
      <c r="I575" s="85"/>
      <c r="J575" s="85"/>
      <c r="K575" s="85"/>
      <c r="L575" s="85"/>
      <c r="M575" s="85"/>
      <c r="N575" s="85"/>
      <c r="O575" s="85"/>
      <c r="P575" s="85"/>
      <c r="Q575" s="85"/>
      <c r="R575" s="85"/>
      <c r="S575" s="85"/>
      <c r="T575" s="85"/>
      <c r="U575" s="85"/>
      <c r="V575" s="85"/>
      <c r="W575" s="85"/>
      <c r="X575" s="85"/>
      <c r="Y575" s="85"/>
      <c r="Z575" s="85"/>
    </row>
    <row r="576" spans="1:26">
      <c r="A576" s="85"/>
      <c r="B576" s="107"/>
      <c r="C576" s="85"/>
      <c r="D576" s="85"/>
      <c r="E576" s="85"/>
      <c r="F576" s="85"/>
      <c r="G576" s="85"/>
      <c r="H576" s="85"/>
      <c r="I576" s="85"/>
      <c r="J576" s="85"/>
      <c r="K576" s="85"/>
      <c r="L576" s="85"/>
      <c r="M576" s="85"/>
      <c r="N576" s="85"/>
      <c r="O576" s="85"/>
      <c r="P576" s="85"/>
      <c r="Q576" s="85"/>
      <c r="R576" s="85"/>
      <c r="S576" s="85"/>
      <c r="T576" s="85"/>
      <c r="U576" s="85"/>
      <c r="V576" s="85"/>
      <c r="W576" s="85"/>
      <c r="X576" s="85"/>
      <c r="Y576" s="85"/>
      <c r="Z576" s="85"/>
    </row>
    <row r="577" spans="1:26">
      <c r="A577" s="85"/>
      <c r="B577" s="107"/>
      <c r="C577" s="85"/>
      <c r="D577" s="85"/>
      <c r="E577" s="85"/>
      <c r="F577" s="85"/>
      <c r="G577" s="85"/>
      <c r="H577" s="85"/>
      <c r="I577" s="85"/>
      <c r="J577" s="85"/>
      <c r="K577" s="85"/>
      <c r="L577" s="85"/>
      <c r="M577" s="85"/>
      <c r="N577" s="85"/>
      <c r="O577" s="85"/>
      <c r="P577" s="85"/>
      <c r="Q577" s="85"/>
      <c r="R577" s="85"/>
      <c r="S577" s="85"/>
      <c r="T577" s="85"/>
      <c r="U577" s="85"/>
      <c r="V577" s="85"/>
      <c r="W577" s="85"/>
      <c r="X577" s="85"/>
      <c r="Y577" s="85"/>
      <c r="Z577" s="85"/>
    </row>
    <row r="578" spans="1:26">
      <c r="A578" s="85"/>
      <c r="B578" s="107"/>
      <c r="C578" s="85"/>
      <c r="D578" s="85"/>
      <c r="E578" s="85"/>
      <c r="F578" s="85"/>
      <c r="G578" s="85"/>
      <c r="H578" s="85"/>
      <c r="I578" s="85"/>
      <c r="J578" s="85"/>
      <c r="K578" s="85"/>
      <c r="L578" s="85"/>
      <c r="M578" s="85"/>
      <c r="N578" s="85"/>
      <c r="O578" s="85"/>
      <c r="P578" s="85"/>
      <c r="Q578" s="85"/>
      <c r="R578" s="85"/>
      <c r="S578" s="85"/>
      <c r="T578" s="85"/>
      <c r="U578" s="85"/>
      <c r="V578" s="85"/>
      <c r="W578" s="85"/>
      <c r="X578" s="85"/>
      <c r="Y578" s="85"/>
      <c r="Z578" s="85"/>
    </row>
    <row r="579" spans="1:26">
      <c r="A579" s="85"/>
      <c r="B579" s="107"/>
      <c r="C579" s="85"/>
      <c r="D579" s="85"/>
      <c r="E579" s="85"/>
      <c r="F579" s="85"/>
      <c r="G579" s="85"/>
      <c r="H579" s="85"/>
      <c r="I579" s="85"/>
      <c r="J579" s="85"/>
      <c r="K579" s="85"/>
      <c r="L579" s="85"/>
      <c r="M579" s="85"/>
      <c r="N579" s="85"/>
      <c r="O579" s="85"/>
      <c r="P579" s="85"/>
      <c r="Q579" s="85"/>
      <c r="R579" s="85"/>
      <c r="S579" s="85"/>
      <c r="T579" s="85"/>
      <c r="U579" s="85"/>
      <c r="V579" s="85"/>
      <c r="W579" s="85"/>
      <c r="X579" s="85"/>
      <c r="Y579" s="85"/>
      <c r="Z579" s="85"/>
    </row>
    <row r="580" spans="1:26">
      <c r="A580" s="85"/>
      <c r="B580" s="107"/>
      <c r="C580" s="85"/>
      <c r="D580" s="85"/>
      <c r="E580" s="85"/>
      <c r="F580" s="85"/>
      <c r="G580" s="85"/>
      <c r="H580" s="85"/>
      <c r="I580" s="85"/>
      <c r="J580" s="85"/>
      <c r="K580" s="85"/>
      <c r="L580" s="85"/>
      <c r="M580" s="85"/>
      <c r="N580" s="85"/>
      <c r="O580" s="85"/>
      <c r="P580" s="85"/>
      <c r="Q580" s="85"/>
      <c r="R580" s="85"/>
      <c r="S580" s="85"/>
      <c r="T580" s="85"/>
      <c r="U580" s="85"/>
      <c r="V580" s="85"/>
      <c r="W580" s="85"/>
      <c r="X580" s="85"/>
      <c r="Y580" s="85"/>
      <c r="Z580" s="85"/>
    </row>
    <row r="581" spans="1:26">
      <c r="A581" s="85"/>
      <c r="B581" s="107"/>
      <c r="C581" s="85"/>
      <c r="D581" s="85"/>
      <c r="E581" s="85"/>
      <c r="F581" s="85"/>
      <c r="G581" s="85"/>
      <c r="H581" s="85"/>
      <c r="I581" s="85"/>
      <c r="J581" s="85"/>
      <c r="K581" s="85"/>
      <c r="L581" s="85"/>
      <c r="M581" s="85"/>
      <c r="N581" s="85"/>
      <c r="O581" s="85"/>
      <c r="P581" s="85"/>
      <c r="Q581" s="85"/>
      <c r="R581" s="85"/>
      <c r="S581" s="85"/>
      <c r="T581" s="85"/>
      <c r="U581" s="85"/>
      <c r="V581" s="85"/>
      <c r="W581" s="85"/>
      <c r="X581" s="85"/>
      <c r="Y581" s="85"/>
      <c r="Z581" s="85"/>
    </row>
    <row r="582" spans="1:26">
      <c r="A582" s="85"/>
      <c r="B582" s="107"/>
      <c r="C582" s="85"/>
      <c r="D582" s="85"/>
      <c r="E582" s="85"/>
      <c r="F582" s="85"/>
      <c r="G582" s="85"/>
      <c r="H582" s="85"/>
      <c r="I582" s="85"/>
      <c r="J582" s="85"/>
      <c r="K582" s="85"/>
      <c r="L582" s="85"/>
      <c r="M582" s="85"/>
      <c r="N582" s="85"/>
      <c r="O582" s="85"/>
      <c r="P582" s="85"/>
      <c r="Q582" s="85"/>
      <c r="R582" s="85"/>
      <c r="S582" s="85"/>
      <c r="T582" s="85"/>
      <c r="U582" s="85"/>
      <c r="V582" s="85"/>
      <c r="W582" s="85"/>
      <c r="X582" s="85"/>
      <c r="Y582" s="85"/>
      <c r="Z582" s="85"/>
    </row>
    <row r="583" spans="1:26">
      <c r="A583" s="85"/>
      <c r="B583" s="107"/>
      <c r="C583" s="85"/>
      <c r="D583" s="85"/>
      <c r="E583" s="85"/>
      <c r="F583" s="85"/>
      <c r="G583" s="85"/>
      <c r="H583" s="85"/>
      <c r="I583" s="85"/>
      <c r="J583" s="85"/>
      <c r="K583" s="85"/>
      <c r="L583" s="85"/>
      <c r="M583" s="85"/>
      <c r="N583" s="85"/>
      <c r="O583" s="85"/>
      <c r="P583" s="85"/>
      <c r="Q583" s="85"/>
      <c r="R583" s="85"/>
      <c r="S583" s="85"/>
      <c r="T583" s="85"/>
      <c r="U583" s="85"/>
      <c r="V583" s="85"/>
      <c r="W583" s="85"/>
      <c r="X583" s="85"/>
      <c r="Y583" s="85"/>
      <c r="Z583" s="85"/>
    </row>
    <row r="584" spans="1:26">
      <c r="A584" s="85"/>
      <c r="B584" s="107"/>
      <c r="C584" s="85"/>
      <c r="D584" s="85"/>
      <c r="E584" s="85"/>
      <c r="F584" s="85"/>
      <c r="G584" s="85"/>
      <c r="H584" s="85"/>
      <c r="I584" s="85"/>
      <c r="J584" s="85"/>
      <c r="K584" s="85"/>
      <c r="L584" s="85"/>
      <c r="M584" s="85"/>
      <c r="N584" s="85"/>
      <c r="O584" s="85"/>
      <c r="P584" s="85"/>
      <c r="Q584" s="85"/>
      <c r="R584" s="85"/>
      <c r="S584" s="85"/>
      <c r="T584" s="85"/>
      <c r="U584" s="85"/>
      <c r="V584" s="85"/>
      <c r="W584" s="85"/>
      <c r="X584" s="85"/>
      <c r="Y584" s="85"/>
      <c r="Z584" s="85"/>
    </row>
    <row r="585" spans="1:26">
      <c r="A585" s="85"/>
      <c r="B585" s="107"/>
      <c r="C585" s="85"/>
      <c r="D585" s="85"/>
      <c r="E585" s="85"/>
      <c r="F585" s="85"/>
      <c r="G585" s="85"/>
      <c r="H585" s="85"/>
      <c r="I585" s="85"/>
      <c r="J585" s="85"/>
      <c r="K585" s="85"/>
      <c r="L585" s="85"/>
      <c r="M585" s="85"/>
      <c r="N585" s="85"/>
      <c r="O585" s="85"/>
      <c r="P585" s="85"/>
      <c r="Q585" s="85"/>
      <c r="R585" s="85"/>
      <c r="S585" s="85"/>
      <c r="T585" s="85"/>
      <c r="U585" s="85"/>
      <c r="V585" s="85"/>
      <c r="W585" s="85"/>
      <c r="X585" s="85"/>
      <c r="Y585" s="85"/>
      <c r="Z585" s="85"/>
    </row>
    <row r="586" spans="1:26">
      <c r="A586" s="85"/>
      <c r="B586" s="107"/>
      <c r="C586" s="85"/>
      <c r="D586" s="85"/>
      <c r="E586" s="85"/>
      <c r="F586" s="85"/>
      <c r="G586" s="85"/>
      <c r="H586" s="85"/>
      <c r="I586" s="85"/>
      <c r="J586" s="85"/>
      <c r="K586" s="85"/>
      <c r="L586" s="85"/>
      <c r="M586" s="85"/>
      <c r="N586" s="85"/>
      <c r="O586" s="85"/>
      <c r="P586" s="85"/>
      <c r="Q586" s="85"/>
      <c r="R586" s="85"/>
      <c r="S586" s="85"/>
      <c r="T586" s="85"/>
      <c r="U586" s="85"/>
      <c r="V586" s="85"/>
      <c r="W586" s="85"/>
      <c r="X586" s="85"/>
      <c r="Y586" s="85"/>
      <c r="Z586" s="85"/>
    </row>
    <row r="587" spans="1:26">
      <c r="A587" s="85"/>
      <c r="B587" s="107"/>
      <c r="C587" s="85"/>
      <c r="D587" s="85"/>
      <c r="E587" s="85"/>
      <c r="F587" s="85"/>
      <c r="G587" s="85"/>
      <c r="H587" s="85"/>
      <c r="I587" s="85"/>
      <c r="J587" s="85"/>
      <c r="K587" s="85"/>
      <c r="L587" s="85"/>
      <c r="M587" s="85"/>
      <c r="N587" s="85"/>
      <c r="O587" s="85"/>
      <c r="P587" s="85"/>
      <c r="Q587" s="85"/>
      <c r="R587" s="85"/>
      <c r="S587" s="85"/>
      <c r="T587" s="85"/>
      <c r="U587" s="85"/>
      <c r="V587" s="85"/>
      <c r="W587" s="85"/>
      <c r="X587" s="85"/>
      <c r="Y587" s="85"/>
      <c r="Z587" s="85"/>
    </row>
    <row r="588" spans="1:26">
      <c r="A588" s="85"/>
      <c r="B588" s="107"/>
      <c r="C588" s="85"/>
      <c r="D588" s="85"/>
      <c r="E588" s="85"/>
      <c r="F588" s="85"/>
      <c r="G588" s="85"/>
      <c r="H588" s="85"/>
      <c r="I588" s="85"/>
      <c r="J588" s="85"/>
      <c r="K588" s="85"/>
      <c r="L588" s="85"/>
      <c r="M588" s="85"/>
      <c r="N588" s="85"/>
      <c r="O588" s="85"/>
      <c r="P588" s="85"/>
      <c r="Q588" s="85"/>
      <c r="R588" s="85"/>
      <c r="S588" s="85"/>
      <c r="T588" s="85"/>
      <c r="U588" s="85"/>
      <c r="V588" s="85"/>
      <c r="W588" s="85"/>
      <c r="X588" s="85"/>
      <c r="Y588" s="85"/>
      <c r="Z588" s="85"/>
    </row>
    <row r="589" spans="1:26">
      <c r="A589" s="85"/>
      <c r="B589" s="107"/>
      <c r="C589" s="85"/>
      <c r="D589" s="85"/>
      <c r="E589" s="85"/>
      <c r="F589" s="85"/>
      <c r="G589" s="85"/>
      <c r="H589" s="85"/>
      <c r="I589" s="85"/>
      <c r="J589" s="85"/>
      <c r="K589" s="85"/>
      <c r="L589" s="85"/>
      <c r="M589" s="85"/>
      <c r="N589" s="85"/>
      <c r="O589" s="85"/>
      <c r="P589" s="85"/>
      <c r="Q589" s="85"/>
      <c r="R589" s="85"/>
      <c r="S589" s="85"/>
      <c r="T589" s="85"/>
      <c r="U589" s="85"/>
      <c r="V589" s="85"/>
      <c r="W589" s="85"/>
      <c r="X589" s="85"/>
      <c r="Y589" s="85"/>
      <c r="Z589" s="85"/>
    </row>
    <row r="590" spans="1:26">
      <c r="A590" s="85"/>
      <c r="B590" s="107"/>
      <c r="C590" s="85"/>
      <c r="D590" s="85"/>
      <c r="E590" s="85"/>
      <c r="F590" s="85"/>
      <c r="G590" s="85"/>
      <c r="H590" s="85"/>
      <c r="I590" s="85"/>
      <c r="J590" s="85"/>
      <c r="K590" s="85"/>
      <c r="L590" s="85"/>
      <c r="M590" s="85"/>
      <c r="N590" s="85"/>
      <c r="O590" s="85"/>
      <c r="P590" s="85"/>
      <c r="Q590" s="85"/>
      <c r="R590" s="85"/>
      <c r="S590" s="85"/>
      <c r="T590" s="85"/>
      <c r="U590" s="85"/>
      <c r="V590" s="85"/>
      <c r="W590" s="85"/>
      <c r="X590" s="85"/>
      <c r="Y590" s="85"/>
      <c r="Z590" s="85"/>
    </row>
    <row r="591" spans="1:26">
      <c r="A591" s="85"/>
      <c r="B591" s="107"/>
      <c r="C591" s="85"/>
      <c r="D591" s="85"/>
      <c r="E591" s="85"/>
      <c r="F591" s="85"/>
      <c r="G591" s="85"/>
      <c r="H591" s="85"/>
      <c r="I591" s="85"/>
      <c r="J591" s="85"/>
      <c r="K591" s="85"/>
      <c r="L591" s="85"/>
      <c r="M591" s="85"/>
      <c r="N591" s="85"/>
      <c r="O591" s="85"/>
      <c r="P591" s="85"/>
      <c r="Q591" s="85"/>
      <c r="R591" s="85"/>
      <c r="S591" s="85"/>
      <c r="T591" s="85"/>
      <c r="U591" s="85"/>
      <c r="V591" s="85"/>
      <c r="W591" s="85"/>
      <c r="X591" s="85"/>
      <c r="Y591" s="85"/>
      <c r="Z591" s="85"/>
    </row>
    <row r="592" spans="1:26">
      <c r="A592" s="85"/>
      <c r="B592" s="107"/>
      <c r="C592" s="85"/>
      <c r="D592" s="85"/>
      <c r="E592" s="85"/>
      <c r="F592" s="85"/>
      <c r="G592" s="85"/>
      <c r="H592" s="85"/>
      <c r="I592" s="85"/>
      <c r="J592" s="85"/>
      <c r="K592" s="85"/>
      <c r="L592" s="85"/>
      <c r="M592" s="85"/>
      <c r="N592" s="85"/>
      <c r="O592" s="85"/>
      <c r="P592" s="85"/>
      <c r="Q592" s="85"/>
      <c r="R592" s="85"/>
      <c r="S592" s="85"/>
      <c r="T592" s="85"/>
      <c r="U592" s="85"/>
      <c r="V592" s="85"/>
      <c r="W592" s="85"/>
      <c r="X592" s="85"/>
      <c r="Y592" s="85"/>
      <c r="Z592" s="85"/>
    </row>
    <row r="593" spans="1:26">
      <c r="A593" s="85"/>
      <c r="B593" s="107"/>
      <c r="C593" s="85"/>
      <c r="D593" s="85"/>
      <c r="E593" s="85"/>
      <c r="F593" s="85"/>
      <c r="G593" s="85"/>
      <c r="H593" s="85"/>
      <c r="I593" s="85"/>
      <c r="J593" s="85"/>
      <c r="K593" s="85"/>
      <c r="L593" s="85"/>
      <c r="M593" s="85"/>
      <c r="N593" s="85"/>
      <c r="O593" s="85"/>
      <c r="P593" s="85"/>
      <c r="Q593" s="85"/>
      <c r="R593" s="85"/>
      <c r="S593" s="85"/>
      <c r="T593" s="85"/>
      <c r="U593" s="85"/>
      <c r="V593" s="85"/>
      <c r="W593" s="85"/>
      <c r="X593" s="85"/>
      <c r="Y593" s="85"/>
      <c r="Z593" s="85"/>
    </row>
    <row r="594" spans="1:26">
      <c r="A594" s="85"/>
      <c r="B594" s="107"/>
      <c r="C594" s="85"/>
      <c r="D594" s="85"/>
      <c r="E594" s="85"/>
      <c r="F594" s="85"/>
      <c r="G594" s="85"/>
      <c r="H594" s="85"/>
      <c r="I594" s="85"/>
      <c r="J594" s="85"/>
      <c r="K594" s="85"/>
      <c r="L594" s="85"/>
      <c r="M594" s="85"/>
      <c r="N594" s="85"/>
      <c r="O594" s="85"/>
      <c r="P594" s="85"/>
      <c r="Q594" s="85"/>
      <c r="R594" s="85"/>
      <c r="S594" s="85"/>
      <c r="T594" s="85"/>
      <c r="U594" s="85"/>
      <c r="V594" s="85"/>
      <c r="W594" s="85"/>
      <c r="X594" s="85"/>
      <c r="Y594" s="85"/>
      <c r="Z594" s="85"/>
    </row>
    <row r="595" spans="1:26">
      <c r="A595" s="85"/>
      <c r="B595" s="107"/>
      <c r="C595" s="85"/>
      <c r="D595" s="85"/>
      <c r="E595" s="85"/>
      <c r="F595" s="85"/>
      <c r="G595" s="85"/>
      <c r="H595" s="85"/>
      <c r="I595" s="85"/>
      <c r="J595" s="85"/>
      <c r="K595" s="85"/>
      <c r="L595" s="85"/>
      <c r="M595" s="85"/>
      <c r="N595" s="85"/>
      <c r="O595" s="85"/>
      <c r="P595" s="85"/>
      <c r="Q595" s="85"/>
      <c r="R595" s="85"/>
      <c r="S595" s="85"/>
      <c r="T595" s="85"/>
      <c r="U595" s="85"/>
      <c r="V595" s="85"/>
      <c r="W595" s="85"/>
      <c r="X595" s="85"/>
      <c r="Y595" s="85"/>
      <c r="Z595" s="85"/>
    </row>
    <row r="596" spans="1:26">
      <c r="A596" s="85"/>
      <c r="B596" s="107"/>
      <c r="C596" s="85"/>
      <c r="D596" s="85"/>
      <c r="E596" s="85"/>
      <c r="F596" s="85"/>
      <c r="G596" s="85"/>
      <c r="H596" s="85"/>
      <c r="I596" s="85"/>
      <c r="J596" s="85"/>
      <c r="K596" s="85"/>
      <c r="L596" s="85"/>
      <c r="M596" s="85"/>
      <c r="N596" s="85"/>
      <c r="O596" s="85"/>
      <c r="P596" s="85"/>
      <c r="Q596" s="85"/>
      <c r="R596" s="85"/>
      <c r="S596" s="85"/>
      <c r="T596" s="85"/>
      <c r="U596" s="85"/>
      <c r="V596" s="85"/>
      <c r="W596" s="85"/>
      <c r="X596" s="85"/>
      <c r="Y596" s="85"/>
      <c r="Z596" s="85"/>
    </row>
    <row r="597" spans="1:26">
      <c r="A597" s="85"/>
      <c r="B597" s="107"/>
      <c r="C597" s="85"/>
      <c r="D597" s="85"/>
      <c r="E597" s="85"/>
      <c r="F597" s="85"/>
      <c r="G597" s="85"/>
      <c r="H597" s="85"/>
      <c r="I597" s="85"/>
      <c r="J597" s="85"/>
      <c r="K597" s="85"/>
      <c r="L597" s="85"/>
      <c r="M597" s="85"/>
      <c r="N597" s="85"/>
      <c r="O597" s="85"/>
      <c r="P597" s="85"/>
      <c r="Q597" s="85"/>
      <c r="R597" s="85"/>
      <c r="S597" s="85"/>
      <c r="T597" s="85"/>
      <c r="U597" s="85"/>
      <c r="V597" s="85"/>
      <c r="W597" s="85"/>
      <c r="X597" s="85"/>
      <c r="Y597" s="85"/>
      <c r="Z597" s="85"/>
    </row>
    <row r="598" spans="1:26">
      <c r="A598" s="85"/>
      <c r="B598" s="107"/>
      <c r="C598" s="85"/>
      <c r="D598" s="85"/>
      <c r="E598" s="85"/>
      <c r="F598" s="85"/>
      <c r="G598" s="85"/>
      <c r="H598" s="85"/>
      <c r="I598" s="85"/>
      <c r="J598" s="85"/>
      <c r="K598" s="85"/>
      <c r="L598" s="85"/>
      <c r="M598" s="85"/>
      <c r="N598" s="85"/>
      <c r="O598" s="85"/>
      <c r="P598" s="85"/>
      <c r="Q598" s="85"/>
      <c r="R598" s="85"/>
      <c r="S598" s="85"/>
      <c r="T598" s="85"/>
      <c r="U598" s="85"/>
      <c r="V598" s="85"/>
      <c r="W598" s="85"/>
      <c r="X598" s="85"/>
      <c r="Y598" s="85"/>
      <c r="Z598" s="85"/>
    </row>
    <row r="599" spans="1:26">
      <c r="A599" s="85"/>
      <c r="B599" s="107"/>
      <c r="C599" s="85"/>
      <c r="D599" s="85"/>
      <c r="E599" s="85"/>
      <c r="F599" s="85"/>
      <c r="G599" s="85"/>
      <c r="H599" s="85"/>
      <c r="I599" s="85"/>
      <c r="J599" s="85"/>
      <c r="K599" s="85"/>
      <c r="L599" s="85"/>
      <c r="M599" s="85"/>
      <c r="N599" s="85"/>
      <c r="O599" s="85"/>
      <c r="P599" s="85"/>
      <c r="Q599" s="85"/>
      <c r="R599" s="85"/>
      <c r="S599" s="85"/>
      <c r="T599" s="85"/>
      <c r="U599" s="85"/>
      <c r="V599" s="85"/>
      <c r="W599" s="85"/>
      <c r="X599" s="85"/>
      <c r="Y599" s="85"/>
      <c r="Z599" s="85"/>
    </row>
    <row r="600" spans="1:26">
      <c r="A600" s="85"/>
      <c r="B600" s="107"/>
      <c r="C600" s="85"/>
      <c r="D600" s="85"/>
      <c r="E600" s="85"/>
      <c r="F600" s="85"/>
      <c r="G600" s="85"/>
      <c r="H600" s="85"/>
      <c r="I600" s="85"/>
      <c r="J600" s="85"/>
      <c r="K600" s="85"/>
      <c r="L600" s="85"/>
      <c r="M600" s="85"/>
      <c r="N600" s="85"/>
      <c r="O600" s="85"/>
      <c r="P600" s="85"/>
      <c r="Q600" s="85"/>
      <c r="R600" s="85"/>
      <c r="S600" s="85"/>
      <c r="T600" s="85"/>
      <c r="U600" s="85"/>
      <c r="V600" s="85"/>
      <c r="W600" s="85"/>
      <c r="X600" s="85"/>
      <c r="Y600" s="85"/>
      <c r="Z600" s="85"/>
    </row>
    <row r="601" spans="1:26">
      <c r="A601" s="85"/>
      <c r="B601" s="107"/>
      <c r="C601" s="85"/>
      <c r="D601" s="85"/>
      <c r="E601" s="85"/>
      <c r="F601" s="85"/>
      <c r="G601" s="85"/>
      <c r="H601" s="85"/>
      <c r="I601" s="85"/>
      <c r="J601" s="85"/>
      <c r="K601" s="85"/>
      <c r="L601" s="85"/>
      <c r="M601" s="85"/>
      <c r="N601" s="85"/>
      <c r="O601" s="85"/>
      <c r="P601" s="85"/>
      <c r="Q601" s="85"/>
      <c r="R601" s="85"/>
      <c r="S601" s="85"/>
      <c r="T601" s="85"/>
      <c r="U601" s="85"/>
      <c r="V601" s="85"/>
      <c r="W601" s="85"/>
      <c r="X601" s="85"/>
      <c r="Y601" s="85"/>
      <c r="Z601" s="85"/>
    </row>
    <row r="602" spans="1:26">
      <c r="A602" s="85"/>
      <c r="B602" s="107"/>
      <c r="C602" s="85"/>
      <c r="D602" s="85"/>
      <c r="E602" s="85"/>
      <c r="F602" s="85"/>
      <c r="G602" s="85"/>
      <c r="H602" s="85"/>
      <c r="I602" s="85"/>
      <c r="J602" s="85"/>
      <c r="K602" s="85"/>
      <c r="L602" s="85"/>
      <c r="M602" s="85"/>
      <c r="N602" s="85"/>
      <c r="O602" s="85"/>
      <c r="P602" s="85"/>
      <c r="Q602" s="85"/>
      <c r="R602" s="85"/>
      <c r="S602" s="85"/>
      <c r="T602" s="85"/>
      <c r="U602" s="85"/>
      <c r="V602" s="85"/>
      <c r="W602" s="85"/>
      <c r="X602" s="85"/>
      <c r="Y602" s="85"/>
      <c r="Z602" s="85"/>
    </row>
    <row r="603" spans="1:26">
      <c r="A603" s="85"/>
      <c r="B603" s="107"/>
      <c r="C603" s="85"/>
      <c r="D603" s="85"/>
      <c r="E603" s="85"/>
      <c r="F603" s="85"/>
      <c r="G603" s="85"/>
      <c r="H603" s="85"/>
      <c r="I603" s="85"/>
      <c r="J603" s="85"/>
      <c r="K603" s="85"/>
      <c r="L603" s="85"/>
      <c r="M603" s="85"/>
      <c r="N603" s="85"/>
      <c r="O603" s="85"/>
      <c r="P603" s="85"/>
      <c r="Q603" s="85"/>
      <c r="R603" s="85"/>
      <c r="S603" s="85"/>
      <c r="T603" s="85"/>
      <c r="U603" s="85"/>
      <c r="V603" s="85"/>
      <c r="W603" s="85"/>
      <c r="X603" s="85"/>
      <c r="Y603" s="85"/>
      <c r="Z603" s="85"/>
    </row>
    <row r="604" spans="1:26">
      <c r="A604" s="85"/>
      <c r="B604" s="107"/>
      <c r="C604" s="85"/>
      <c r="D604" s="85"/>
      <c r="E604" s="85"/>
      <c r="F604" s="85"/>
      <c r="G604" s="85"/>
      <c r="H604" s="85"/>
      <c r="I604" s="85"/>
      <c r="J604" s="85"/>
      <c r="K604" s="85"/>
      <c r="L604" s="85"/>
      <c r="M604" s="85"/>
      <c r="N604" s="85"/>
      <c r="O604" s="85"/>
      <c r="P604" s="85"/>
      <c r="Q604" s="85"/>
      <c r="R604" s="85"/>
      <c r="S604" s="85"/>
      <c r="T604" s="85"/>
      <c r="U604" s="85"/>
      <c r="V604" s="85"/>
      <c r="W604" s="85"/>
      <c r="X604" s="85"/>
      <c r="Y604" s="85"/>
      <c r="Z604" s="85"/>
    </row>
    <row r="605" spans="1:26">
      <c r="A605" s="85"/>
      <c r="B605" s="107"/>
      <c r="C605" s="85"/>
      <c r="D605" s="85"/>
      <c r="E605" s="85"/>
      <c r="F605" s="85"/>
      <c r="G605" s="85"/>
      <c r="H605" s="85"/>
      <c r="I605" s="85"/>
      <c r="J605" s="85"/>
      <c r="K605" s="85"/>
      <c r="L605" s="85"/>
      <c r="M605" s="85"/>
      <c r="N605" s="85"/>
      <c r="O605" s="85"/>
      <c r="P605" s="85"/>
      <c r="Q605" s="85"/>
      <c r="R605" s="85"/>
      <c r="S605" s="85"/>
      <c r="T605" s="85"/>
      <c r="U605" s="85"/>
      <c r="V605" s="85"/>
      <c r="W605" s="85"/>
      <c r="X605" s="85"/>
      <c r="Y605" s="85"/>
      <c r="Z605" s="85"/>
    </row>
    <row r="606" spans="1:26">
      <c r="A606" s="85"/>
      <c r="B606" s="107"/>
      <c r="C606" s="85"/>
      <c r="D606" s="85"/>
      <c r="E606" s="85"/>
      <c r="F606" s="85"/>
      <c r="G606" s="85"/>
      <c r="H606" s="85"/>
      <c r="I606" s="85"/>
      <c r="J606" s="85"/>
      <c r="K606" s="85"/>
      <c r="L606" s="85"/>
      <c r="M606" s="85"/>
      <c r="N606" s="85"/>
      <c r="O606" s="85"/>
      <c r="P606" s="85"/>
      <c r="Q606" s="85"/>
      <c r="R606" s="85"/>
      <c r="S606" s="85"/>
      <c r="T606" s="85"/>
      <c r="U606" s="85"/>
      <c r="V606" s="85"/>
      <c r="W606" s="85"/>
      <c r="X606" s="85"/>
      <c r="Y606" s="85"/>
      <c r="Z606" s="85"/>
    </row>
    <row r="607" spans="1:26">
      <c r="A607" s="85"/>
      <c r="B607" s="107"/>
      <c r="C607" s="85"/>
      <c r="D607" s="85"/>
      <c r="E607" s="85"/>
      <c r="F607" s="85"/>
      <c r="G607" s="85"/>
      <c r="H607" s="85"/>
      <c r="I607" s="85"/>
      <c r="J607" s="85"/>
      <c r="K607" s="85"/>
      <c r="L607" s="85"/>
      <c r="M607" s="85"/>
      <c r="N607" s="85"/>
      <c r="O607" s="85"/>
      <c r="P607" s="85"/>
      <c r="Q607" s="85"/>
      <c r="R607" s="85"/>
      <c r="S607" s="85"/>
      <c r="T607" s="85"/>
      <c r="U607" s="85"/>
      <c r="V607" s="85"/>
      <c r="W607" s="85"/>
      <c r="X607" s="85"/>
      <c r="Y607" s="85"/>
      <c r="Z607" s="85"/>
    </row>
    <row r="608" spans="1:26">
      <c r="A608" s="85"/>
      <c r="B608" s="107"/>
      <c r="C608" s="85"/>
      <c r="D608" s="85"/>
      <c r="E608" s="85"/>
      <c r="F608" s="85"/>
      <c r="G608" s="85"/>
      <c r="H608" s="85"/>
      <c r="I608" s="85"/>
      <c r="J608" s="85"/>
      <c r="K608" s="85"/>
      <c r="L608" s="85"/>
      <c r="M608" s="85"/>
      <c r="N608" s="85"/>
      <c r="O608" s="85"/>
      <c r="P608" s="85"/>
      <c r="Q608" s="85"/>
      <c r="R608" s="85"/>
      <c r="S608" s="85"/>
      <c r="T608" s="85"/>
      <c r="U608" s="85"/>
      <c r="V608" s="85"/>
      <c r="W608" s="85"/>
      <c r="X608" s="85"/>
      <c r="Y608" s="85"/>
      <c r="Z608" s="85"/>
    </row>
    <row r="609" spans="1:26">
      <c r="A609" s="85"/>
      <c r="B609" s="107"/>
      <c r="C609" s="85"/>
      <c r="D609" s="85"/>
      <c r="E609" s="85"/>
      <c r="F609" s="85"/>
      <c r="G609" s="85"/>
      <c r="H609" s="85"/>
      <c r="I609" s="85"/>
      <c r="J609" s="85"/>
      <c r="K609" s="85"/>
      <c r="L609" s="85"/>
      <c r="M609" s="85"/>
      <c r="N609" s="85"/>
      <c r="O609" s="85"/>
      <c r="P609" s="85"/>
      <c r="Q609" s="85"/>
      <c r="R609" s="85"/>
      <c r="S609" s="85"/>
      <c r="T609" s="85"/>
      <c r="U609" s="85"/>
      <c r="V609" s="85"/>
      <c r="W609" s="85"/>
      <c r="X609" s="85"/>
      <c r="Y609" s="85"/>
      <c r="Z609" s="85"/>
    </row>
    <row r="610" spans="1:26">
      <c r="A610" s="85"/>
      <c r="B610" s="107"/>
      <c r="C610" s="85"/>
      <c r="D610" s="85"/>
      <c r="E610" s="85"/>
      <c r="F610" s="85"/>
      <c r="G610" s="85"/>
      <c r="H610" s="85"/>
      <c r="I610" s="85"/>
      <c r="J610" s="85"/>
      <c r="K610" s="85"/>
      <c r="L610" s="85"/>
      <c r="M610" s="85"/>
      <c r="N610" s="85"/>
      <c r="O610" s="85"/>
      <c r="P610" s="85"/>
      <c r="Q610" s="85"/>
      <c r="R610" s="85"/>
      <c r="S610" s="85"/>
      <c r="T610" s="85"/>
      <c r="U610" s="85"/>
      <c r="V610" s="85"/>
      <c r="W610" s="85"/>
      <c r="X610" s="85"/>
      <c r="Y610" s="85"/>
      <c r="Z610" s="85"/>
    </row>
    <row r="611" spans="1:26">
      <c r="A611" s="85"/>
      <c r="B611" s="107"/>
      <c r="C611" s="85"/>
      <c r="D611" s="85"/>
      <c r="E611" s="85"/>
      <c r="F611" s="85"/>
      <c r="G611" s="85"/>
      <c r="H611" s="85"/>
      <c r="I611" s="85"/>
      <c r="J611" s="85"/>
      <c r="K611" s="85"/>
      <c r="L611" s="85"/>
      <c r="M611" s="85"/>
      <c r="N611" s="85"/>
      <c r="O611" s="85"/>
      <c r="P611" s="85"/>
      <c r="Q611" s="85"/>
      <c r="R611" s="85"/>
      <c r="S611" s="85"/>
      <c r="T611" s="85"/>
      <c r="U611" s="85"/>
      <c r="V611" s="85"/>
      <c r="W611" s="85"/>
      <c r="X611" s="85"/>
      <c r="Y611" s="85"/>
      <c r="Z611" s="85"/>
    </row>
    <row r="612" spans="1:26">
      <c r="A612" s="85"/>
      <c r="B612" s="107"/>
      <c r="C612" s="85"/>
      <c r="D612" s="85"/>
      <c r="E612" s="85"/>
      <c r="F612" s="85"/>
      <c r="G612" s="85"/>
      <c r="H612" s="85"/>
      <c r="I612" s="85"/>
      <c r="J612" s="85"/>
      <c r="K612" s="85"/>
      <c r="L612" s="85"/>
      <c r="M612" s="85"/>
      <c r="N612" s="85"/>
      <c r="O612" s="85"/>
      <c r="P612" s="85"/>
      <c r="Q612" s="85"/>
      <c r="R612" s="85"/>
      <c r="S612" s="85"/>
      <c r="T612" s="85"/>
      <c r="U612" s="85"/>
      <c r="V612" s="85"/>
      <c r="W612" s="85"/>
      <c r="X612" s="85"/>
      <c r="Y612" s="85"/>
      <c r="Z612" s="85"/>
    </row>
    <row r="613" spans="1:26">
      <c r="A613" s="85"/>
      <c r="B613" s="107"/>
      <c r="C613" s="85"/>
      <c r="D613" s="85"/>
      <c r="E613" s="85"/>
      <c r="F613" s="85"/>
      <c r="G613" s="85"/>
      <c r="H613" s="85"/>
      <c r="I613" s="85"/>
      <c r="J613" s="85"/>
      <c r="K613" s="85"/>
      <c r="L613" s="85"/>
      <c r="M613" s="85"/>
      <c r="N613" s="85"/>
      <c r="O613" s="85"/>
      <c r="P613" s="85"/>
      <c r="Q613" s="85"/>
      <c r="R613" s="85"/>
      <c r="S613" s="85"/>
      <c r="T613" s="85"/>
      <c r="U613" s="85"/>
      <c r="V613" s="85"/>
      <c r="W613" s="85"/>
      <c r="X613" s="85"/>
      <c r="Y613" s="85"/>
      <c r="Z613" s="85"/>
    </row>
    <row r="614" spans="1:26">
      <c r="A614" s="85"/>
      <c r="B614" s="107"/>
      <c r="C614" s="85"/>
      <c r="D614" s="85"/>
      <c r="E614" s="85"/>
      <c r="F614" s="85"/>
      <c r="G614" s="85"/>
      <c r="H614" s="85"/>
      <c r="I614" s="85"/>
      <c r="J614" s="85"/>
      <c r="K614" s="85"/>
      <c r="L614" s="85"/>
      <c r="M614" s="85"/>
      <c r="N614" s="85"/>
      <c r="O614" s="85"/>
      <c r="P614" s="85"/>
      <c r="Q614" s="85"/>
      <c r="R614" s="85"/>
      <c r="S614" s="85"/>
      <c r="T614" s="85"/>
      <c r="U614" s="85"/>
      <c r="V614" s="85"/>
      <c r="W614" s="85"/>
      <c r="X614" s="85"/>
      <c r="Y614" s="85"/>
      <c r="Z614" s="85"/>
    </row>
    <row r="615" spans="1:26">
      <c r="A615" s="85"/>
      <c r="B615" s="107"/>
      <c r="C615" s="85"/>
      <c r="D615" s="85"/>
      <c r="E615" s="85"/>
      <c r="F615" s="85"/>
      <c r="G615" s="85"/>
      <c r="H615" s="85"/>
      <c r="I615" s="85"/>
      <c r="J615" s="85"/>
      <c r="K615" s="85"/>
      <c r="L615" s="85"/>
      <c r="M615" s="85"/>
      <c r="N615" s="85"/>
      <c r="O615" s="85"/>
      <c r="P615" s="85"/>
      <c r="Q615" s="85"/>
      <c r="R615" s="85"/>
      <c r="S615" s="85"/>
      <c r="T615" s="85"/>
      <c r="U615" s="85"/>
      <c r="V615" s="85"/>
      <c r="W615" s="85"/>
      <c r="X615" s="85"/>
      <c r="Y615" s="85"/>
      <c r="Z615" s="85"/>
    </row>
    <row r="616" spans="1:26">
      <c r="A616" s="85"/>
      <c r="B616" s="107"/>
      <c r="C616" s="85"/>
      <c r="D616" s="85"/>
      <c r="E616" s="85"/>
      <c r="F616" s="85"/>
      <c r="G616" s="85"/>
      <c r="H616" s="85"/>
      <c r="I616" s="85"/>
      <c r="J616" s="85"/>
      <c r="K616" s="85"/>
      <c r="L616" s="85"/>
      <c r="M616" s="85"/>
      <c r="N616" s="85"/>
      <c r="O616" s="85"/>
      <c r="P616" s="85"/>
      <c r="Q616" s="85"/>
      <c r="R616" s="85"/>
      <c r="S616" s="85"/>
      <c r="T616" s="85"/>
      <c r="U616" s="85"/>
      <c r="V616" s="85"/>
      <c r="W616" s="85"/>
      <c r="X616" s="85"/>
      <c r="Y616" s="85"/>
      <c r="Z616" s="85"/>
    </row>
    <row r="617" spans="1:26">
      <c r="A617" s="85"/>
      <c r="B617" s="107"/>
      <c r="C617" s="85"/>
      <c r="D617" s="85"/>
      <c r="E617" s="85"/>
      <c r="F617" s="85"/>
      <c r="G617" s="85"/>
      <c r="H617" s="85"/>
      <c r="I617" s="85"/>
      <c r="J617" s="85"/>
      <c r="K617" s="85"/>
      <c r="L617" s="85"/>
      <c r="M617" s="85"/>
      <c r="N617" s="85"/>
      <c r="O617" s="85"/>
      <c r="P617" s="85"/>
      <c r="Q617" s="85"/>
      <c r="R617" s="85"/>
      <c r="S617" s="85"/>
      <c r="T617" s="85"/>
      <c r="U617" s="85"/>
      <c r="V617" s="85"/>
      <c r="W617" s="85"/>
      <c r="X617" s="85"/>
      <c r="Y617" s="85"/>
      <c r="Z617" s="85"/>
    </row>
    <row r="618" spans="1:26">
      <c r="A618" s="85"/>
      <c r="B618" s="107"/>
      <c r="C618" s="85"/>
      <c r="D618" s="85"/>
      <c r="E618" s="85"/>
      <c r="F618" s="85"/>
      <c r="G618" s="85"/>
      <c r="H618" s="85"/>
      <c r="I618" s="85"/>
      <c r="J618" s="85"/>
      <c r="K618" s="85"/>
      <c r="L618" s="85"/>
      <c r="M618" s="85"/>
      <c r="N618" s="85"/>
      <c r="O618" s="85"/>
      <c r="P618" s="85"/>
      <c r="Q618" s="85"/>
      <c r="R618" s="85"/>
      <c r="S618" s="85"/>
      <c r="T618" s="85"/>
      <c r="U618" s="85"/>
      <c r="V618" s="85"/>
      <c r="W618" s="85"/>
      <c r="X618" s="85"/>
      <c r="Y618" s="85"/>
      <c r="Z618" s="85"/>
    </row>
    <row r="619" spans="1:26">
      <c r="A619" s="85"/>
      <c r="B619" s="107"/>
      <c r="C619" s="85"/>
      <c r="D619" s="85"/>
      <c r="E619" s="85"/>
      <c r="F619" s="85"/>
      <c r="G619" s="85"/>
      <c r="H619" s="85"/>
      <c r="I619" s="85"/>
      <c r="J619" s="85"/>
      <c r="K619" s="85"/>
      <c r="L619" s="85"/>
      <c r="M619" s="85"/>
      <c r="N619" s="85"/>
      <c r="O619" s="85"/>
      <c r="P619" s="85"/>
      <c r="Q619" s="85"/>
      <c r="R619" s="85"/>
      <c r="S619" s="85"/>
      <c r="T619" s="85"/>
      <c r="U619" s="85"/>
      <c r="V619" s="85"/>
      <c r="W619" s="85"/>
      <c r="X619" s="85"/>
      <c r="Y619" s="85"/>
      <c r="Z619" s="85"/>
    </row>
    <row r="620" spans="1:26">
      <c r="A620" s="85"/>
      <c r="B620" s="107"/>
      <c r="C620" s="85"/>
      <c r="D620" s="85"/>
      <c r="E620" s="85"/>
      <c r="F620" s="85"/>
      <c r="G620" s="85"/>
      <c r="H620" s="85"/>
      <c r="I620" s="85"/>
      <c r="J620" s="85"/>
      <c r="K620" s="85"/>
      <c r="L620" s="85"/>
      <c r="M620" s="85"/>
      <c r="N620" s="85"/>
      <c r="O620" s="85"/>
      <c r="P620" s="85"/>
      <c r="Q620" s="85"/>
      <c r="R620" s="85"/>
      <c r="S620" s="85"/>
      <c r="T620" s="85"/>
      <c r="U620" s="85"/>
      <c r="V620" s="85"/>
      <c r="W620" s="85"/>
      <c r="X620" s="85"/>
      <c r="Y620" s="85"/>
      <c r="Z620" s="85"/>
    </row>
    <row r="621" spans="1:26">
      <c r="A621" s="85"/>
      <c r="B621" s="107"/>
      <c r="C621" s="85"/>
      <c r="D621" s="85"/>
      <c r="E621" s="85"/>
      <c r="F621" s="85"/>
      <c r="G621" s="85"/>
      <c r="H621" s="85"/>
      <c r="I621" s="85"/>
      <c r="J621" s="85"/>
      <c r="K621" s="85"/>
      <c r="L621" s="85"/>
      <c r="M621" s="85"/>
      <c r="N621" s="85"/>
      <c r="O621" s="85"/>
      <c r="P621" s="85"/>
      <c r="Q621" s="85"/>
      <c r="R621" s="85"/>
      <c r="S621" s="85"/>
      <c r="T621" s="85"/>
      <c r="U621" s="85"/>
      <c r="V621" s="85"/>
      <c r="W621" s="85"/>
      <c r="X621" s="85"/>
      <c r="Y621" s="85"/>
      <c r="Z621" s="85"/>
    </row>
    <row r="622" spans="1:26">
      <c r="A622" s="85"/>
      <c r="B622" s="107"/>
      <c r="C622" s="85"/>
      <c r="D622" s="85"/>
      <c r="E622" s="85"/>
      <c r="F622" s="85"/>
      <c r="G622" s="85"/>
      <c r="H622" s="85"/>
      <c r="I622" s="85"/>
      <c r="J622" s="85"/>
      <c r="K622" s="85"/>
      <c r="L622" s="85"/>
      <c r="M622" s="85"/>
      <c r="N622" s="85"/>
      <c r="O622" s="85"/>
      <c r="P622" s="85"/>
      <c r="Q622" s="85"/>
      <c r="R622" s="85"/>
      <c r="S622" s="85"/>
      <c r="T622" s="85"/>
      <c r="U622" s="85"/>
      <c r="V622" s="85"/>
      <c r="W622" s="85"/>
      <c r="X622" s="85"/>
      <c r="Y622" s="85"/>
      <c r="Z622" s="85"/>
    </row>
    <row r="623" spans="1:26">
      <c r="A623" s="85"/>
      <c r="B623" s="107"/>
      <c r="C623" s="85"/>
      <c r="D623" s="85"/>
      <c r="E623" s="85"/>
      <c r="F623" s="85"/>
      <c r="G623" s="85"/>
      <c r="H623" s="85"/>
      <c r="I623" s="85"/>
      <c r="J623" s="85"/>
      <c r="K623" s="85"/>
      <c r="L623" s="85"/>
      <c r="M623" s="85"/>
      <c r="N623" s="85"/>
      <c r="O623" s="85"/>
      <c r="P623" s="85"/>
      <c r="Q623" s="85"/>
      <c r="R623" s="85"/>
      <c r="S623" s="85"/>
      <c r="T623" s="85"/>
      <c r="U623" s="85"/>
      <c r="V623" s="85"/>
      <c r="W623" s="85"/>
      <c r="X623" s="85"/>
      <c r="Y623" s="85"/>
      <c r="Z623" s="85"/>
    </row>
    <row r="624" spans="1:26">
      <c r="A624" s="85"/>
      <c r="B624" s="107"/>
      <c r="C624" s="85"/>
      <c r="D624" s="85"/>
      <c r="E624" s="85"/>
      <c r="F624" s="85"/>
      <c r="G624" s="85"/>
      <c r="H624" s="85"/>
      <c r="I624" s="85"/>
      <c r="J624" s="85"/>
      <c r="K624" s="85"/>
      <c r="L624" s="85"/>
      <c r="M624" s="85"/>
      <c r="N624" s="85"/>
      <c r="O624" s="85"/>
      <c r="P624" s="85"/>
      <c r="Q624" s="85"/>
      <c r="R624" s="85"/>
      <c r="S624" s="85"/>
      <c r="T624" s="85"/>
      <c r="U624" s="85"/>
      <c r="V624" s="85"/>
      <c r="W624" s="85"/>
      <c r="X624" s="85"/>
      <c r="Y624" s="85"/>
      <c r="Z624" s="85"/>
    </row>
    <row r="625" spans="1:26">
      <c r="A625" s="85"/>
      <c r="B625" s="107"/>
      <c r="C625" s="85"/>
      <c r="D625" s="85"/>
      <c r="E625" s="85"/>
      <c r="F625" s="85"/>
      <c r="G625" s="85"/>
      <c r="H625" s="85"/>
      <c r="I625" s="85"/>
      <c r="J625" s="85"/>
      <c r="K625" s="85"/>
      <c r="L625" s="85"/>
      <c r="M625" s="85"/>
      <c r="N625" s="85"/>
      <c r="O625" s="85"/>
      <c r="P625" s="85"/>
      <c r="Q625" s="85"/>
      <c r="R625" s="85"/>
      <c r="S625" s="85"/>
      <c r="T625" s="85"/>
      <c r="U625" s="85"/>
      <c r="V625" s="85"/>
      <c r="W625" s="85"/>
      <c r="X625" s="85"/>
      <c r="Y625" s="85"/>
      <c r="Z625" s="85"/>
    </row>
    <row r="626" spans="1:26">
      <c r="A626" s="85"/>
      <c r="B626" s="107"/>
      <c r="C626" s="85"/>
      <c r="D626" s="85"/>
      <c r="E626" s="85"/>
      <c r="F626" s="85"/>
      <c r="G626" s="85"/>
      <c r="H626" s="85"/>
      <c r="I626" s="85"/>
      <c r="J626" s="85"/>
      <c r="K626" s="85"/>
      <c r="L626" s="85"/>
      <c r="M626" s="85"/>
      <c r="N626" s="85"/>
      <c r="O626" s="85"/>
      <c r="P626" s="85"/>
      <c r="Q626" s="85"/>
      <c r="R626" s="85"/>
      <c r="S626" s="85"/>
      <c r="T626" s="85"/>
      <c r="U626" s="85"/>
      <c r="V626" s="85"/>
      <c r="W626" s="85"/>
      <c r="X626" s="85"/>
      <c r="Y626" s="85"/>
      <c r="Z626" s="85"/>
    </row>
    <row r="627" spans="1:26">
      <c r="A627" s="85"/>
      <c r="B627" s="107"/>
      <c r="C627" s="85"/>
      <c r="D627" s="85"/>
      <c r="E627" s="85"/>
      <c r="F627" s="85"/>
      <c r="G627" s="85"/>
      <c r="H627" s="85"/>
      <c r="I627" s="85"/>
      <c r="J627" s="85"/>
      <c r="K627" s="85"/>
      <c r="L627" s="85"/>
      <c r="M627" s="85"/>
      <c r="N627" s="85"/>
      <c r="O627" s="85"/>
      <c r="P627" s="85"/>
      <c r="Q627" s="85"/>
      <c r="R627" s="85"/>
      <c r="S627" s="85"/>
      <c r="T627" s="85"/>
      <c r="U627" s="85"/>
      <c r="V627" s="85"/>
      <c r="W627" s="85"/>
      <c r="X627" s="85"/>
      <c r="Y627" s="85"/>
      <c r="Z627" s="85"/>
    </row>
    <row r="628" spans="1:26">
      <c r="A628" s="85"/>
      <c r="B628" s="107"/>
      <c r="C628" s="85"/>
      <c r="D628" s="85"/>
      <c r="E628" s="85"/>
      <c r="F628" s="85"/>
      <c r="G628" s="85"/>
      <c r="H628" s="85"/>
      <c r="I628" s="85"/>
      <c r="J628" s="85"/>
      <c r="K628" s="85"/>
      <c r="L628" s="85"/>
      <c r="M628" s="85"/>
      <c r="N628" s="85"/>
      <c r="O628" s="85"/>
      <c r="P628" s="85"/>
      <c r="Q628" s="85"/>
      <c r="R628" s="85"/>
      <c r="S628" s="85"/>
      <c r="T628" s="85"/>
      <c r="U628" s="85"/>
      <c r="V628" s="85"/>
      <c r="W628" s="85"/>
      <c r="X628" s="85"/>
      <c r="Y628" s="85"/>
      <c r="Z628" s="85"/>
    </row>
    <row r="629" spans="1:26">
      <c r="A629" s="85"/>
      <c r="B629" s="107"/>
      <c r="C629" s="85"/>
      <c r="D629" s="85"/>
      <c r="E629" s="85"/>
      <c r="F629" s="85"/>
      <c r="G629" s="85"/>
      <c r="H629" s="85"/>
      <c r="I629" s="85"/>
      <c r="J629" s="85"/>
      <c r="K629" s="85"/>
      <c r="L629" s="85"/>
      <c r="M629" s="85"/>
      <c r="N629" s="85"/>
      <c r="O629" s="85"/>
      <c r="P629" s="85"/>
      <c r="Q629" s="85"/>
      <c r="R629" s="85"/>
      <c r="S629" s="85"/>
      <c r="T629" s="85"/>
      <c r="U629" s="85"/>
      <c r="V629" s="85"/>
      <c r="W629" s="85"/>
      <c r="X629" s="85"/>
      <c r="Y629" s="85"/>
      <c r="Z629" s="85"/>
    </row>
    <row r="630" spans="1:26">
      <c r="A630" s="85"/>
      <c r="B630" s="107"/>
      <c r="C630" s="85"/>
      <c r="D630" s="85"/>
      <c r="E630" s="85"/>
      <c r="F630" s="85"/>
      <c r="G630" s="85"/>
      <c r="H630" s="85"/>
      <c r="I630" s="85"/>
      <c r="J630" s="85"/>
      <c r="K630" s="85"/>
      <c r="L630" s="85"/>
      <c r="M630" s="85"/>
      <c r="N630" s="85"/>
      <c r="O630" s="85"/>
      <c r="P630" s="85"/>
      <c r="Q630" s="85"/>
      <c r="R630" s="85"/>
      <c r="S630" s="85"/>
      <c r="T630" s="85"/>
      <c r="U630" s="85"/>
      <c r="V630" s="85"/>
      <c r="W630" s="85"/>
      <c r="X630" s="85"/>
      <c r="Y630" s="85"/>
      <c r="Z630" s="85"/>
    </row>
    <row r="631" spans="1:26">
      <c r="A631" s="85"/>
      <c r="B631" s="107"/>
      <c r="C631" s="85"/>
      <c r="D631" s="85"/>
      <c r="E631" s="85"/>
      <c r="F631" s="85"/>
      <c r="G631" s="85"/>
      <c r="H631" s="85"/>
      <c r="I631" s="85"/>
      <c r="J631" s="85"/>
      <c r="K631" s="85"/>
      <c r="L631" s="85"/>
      <c r="M631" s="85"/>
      <c r="N631" s="85"/>
      <c r="O631" s="85"/>
      <c r="P631" s="85"/>
      <c r="Q631" s="85"/>
      <c r="R631" s="85"/>
      <c r="S631" s="85"/>
      <c r="T631" s="85"/>
      <c r="U631" s="85"/>
      <c r="V631" s="85"/>
      <c r="W631" s="85"/>
      <c r="X631" s="85"/>
      <c r="Y631" s="85"/>
      <c r="Z631" s="85"/>
    </row>
    <row r="632" spans="1:26">
      <c r="A632" s="85"/>
      <c r="B632" s="107"/>
      <c r="C632" s="85"/>
      <c r="D632" s="85"/>
      <c r="E632" s="85"/>
      <c r="F632" s="85"/>
      <c r="G632" s="85"/>
      <c r="H632" s="85"/>
      <c r="I632" s="85"/>
      <c r="J632" s="85"/>
      <c r="K632" s="85"/>
      <c r="L632" s="85"/>
      <c r="M632" s="85"/>
      <c r="N632" s="85"/>
      <c r="O632" s="85"/>
      <c r="P632" s="85"/>
      <c r="Q632" s="85"/>
      <c r="R632" s="85"/>
      <c r="S632" s="85"/>
      <c r="T632" s="85"/>
      <c r="U632" s="85"/>
      <c r="V632" s="85"/>
      <c r="W632" s="85"/>
      <c r="X632" s="85"/>
      <c r="Y632" s="85"/>
      <c r="Z632" s="85"/>
    </row>
    <row r="633" spans="1:26">
      <c r="A633" s="85"/>
      <c r="B633" s="107"/>
      <c r="C633" s="85"/>
      <c r="D633" s="85"/>
      <c r="E633" s="85"/>
      <c r="F633" s="85"/>
      <c r="G633" s="85"/>
      <c r="H633" s="85"/>
      <c r="I633" s="85"/>
      <c r="J633" s="85"/>
      <c r="K633" s="85"/>
      <c r="L633" s="85"/>
      <c r="M633" s="85"/>
      <c r="N633" s="85"/>
      <c r="O633" s="85"/>
      <c r="P633" s="85"/>
      <c r="Q633" s="85"/>
      <c r="R633" s="85"/>
      <c r="S633" s="85"/>
      <c r="T633" s="85"/>
      <c r="U633" s="85"/>
      <c r="V633" s="85"/>
      <c r="W633" s="85"/>
      <c r="X633" s="85"/>
      <c r="Y633" s="85"/>
      <c r="Z633" s="85"/>
    </row>
    <row r="634" spans="1:26">
      <c r="A634" s="85"/>
      <c r="B634" s="107"/>
      <c r="C634" s="85"/>
      <c r="D634" s="85"/>
      <c r="E634" s="85"/>
      <c r="F634" s="85"/>
      <c r="G634" s="85"/>
      <c r="H634" s="85"/>
      <c r="I634" s="85"/>
      <c r="J634" s="85"/>
      <c r="K634" s="85"/>
      <c r="L634" s="85"/>
      <c r="M634" s="85"/>
      <c r="N634" s="85"/>
      <c r="O634" s="85"/>
      <c r="P634" s="85"/>
      <c r="Q634" s="85"/>
      <c r="R634" s="85"/>
      <c r="S634" s="85"/>
      <c r="T634" s="85"/>
      <c r="U634" s="85"/>
      <c r="V634" s="85"/>
      <c r="W634" s="85"/>
      <c r="X634" s="85"/>
      <c r="Y634" s="85"/>
      <c r="Z634" s="85"/>
    </row>
    <row r="635" spans="1:26">
      <c r="A635" s="85"/>
      <c r="B635" s="107"/>
      <c r="C635" s="85"/>
      <c r="D635" s="85"/>
      <c r="E635" s="85"/>
      <c r="F635" s="85"/>
      <c r="G635" s="85"/>
      <c r="H635" s="85"/>
      <c r="I635" s="85"/>
      <c r="J635" s="85"/>
      <c r="K635" s="85"/>
      <c r="L635" s="85"/>
      <c r="M635" s="85"/>
      <c r="N635" s="85"/>
      <c r="O635" s="85"/>
      <c r="P635" s="85"/>
      <c r="Q635" s="85"/>
      <c r="R635" s="85"/>
      <c r="S635" s="85"/>
      <c r="T635" s="85"/>
      <c r="U635" s="85"/>
      <c r="V635" s="85"/>
      <c r="W635" s="85"/>
      <c r="X635" s="85"/>
      <c r="Y635" s="85"/>
      <c r="Z635" s="85"/>
    </row>
    <row r="636" spans="1:26">
      <c r="A636" s="85"/>
      <c r="B636" s="107"/>
      <c r="C636" s="85"/>
      <c r="D636" s="85"/>
      <c r="E636" s="85"/>
      <c r="F636" s="85"/>
      <c r="G636" s="85"/>
      <c r="H636" s="85"/>
      <c r="I636" s="85"/>
      <c r="J636" s="85"/>
      <c r="K636" s="85"/>
      <c r="L636" s="85"/>
      <c r="M636" s="85"/>
      <c r="N636" s="85"/>
      <c r="O636" s="85"/>
      <c r="P636" s="85"/>
      <c r="Q636" s="85"/>
      <c r="R636" s="85"/>
      <c r="S636" s="85"/>
      <c r="T636" s="85"/>
      <c r="U636" s="85"/>
      <c r="V636" s="85"/>
      <c r="W636" s="85"/>
      <c r="X636" s="85"/>
      <c r="Y636" s="85"/>
      <c r="Z636" s="85"/>
    </row>
    <row r="637" spans="1:26">
      <c r="A637" s="85"/>
      <c r="B637" s="107"/>
      <c r="C637" s="85"/>
      <c r="D637" s="85"/>
      <c r="E637" s="85"/>
      <c r="F637" s="85"/>
      <c r="G637" s="85"/>
      <c r="H637" s="85"/>
      <c r="I637" s="85"/>
      <c r="J637" s="85"/>
      <c r="K637" s="85"/>
      <c r="L637" s="85"/>
      <c r="M637" s="85"/>
      <c r="N637" s="85"/>
      <c r="O637" s="85"/>
      <c r="P637" s="85"/>
      <c r="Q637" s="85"/>
      <c r="R637" s="85"/>
      <c r="S637" s="85"/>
      <c r="T637" s="85"/>
      <c r="U637" s="85"/>
      <c r="V637" s="85"/>
      <c r="W637" s="85"/>
      <c r="X637" s="85"/>
      <c r="Y637" s="85"/>
      <c r="Z637" s="85"/>
    </row>
    <row r="638" spans="1:26">
      <c r="A638" s="85"/>
      <c r="B638" s="107"/>
      <c r="C638" s="85"/>
      <c r="D638" s="85"/>
      <c r="E638" s="85"/>
      <c r="F638" s="85"/>
      <c r="G638" s="85"/>
      <c r="H638" s="85"/>
      <c r="I638" s="85"/>
      <c r="J638" s="85"/>
      <c r="K638" s="85"/>
      <c r="L638" s="85"/>
      <c r="M638" s="85"/>
      <c r="N638" s="85"/>
      <c r="O638" s="85"/>
      <c r="P638" s="85"/>
      <c r="Q638" s="85"/>
      <c r="R638" s="85"/>
      <c r="S638" s="85"/>
      <c r="T638" s="85"/>
      <c r="U638" s="85"/>
      <c r="V638" s="85"/>
      <c r="W638" s="85"/>
      <c r="X638" s="85"/>
      <c r="Y638" s="85"/>
      <c r="Z638" s="85"/>
    </row>
    <row r="639" spans="1:26">
      <c r="A639" s="85"/>
      <c r="B639" s="107"/>
      <c r="C639" s="85"/>
      <c r="D639" s="85"/>
      <c r="E639" s="85"/>
      <c r="F639" s="85"/>
      <c r="G639" s="85"/>
      <c r="H639" s="85"/>
      <c r="I639" s="85"/>
      <c r="J639" s="85"/>
      <c r="K639" s="85"/>
      <c r="L639" s="85"/>
      <c r="M639" s="85"/>
      <c r="N639" s="85"/>
      <c r="O639" s="85"/>
      <c r="P639" s="85"/>
      <c r="Q639" s="85"/>
      <c r="R639" s="85"/>
      <c r="S639" s="85"/>
      <c r="T639" s="85"/>
      <c r="U639" s="85"/>
      <c r="V639" s="85"/>
      <c r="W639" s="85"/>
      <c r="X639" s="85"/>
      <c r="Y639" s="85"/>
      <c r="Z639" s="85"/>
    </row>
    <row r="640" spans="1:26">
      <c r="A640" s="85"/>
      <c r="B640" s="107"/>
      <c r="C640" s="85"/>
      <c r="D640" s="85"/>
      <c r="E640" s="85"/>
      <c r="F640" s="85"/>
      <c r="G640" s="85"/>
      <c r="H640" s="85"/>
      <c r="I640" s="85"/>
      <c r="J640" s="85"/>
      <c r="K640" s="85"/>
      <c r="L640" s="85"/>
      <c r="M640" s="85"/>
      <c r="N640" s="85"/>
      <c r="O640" s="85"/>
      <c r="P640" s="85"/>
      <c r="Q640" s="85"/>
      <c r="R640" s="85"/>
      <c r="S640" s="85"/>
      <c r="T640" s="85"/>
      <c r="U640" s="85"/>
      <c r="V640" s="85"/>
      <c r="W640" s="85"/>
      <c r="X640" s="85"/>
      <c r="Y640" s="85"/>
      <c r="Z640" s="85"/>
    </row>
    <row r="641" spans="1:26">
      <c r="A641" s="85"/>
      <c r="B641" s="107"/>
      <c r="C641" s="85"/>
      <c r="D641" s="85"/>
      <c r="E641" s="85"/>
      <c r="F641" s="85"/>
      <c r="G641" s="85"/>
      <c r="H641" s="85"/>
      <c r="I641" s="85"/>
      <c r="J641" s="85"/>
      <c r="K641" s="85"/>
      <c r="L641" s="85"/>
      <c r="M641" s="85"/>
      <c r="N641" s="85"/>
      <c r="O641" s="85"/>
      <c r="P641" s="85"/>
      <c r="Q641" s="85"/>
      <c r="R641" s="85"/>
      <c r="S641" s="85"/>
      <c r="T641" s="85"/>
      <c r="U641" s="85"/>
      <c r="V641" s="85"/>
      <c r="W641" s="85"/>
      <c r="X641" s="85"/>
      <c r="Y641" s="85"/>
      <c r="Z641" s="85"/>
    </row>
    <row r="642" spans="1:26">
      <c r="A642" s="85"/>
      <c r="B642" s="107"/>
      <c r="C642" s="85"/>
      <c r="D642" s="85"/>
      <c r="E642" s="85"/>
      <c r="F642" s="85"/>
      <c r="G642" s="85"/>
      <c r="H642" s="85"/>
      <c r="I642" s="85"/>
      <c r="J642" s="85"/>
      <c r="K642" s="85"/>
      <c r="L642" s="85"/>
      <c r="M642" s="85"/>
      <c r="N642" s="85"/>
      <c r="O642" s="85"/>
      <c r="P642" s="85"/>
      <c r="Q642" s="85"/>
      <c r="R642" s="85"/>
      <c r="S642" s="85"/>
      <c r="T642" s="85"/>
      <c r="U642" s="85"/>
      <c r="V642" s="85"/>
      <c r="W642" s="85"/>
      <c r="X642" s="85"/>
      <c r="Y642" s="85"/>
      <c r="Z642" s="85"/>
    </row>
    <row r="643" spans="1:26">
      <c r="A643" s="85"/>
      <c r="B643" s="107"/>
      <c r="C643" s="85"/>
      <c r="D643" s="85"/>
      <c r="E643" s="85"/>
      <c r="F643" s="85"/>
      <c r="G643" s="85"/>
      <c r="H643" s="85"/>
      <c r="I643" s="85"/>
      <c r="J643" s="85"/>
      <c r="K643" s="85"/>
      <c r="L643" s="85"/>
      <c r="M643" s="85"/>
      <c r="N643" s="85"/>
      <c r="O643" s="85"/>
      <c r="P643" s="85"/>
      <c r="Q643" s="85"/>
      <c r="R643" s="85"/>
      <c r="S643" s="85"/>
      <c r="T643" s="85"/>
      <c r="U643" s="85"/>
      <c r="V643" s="85"/>
      <c r="W643" s="85"/>
      <c r="X643" s="85"/>
      <c r="Y643" s="85"/>
      <c r="Z643" s="85"/>
    </row>
    <row r="644" spans="1:26">
      <c r="A644" s="85"/>
      <c r="B644" s="107"/>
      <c r="C644" s="85"/>
      <c r="D644" s="85"/>
      <c r="E644" s="85"/>
      <c r="F644" s="85"/>
      <c r="G644" s="85"/>
      <c r="H644" s="85"/>
      <c r="I644" s="85"/>
      <c r="J644" s="85"/>
      <c r="K644" s="85"/>
      <c r="L644" s="85"/>
      <c r="M644" s="85"/>
      <c r="N644" s="85"/>
      <c r="O644" s="85"/>
      <c r="P644" s="85"/>
      <c r="Q644" s="85"/>
      <c r="R644" s="85"/>
      <c r="S644" s="85"/>
      <c r="T644" s="85"/>
      <c r="U644" s="85"/>
      <c r="V644" s="85"/>
      <c r="W644" s="85"/>
      <c r="X644" s="85"/>
      <c r="Y644" s="85"/>
      <c r="Z644" s="85"/>
    </row>
    <row r="645" spans="1:26">
      <c r="A645" s="85"/>
      <c r="B645" s="107"/>
      <c r="C645" s="85"/>
      <c r="D645" s="85"/>
      <c r="E645" s="85"/>
      <c r="F645" s="85"/>
      <c r="G645" s="85"/>
      <c r="H645" s="85"/>
      <c r="I645" s="85"/>
      <c r="J645" s="85"/>
      <c r="K645" s="85"/>
      <c r="L645" s="85"/>
      <c r="M645" s="85"/>
      <c r="N645" s="85"/>
      <c r="O645" s="85"/>
      <c r="P645" s="85"/>
      <c r="Q645" s="85"/>
      <c r="R645" s="85"/>
      <c r="S645" s="85"/>
      <c r="T645" s="85"/>
      <c r="U645" s="85"/>
      <c r="V645" s="85"/>
      <c r="W645" s="85"/>
      <c r="X645" s="85"/>
      <c r="Y645" s="85"/>
      <c r="Z645" s="85"/>
    </row>
    <row r="646" spans="1:26">
      <c r="A646" s="85"/>
      <c r="B646" s="107"/>
      <c r="C646" s="85"/>
      <c r="D646" s="85"/>
      <c r="E646" s="85"/>
      <c r="F646" s="85"/>
      <c r="G646" s="85"/>
      <c r="H646" s="85"/>
      <c r="I646" s="85"/>
      <c r="J646" s="85"/>
      <c r="K646" s="85"/>
      <c r="L646" s="85"/>
      <c r="M646" s="85"/>
      <c r="N646" s="85"/>
      <c r="O646" s="85"/>
      <c r="P646" s="85"/>
      <c r="Q646" s="85"/>
      <c r="R646" s="85"/>
      <c r="S646" s="85"/>
      <c r="T646" s="85"/>
      <c r="U646" s="85"/>
      <c r="V646" s="85"/>
      <c r="W646" s="85"/>
      <c r="X646" s="85"/>
      <c r="Y646" s="85"/>
      <c r="Z646" s="85"/>
    </row>
    <row r="647" spans="1:26">
      <c r="A647" s="85"/>
      <c r="B647" s="107"/>
      <c r="C647" s="85"/>
      <c r="D647" s="85"/>
      <c r="E647" s="85"/>
      <c r="F647" s="85"/>
      <c r="G647" s="85"/>
      <c r="H647" s="85"/>
      <c r="I647" s="85"/>
      <c r="J647" s="85"/>
      <c r="K647" s="85"/>
      <c r="L647" s="85"/>
      <c r="M647" s="85"/>
      <c r="N647" s="85"/>
      <c r="O647" s="85"/>
      <c r="P647" s="85"/>
      <c r="Q647" s="85"/>
      <c r="R647" s="85"/>
      <c r="S647" s="85"/>
      <c r="T647" s="85"/>
      <c r="U647" s="85"/>
      <c r="V647" s="85"/>
      <c r="W647" s="85"/>
      <c r="X647" s="85"/>
      <c r="Y647" s="85"/>
      <c r="Z647" s="85"/>
    </row>
    <row r="648" spans="1:26">
      <c r="A648" s="85"/>
      <c r="B648" s="107"/>
      <c r="C648" s="85"/>
      <c r="D648" s="85"/>
      <c r="E648" s="85"/>
      <c r="F648" s="85"/>
      <c r="G648" s="85"/>
      <c r="H648" s="85"/>
      <c r="I648" s="85"/>
      <c r="J648" s="85"/>
      <c r="K648" s="85"/>
      <c r="L648" s="85"/>
      <c r="M648" s="85"/>
      <c r="N648" s="85"/>
      <c r="O648" s="85"/>
      <c r="P648" s="85"/>
      <c r="Q648" s="85"/>
      <c r="R648" s="85"/>
      <c r="S648" s="85"/>
      <c r="T648" s="85"/>
      <c r="U648" s="85"/>
      <c r="V648" s="85"/>
      <c r="W648" s="85"/>
      <c r="X648" s="85"/>
      <c r="Y648" s="85"/>
      <c r="Z648" s="85"/>
    </row>
    <row r="649" spans="1:26">
      <c r="A649" s="85"/>
      <c r="B649" s="107"/>
      <c r="C649" s="85"/>
      <c r="D649" s="85"/>
      <c r="E649" s="85"/>
      <c r="F649" s="85"/>
      <c r="G649" s="85"/>
      <c r="H649" s="85"/>
      <c r="I649" s="85"/>
      <c r="J649" s="85"/>
      <c r="K649" s="85"/>
      <c r="L649" s="85"/>
      <c r="M649" s="85"/>
      <c r="N649" s="85"/>
      <c r="O649" s="85"/>
      <c r="P649" s="85"/>
      <c r="Q649" s="85"/>
      <c r="R649" s="85"/>
      <c r="S649" s="85"/>
      <c r="T649" s="85"/>
      <c r="U649" s="85"/>
      <c r="V649" s="85"/>
      <c r="W649" s="85"/>
      <c r="X649" s="85"/>
      <c r="Y649" s="85"/>
      <c r="Z649" s="85"/>
    </row>
    <row r="650" spans="1:26">
      <c r="A650" s="85"/>
      <c r="B650" s="107"/>
      <c r="C650" s="85"/>
      <c r="D650" s="85"/>
      <c r="E650" s="85"/>
      <c r="F650" s="85"/>
      <c r="G650" s="85"/>
      <c r="H650" s="85"/>
      <c r="I650" s="85"/>
      <c r="J650" s="85"/>
      <c r="K650" s="85"/>
      <c r="L650" s="85"/>
      <c r="M650" s="85"/>
      <c r="N650" s="85"/>
      <c r="O650" s="85"/>
      <c r="P650" s="85"/>
      <c r="Q650" s="85"/>
      <c r="R650" s="85"/>
      <c r="S650" s="85"/>
      <c r="T650" s="85"/>
      <c r="U650" s="85"/>
      <c r="V650" s="85"/>
      <c r="W650" s="85"/>
      <c r="X650" s="85"/>
      <c r="Y650" s="85"/>
      <c r="Z650" s="85"/>
    </row>
    <row r="651" spans="1:26">
      <c r="A651" s="85"/>
      <c r="B651" s="107"/>
      <c r="C651" s="85"/>
      <c r="D651" s="85"/>
      <c r="E651" s="85"/>
      <c r="F651" s="85"/>
      <c r="G651" s="85"/>
      <c r="H651" s="85"/>
      <c r="I651" s="85"/>
      <c r="J651" s="85"/>
      <c r="K651" s="85"/>
      <c r="L651" s="85"/>
      <c r="M651" s="85"/>
      <c r="N651" s="85"/>
      <c r="O651" s="85"/>
      <c r="P651" s="85"/>
      <c r="Q651" s="85"/>
      <c r="R651" s="85"/>
      <c r="S651" s="85"/>
      <c r="T651" s="85"/>
      <c r="U651" s="85"/>
      <c r="V651" s="85"/>
      <c r="W651" s="85"/>
      <c r="X651" s="85"/>
      <c r="Y651" s="85"/>
      <c r="Z651" s="85"/>
    </row>
    <row r="652" spans="1:26">
      <c r="A652" s="85"/>
      <c r="B652" s="107"/>
      <c r="C652" s="85"/>
      <c r="D652" s="85"/>
      <c r="E652" s="85"/>
      <c r="F652" s="85"/>
      <c r="G652" s="85"/>
      <c r="H652" s="85"/>
      <c r="I652" s="85"/>
      <c r="J652" s="85"/>
      <c r="K652" s="85"/>
      <c r="L652" s="85"/>
      <c r="M652" s="85"/>
      <c r="N652" s="85"/>
      <c r="O652" s="85"/>
      <c r="P652" s="85"/>
      <c r="Q652" s="85"/>
      <c r="R652" s="85"/>
      <c r="S652" s="85"/>
      <c r="T652" s="85"/>
      <c r="U652" s="85"/>
      <c r="V652" s="85"/>
      <c r="W652" s="85"/>
      <c r="X652" s="85"/>
      <c r="Y652" s="85"/>
      <c r="Z652" s="85"/>
    </row>
    <row r="653" spans="1:26">
      <c r="A653" s="85"/>
      <c r="B653" s="107"/>
      <c r="C653" s="85"/>
      <c r="D653" s="85"/>
      <c r="E653" s="85"/>
      <c r="F653" s="85"/>
      <c r="G653" s="85"/>
      <c r="H653" s="85"/>
      <c r="I653" s="85"/>
      <c r="J653" s="85"/>
      <c r="K653" s="85"/>
      <c r="L653" s="85"/>
      <c r="M653" s="85"/>
      <c r="N653" s="85"/>
      <c r="O653" s="85"/>
      <c r="P653" s="85"/>
      <c r="Q653" s="85"/>
      <c r="R653" s="85"/>
      <c r="S653" s="85"/>
      <c r="T653" s="85"/>
      <c r="U653" s="85"/>
      <c r="V653" s="85"/>
      <c r="W653" s="85"/>
      <c r="X653" s="85"/>
      <c r="Y653" s="85"/>
      <c r="Z653" s="85"/>
    </row>
    <row r="654" spans="1:26">
      <c r="A654" s="85"/>
      <c r="B654" s="107"/>
      <c r="C654" s="85"/>
      <c r="D654" s="85"/>
      <c r="E654" s="85"/>
      <c r="F654" s="85"/>
      <c r="G654" s="85"/>
      <c r="H654" s="85"/>
      <c r="I654" s="85"/>
      <c r="J654" s="85"/>
      <c r="K654" s="85"/>
      <c r="L654" s="85"/>
      <c r="M654" s="85"/>
      <c r="N654" s="85"/>
      <c r="O654" s="85"/>
      <c r="P654" s="85"/>
      <c r="Q654" s="85"/>
      <c r="R654" s="85"/>
      <c r="S654" s="85"/>
      <c r="T654" s="85"/>
      <c r="U654" s="85"/>
      <c r="V654" s="85"/>
      <c r="W654" s="85"/>
      <c r="X654" s="85"/>
      <c r="Y654" s="85"/>
      <c r="Z654" s="85"/>
    </row>
    <row r="655" spans="1:26">
      <c r="A655" s="85"/>
      <c r="B655" s="107"/>
      <c r="C655" s="85"/>
      <c r="D655" s="85"/>
      <c r="E655" s="85"/>
      <c r="F655" s="85"/>
      <c r="G655" s="85"/>
      <c r="H655" s="85"/>
      <c r="I655" s="85"/>
      <c r="J655" s="85"/>
      <c r="K655" s="85"/>
      <c r="L655" s="85"/>
      <c r="M655" s="85"/>
      <c r="N655" s="85"/>
      <c r="O655" s="85"/>
      <c r="P655" s="85"/>
      <c r="Q655" s="85"/>
      <c r="R655" s="85"/>
      <c r="S655" s="85"/>
      <c r="T655" s="85"/>
      <c r="U655" s="85"/>
      <c r="V655" s="85"/>
      <c r="W655" s="85"/>
      <c r="X655" s="85"/>
      <c r="Y655" s="85"/>
      <c r="Z655" s="85"/>
    </row>
    <row r="656" spans="1:26">
      <c r="A656" s="85"/>
      <c r="B656" s="107"/>
      <c r="C656" s="85"/>
      <c r="D656" s="85"/>
      <c r="E656" s="85"/>
      <c r="F656" s="85"/>
      <c r="G656" s="85"/>
      <c r="H656" s="85"/>
      <c r="I656" s="85"/>
      <c r="J656" s="85"/>
      <c r="K656" s="85"/>
      <c r="L656" s="85"/>
      <c r="M656" s="85"/>
      <c r="N656" s="85"/>
      <c r="O656" s="85"/>
      <c r="P656" s="85"/>
      <c r="Q656" s="85"/>
      <c r="R656" s="85"/>
      <c r="S656" s="85"/>
      <c r="T656" s="85"/>
      <c r="U656" s="85"/>
      <c r="V656" s="85"/>
      <c r="W656" s="85"/>
      <c r="X656" s="85"/>
      <c r="Y656" s="85"/>
      <c r="Z656" s="85"/>
    </row>
    <row r="657" spans="1:26">
      <c r="A657" s="85"/>
      <c r="B657" s="107"/>
      <c r="C657" s="85"/>
      <c r="D657" s="85"/>
      <c r="E657" s="85"/>
      <c r="F657" s="85"/>
      <c r="G657" s="85"/>
      <c r="H657" s="85"/>
      <c r="I657" s="85"/>
      <c r="J657" s="85"/>
      <c r="K657" s="85"/>
      <c r="L657" s="85"/>
      <c r="M657" s="85"/>
      <c r="N657" s="85"/>
      <c r="O657" s="85"/>
      <c r="P657" s="85"/>
      <c r="Q657" s="85"/>
      <c r="R657" s="85"/>
      <c r="S657" s="85"/>
      <c r="T657" s="85"/>
      <c r="U657" s="85"/>
      <c r="V657" s="85"/>
      <c r="W657" s="85"/>
      <c r="X657" s="85"/>
      <c r="Y657" s="85"/>
      <c r="Z657" s="85"/>
    </row>
    <row r="658" spans="1:26">
      <c r="A658" s="85"/>
      <c r="B658" s="107"/>
      <c r="C658" s="85"/>
      <c r="D658" s="85"/>
      <c r="E658" s="85"/>
      <c r="F658" s="85"/>
      <c r="G658" s="85"/>
      <c r="H658" s="85"/>
      <c r="I658" s="85"/>
      <c r="J658" s="85"/>
      <c r="K658" s="85"/>
      <c r="L658" s="85"/>
      <c r="M658" s="85"/>
      <c r="N658" s="85"/>
      <c r="O658" s="85"/>
      <c r="P658" s="85"/>
      <c r="Q658" s="85"/>
      <c r="R658" s="85"/>
      <c r="S658" s="85"/>
      <c r="T658" s="85"/>
      <c r="U658" s="85"/>
      <c r="V658" s="85"/>
      <c r="W658" s="85"/>
      <c r="X658" s="85"/>
      <c r="Y658" s="85"/>
      <c r="Z658" s="85"/>
    </row>
    <row r="659" spans="1:26">
      <c r="A659" s="85"/>
      <c r="B659" s="107"/>
      <c r="C659" s="85"/>
      <c r="D659" s="85"/>
      <c r="E659" s="85"/>
      <c r="F659" s="85"/>
      <c r="G659" s="85"/>
      <c r="H659" s="85"/>
      <c r="I659" s="85"/>
      <c r="J659" s="85"/>
      <c r="K659" s="85"/>
      <c r="L659" s="85"/>
      <c r="M659" s="85"/>
      <c r="N659" s="85"/>
      <c r="O659" s="85"/>
      <c r="P659" s="85"/>
      <c r="Q659" s="85"/>
      <c r="R659" s="85"/>
      <c r="S659" s="85"/>
      <c r="T659" s="85"/>
      <c r="U659" s="85"/>
      <c r="V659" s="85"/>
      <c r="W659" s="85"/>
      <c r="X659" s="85"/>
      <c r="Y659" s="85"/>
      <c r="Z659" s="85"/>
    </row>
    <row r="660" spans="1:26">
      <c r="A660" s="85"/>
      <c r="B660" s="107"/>
      <c r="C660" s="85"/>
      <c r="D660" s="85"/>
      <c r="E660" s="85"/>
      <c r="F660" s="85"/>
      <c r="G660" s="85"/>
      <c r="H660" s="85"/>
      <c r="I660" s="85"/>
      <c r="J660" s="85"/>
      <c r="K660" s="85"/>
      <c r="L660" s="85"/>
      <c r="M660" s="85"/>
      <c r="N660" s="85"/>
      <c r="O660" s="85"/>
      <c r="P660" s="85"/>
      <c r="Q660" s="85"/>
      <c r="R660" s="85"/>
      <c r="S660" s="85"/>
      <c r="T660" s="85"/>
      <c r="U660" s="85"/>
      <c r="V660" s="85"/>
      <c r="W660" s="85"/>
      <c r="X660" s="85"/>
      <c r="Y660" s="85"/>
      <c r="Z660" s="85"/>
    </row>
    <row r="661" spans="1:26">
      <c r="A661" s="85"/>
      <c r="B661" s="107"/>
      <c r="C661" s="85"/>
      <c r="D661" s="85"/>
      <c r="E661" s="85"/>
      <c r="F661" s="85"/>
      <c r="G661" s="85"/>
      <c r="H661" s="85"/>
      <c r="I661" s="85"/>
      <c r="J661" s="85"/>
      <c r="K661" s="85"/>
      <c r="L661" s="85"/>
      <c r="M661" s="85"/>
      <c r="N661" s="85"/>
      <c r="O661" s="85"/>
      <c r="P661" s="85"/>
      <c r="Q661" s="85"/>
      <c r="R661" s="85"/>
      <c r="S661" s="85"/>
      <c r="T661" s="85"/>
      <c r="U661" s="85"/>
      <c r="V661" s="85"/>
      <c r="W661" s="85"/>
      <c r="X661" s="85"/>
      <c r="Y661" s="85"/>
      <c r="Z661" s="85"/>
    </row>
    <row r="662" spans="1:26">
      <c r="A662" s="85"/>
      <c r="B662" s="107"/>
      <c r="C662" s="85"/>
      <c r="D662" s="85"/>
      <c r="E662" s="85"/>
      <c r="F662" s="85"/>
      <c r="G662" s="85"/>
      <c r="H662" s="85"/>
      <c r="I662" s="85"/>
      <c r="J662" s="85"/>
      <c r="K662" s="85"/>
      <c r="L662" s="85"/>
      <c r="M662" s="85"/>
      <c r="N662" s="85"/>
      <c r="O662" s="85"/>
      <c r="P662" s="85"/>
      <c r="Q662" s="85"/>
      <c r="R662" s="85"/>
      <c r="S662" s="85"/>
      <c r="T662" s="85"/>
      <c r="U662" s="85"/>
      <c r="V662" s="85"/>
      <c r="W662" s="85"/>
      <c r="X662" s="85"/>
      <c r="Y662" s="85"/>
      <c r="Z662" s="85"/>
    </row>
    <row r="663" spans="1:26">
      <c r="A663" s="85"/>
      <c r="B663" s="107"/>
      <c r="C663" s="85"/>
      <c r="D663" s="85"/>
      <c r="E663" s="85"/>
      <c r="F663" s="85"/>
      <c r="G663" s="85"/>
      <c r="H663" s="85"/>
      <c r="I663" s="85"/>
      <c r="J663" s="85"/>
      <c r="K663" s="85"/>
      <c r="L663" s="85"/>
      <c r="M663" s="85"/>
      <c r="N663" s="85"/>
      <c r="O663" s="85"/>
      <c r="P663" s="85"/>
      <c r="Q663" s="85"/>
      <c r="R663" s="85"/>
      <c r="S663" s="85"/>
      <c r="T663" s="85"/>
      <c r="U663" s="85"/>
      <c r="V663" s="85"/>
      <c r="W663" s="85"/>
      <c r="X663" s="85"/>
      <c r="Y663" s="85"/>
      <c r="Z663" s="85"/>
    </row>
    <row r="664" spans="1:26">
      <c r="A664" s="85"/>
      <c r="B664" s="107"/>
      <c r="C664" s="85"/>
      <c r="D664" s="85"/>
      <c r="E664" s="85"/>
      <c r="F664" s="85"/>
      <c r="G664" s="85"/>
      <c r="H664" s="85"/>
      <c r="I664" s="85"/>
      <c r="J664" s="85"/>
      <c r="K664" s="85"/>
      <c r="L664" s="85"/>
      <c r="M664" s="85"/>
      <c r="N664" s="85"/>
      <c r="O664" s="85"/>
      <c r="P664" s="85"/>
      <c r="Q664" s="85"/>
      <c r="R664" s="85"/>
      <c r="S664" s="85"/>
      <c r="T664" s="85"/>
      <c r="U664" s="85"/>
      <c r="V664" s="85"/>
      <c r="W664" s="85"/>
      <c r="X664" s="85"/>
      <c r="Y664" s="85"/>
      <c r="Z664" s="85"/>
    </row>
    <row r="665" spans="1:26">
      <c r="A665" s="85"/>
      <c r="B665" s="107"/>
      <c r="C665" s="85"/>
      <c r="D665" s="85"/>
      <c r="E665" s="85"/>
      <c r="F665" s="85"/>
      <c r="G665" s="85"/>
      <c r="H665" s="85"/>
      <c r="I665" s="85"/>
      <c r="J665" s="85"/>
      <c r="K665" s="85"/>
      <c r="L665" s="85"/>
      <c r="M665" s="85"/>
      <c r="N665" s="85"/>
      <c r="O665" s="85"/>
      <c r="P665" s="85"/>
      <c r="Q665" s="85"/>
      <c r="R665" s="85"/>
      <c r="S665" s="85"/>
      <c r="T665" s="85"/>
      <c r="U665" s="85"/>
      <c r="V665" s="85"/>
      <c r="W665" s="85"/>
      <c r="X665" s="85"/>
      <c r="Y665" s="85"/>
      <c r="Z665" s="85"/>
    </row>
    <row r="666" spans="1:26">
      <c r="A666" s="85"/>
      <c r="B666" s="107"/>
      <c r="C666" s="85"/>
      <c r="D666" s="85"/>
      <c r="E666" s="85"/>
      <c r="F666" s="85"/>
      <c r="G666" s="85"/>
      <c r="H666" s="85"/>
      <c r="I666" s="85"/>
      <c r="J666" s="85"/>
      <c r="K666" s="85"/>
      <c r="L666" s="85"/>
      <c r="M666" s="85"/>
      <c r="N666" s="85"/>
      <c r="O666" s="85"/>
      <c r="P666" s="85"/>
      <c r="Q666" s="85"/>
      <c r="R666" s="85"/>
      <c r="S666" s="85"/>
      <c r="T666" s="85"/>
      <c r="U666" s="85"/>
      <c r="V666" s="85"/>
      <c r="W666" s="85"/>
      <c r="X666" s="85"/>
      <c r="Y666" s="85"/>
      <c r="Z666" s="85"/>
    </row>
    <row r="667" spans="1:26">
      <c r="A667" s="85"/>
      <c r="B667" s="107"/>
      <c r="C667" s="85"/>
      <c r="D667" s="85"/>
      <c r="E667" s="85"/>
      <c r="F667" s="85"/>
      <c r="G667" s="85"/>
      <c r="H667" s="85"/>
      <c r="I667" s="85"/>
      <c r="J667" s="85"/>
      <c r="K667" s="85"/>
      <c r="L667" s="85"/>
      <c r="M667" s="85"/>
      <c r="N667" s="85"/>
      <c r="O667" s="85"/>
      <c r="P667" s="85"/>
      <c r="Q667" s="85"/>
      <c r="R667" s="85"/>
      <c r="S667" s="85"/>
      <c r="T667" s="85"/>
      <c r="U667" s="85"/>
      <c r="V667" s="85"/>
      <c r="W667" s="85"/>
      <c r="X667" s="85"/>
      <c r="Y667" s="85"/>
      <c r="Z667" s="85"/>
    </row>
    <row r="668" spans="1:26">
      <c r="A668" s="85"/>
      <c r="B668" s="107"/>
      <c r="C668" s="85"/>
      <c r="D668" s="85"/>
      <c r="E668" s="85"/>
      <c r="F668" s="85"/>
      <c r="G668" s="85"/>
      <c r="H668" s="85"/>
      <c r="I668" s="85"/>
      <c r="J668" s="85"/>
      <c r="K668" s="85"/>
      <c r="L668" s="85"/>
      <c r="M668" s="85"/>
      <c r="N668" s="85"/>
      <c r="O668" s="85"/>
      <c r="P668" s="85"/>
      <c r="Q668" s="85"/>
      <c r="R668" s="85"/>
      <c r="S668" s="85"/>
      <c r="T668" s="85"/>
      <c r="U668" s="85"/>
      <c r="V668" s="85"/>
      <c r="W668" s="85"/>
      <c r="X668" s="85"/>
      <c r="Y668" s="85"/>
      <c r="Z668" s="85"/>
    </row>
    <row r="669" spans="1:26">
      <c r="A669" s="85"/>
      <c r="B669" s="107"/>
      <c r="C669" s="85"/>
      <c r="D669" s="85"/>
      <c r="E669" s="85"/>
      <c r="F669" s="85"/>
      <c r="G669" s="85"/>
      <c r="H669" s="85"/>
      <c r="I669" s="85"/>
      <c r="J669" s="85"/>
      <c r="K669" s="85"/>
      <c r="L669" s="85"/>
      <c r="M669" s="85"/>
      <c r="N669" s="85"/>
      <c r="O669" s="85"/>
      <c r="P669" s="85"/>
      <c r="Q669" s="85"/>
      <c r="R669" s="85"/>
      <c r="S669" s="85"/>
      <c r="T669" s="85"/>
      <c r="U669" s="85"/>
      <c r="V669" s="85"/>
      <c r="W669" s="85"/>
      <c r="X669" s="85"/>
      <c r="Y669" s="85"/>
      <c r="Z669" s="85"/>
    </row>
    <row r="670" spans="1:26">
      <c r="A670" s="85"/>
      <c r="B670" s="107"/>
      <c r="C670" s="85"/>
      <c r="D670" s="85"/>
      <c r="E670" s="85"/>
      <c r="F670" s="85"/>
      <c r="G670" s="85"/>
      <c r="H670" s="85"/>
      <c r="I670" s="85"/>
      <c r="J670" s="85"/>
      <c r="K670" s="85"/>
      <c r="L670" s="85"/>
      <c r="M670" s="85"/>
      <c r="N670" s="85"/>
      <c r="O670" s="85"/>
      <c r="P670" s="85"/>
      <c r="Q670" s="85"/>
      <c r="R670" s="85"/>
      <c r="S670" s="85"/>
      <c r="T670" s="85"/>
      <c r="U670" s="85"/>
      <c r="V670" s="85"/>
      <c r="W670" s="85"/>
      <c r="X670" s="85"/>
      <c r="Y670" s="85"/>
      <c r="Z670" s="85"/>
    </row>
    <row r="671" spans="1:26">
      <c r="A671" s="85"/>
      <c r="B671" s="107"/>
      <c r="C671" s="85"/>
      <c r="D671" s="85"/>
      <c r="E671" s="85"/>
      <c r="F671" s="85"/>
      <c r="G671" s="85"/>
      <c r="H671" s="85"/>
      <c r="I671" s="85"/>
      <c r="J671" s="85"/>
      <c r="K671" s="85"/>
      <c r="L671" s="85"/>
      <c r="M671" s="85"/>
      <c r="N671" s="85"/>
      <c r="O671" s="85"/>
      <c r="P671" s="85"/>
      <c r="Q671" s="85"/>
      <c r="R671" s="85"/>
      <c r="S671" s="85"/>
      <c r="T671" s="85"/>
      <c r="U671" s="85"/>
      <c r="V671" s="85"/>
      <c r="W671" s="85"/>
      <c r="X671" s="85"/>
      <c r="Y671" s="85"/>
      <c r="Z671" s="85"/>
    </row>
    <row r="672" spans="1:26">
      <c r="A672" s="85"/>
      <c r="B672" s="107"/>
      <c r="C672" s="85"/>
      <c r="D672" s="85"/>
      <c r="E672" s="85"/>
      <c r="F672" s="85"/>
      <c r="G672" s="85"/>
      <c r="H672" s="85"/>
      <c r="I672" s="85"/>
      <c r="J672" s="85"/>
      <c r="K672" s="85"/>
      <c r="L672" s="85"/>
      <c r="M672" s="85"/>
      <c r="N672" s="85"/>
      <c r="O672" s="85"/>
      <c r="P672" s="85"/>
      <c r="Q672" s="85"/>
      <c r="R672" s="85"/>
      <c r="S672" s="85"/>
      <c r="T672" s="85"/>
      <c r="U672" s="85"/>
      <c r="V672" s="85"/>
      <c r="W672" s="85"/>
      <c r="X672" s="85"/>
      <c r="Y672" s="85"/>
      <c r="Z672" s="85"/>
    </row>
    <row r="673" spans="1:26">
      <c r="A673" s="85"/>
      <c r="B673" s="107"/>
      <c r="C673" s="85"/>
      <c r="D673" s="85"/>
      <c r="E673" s="85"/>
      <c r="F673" s="85"/>
      <c r="G673" s="85"/>
      <c r="H673" s="85"/>
      <c r="I673" s="85"/>
      <c r="J673" s="85"/>
      <c r="K673" s="85"/>
      <c r="L673" s="85"/>
      <c r="M673" s="85"/>
      <c r="N673" s="85"/>
      <c r="O673" s="85"/>
      <c r="P673" s="85"/>
      <c r="Q673" s="85"/>
      <c r="R673" s="85"/>
      <c r="S673" s="85"/>
      <c r="T673" s="85"/>
      <c r="U673" s="85"/>
      <c r="V673" s="85"/>
      <c r="W673" s="85"/>
      <c r="X673" s="85"/>
      <c r="Y673" s="85"/>
      <c r="Z673" s="85"/>
    </row>
    <row r="674" spans="1:26">
      <c r="A674" s="85"/>
      <c r="B674" s="107"/>
      <c r="C674" s="85"/>
      <c r="D674" s="85"/>
      <c r="E674" s="85"/>
      <c r="F674" s="85"/>
      <c r="G674" s="85"/>
      <c r="H674" s="85"/>
      <c r="I674" s="85"/>
      <c r="J674" s="85"/>
      <c r="K674" s="85"/>
      <c r="L674" s="85"/>
      <c r="M674" s="85"/>
      <c r="N674" s="85"/>
      <c r="O674" s="85"/>
      <c r="P674" s="85"/>
      <c r="Q674" s="85"/>
      <c r="R674" s="85"/>
      <c r="S674" s="85"/>
      <c r="T674" s="85"/>
      <c r="U674" s="85"/>
      <c r="V674" s="85"/>
      <c r="W674" s="85"/>
      <c r="X674" s="85"/>
      <c r="Y674" s="85"/>
      <c r="Z674" s="85"/>
    </row>
    <row r="675" spans="1:26">
      <c r="A675" s="85"/>
      <c r="B675" s="107"/>
      <c r="C675" s="85"/>
      <c r="D675" s="85"/>
      <c r="E675" s="85"/>
      <c r="F675" s="85"/>
      <c r="G675" s="85"/>
      <c r="H675" s="85"/>
      <c r="I675" s="85"/>
      <c r="J675" s="85"/>
      <c r="K675" s="85"/>
      <c r="L675" s="85"/>
      <c r="M675" s="85"/>
      <c r="N675" s="85"/>
      <c r="O675" s="85"/>
      <c r="P675" s="85"/>
      <c r="Q675" s="85"/>
      <c r="R675" s="85"/>
      <c r="S675" s="85"/>
      <c r="T675" s="85"/>
      <c r="U675" s="85"/>
      <c r="V675" s="85"/>
      <c r="W675" s="85"/>
      <c r="X675" s="85"/>
      <c r="Y675" s="85"/>
      <c r="Z675" s="85"/>
    </row>
    <row r="676" spans="1:26">
      <c r="A676" s="85"/>
      <c r="B676" s="107"/>
      <c r="C676" s="85"/>
      <c r="D676" s="85"/>
      <c r="E676" s="85"/>
      <c r="F676" s="85"/>
      <c r="G676" s="85"/>
      <c r="H676" s="85"/>
      <c r="I676" s="85"/>
      <c r="J676" s="85"/>
      <c r="K676" s="85"/>
      <c r="L676" s="85"/>
      <c r="M676" s="85"/>
      <c r="N676" s="85"/>
      <c r="O676" s="85"/>
      <c r="P676" s="85"/>
      <c r="Q676" s="85"/>
      <c r="R676" s="85"/>
      <c r="S676" s="85"/>
      <c r="T676" s="85"/>
      <c r="U676" s="85"/>
      <c r="V676" s="85"/>
      <c r="W676" s="85"/>
      <c r="X676" s="85"/>
      <c r="Y676" s="85"/>
      <c r="Z676" s="85"/>
    </row>
    <row r="677" spans="1:26">
      <c r="A677" s="85"/>
      <c r="B677" s="107"/>
      <c r="C677" s="85"/>
      <c r="D677" s="85"/>
      <c r="E677" s="85"/>
      <c r="F677" s="85"/>
      <c r="G677" s="85"/>
      <c r="H677" s="85"/>
      <c r="I677" s="85"/>
      <c r="J677" s="85"/>
      <c r="K677" s="85"/>
      <c r="L677" s="85"/>
      <c r="M677" s="85"/>
      <c r="N677" s="85"/>
      <c r="O677" s="85"/>
      <c r="P677" s="85"/>
      <c r="Q677" s="85"/>
      <c r="R677" s="85"/>
      <c r="S677" s="85"/>
      <c r="T677" s="85"/>
      <c r="U677" s="85"/>
      <c r="V677" s="85"/>
      <c r="W677" s="85"/>
      <c r="X677" s="85"/>
      <c r="Y677" s="85"/>
      <c r="Z677" s="85"/>
    </row>
    <row r="678" spans="1:26">
      <c r="A678" s="85"/>
      <c r="B678" s="107"/>
      <c r="C678" s="85"/>
      <c r="D678" s="85"/>
      <c r="E678" s="85"/>
      <c r="F678" s="85"/>
      <c r="G678" s="85"/>
      <c r="H678" s="85"/>
      <c r="I678" s="85"/>
      <c r="J678" s="85"/>
      <c r="K678" s="85"/>
      <c r="L678" s="85"/>
      <c r="M678" s="85"/>
      <c r="N678" s="85"/>
      <c r="O678" s="85"/>
      <c r="P678" s="85"/>
      <c r="Q678" s="85"/>
      <c r="R678" s="85"/>
      <c r="S678" s="85"/>
      <c r="T678" s="85"/>
      <c r="U678" s="85"/>
      <c r="V678" s="85"/>
      <c r="W678" s="85"/>
      <c r="X678" s="85"/>
      <c r="Y678" s="85"/>
      <c r="Z678" s="85"/>
    </row>
    <row r="679" spans="1:26">
      <c r="A679" s="85"/>
      <c r="B679" s="107"/>
      <c r="C679" s="85"/>
      <c r="D679" s="85"/>
      <c r="E679" s="85"/>
      <c r="F679" s="85"/>
      <c r="G679" s="85"/>
      <c r="H679" s="85"/>
      <c r="I679" s="85"/>
      <c r="J679" s="85"/>
      <c r="K679" s="85"/>
      <c r="L679" s="85"/>
      <c r="M679" s="85"/>
      <c r="N679" s="85"/>
      <c r="O679" s="85"/>
      <c r="P679" s="85"/>
      <c r="Q679" s="85"/>
      <c r="R679" s="85"/>
      <c r="S679" s="85"/>
      <c r="T679" s="85"/>
      <c r="U679" s="85"/>
      <c r="V679" s="85"/>
      <c r="W679" s="85"/>
      <c r="X679" s="85"/>
      <c r="Y679" s="85"/>
      <c r="Z679" s="85"/>
    </row>
    <row r="680" spans="1:26">
      <c r="A680" s="85"/>
      <c r="B680" s="107"/>
      <c r="C680" s="85"/>
      <c r="D680" s="85"/>
      <c r="E680" s="85"/>
      <c r="F680" s="85"/>
      <c r="G680" s="85"/>
      <c r="H680" s="85"/>
      <c r="I680" s="85"/>
      <c r="J680" s="85"/>
      <c r="K680" s="85"/>
      <c r="L680" s="85"/>
      <c r="M680" s="85"/>
      <c r="N680" s="85"/>
      <c r="O680" s="85"/>
      <c r="P680" s="85"/>
      <c r="Q680" s="85"/>
      <c r="R680" s="85"/>
      <c r="S680" s="85"/>
      <c r="T680" s="85"/>
      <c r="U680" s="85"/>
      <c r="V680" s="85"/>
      <c r="W680" s="85"/>
      <c r="X680" s="85"/>
      <c r="Y680" s="85"/>
      <c r="Z680" s="85"/>
    </row>
    <row r="681" spans="1:26">
      <c r="A681" s="85"/>
      <c r="B681" s="107"/>
      <c r="C681" s="85"/>
      <c r="D681" s="85"/>
      <c r="E681" s="85"/>
      <c r="F681" s="85"/>
      <c r="G681" s="85"/>
      <c r="H681" s="85"/>
      <c r="I681" s="85"/>
      <c r="J681" s="85"/>
      <c r="K681" s="85"/>
      <c r="L681" s="85"/>
      <c r="M681" s="85"/>
      <c r="N681" s="85"/>
      <c r="O681" s="85"/>
      <c r="P681" s="85"/>
      <c r="Q681" s="85"/>
      <c r="R681" s="85"/>
      <c r="S681" s="85"/>
      <c r="T681" s="85"/>
      <c r="U681" s="85"/>
      <c r="V681" s="85"/>
      <c r="W681" s="85"/>
      <c r="X681" s="85"/>
      <c r="Y681" s="85"/>
      <c r="Z681" s="85"/>
    </row>
    <row r="682" spans="1:26">
      <c r="A682" s="85"/>
      <c r="B682" s="107"/>
      <c r="C682" s="85"/>
      <c r="D682" s="85"/>
      <c r="E682" s="85"/>
      <c r="F682" s="85"/>
      <c r="G682" s="85"/>
      <c r="H682" s="85"/>
      <c r="I682" s="85"/>
      <c r="J682" s="85"/>
      <c r="K682" s="85"/>
      <c r="L682" s="85"/>
      <c r="M682" s="85"/>
      <c r="N682" s="85"/>
      <c r="O682" s="85"/>
      <c r="P682" s="85"/>
      <c r="Q682" s="85"/>
      <c r="R682" s="85"/>
      <c r="S682" s="85"/>
      <c r="T682" s="85"/>
      <c r="U682" s="85"/>
      <c r="V682" s="85"/>
      <c r="W682" s="85"/>
      <c r="X682" s="85"/>
      <c r="Y682" s="85"/>
      <c r="Z682" s="85"/>
    </row>
    <row r="683" spans="1:26">
      <c r="A683" s="85"/>
      <c r="B683" s="107"/>
      <c r="C683" s="85"/>
      <c r="D683" s="85"/>
      <c r="E683" s="85"/>
      <c r="F683" s="85"/>
      <c r="G683" s="85"/>
      <c r="H683" s="85"/>
      <c r="I683" s="85"/>
      <c r="J683" s="85"/>
      <c r="K683" s="85"/>
      <c r="L683" s="85"/>
      <c r="M683" s="85"/>
      <c r="N683" s="85"/>
      <c r="O683" s="85"/>
      <c r="P683" s="85"/>
      <c r="Q683" s="85"/>
      <c r="R683" s="85"/>
      <c r="S683" s="85"/>
      <c r="T683" s="85"/>
      <c r="U683" s="85"/>
      <c r="V683" s="85"/>
      <c r="W683" s="85"/>
      <c r="X683" s="85"/>
      <c r="Y683" s="85"/>
      <c r="Z683" s="85"/>
    </row>
    <row r="684" spans="1:26">
      <c r="A684" s="85"/>
      <c r="B684" s="107"/>
      <c r="C684" s="85"/>
      <c r="D684" s="85"/>
      <c r="E684" s="85"/>
      <c r="F684" s="85"/>
      <c r="G684" s="85"/>
      <c r="H684" s="85"/>
      <c r="I684" s="85"/>
      <c r="J684" s="85"/>
      <c r="K684" s="85"/>
      <c r="L684" s="85"/>
      <c r="M684" s="85"/>
      <c r="N684" s="85"/>
      <c r="O684" s="85"/>
      <c r="P684" s="85"/>
      <c r="Q684" s="85"/>
      <c r="R684" s="85"/>
      <c r="S684" s="85"/>
      <c r="T684" s="85"/>
      <c r="U684" s="85"/>
      <c r="V684" s="85"/>
      <c r="W684" s="85"/>
      <c r="X684" s="85"/>
      <c r="Y684" s="85"/>
      <c r="Z684" s="85"/>
    </row>
    <row r="685" spans="1:26">
      <c r="A685" s="85"/>
      <c r="B685" s="107"/>
      <c r="C685" s="85"/>
      <c r="D685" s="85"/>
      <c r="E685" s="85"/>
      <c r="F685" s="85"/>
      <c r="G685" s="85"/>
      <c r="H685" s="85"/>
      <c r="I685" s="85"/>
      <c r="J685" s="85"/>
      <c r="K685" s="85"/>
      <c r="L685" s="85"/>
      <c r="M685" s="85"/>
      <c r="N685" s="85"/>
      <c r="O685" s="85"/>
      <c r="P685" s="85"/>
      <c r="Q685" s="85"/>
      <c r="R685" s="85"/>
      <c r="S685" s="85"/>
      <c r="T685" s="85"/>
      <c r="U685" s="85"/>
      <c r="V685" s="85"/>
      <c r="W685" s="85"/>
      <c r="X685" s="85"/>
      <c r="Y685" s="85"/>
      <c r="Z685" s="85"/>
    </row>
    <row r="686" spans="1:26">
      <c r="A686" s="85"/>
      <c r="B686" s="107"/>
      <c r="C686" s="85"/>
      <c r="D686" s="85"/>
      <c r="E686" s="85"/>
      <c r="F686" s="85"/>
      <c r="G686" s="85"/>
      <c r="H686" s="85"/>
      <c r="I686" s="85"/>
      <c r="J686" s="85"/>
      <c r="K686" s="85"/>
      <c r="L686" s="85"/>
      <c r="M686" s="85"/>
      <c r="N686" s="85"/>
      <c r="O686" s="85"/>
      <c r="P686" s="85"/>
      <c r="Q686" s="85"/>
      <c r="R686" s="85"/>
      <c r="S686" s="85"/>
      <c r="T686" s="85"/>
      <c r="U686" s="85"/>
      <c r="V686" s="85"/>
      <c r="W686" s="85"/>
      <c r="X686" s="85"/>
      <c r="Y686" s="85"/>
      <c r="Z686" s="85"/>
    </row>
    <row r="687" spans="1:26">
      <c r="A687" s="85"/>
      <c r="B687" s="107"/>
      <c r="C687" s="85"/>
      <c r="D687" s="85"/>
      <c r="E687" s="85"/>
      <c r="F687" s="85"/>
      <c r="G687" s="85"/>
      <c r="H687" s="85"/>
      <c r="I687" s="85"/>
      <c r="J687" s="85"/>
      <c r="K687" s="85"/>
      <c r="L687" s="85"/>
      <c r="M687" s="85"/>
      <c r="N687" s="85"/>
      <c r="O687" s="85"/>
      <c r="P687" s="85"/>
      <c r="Q687" s="85"/>
      <c r="R687" s="85"/>
      <c r="S687" s="85"/>
      <c r="T687" s="85"/>
      <c r="U687" s="85"/>
      <c r="V687" s="85"/>
      <c r="W687" s="85"/>
      <c r="X687" s="85"/>
      <c r="Y687" s="85"/>
      <c r="Z687" s="85"/>
    </row>
    <row r="688" spans="1:26">
      <c r="A688" s="85"/>
      <c r="B688" s="107"/>
      <c r="C688" s="85"/>
      <c r="D688" s="85"/>
      <c r="E688" s="85"/>
      <c r="F688" s="85"/>
      <c r="G688" s="85"/>
      <c r="H688" s="85"/>
      <c r="I688" s="85"/>
      <c r="J688" s="85"/>
      <c r="K688" s="85"/>
      <c r="L688" s="85"/>
      <c r="M688" s="85"/>
      <c r="N688" s="85"/>
      <c r="O688" s="85"/>
      <c r="P688" s="85"/>
      <c r="Q688" s="85"/>
      <c r="R688" s="85"/>
      <c r="S688" s="85"/>
      <c r="T688" s="85"/>
      <c r="U688" s="85"/>
      <c r="V688" s="85"/>
      <c r="W688" s="85"/>
      <c r="X688" s="85"/>
      <c r="Y688" s="85"/>
      <c r="Z688" s="85"/>
    </row>
    <row r="689" spans="1:26">
      <c r="A689" s="85"/>
      <c r="B689" s="107"/>
      <c r="C689" s="85"/>
      <c r="D689" s="85"/>
      <c r="E689" s="85"/>
      <c r="F689" s="85"/>
      <c r="G689" s="85"/>
      <c r="H689" s="85"/>
      <c r="I689" s="85"/>
      <c r="J689" s="85"/>
      <c r="K689" s="85"/>
      <c r="L689" s="85"/>
      <c r="M689" s="85"/>
      <c r="N689" s="85"/>
      <c r="O689" s="85"/>
      <c r="P689" s="85"/>
      <c r="Q689" s="85"/>
      <c r="R689" s="85"/>
      <c r="S689" s="85"/>
      <c r="T689" s="85"/>
      <c r="U689" s="85"/>
      <c r="V689" s="85"/>
      <c r="W689" s="85"/>
      <c r="X689" s="85"/>
      <c r="Y689" s="85"/>
      <c r="Z689" s="85"/>
    </row>
    <row r="690" spans="1:26">
      <c r="A690" s="85"/>
      <c r="B690" s="107"/>
      <c r="C690" s="85"/>
      <c r="D690" s="85"/>
      <c r="E690" s="85"/>
      <c r="F690" s="85"/>
      <c r="G690" s="85"/>
      <c r="H690" s="85"/>
      <c r="I690" s="85"/>
      <c r="J690" s="85"/>
      <c r="K690" s="85"/>
      <c r="L690" s="85"/>
      <c r="M690" s="85"/>
      <c r="N690" s="85"/>
      <c r="O690" s="85"/>
      <c r="P690" s="85"/>
      <c r="Q690" s="85"/>
      <c r="R690" s="85"/>
      <c r="S690" s="85"/>
      <c r="T690" s="85"/>
      <c r="U690" s="85"/>
      <c r="V690" s="85"/>
      <c r="W690" s="85"/>
      <c r="X690" s="85"/>
      <c r="Y690" s="85"/>
      <c r="Z690" s="85"/>
    </row>
    <row r="691" spans="1:26">
      <c r="A691" s="85"/>
      <c r="B691" s="107"/>
      <c r="C691" s="85"/>
      <c r="D691" s="85"/>
      <c r="E691" s="85"/>
      <c r="F691" s="85"/>
      <c r="G691" s="85"/>
      <c r="H691" s="85"/>
      <c r="I691" s="85"/>
      <c r="J691" s="85"/>
      <c r="K691" s="85"/>
      <c r="L691" s="85"/>
      <c r="M691" s="85"/>
      <c r="N691" s="85"/>
      <c r="O691" s="85"/>
      <c r="P691" s="85"/>
      <c r="Q691" s="85"/>
      <c r="R691" s="85"/>
      <c r="S691" s="85"/>
      <c r="T691" s="85"/>
      <c r="U691" s="85"/>
      <c r="V691" s="85"/>
      <c r="W691" s="85"/>
      <c r="X691" s="85"/>
      <c r="Y691" s="85"/>
      <c r="Z691" s="85"/>
    </row>
    <row r="692" spans="1:26">
      <c r="A692" s="85"/>
      <c r="B692" s="107"/>
      <c r="C692" s="85"/>
      <c r="D692" s="85"/>
      <c r="E692" s="85"/>
      <c r="F692" s="85"/>
      <c r="G692" s="85"/>
      <c r="H692" s="85"/>
      <c r="I692" s="85"/>
      <c r="J692" s="85"/>
      <c r="K692" s="85"/>
      <c r="L692" s="85"/>
      <c r="M692" s="85"/>
      <c r="N692" s="85"/>
      <c r="O692" s="85"/>
      <c r="P692" s="85"/>
      <c r="Q692" s="85"/>
      <c r="R692" s="85"/>
      <c r="S692" s="85"/>
      <c r="T692" s="85"/>
      <c r="U692" s="85"/>
      <c r="V692" s="85"/>
      <c r="W692" s="85"/>
      <c r="X692" s="85"/>
      <c r="Y692" s="85"/>
      <c r="Z692" s="85"/>
    </row>
    <row r="693" spans="1:26">
      <c r="A693" s="85"/>
      <c r="B693" s="107"/>
      <c r="C693" s="85"/>
      <c r="D693" s="85"/>
      <c r="E693" s="85"/>
      <c r="F693" s="85"/>
      <c r="G693" s="85"/>
      <c r="H693" s="85"/>
      <c r="I693" s="85"/>
      <c r="J693" s="85"/>
      <c r="K693" s="85"/>
      <c r="L693" s="85"/>
      <c r="M693" s="85"/>
      <c r="N693" s="85"/>
      <c r="O693" s="85"/>
      <c r="P693" s="85"/>
      <c r="Q693" s="85"/>
      <c r="R693" s="85"/>
      <c r="S693" s="85"/>
      <c r="T693" s="85"/>
      <c r="U693" s="85"/>
      <c r="V693" s="85"/>
      <c r="W693" s="85"/>
      <c r="X693" s="85"/>
      <c r="Y693" s="85"/>
      <c r="Z693" s="85"/>
    </row>
    <row r="694" spans="1:26">
      <c r="A694" s="85"/>
      <c r="B694" s="107"/>
      <c r="C694" s="85"/>
      <c r="D694" s="85"/>
      <c r="E694" s="85"/>
      <c r="F694" s="85"/>
      <c r="G694" s="85"/>
      <c r="H694" s="85"/>
      <c r="I694" s="85"/>
      <c r="J694" s="85"/>
      <c r="K694" s="85"/>
      <c r="L694" s="85"/>
      <c r="M694" s="85"/>
      <c r="N694" s="85"/>
      <c r="O694" s="85"/>
      <c r="P694" s="85"/>
      <c r="Q694" s="85"/>
      <c r="R694" s="85"/>
      <c r="S694" s="85"/>
      <c r="T694" s="85"/>
      <c r="U694" s="85"/>
      <c r="V694" s="85"/>
      <c r="W694" s="85"/>
      <c r="X694" s="85"/>
      <c r="Y694" s="85"/>
      <c r="Z694" s="85"/>
    </row>
    <row r="695" spans="1:26">
      <c r="A695" s="85"/>
      <c r="B695" s="107"/>
      <c r="C695" s="85"/>
      <c r="D695" s="85"/>
      <c r="E695" s="85"/>
      <c r="F695" s="85"/>
      <c r="G695" s="85"/>
      <c r="H695" s="85"/>
      <c r="I695" s="85"/>
      <c r="J695" s="85"/>
      <c r="K695" s="85"/>
      <c r="L695" s="85"/>
      <c r="M695" s="85"/>
      <c r="N695" s="85"/>
      <c r="O695" s="85"/>
      <c r="P695" s="85"/>
      <c r="Q695" s="85"/>
      <c r="R695" s="85"/>
      <c r="S695" s="85"/>
      <c r="T695" s="85"/>
      <c r="U695" s="85"/>
      <c r="V695" s="85"/>
      <c r="W695" s="85"/>
      <c r="X695" s="85"/>
      <c r="Y695" s="85"/>
      <c r="Z695" s="85"/>
    </row>
    <row r="696" spans="1:26">
      <c r="A696" s="85"/>
      <c r="B696" s="107"/>
      <c r="C696" s="85"/>
      <c r="D696" s="85"/>
      <c r="E696" s="85"/>
      <c r="F696" s="85"/>
      <c r="G696" s="85"/>
      <c r="H696" s="85"/>
      <c r="I696" s="85"/>
      <c r="J696" s="85"/>
      <c r="K696" s="85"/>
      <c r="L696" s="85"/>
      <c r="M696" s="85"/>
      <c r="N696" s="85"/>
      <c r="O696" s="85"/>
      <c r="P696" s="85"/>
      <c r="Q696" s="85"/>
      <c r="R696" s="85"/>
      <c r="S696" s="85"/>
      <c r="T696" s="85"/>
      <c r="U696" s="85"/>
      <c r="V696" s="85"/>
      <c r="W696" s="85"/>
      <c r="X696" s="85"/>
      <c r="Y696" s="85"/>
      <c r="Z696" s="85"/>
    </row>
    <row r="697" spans="1:26">
      <c r="A697" s="85"/>
      <c r="B697" s="107"/>
      <c r="C697" s="85"/>
      <c r="D697" s="85"/>
      <c r="E697" s="85"/>
      <c r="F697" s="85"/>
      <c r="G697" s="85"/>
      <c r="H697" s="85"/>
      <c r="I697" s="85"/>
      <c r="J697" s="85"/>
      <c r="K697" s="85"/>
      <c r="L697" s="85"/>
      <c r="M697" s="85"/>
      <c r="N697" s="85"/>
      <c r="O697" s="85"/>
      <c r="P697" s="85"/>
      <c r="Q697" s="85"/>
      <c r="R697" s="85"/>
      <c r="S697" s="85"/>
      <c r="T697" s="85"/>
      <c r="U697" s="85"/>
      <c r="V697" s="85"/>
      <c r="W697" s="85"/>
      <c r="X697" s="85"/>
      <c r="Y697" s="85"/>
      <c r="Z697" s="85"/>
    </row>
    <row r="698" spans="1:26">
      <c r="A698" s="85"/>
      <c r="B698" s="107"/>
      <c r="C698" s="85"/>
      <c r="D698" s="85"/>
      <c r="E698" s="85"/>
      <c r="F698" s="85"/>
      <c r="G698" s="85"/>
      <c r="H698" s="85"/>
      <c r="I698" s="85"/>
      <c r="J698" s="85"/>
      <c r="K698" s="85"/>
      <c r="L698" s="85"/>
      <c r="M698" s="85"/>
      <c r="N698" s="85"/>
      <c r="O698" s="85"/>
      <c r="P698" s="85"/>
      <c r="Q698" s="85"/>
      <c r="R698" s="85"/>
      <c r="S698" s="85"/>
      <c r="T698" s="85"/>
      <c r="U698" s="85"/>
      <c r="V698" s="85"/>
      <c r="W698" s="85"/>
      <c r="X698" s="85"/>
      <c r="Y698" s="85"/>
      <c r="Z698" s="85"/>
    </row>
    <row r="699" spans="1:26">
      <c r="A699" s="85"/>
      <c r="B699" s="107"/>
      <c r="C699" s="85"/>
      <c r="D699" s="85"/>
      <c r="E699" s="85"/>
      <c r="F699" s="85"/>
      <c r="G699" s="85"/>
      <c r="H699" s="85"/>
      <c r="I699" s="85"/>
      <c r="J699" s="85"/>
      <c r="K699" s="85"/>
      <c r="L699" s="85"/>
      <c r="M699" s="85"/>
      <c r="N699" s="85"/>
      <c r="O699" s="85"/>
      <c r="P699" s="85"/>
      <c r="Q699" s="85"/>
      <c r="R699" s="85"/>
      <c r="S699" s="85"/>
      <c r="T699" s="85"/>
      <c r="U699" s="85"/>
      <c r="V699" s="85"/>
      <c r="W699" s="85"/>
      <c r="X699" s="85"/>
      <c r="Y699" s="85"/>
      <c r="Z699" s="85"/>
    </row>
    <row r="700" spans="1:26">
      <c r="A700" s="85"/>
      <c r="B700" s="107"/>
      <c r="C700" s="85"/>
      <c r="D700" s="85"/>
      <c r="E700" s="85"/>
      <c r="F700" s="85"/>
      <c r="G700" s="85"/>
      <c r="H700" s="85"/>
      <c r="I700" s="85"/>
      <c r="J700" s="85"/>
      <c r="K700" s="85"/>
      <c r="L700" s="85"/>
      <c r="M700" s="85"/>
      <c r="N700" s="85"/>
      <c r="O700" s="85"/>
      <c r="P700" s="85"/>
      <c r="Q700" s="85"/>
      <c r="R700" s="85"/>
      <c r="S700" s="85"/>
      <c r="T700" s="85"/>
      <c r="U700" s="85"/>
      <c r="V700" s="85"/>
      <c r="W700" s="85"/>
      <c r="X700" s="85"/>
      <c r="Y700" s="85"/>
      <c r="Z700" s="85"/>
    </row>
    <row r="701" spans="1:26">
      <c r="A701" s="85"/>
      <c r="B701" s="107"/>
      <c r="C701" s="85"/>
      <c r="D701" s="85"/>
      <c r="E701" s="85"/>
      <c r="F701" s="85"/>
      <c r="G701" s="85"/>
      <c r="H701" s="85"/>
      <c r="I701" s="85"/>
      <c r="J701" s="85"/>
      <c r="K701" s="85"/>
      <c r="L701" s="85"/>
      <c r="M701" s="85"/>
      <c r="N701" s="85"/>
      <c r="O701" s="85"/>
      <c r="P701" s="85"/>
      <c r="Q701" s="85"/>
      <c r="R701" s="85"/>
      <c r="S701" s="85"/>
      <c r="T701" s="85"/>
      <c r="U701" s="85"/>
      <c r="V701" s="85"/>
      <c r="W701" s="85"/>
      <c r="X701" s="85"/>
      <c r="Y701" s="85"/>
      <c r="Z701" s="85"/>
    </row>
    <row r="702" spans="1:26">
      <c r="A702" s="85"/>
      <c r="B702" s="107"/>
      <c r="C702" s="85"/>
      <c r="D702" s="85"/>
      <c r="E702" s="85"/>
      <c r="F702" s="85"/>
      <c r="G702" s="85"/>
      <c r="H702" s="85"/>
      <c r="I702" s="85"/>
      <c r="J702" s="85"/>
      <c r="K702" s="85"/>
      <c r="L702" s="85"/>
      <c r="M702" s="85"/>
      <c r="N702" s="85"/>
      <c r="O702" s="85"/>
      <c r="P702" s="85"/>
      <c r="Q702" s="85"/>
      <c r="R702" s="85"/>
      <c r="S702" s="85"/>
      <c r="T702" s="85"/>
      <c r="U702" s="85"/>
      <c r="V702" s="85"/>
      <c r="W702" s="85"/>
      <c r="X702" s="85"/>
      <c r="Y702" s="85"/>
      <c r="Z702" s="85"/>
    </row>
    <row r="703" spans="1:26">
      <c r="A703" s="85"/>
      <c r="B703" s="107"/>
      <c r="C703" s="85"/>
      <c r="D703" s="85"/>
      <c r="E703" s="85"/>
      <c r="F703" s="85"/>
      <c r="G703" s="85"/>
      <c r="H703" s="85"/>
      <c r="I703" s="85"/>
      <c r="J703" s="85"/>
      <c r="K703" s="85"/>
      <c r="L703" s="85"/>
      <c r="M703" s="85"/>
      <c r="N703" s="85"/>
      <c r="O703" s="85"/>
      <c r="P703" s="85"/>
      <c r="Q703" s="85"/>
      <c r="R703" s="85"/>
      <c r="S703" s="85"/>
      <c r="T703" s="85"/>
      <c r="U703" s="85"/>
      <c r="V703" s="85"/>
      <c r="W703" s="85"/>
      <c r="X703" s="85"/>
      <c r="Y703" s="85"/>
      <c r="Z703" s="85"/>
    </row>
    <row r="704" spans="1:26">
      <c r="A704" s="85"/>
      <c r="B704" s="107"/>
      <c r="C704" s="85"/>
      <c r="D704" s="85"/>
      <c r="E704" s="85"/>
      <c r="F704" s="85"/>
      <c r="G704" s="85"/>
      <c r="H704" s="85"/>
      <c r="I704" s="85"/>
      <c r="J704" s="85"/>
      <c r="K704" s="85"/>
      <c r="L704" s="85"/>
      <c r="M704" s="85"/>
      <c r="N704" s="85"/>
      <c r="O704" s="85"/>
      <c r="P704" s="85"/>
      <c r="Q704" s="85"/>
      <c r="R704" s="85"/>
      <c r="S704" s="85"/>
      <c r="T704" s="85"/>
      <c r="U704" s="85"/>
      <c r="V704" s="85"/>
      <c r="W704" s="85"/>
      <c r="X704" s="85"/>
      <c r="Y704" s="85"/>
      <c r="Z704" s="85"/>
    </row>
    <row r="705" spans="1:26">
      <c r="A705" s="85"/>
      <c r="B705" s="107"/>
      <c r="C705" s="85"/>
      <c r="D705" s="85"/>
      <c r="E705" s="85"/>
      <c r="F705" s="85"/>
      <c r="G705" s="85"/>
      <c r="H705" s="85"/>
      <c r="I705" s="85"/>
      <c r="J705" s="85"/>
      <c r="K705" s="85"/>
      <c r="L705" s="85"/>
      <c r="M705" s="85"/>
      <c r="N705" s="85"/>
      <c r="O705" s="85"/>
      <c r="P705" s="85"/>
      <c r="Q705" s="85"/>
      <c r="R705" s="85"/>
      <c r="S705" s="85"/>
      <c r="T705" s="85"/>
      <c r="U705" s="85"/>
      <c r="V705" s="85"/>
      <c r="W705" s="85"/>
      <c r="X705" s="85"/>
      <c r="Y705" s="85"/>
      <c r="Z705" s="85"/>
    </row>
    <row r="706" spans="1:26">
      <c r="A706" s="85"/>
      <c r="B706" s="107"/>
      <c r="C706" s="85"/>
      <c r="D706" s="85"/>
      <c r="E706" s="85"/>
      <c r="F706" s="85"/>
      <c r="G706" s="85"/>
      <c r="H706" s="85"/>
      <c r="I706" s="85"/>
      <c r="J706" s="85"/>
      <c r="K706" s="85"/>
      <c r="L706" s="85"/>
      <c r="M706" s="85"/>
      <c r="N706" s="85"/>
      <c r="O706" s="85"/>
      <c r="P706" s="85"/>
      <c r="Q706" s="85"/>
      <c r="R706" s="85"/>
      <c r="S706" s="85"/>
      <c r="T706" s="85"/>
      <c r="U706" s="85"/>
      <c r="V706" s="85"/>
      <c r="W706" s="85"/>
      <c r="X706" s="85"/>
      <c r="Y706" s="85"/>
      <c r="Z706" s="85"/>
    </row>
    <row r="707" spans="1:26">
      <c r="A707" s="85"/>
      <c r="B707" s="107"/>
      <c r="C707" s="85"/>
      <c r="D707" s="85"/>
      <c r="E707" s="85"/>
      <c r="F707" s="85"/>
      <c r="G707" s="85"/>
      <c r="H707" s="85"/>
      <c r="I707" s="85"/>
      <c r="J707" s="85"/>
      <c r="K707" s="85"/>
      <c r="L707" s="85"/>
      <c r="M707" s="85"/>
      <c r="N707" s="85"/>
      <c r="O707" s="85"/>
      <c r="P707" s="85"/>
      <c r="Q707" s="85"/>
      <c r="R707" s="85"/>
      <c r="S707" s="85"/>
      <c r="T707" s="85"/>
      <c r="U707" s="85"/>
      <c r="V707" s="85"/>
      <c r="W707" s="85"/>
      <c r="X707" s="85"/>
      <c r="Y707" s="85"/>
      <c r="Z707" s="85"/>
    </row>
    <row r="708" spans="1:26">
      <c r="A708" s="85"/>
      <c r="B708" s="107"/>
      <c r="C708" s="85"/>
      <c r="D708" s="85"/>
      <c r="E708" s="85"/>
      <c r="F708" s="85"/>
      <c r="G708" s="85"/>
      <c r="H708" s="85"/>
      <c r="I708" s="85"/>
      <c r="J708" s="85"/>
      <c r="K708" s="85"/>
      <c r="L708" s="85"/>
      <c r="M708" s="85"/>
      <c r="N708" s="85"/>
      <c r="O708" s="85"/>
      <c r="P708" s="85"/>
      <c r="Q708" s="85"/>
      <c r="R708" s="85"/>
      <c r="S708" s="85"/>
      <c r="T708" s="85"/>
      <c r="U708" s="85"/>
      <c r="V708" s="85"/>
      <c r="W708" s="85"/>
      <c r="X708" s="85"/>
      <c r="Y708" s="85"/>
      <c r="Z708" s="85"/>
    </row>
    <row r="709" spans="1:26">
      <c r="A709" s="85"/>
      <c r="B709" s="107"/>
      <c r="C709" s="85"/>
      <c r="D709" s="85"/>
      <c r="E709" s="85"/>
      <c r="F709" s="85"/>
      <c r="G709" s="85"/>
      <c r="H709" s="85"/>
      <c r="I709" s="85"/>
      <c r="J709" s="85"/>
      <c r="K709" s="85"/>
      <c r="L709" s="85"/>
      <c r="M709" s="85"/>
      <c r="N709" s="85"/>
      <c r="O709" s="85"/>
      <c r="P709" s="85"/>
      <c r="Q709" s="85"/>
      <c r="R709" s="85"/>
      <c r="S709" s="85"/>
      <c r="T709" s="85"/>
      <c r="U709" s="85"/>
      <c r="V709" s="85"/>
      <c r="W709" s="85"/>
      <c r="X709" s="85"/>
      <c r="Y709" s="85"/>
      <c r="Z709" s="85"/>
    </row>
    <row r="710" spans="1:26">
      <c r="A710" s="85"/>
      <c r="B710" s="107"/>
      <c r="C710" s="85"/>
      <c r="D710" s="85"/>
      <c r="E710" s="85"/>
      <c r="F710" s="85"/>
      <c r="G710" s="85"/>
      <c r="H710" s="85"/>
      <c r="I710" s="85"/>
      <c r="J710" s="85"/>
      <c r="K710" s="85"/>
      <c r="L710" s="85"/>
      <c r="M710" s="85"/>
      <c r="N710" s="85"/>
      <c r="O710" s="85"/>
      <c r="P710" s="85"/>
      <c r="Q710" s="85"/>
      <c r="R710" s="85"/>
      <c r="S710" s="85"/>
      <c r="T710" s="85"/>
      <c r="U710" s="85"/>
      <c r="V710" s="85"/>
      <c r="W710" s="85"/>
      <c r="X710" s="85"/>
      <c r="Y710" s="85"/>
      <c r="Z710" s="85"/>
    </row>
    <row r="711" spans="1:26">
      <c r="A711" s="85"/>
      <c r="B711" s="107"/>
      <c r="C711" s="85"/>
      <c r="D711" s="85"/>
      <c r="E711" s="85"/>
      <c r="F711" s="85"/>
      <c r="G711" s="85"/>
      <c r="H711" s="85"/>
      <c r="I711" s="85"/>
      <c r="J711" s="85"/>
      <c r="K711" s="85"/>
      <c r="L711" s="85"/>
      <c r="M711" s="85"/>
      <c r="N711" s="85"/>
      <c r="O711" s="85"/>
      <c r="P711" s="85"/>
      <c r="Q711" s="85"/>
      <c r="R711" s="85"/>
      <c r="S711" s="85"/>
      <c r="T711" s="85"/>
      <c r="U711" s="85"/>
      <c r="V711" s="85"/>
      <c r="W711" s="85"/>
      <c r="X711" s="85"/>
      <c r="Y711" s="85"/>
      <c r="Z711" s="85"/>
    </row>
    <row r="712" spans="1:26">
      <c r="A712" s="85"/>
      <c r="B712" s="107"/>
      <c r="C712" s="85"/>
      <c r="D712" s="85"/>
      <c r="E712" s="85"/>
      <c r="F712" s="85"/>
      <c r="G712" s="85"/>
      <c r="H712" s="85"/>
      <c r="I712" s="85"/>
      <c r="J712" s="85"/>
      <c r="K712" s="85"/>
      <c r="L712" s="85"/>
      <c r="M712" s="85"/>
      <c r="N712" s="85"/>
      <c r="O712" s="85"/>
      <c r="P712" s="85"/>
      <c r="Q712" s="85"/>
      <c r="R712" s="85"/>
      <c r="S712" s="85"/>
      <c r="T712" s="85"/>
      <c r="U712" s="85"/>
      <c r="V712" s="85"/>
      <c r="W712" s="85"/>
      <c r="X712" s="85"/>
      <c r="Y712" s="85"/>
      <c r="Z712" s="85"/>
    </row>
    <row r="713" spans="1:26">
      <c r="A713" s="85"/>
      <c r="B713" s="107"/>
      <c r="C713" s="85"/>
      <c r="D713" s="85"/>
      <c r="E713" s="85"/>
      <c r="F713" s="85"/>
      <c r="G713" s="85"/>
      <c r="H713" s="85"/>
      <c r="I713" s="85"/>
      <c r="J713" s="85"/>
      <c r="K713" s="85"/>
      <c r="L713" s="85"/>
      <c r="M713" s="85"/>
      <c r="N713" s="85"/>
      <c r="O713" s="85"/>
      <c r="P713" s="85"/>
      <c r="Q713" s="85"/>
      <c r="R713" s="85"/>
      <c r="S713" s="85"/>
      <c r="T713" s="85"/>
      <c r="U713" s="85"/>
      <c r="V713" s="85"/>
      <c r="W713" s="85"/>
      <c r="X713" s="85"/>
      <c r="Y713" s="85"/>
      <c r="Z713" s="85"/>
    </row>
    <row r="714" spans="1:26">
      <c r="A714" s="85"/>
      <c r="B714" s="107"/>
      <c r="C714" s="85"/>
      <c r="D714" s="85"/>
      <c r="E714" s="85"/>
      <c r="F714" s="85"/>
      <c r="G714" s="85"/>
      <c r="H714" s="85"/>
      <c r="I714" s="85"/>
      <c r="J714" s="85"/>
      <c r="K714" s="85"/>
      <c r="L714" s="85"/>
      <c r="M714" s="85"/>
      <c r="N714" s="85"/>
      <c r="O714" s="85"/>
      <c r="P714" s="85"/>
      <c r="Q714" s="85"/>
      <c r="R714" s="85"/>
      <c r="S714" s="85"/>
      <c r="T714" s="85"/>
      <c r="U714" s="85"/>
      <c r="V714" s="85"/>
      <c r="W714" s="85"/>
      <c r="X714" s="85"/>
      <c r="Y714" s="85"/>
      <c r="Z714" s="85"/>
    </row>
    <row r="715" spans="1:26">
      <c r="A715" s="85"/>
      <c r="B715" s="107"/>
      <c r="C715" s="85"/>
      <c r="D715" s="85"/>
      <c r="E715" s="85"/>
      <c r="F715" s="85"/>
      <c r="G715" s="85"/>
      <c r="H715" s="85"/>
      <c r="I715" s="85"/>
      <c r="J715" s="85"/>
      <c r="K715" s="85"/>
      <c r="L715" s="85"/>
      <c r="M715" s="85"/>
      <c r="N715" s="85"/>
      <c r="O715" s="85"/>
      <c r="P715" s="85"/>
      <c r="Q715" s="85"/>
      <c r="R715" s="85"/>
      <c r="S715" s="85"/>
      <c r="T715" s="85"/>
      <c r="U715" s="85"/>
      <c r="V715" s="85"/>
      <c r="W715" s="85"/>
      <c r="X715" s="85"/>
      <c r="Y715" s="85"/>
      <c r="Z715" s="85"/>
    </row>
    <row r="716" spans="1:26">
      <c r="A716" s="85"/>
      <c r="B716" s="107"/>
      <c r="C716" s="85"/>
      <c r="D716" s="85"/>
      <c r="E716" s="85"/>
      <c r="F716" s="85"/>
      <c r="G716" s="85"/>
      <c r="H716" s="85"/>
      <c r="I716" s="85"/>
      <c r="J716" s="85"/>
      <c r="K716" s="85"/>
      <c r="L716" s="85"/>
      <c r="M716" s="85"/>
      <c r="N716" s="85"/>
      <c r="O716" s="85"/>
      <c r="P716" s="85"/>
      <c r="Q716" s="85"/>
      <c r="R716" s="85"/>
      <c r="S716" s="85"/>
      <c r="T716" s="85"/>
      <c r="U716" s="85"/>
      <c r="V716" s="85"/>
      <c r="W716" s="85"/>
      <c r="X716" s="85"/>
      <c r="Y716" s="85"/>
      <c r="Z716" s="85"/>
    </row>
    <row r="717" spans="1:26">
      <c r="A717" s="85"/>
      <c r="B717" s="107"/>
      <c r="C717" s="85"/>
      <c r="D717" s="85"/>
      <c r="E717" s="85"/>
      <c r="F717" s="85"/>
      <c r="G717" s="85"/>
      <c r="H717" s="85"/>
      <c r="I717" s="85"/>
      <c r="J717" s="85"/>
      <c r="K717" s="85"/>
      <c r="L717" s="85"/>
      <c r="M717" s="85"/>
      <c r="N717" s="85"/>
      <c r="O717" s="85"/>
      <c r="P717" s="85"/>
      <c r="Q717" s="85"/>
      <c r="R717" s="85"/>
      <c r="S717" s="85"/>
      <c r="T717" s="85"/>
      <c r="U717" s="85"/>
      <c r="V717" s="85"/>
      <c r="W717" s="85"/>
      <c r="X717" s="85"/>
      <c r="Y717" s="85"/>
      <c r="Z717" s="85"/>
    </row>
    <row r="718" spans="1:26">
      <c r="A718" s="85"/>
      <c r="B718" s="107"/>
      <c r="C718" s="85"/>
      <c r="D718" s="85"/>
      <c r="E718" s="85"/>
      <c r="F718" s="85"/>
      <c r="G718" s="85"/>
      <c r="H718" s="85"/>
      <c r="I718" s="85"/>
      <c r="J718" s="85"/>
      <c r="K718" s="85"/>
      <c r="L718" s="85"/>
      <c r="M718" s="85"/>
      <c r="N718" s="85"/>
      <c r="O718" s="85"/>
      <c r="P718" s="85"/>
      <c r="Q718" s="85"/>
      <c r="R718" s="85"/>
      <c r="S718" s="85"/>
      <c r="T718" s="85"/>
      <c r="U718" s="85"/>
      <c r="V718" s="85"/>
      <c r="W718" s="85"/>
      <c r="X718" s="85"/>
      <c r="Y718" s="85"/>
      <c r="Z718" s="85"/>
    </row>
    <row r="719" spans="1:26">
      <c r="A719" s="85"/>
      <c r="B719" s="107"/>
      <c r="C719" s="85"/>
      <c r="D719" s="85"/>
      <c r="E719" s="85"/>
      <c r="F719" s="85"/>
      <c r="G719" s="85"/>
      <c r="H719" s="85"/>
      <c r="I719" s="85"/>
      <c r="J719" s="85"/>
      <c r="K719" s="85"/>
      <c r="L719" s="85"/>
      <c r="M719" s="85"/>
      <c r="N719" s="85"/>
      <c r="O719" s="85"/>
      <c r="P719" s="85"/>
      <c r="Q719" s="85"/>
      <c r="R719" s="85"/>
      <c r="S719" s="85"/>
      <c r="T719" s="85"/>
      <c r="U719" s="85"/>
      <c r="V719" s="85"/>
      <c r="W719" s="85"/>
      <c r="X719" s="85"/>
      <c r="Y719" s="85"/>
      <c r="Z719" s="85"/>
    </row>
    <row r="720" spans="1:26">
      <c r="A720" s="85"/>
      <c r="B720" s="107"/>
      <c r="C720" s="85"/>
      <c r="D720" s="85"/>
      <c r="E720" s="85"/>
      <c r="F720" s="85"/>
      <c r="G720" s="85"/>
      <c r="H720" s="85"/>
      <c r="I720" s="85"/>
      <c r="J720" s="85"/>
      <c r="K720" s="85"/>
      <c r="L720" s="85"/>
      <c r="M720" s="85"/>
      <c r="N720" s="85"/>
      <c r="O720" s="85"/>
      <c r="P720" s="85"/>
      <c r="Q720" s="85"/>
      <c r="R720" s="85"/>
      <c r="S720" s="85"/>
      <c r="T720" s="85"/>
      <c r="U720" s="85"/>
      <c r="V720" s="85"/>
      <c r="W720" s="85"/>
      <c r="X720" s="85"/>
      <c r="Y720" s="85"/>
      <c r="Z720" s="85"/>
    </row>
    <row r="721" spans="1:26">
      <c r="A721" s="85"/>
      <c r="B721" s="107"/>
      <c r="C721" s="85"/>
      <c r="D721" s="85"/>
      <c r="E721" s="85"/>
      <c r="F721" s="85"/>
      <c r="G721" s="85"/>
      <c r="H721" s="85"/>
      <c r="I721" s="85"/>
      <c r="J721" s="85"/>
      <c r="K721" s="85"/>
      <c r="L721" s="85"/>
      <c r="M721" s="85"/>
      <c r="N721" s="85"/>
      <c r="O721" s="85"/>
      <c r="P721" s="85"/>
      <c r="Q721" s="85"/>
      <c r="R721" s="85"/>
      <c r="S721" s="85"/>
      <c r="T721" s="85"/>
      <c r="U721" s="85"/>
      <c r="V721" s="85"/>
      <c r="W721" s="85"/>
      <c r="X721" s="85"/>
      <c r="Y721" s="85"/>
      <c r="Z721" s="85"/>
    </row>
    <row r="722" spans="1:26">
      <c r="A722" s="85"/>
      <c r="B722" s="107"/>
      <c r="C722" s="85"/>
      <c r="D722" s="85"/>
      <c r="E722" s="85"/>
      <c r="F722" s="85"/>
      <c r="G722" s="85"/>
      <c r="H722" s="85"/>
      <c r="I722" s="85"/>
      <c r="J722" s="85"/>
      <c r="K722" s="85"/>
      <c r="L722" s="85"/>
      <c r="M722" s="85"/>
      <c r="N722" s="85"/>
      <c r="O722" s="85"/>
      <c r="P722" s="85"/>
      <c r="Q722" s="85"/>
      <c r="R722" s="85"/>
      <c r="S722" s="85"/>
      <c r="T722" s="85"/>
      <c r="U722" s="85"/>
      <c r="V722" s="85"/>
      <c r="W722" s="85"/>
      <c r="X722" s="85"/>
      <c r="Y722" s="85"/>
      <c r="Z722" s="85"/>
    </row>
    <row r="723" spans="1:26">
      <c r="A723" s="85"/>
      <c r="B723" s="107"/>
      <c r="C723" s="85"/>
      <c r="D723" s="85"/>
      <c r="E723" s="85"/>
      <c r="F723" s="85"/>
      <c r="G723" s="85"/>
      <c r="H723" s="85"/>
      <c r="I723" s="85"/>
      <c r="J723" s="85"/>
      <c r="K723" s="85"/>
      <c r="L723" s="85"/>
      <c r="M723" s="85"/>
      <c r="N723" s="85"/>
      <c r="O723" s="85"/>
      <c r="P723" s="85"/>
      <c r="Q723" s="85"/>
      <c r="R723" s="85"/>
      <c r="S723" s="85"/>
      <c r="T723" s="85"/>
      <c r="U723" s="85"/>
      <c r="V723" s="85"/>
      <c r="W723" s="85"/>
      <c r="X723" s="85"/>
      <c r="Y723" s="85"/>
      <c r="Z723" s="85"/>
    </row>
    <row r="724" spans="1:26">
      <c r="A724" s="85"/>
      <c r="B724" s="107"/>
      <c r="C724" s="85"/>
      <c r="D724" s="85"/>
      <c r="E724" s="85"/>
      <c r="F724" s="85"/>
      <c r="G724" s="85"/>
      <c r="H724" s="85"/>
      <c r="I724" s="85"/>
      <c r="J724" s="85"/>
      <c r="K724" s="85"/>
      <c r="L724" s="85"/>
      <c r="M724" s="85"/>
      <c r="N724" s="85"/>
      <c r="O724" s="85"/>
      <c r="P724" s="85"/>
      <c r="Q724" s="85"/>
      <c r="R724" s="85"/>
      <c r="S724" s="85"/>
      <c r="T724" s="85"/>
      <c r="U724" s="85"/>
      <c r="V724" s="85"/>
      <c r="W724" s="85"/>
      <c r="X724" s="85"/>
      <c r="Y724" s="85"/>
      <c r="Z724" s="85"/>
    </row>
    <row r="725" spans="1:26">
      <c r="A725" s="85"/>
      <c r="B725" s="107"/>
      <c r="C725" s="85"/>
      <c r="D725" s="85"/>
      <c r="E725" s="85"/>
      <c r="F725" s="85"/>
      <c r="G725" s="85"/>
      <c r="H725" s="85"/>
      <c r="I725" s="85"/>
      <c r="J725" s="85"/>
      <c r="K725" s="85"/>
      <c r="L725" s="85"/>
      <c r="M725" s="85"/>
      <c r="N725" s="85"/>
      <c r="O725" s="85"/>
      <c r="P725" s="85"/>
      <c r="Q725" s="85"/>
      <c r="R725" s="85"/>
      <c r="S725" s="85"/>
      <c r="T725" s="85"/>
      <c r="U725" s="85"/>
      <c r="V725" s="85"/>
      <c r="W725" s="85"/>
      <c r="X725" s="85"/>
      <c r="Y725" s="85"/>
      <c r="Z725" s="85"/>
    </row>
    <row r="726" spans="1:26">
      <c r="A726" s="85"/>
      <c r="B726" s="107"/>
      <c r="C726" s="85"/>
      <c r="D726" s="85"/>
      <c r="E726" s="85"/>
      <c r="F726" s="85"/>
      <c r="G726" s="85"/>
      <c r="H726" s="85"/>
      <c r="I726" s="85"/>
      <c r="J726" s="85"/>
      <c r="K726" s="85"/>
      <c r="L726" s="85"/>
      <c r="M726" s="85"/>
      <c r="N726" s="85"/>
      <c r="O726" s="85"/>
      <c r="P726" s="85"/>
      <c r="Q726" s="85"/>
      <c r="R726" s="85"/>
      <c r="S726" s="85"/>
      <c r="T726" s="85"/>
      <c r="U726" s="85"/>
      <c r="V726" s="85"/>
      <c r="W726" s="85"/>
      <c r="X726" s="85"/>
      <c r="Y726" s="85"/>
      <c r="Z726" s="85"/>
    </row>
    <row r="727" spans="1:26">
      <c r="A727" s="85"/>
      <c r="B727" s="107"/>
      <c r="C727" s="85"/>
      <c r="D727" s="85"/>
      <c r="E727" s="85"/>
      <c r="F727" s="85"/>
      <c r="G727" s="85"/>
      <c r="H727" s="85"/>
      <c r="I727" s="85"/>
      <c r="J727" s="85"/>
      <c r="K727" s="85"/>
      <c r="L727" s="85"/>
      <c r="M727" s="85"/>
      <c r="N727" s="85"/>
      <c r="O727" s="85"/>
      <c r="P727" s="85"/>
      <c r="Q727" s="85"/>
      <c r="R727" s="85"/>
      <c r="S727" s="85"/>
      <c r="T727" s="85"/>
      <c r="U727" s="85"/>
      <c r="V727" s="85"/>
      <c r="W727" s="85"/>
      <c r="X727" s="85"/>
      <c r="Y727" s="85"/>
      <c r="Z727" s="85"/>
    </row>
    <row r="728" spans="1:26">
      <c r="A728" s="85"/>
      <c r="B728" s="107"/>
      <c r="C728" s="85"/>
      <c r="D728" s="85"/>
      <c r="E728" s="85"/>
      <c r="F728" s="85"/>
      <c r="G728" s="85"/>
      <c r="H728" s="85"/>
      <c r="I728" s="85"/>
      <c r="J728" s="85"/>
      <c r="K728" s="85"/>
      <c r="L728" s="85"/>
      <c r="M728" s="85"/>
      <c r="N728" s="85"/>
      <c r="O728" s="85"/>
      <c r="P728" s="85"/>
      <c r="Q728" s="85"/>
      <c r="R728" s="85"/>
      <c r="S728" s="85"/>
      <c r="T728" s="85"/>
      <c r="U728" s="85"/>
      <c r="V728" s="85"/>
      <c r="W728" s="85"/>
      <c r="X728" s="85"/>
      <c r="Y728" s="85"/>
      <c r="Z728" s="85"/>
    </row>
    <row r="729" spans="1:26">
      <c r="A729" s="85"/>
      <c r="B729" s="107"/>
      <c r="C729" s="85"/>
      <c r="D729" s="85"/>
      <c r="E729" s="85"/>
      <c r="F729" s="85"/>
      <c r="G729" s="85"/>
      <c r="H729" s="85"/>
      <c r="I729" s="85"/>
      <c r="J729" s="85"/>
      <c r="K729" s="85"/>
      <c r="L729" s="85"/>
      <c r="M729" s="85"/>
      <c r="N729" s="85"/>
      <c r="O729" s="85"/>
      <c r="P729" s="85"/>
      <c r="Q729" s="85"/>
      <c r="R729" s="85"/>
      <c r="S729" s="85"/>
      <c r="T729" s="85"/>
      <c r="U729" s="85"/>
      <c r="V729" s="85"/>
      <c r="W729" s="85"/>
      <c r="X729" s="85"/>
      <c r="Y729" s="85"/>
      <c r="Z729" s="85"/>
    </row>
    <row r="730" spans="1:26">
      <c r="A730" s="85"/>
      <c r="B730" s="107"/>
      <c r="C730" s="85"/>
      <c r="D730" s="85"/>
      <c r="E730" s="85"/>
      <c r="F730" s="85"/>
      <c r="G730" s="85"/>
      <c r="H730" s="85"/>
      <c r="I730" s="85"/>
      <c r="J730" s="85"/>
      <c r="K730" s="85"/>
      <c r="L730" s="85"/>
      <c r="M730" s="85"/>
      <c r="N730" s="85"/>
      <c r="O730" s="85"/>
      <c r="P730" s="85"/>
      <c r="Q730" s="85"/>
      <c r="R730" s="85"/>
      <c r="S730" s="85"/>
      <c r="T730" s="85"/>
      <c r="U730" s="85"/>
      <c r="V730" s="85"/>
      <c r="W730" s="85"/>
      <c r="X730" s="85"/>
      <c r="Y730" s="85"/>
      <c r="Z730" s="85"/>
    </row>
    <row r="731" spans="1:26">
      <c r="A731" s="85"/>
      <c r="B731" s="107"/>
      <c r="C731" s="85"/>
      <c r="D731" s="85"/>
      <c r="E731" s="85"/>
      <c r="F731" s="85"/>
      <c r="G731" s="85"/>
      <c r="H731" s="85"/>
      <c r="I731" s="85"/>
      <c r="J731" s="85"/>
      <c r="K731" s="85"/>
      <c r="L731" s="85"/>
      <c r="M731" s="85"/>
      <c r="N731" s="85"/>
      <c r="O731" s="85"/>
      <c r="P731" s="85"/>
      <c r="Q731" s="85"/>
      <c r="R731" s="85"/>
      <c r="S731" s="85"/>
      <c r="T731" s="85"/>
      <c r="U731" s="85"/>
      <c r="V731" s="85"/>
      <c r="W731" s="85"/>
      <c r="X731" s="85"/>
      <c r="Y731" s="85"/>
      <c r="Z731" s="85"/>
    </row>
    <row r="732" spans="1:26">
      <c r="A732" s="85"/>
      <c r="B732" s="107"/>
      <c r="C732" s="85"/>
      <c r="D732" s="85"/>
      <c r="E732" s="85"/>
      <c r="F732" s="85"/>
      <c r="G732" s="85"/>
      <c r="H732" s="85"/>
      <c r="I732" s="85"/>
      <c r="J732" s="85"/>
      <c r="K732" s="85"/>
      <c r="L732" s="85"/>
      <c r="M732" s="85"/>
      <c r="N732" s="85"/>
      <c r="O732" s="85"/>
      <c r="P732" s="85"/>
      <c r="Q732" s="85"/>
      <c r="R732" s="85"/>
      <c r="S732" s="85"/>
      <c r="T732" s="85"/>
      <c r="U732" s="85"/>
      <c r="V732" s="85"/>
      <c r="W732" s="85"/>
      <c r="X732" s="85"/>
      <c r="Y732" s="85"/>
      <c r="Z732" s="85"/>
    </row>
    <row r="733" spans="1:26">
      <c r="A733" s="85"/>
      <c r="B733" s="107"/>
      <c r="C733" s="85"/>
      <c r="D733" s="85"/>
      <c r="E733" s="85"/>
      <c r="F733" s="85"/>
      <c r="G733" s="85"/>
      <c r="H733" s="85"/>
      <c r="I733" s="85"/>
      <c r="J733" s="85"/>
      <c r="K733" s="85"/>
      <c r="L733" s="85"/>
      <c r="M733" s="85"/>
      <c r="N733" s="85"/>
      <c r="O733" s="85"/>
      <c r="P733" s="85"/>
      <c r="Q733" s="85"/>
      <c r="R733" s="85"/>
      <c r="S733" s="85"/>
      <c r="T733" s="85"/>
      <c r="U733" s="85"/>
      <c r="V733" s="85"/>
      <c r="W733" s="85"/>
      <c r="X733" s="85"/>
      <c r="Y733" s="85"/>
      <c r="Z733" s="85"/>
    </row>
    <row r="734" spans="1:26">
      <c r="A734" s="85"/>
      <c r="B734" s="107"/>
      <c r="C734" s="85"/>
      <c r="D734" s="85"/>
      <c r="E734" s="85"/>
      <c r="F734" s="85"/>
      <c r="G734" s="85"/>
      <c r="H734" s="85"/>
      <c r="I734" s="85"/>
      <c r="J734" s="85"/>
      <c r="K734" s="85"/>
      <c r="L734" s="85"/>
      <c r="M734" s="85"/>
      <c r="N734" s="85"/>
      <c r="O734" s="85"/>
      <c r="P734" s="85"/>
      <c r="Q734" s="85"/>
      <c r="R734" s="85"/>
      <c r="S734" s="85"/>
      <c r="T734" s="85"/>
      <c r="U734" s="85"/>
      <c r="V734" s="85"/>
      <c r="W734" s="85"/>
      <c r="X734" s="85"/>
      <c r="Y734" s="85"/>
      <c r="Z734" s="85"/>
    </row>
    <row r="735" spans="1:26">
      <c r="A735" s="85"/>
      <c r="B735" s="107"/>
      <c r="C735" s="85"/>
      <c r="D735" s="85"/>
      <c r="E735" s="85"/>
      <c r="F735" s="85"/>
      <c r="G735" s="85"/>
      <c r="H735" s="85"/>
      <c r="I735" s="85"/>
      <c r="J735" s="85"/>
      <c r="K735" s="85"/>
      <c r="L735" s="85"/>
      <c r="M735" s="85"/>
      <c r="N735" s="85"/>
      <c r="O735" s="85"/>
      <c r="P735" s="85"/>
      <c r="Q735" s="85"/>
      <c r="R735" s="85"/>
      <c r="S735" s="85"/>
      <c r="T735" s="85"/>
      <c r="U735" s="85"/>
      <c r="V735" s="85"/>
      <c r="W735" s="85"/>
      <c r="X735" s="85"/>
      <c r="Y735" s="85"/>
      <c r="Z735" s="85"/>
    </row>
    <row r="736" spans="1:26">
      <c r="A736" s="85"/>
      <c r="B736" s="107"/>
      <c r="C736" s="85"/>
      <c r="D736" s="85"/>
      <c r="E736" s="85"/>
      <c r="F736" s="85"/>
      <c r="G736" s="85"/>
      <c r="H736" s="85"/>
      <c r="I736" s="85"/>
      <c r="J736" s="85"/>
      <c r="K736" s="85"/>
      <c r="L736" s="85"/>
      <c r="M736" s="85"/>
      <c r="N736" s="85"/>
      <c r="O736" s="85"/>
      <c r="P736" s="85"/>
      <c r="Q736" s="85"/>
      <c r="R736" s="85"/>
      <c r="S736" s="85"/>
      <c r="T736" s="85"/>
      <c r="U736" s="85"/>
      <c r="V736" s="85"/>
      <c r="W736" s="85"/>
      <c r="X736" s="85"/>
      <c r="Y736" s="85"/>
      <c r="Z736" s="85"/>
    </row>
    <row r="737" spans="1:26">
      <c r="A737" s="85"/>
      <c r="B737" s="107"/>
      <c r="C737" s="85"/>
      <c r="D737" s="85"/>
      <c r="E737" s="85"/>
      <c r="F737" s="85"/>
      <c r="G737" s="85"/>
      <c r="H737" s="85"/>
      <c r="I737" s="85"/>
      <c r="J737" s="85"/>
      <c r="K737" s="85"/>
      <c r="L737" s="85"/>
      <c r="M737" s="85"/>
      <c r="N737" s="85"/>
      <c r="O737" s="85"/>
      <c r="P737" s="85"/>
      <c r="Q737" s="85"/>
      <c r="R737" s="85"/>
      <c r="S737" s="85"/>
      <c r="T737" s="85"/>
      <c r="U737" s="85"/>
      <c r="V737" s="85"/>
      <c r="W737" s="85"/>
      <c r="X737" s="85"/>
      <c r="Y737" s="85"/>
      <c r="Z737" s="85"/>
    </row>
    <row r="738" spans="1:26">
      <c r="A738" s="85"/>
      <c r="B738" s="107"/>
      <c r="C738" s="85"/>
      <c r="D738" s="85"/>
      <c r="E738" s="85"/>
      <c r="F738" s="85"/>
      <c r="G738" s="85"/>
      <c r="H738" s="85"/>
      <c r="I738" s="85"/>
      <c r="J738" s="85"/>
      <c r="K738" s="85"/>
      <c r="L738" s="85"/>
      <c r="M738" s="85"/>
      <c r="N738" s="85"/>
      <c r="O738" s="85"/>
      <c r="P738" s="85"/>
      <c r="Q738" s="85"/>
      <c r="R738" s="85"/>
      <c r="S738" s="85"/>
      <c r="T738" s="85"/>
      <c r="U738" s="85"/>
      <c r="V738" s="85"/>
      <c r="W738" s="85"/>
      <c r="X738" s="85"/>
      <c r="Y738" s="85"/>
      <c r="Z738" s="85"/>
    </row>
    <row r="739" spans="1:26">
      <c r="A739" s="85"/>
      <c r="B739" s="107"/>
      <c r="C739" s="85"/>
      <c r="D739" s="85"/>
      <c r="E739" s="85"/>
      <c r="F739" s="85"/>
      <c r="G739" s="85"/>
      <c r="H739" s="85"/>
      <c r="I739" s="85"/>
      <c r="J739" s="85"/>
      <c r="K739" s="85"/>
      <c r="L739" s="85"/>
      <c r="M739" s="85"/>
      <c r="N739" s="85"/>
      <c r="O739" s="85"/>
      <c r="P739" s="85"/>
      <c r="Q739" s="85"/>
      <c r="R739" s="85"/>
      <c r="S739" s="85"/>
      <c r="T739" s="85"/>
      <c r="U739" s="85"/>
      <c r="V739" s="85"/>
      <c r="W739" s="85"/>
      <c r="X739" s="85"/>
      <c r="Y739" s="85"/>
      <c r="Z739" s="85"/>
    </row>
    <row r="740" spans="1:26">
      <c r="A740" s="85"/>
      <c r="B740" s="107"/>
      <c r="C740" s="85"/>
      <c r="D740" s="85"/>
      <c r="E740" s="85"/>
      <c r="F740" s="85"/>
      <c r="G740" s="85"/>
      <c r="H740" s="85"/>
      <c r="I740" s="85"/>
      <c r="J740" s="85"/>
      <c r="K740" s="85"/>
      <c r="L740" s="85"/>
      <c r="M740" s="85"/>
      <c r="N740" s="85"/>
      <c r="O740" s="85"/>
      <c r="P740" s="85"/>
      <c r="Q740" s="85"/>
      <c r="R740" s="85"/>
      <c r="S740" s="85"/>
      <c r="T740" s="85"/>
      <c r="U740" s="85"/>
      <c r="V740" s="85"/>
      <c r="W740" s="85"/>
      <c r="X740" s="85"/>
      <c r="Y740" s="85"/>
      <c r="Z740" s="85"/>
    </row>
    <row r="741" spans="1:26">
      <c r="A741" s="85"/>
      <c r="B741" s="107"/>
      <c r="C741" s="85"/>
      <c r="D741" s="85"/>
      <c r="E741" s="85"/>
      <c r="F741" s="85"/>
      <c r="G741" s="85"/>
      <c r="H741" s="85"/>
      <c r="I741" s="85"/>
      <c r="J741" s="85"/>
      <c r="K741" s="85"/>
      <c r="L741" s="85"/>
      <c r="M741" s="85"/>
      <c r="N741" s="85"/>
      <c r="O741" s="85"/>
      <c r="P741" s="85"/>
      <c r="Q741" s="85"/>
      <c r="R741" s="85"/>
      <c r="S741" s="85"/>
      <c r="T741" s="85"/>
      <c r="U741" s="85"/>
      <c r="V741" s="85"/>
      <c r="W741" s="85"/>
      <c r="X741" s="85"/>
      <c r="Y741" s="85"/>
      <c r="Z741" s="85"/>
    </row>
    <row r="742" spans="1:26">
      <c r="A742" s="85"/>
      <c r="B742" s="107"/>
      <c r="C742" s="85"/>
      <c r="D742" s="85"/>
      <c r="E742" s="85"/>
      <c r="F742" s="85"/>
      <c r="G742" s="85"/>
      <c r="H742" s="85"/>
      <c r="I742" s="85"/>
      <c r="J742" s="85"/>
      <c r="K742" s="85"/>
      <c r="L742" s="85"/>
      <c r="M742" s="85"/>
      <c r="N742" s="85"/>
      <c r="O742" s="85"/>
      <c r="P742" s="85"/>
      <c r="Q742" s="85"/>
      <c r="R742" s="85"/>
      <c r="S742" s="85"/>
      <c r="T742" s="85"/>
      <c r="U742" s="85"/>
      <c r="V742" s="85"/>
      <c r="W742" s="85"/>
      <c r="X742" s="85"/>
      <c r="Y742" s="85"/>
      <c r="Z742" s="85"/>
    </row>
    <row r="743" spans="1:26">
      <c r="A743" s="85"/>
      <c r="B743" s="107"/>
      <c r="C743" s="85"/>
      <c r="D743" s="85"/>
      <c r="E743" s="85"/>
      <c r="F743" s="85"/>
      <c r="G743" s="85"/>
      <c r="H743" s="85"/>
      <c r="I743" s="85"/>
      <c r="J743" s="85"/>
      <c r="K743" s="85"/>
      <c r="L743" s="85"/>
      <c r="M743" s="85"/>
      <c r="N743" s="85"/>
      <c r="O743" s="85"/>
      <c r="P743" s="85"/>
      <c r="Q743" s="85"/>
      <c r="R743" s="85"/>
      <c r="S743" s="85"/>
      <c r="T743" s="85"/>
      <c r="U743" s="85"/>
      <c r="V743" s="85"/>
      <c r="W743" s="85"/>
      <c r="X743" s="85"/>
      <c r="Y743" s="85"/>
      <c r="Z743" s="85"/>
    </row>
    <row r="744" spans="1:26">
      <c r="A744" s="85"/>
      <c r="B744" s="107"/>
      <c r="C744" s="85"/>
      <c r="D744" s="85"/>
      <c r="E744" s="85"/>
      <c r="F744" s="85"/>
      <c r="G744" s="85"/>
      <c r="H744" s="85"/>
      <c r="I744" s="85"/>
      <c r="J744" s="85"/>
      <c r="K744" s="85"/>
      <c r="L744" s="85"/>
      <c r="M744" s="85"/>
      <c r="N744" s="85"/>
      <c r="O744" s="85"/>
      <c r="P744" s="85"/>
      <c r="Q744" s="85"/>
      <c r="R744" s="85"/>
      <c r="S744" s="85"/>
      <c r="T744" s="85"/>
      <c r="U744" s="85"/>
      <c r="V744" s="85"/>
      <c r="W744" s="85"/>
      <c r="X744" s="85"/>
      <c r="Y744" s="85"/>
      <c r="Z744" s="85"/>
    </row>
    <row r="745" spans="1:26">
      <c r="A745" s="85"/>
      <c r="B745" s="107"/>
      <c r="C745" s="85"/>
      <c r="D745" s="85"/>
      <c r="E745" s="85"/>
      <c r="F745" s="85"/>
      <c r="G745" s="85"/>
      <c r="H745" s="85"/>
      <c r="I745" s="85"/>
      <c r="J745" s="85"/>
      <c r="K745" s="85"/>
      <c r="L745" s="85"/>
      <c r="M745" s="85"/>
      <c r="N745" s="85"/>
      <c r="O745" s="85"/>
      <c r="P745" s="85"/>
      <c r="Q745" s="85"/>
      <c r="R745" s="85"/>
      <c r="S745" s="85"/>
      <c r="T745" s="85"/>
      <c r="U745" s="85"/>
      <c r="V745" s="85"/>
      <c r="W745" s="85"/>
      <c r="X745" s="85"/>
      <c r="Y745" s="85"/>
      <c r="Z745" s="85"/>
    </row>
    <row r="746" spans="1:26">
      <c r="A746" s="85"/>
      <c r="B746" s="107"/>
      <c r="C746" s="85"/>
      <c r="D746" s="85"/>
      <c r="E746" s="85"/>
      <c r="F746" s="85"/>
      <c r="G746" s="85"/>
      <c r="H746" s="85"/>
      <c r="I746" s="85"/>
      <c r="J746" s="85"/>
      <c r="K746" s="85"/>
      <c r="L746" s="85"/>
      <c r="M746" s="85"/>
      <c r="N746" s="85"/>
      <c r="O746" s="85"/>
      <c r="P746" s="85"/>
      <c r="Q746" s="85"/>
      <c r="R746" s="85"/>
      <c r="S746" s="85"/>
      <c r="T746" s="85"/>
      <c r="U746" s="85"/>
      <c r="V746" s="85"/>
      <c r="W746" s="85"/>
      <c r="X746" s="85"/>
      <c r="Y746" s="85"/>
      <c r="Z746" s="85"/>
    </row>
    <row r="747" spans="1:26">
      <c r="A747" s="85"/>
      <c r="B747" s="107"/>
      <c r="C747" s="85"/>
      <c r="D747" s="85"/>
      <c r="E747" s="85"/>
      <c r="F747" s="85"/>
      <c r="G747" s="85"/>
      <c r="H747" s="85"/>
      <c r="I747" s="85"/>
      <c r="J747" s="85"/>
      <c r="K747" s="85"/>
      <c r="L747" s="85"/>
      <c r="M747" s="85"/>
      <c r="N747" s="85"/>
      <c r="O747" s="85"/>
      <c r="P747" s="85"/>
      <c r="Q747" s="85"/>
      <c r="R747" s="85"/>
      <c r="S747" s="85"/>
      <c r="T747" s="85"/>
      <c r="U747" s="85"/>
      <c r="V747" s="85"/>
      <c r="W747" s="85"/>
      <c r="X747" s="85"/>
      <c r="Y747" s="85"/>
      <c r="Z747" s="85"/>
    </row>
    <row r="748" spans="1:26">
      <c r="A748" s="85"/>
      <c r="B748" s="107"/>
      <c r="C748" s="85"/>
      <c r="D748" s="85"/>
      <c r="E748" s="85"/>
      <c r="F748" s="85"/>
      <c r="G748" s="85"/>
      <c r="H748" s="85"/>
      <c r="I748" s="85"/>
      <c r="J748" s="85"/>
      <c r="K748" s="85"/>
      <c r="L748" s="85"/>
      <c r="M748" s="85"/>
      <c r="N748" s="85"/>
      <c r="O748" s="85"/>
      <c r="P748" s="85"/>
      <c r="Q748" s="85"/>
      <c r="R748" s="85"/>
      <c r="S748" s="85"/>
      <c r="T748" s="85"/>
      <c r="U748" s="85"/>
      <c r="V748" s="85"/>
      <c r="W748" s="85"/>
      <c r="X748" s="85"/>
      <c r="Y748" s="85"/>
      <c r="Z748" s="85"/>
    </row>
    <row r="749" spans="1:26">
      <c r="A749" s="85"/>
      <c r="B749" s="107"/>
      <c r="C749" s="85"/>
      <c r="D749" s="85"/>
      <c r="E749" s="85"/>
      <c r="F749" s="85"/>
      <c r="G749" s="85"/>
      <c r="H749" s="85"/>
      <c r="I749" s="85"/>
      <c r="J749" s="85"/>
      <c r="K749" s="85"/>
      <c r="L749" s="85"/>
      <c r="M749" s="85"/>
      <c r="N749" s="85"/>
      <c r="O749" s="85"/>
      <c r="P749" s="85"/>
      <c r="Q749" s="85"/>
      <c r="R749" s="85"/>
      <c r="S749" s="85"/>
      <c r="T749" s="85"/>
      <c r="U749" s="85"/>
      <c r="V749" s="85"/>
      <c r="W749" s="85"/>
      <c r="X749" s="85"/>
      <c r="Y749" s="85"/>
      <c r="Z749" s="85"/>
    </row>
    <row r="750" spans="1:26">
      <c r="A750" s="85"/>
      <c r="B750" s="107"/>
      <c r="C750" s="85"/>
      <c r="D750" s="85"/>
      <c r="E750" s="85"/>
      <c r="F750" s="85"/>
      <c r="G750" s="85"/>
      <c r="H750" s="85"/>
      <c r="I750" s="85"/>
      <c r="J750" s="85"/>
      <c r="K750" s="85"/>
      <c r="L750" s="85"/>
      <c r="M750" s="85"/>
      <c r="N750" s="85"/>
      <c r="O750" s="85"/>
      <c r="P750" s="85"/>
      <c r="Q750" s="85"/>
      <c r="R750" s="85"/>
      <c r="S750" s="85"/>
      <c r="T750" s="85"/>
      <c r="U750" s="85"/>
      <c r="V750" s="85"/>
      <c r="W750" s="85"/>
      <c r="X750" s="85"/>
      <c r="Y750" s="85"/>
      <c r="Z750" s="85"/>
    </row>
    <row r="751" spans="1:26">
      <c r="A751" s="85"/>
      <c r="B751" s="107"/>
      <c r="C751" s="85"/>
      <c r="D751" s="85"/>
      <c r="E751" s="85"/>
      <c r="F751" s="85"/>
      <c r="G751" s="85"/>
      <c r="H751" s="85"/>
      <c r="I751" s="85"/>
      <c r="J751" s="85"/>
      <c r="K751" s="85"/>
      <c r="L751" s="85"/>
      <c r="M751" s="85"/>
      <c r="N751" s="85"/>
      <c r="O751" s="85"/>
      <c r="P751" s="85"/>
      <c r="Q751" s="85"/>
      <c r="R751" s="85"/>
      <c r="S751" s="85"/>
      <c r="T751" s="85"/>
      <c r="U751" s="85"/>
      <c r="V751" s="85"/>
      <c r="W751" s="85"/>
      <c r="X751" s="85"/>
      <c r="Y751" s="85"/>
      <c r="Z751" s="85"/>
    </row>
    <row r="752" spans="1:26">
      <c r="A752" s="85"/>
      <c r="B752" s="107"/>
      <c r="C752" s="85"/>
      <c r="D752" s="85"/>
      <c r="E752" s="85"/>
      <c r="F752" s="85"/>
      <c r="G752" s="85"/>
      <c r="H752" s="85"/>
      <c r="I752" s="85"/>
      <c r="J752" s="85"/>
      <c r="K752" s="85"/>
      <c r="L752" s="85"/>
      <c r="M752" s="85"/>
      <c r="N752" s="85"/>
      <c r="O752" s="85"/>
      <c r="P752" s="85"/>
      <c r="Q752" s="85"/>
      <c r="R752" s="85"/>
      <c r="S752" s="85"/>
      <c r="T752" s="85"/>
      <c r="U752" s="85"/>
      <c r="V752" s="85"/>
      <c r="W752" s="85"/>
      <c r="X752" s="85"/>
      <c r="Y752" s="85"/>
      <c r="Z752" s="85"/>
    </row>
    <row r="753" spans="1:26">
      <c r="A753" s="85"/>
      <c r="B753" s="107"/>
      <c r="C753" s="85"/>
      <c r="D753" s="85"/>
      <c r="E753" s="85"/>
      <c r="F753" s="85"/>
      <c r="G753" s="85"/>
      <c r="H753" s="85"/>
      <c r="I753" s="85"/>
      <c r="J753" s="85"/>
      <c r="K753" s="85"/>
      <c r="L753" s="85"/>
      <c r="M753" s="85"/>
      <c r="N753" s="85"/>
      <c r="O753" s="85"/>
      <c r="P753" s="85"/>
      <c r="Q753" s="85"/>
      <c r="R753" s="85"/>
      <c r="S753" s="85"/>
      <c r="T753" s="85"/>
      <c r="U753" s="85"/>
      <c r="V753" s="85"/>
      <c r="W753" s="85"/>
      <c r="X753" s="85"/>
      <c r="Y753" s="85"/>
      <c r="Z753" s="85"/>
    </row>
    <row r="754" spans="1:26">
      <c r="A754" s="85"/>
      <c r="B754" s="107"/>
      <c r="C754" s="85"/>
      <c r="D754" s="85"/>
      <c r="E754" s="85"/>
      <c r="F754" s="85"/>
      <c r="G754" s="85"/>
      <c r="H754" s="85"/>
      <c r="I754" s="85"/>
      <c r="J754" s="85"/>
      <c r="K754" s="85"/>
      <c r="L754" s="85"/>
      <c r="M754" s="85"/>
      <c r="N754" s="85"/>
      <c r="O754" s="85"/>
      <c r="P754" s="85"/>
      <c r="Q754" s="85"/>
      <c r="R754" s="85"/>
      <c r="S754" s="85"/>
      <c r="T754" s="85"/>
      <c r="U754" s="85"/>
      <c r="V754" s="85"/>
      <c r="W754" s="85"/>
      <c r="X754" s="85"/>
      <c r="Y754" s="85"/>
      <c r="Z754" s="85"/>
    </row>
    <row r="755" spans="1:26">
      <c r="A755" s="85"/>
      <c r="B755" s="107"/>
      <c r="C755" s="85"/>
      <c r="D755" s="85"/>
      <c r="E755" s="85"/>
      <c r="F755" s="85"/>
      <c r="G755" s="85"/>
      <c r="H755" s="85"/>
      <c r="I755" s="85"/>
      <c r="J755" s="85"/>
      <c r="K755" s="85"/>
      <c r="L755" s="85"/>
      <c r="M755" s="85"/>
      <c r="N755" s="85"/>
      <c r="O755" s="85"/>
      <c r="P755" s="85"/>
      <c r="Q755" s="85"/>
      <c r="R755" s="85"/>
      <c r="S755" s="85"/>
      <c r="T755" s="85"/>
      <c r="U755" s="85"/>
      <c r="V755" s="85"/>
      <c r="W755" s="85"/>
      <c r="X755" s="85"/>
      <c r="Y755" s="85"/>
      <c r="Z755" s="85"/>
    </row>
    <row r="756" spans="1:26">
      <c r="A756" s="85"/>
      <c r="B756" s="107"/>
      <c r="C756" s="85"/>
      <c r="D756" s="85"/>
      <c r="E756" s="85"/>
      <c r="F756" s="85"/>
      <c r="G756" s="85"/>
      <c r="H756" s="85"/>
      <c r="I756" s="85"/>
      <c r="J756" s="85"/>
      <c r="K756" s="85"/>
      <c r="L756" s="85"/>
      <c r="M756" s="85"/>
      <c r="N756" s="85"/>
      <c r="O756" s="85"/>
      <c r="P756" s="85"/>
      <c r="Q756" s="85"/>
      <c r="R756" s="85"/>
      <c r="S756" s="85"/>
      <c r="T756" s="85"/>
      <c r="U756" s="85"/>
      <c r="V756" s="85"/>
      <c r="W756" s="85"/>
      <c r="X756" s="85"/>
      <c r="Y756" s="85"/>
      <c r="Z756" s="85"/>
    </row>
    <row r="757" spans="1:26">
      <c r="A757" s="85"/>
      <c r="B757" s="107"/>
      <c r="C757" s="85"/>
      <c r="D757" s="85"/>
      <c r="E757" s="85"/>
      <c r="F757" s="85"/>
      <c r="G757" s="85"/>
      <c r="H757" s="85"/>
      <c r="I757" s="85"/>
      <c r="J757" s="85"/>
      <c r="K757" s="85"/>
      <c r="L757" s="85"/>
      <c r="M757" s="85"/>
      <c r="N757" s="85"/>
      <c r="O757" s="85"/>
      <c r="P757" s="85"/>
      <c r="Q757" s="85"/>
      <c r="R757" s="85"/>
      <c r="S757" s="85"/>
      <c r="T757" s="85"/>
      <c r="U757" s="85"/>
      <c r="V757" s="85"/>
      <c r="W757" s="85"/>
      <c r="X757" s="85"/>
      <c r="Y757" s="85"/>
      <c r="Z757" s="85"/>
    </row>
    <row r="758" spans="1:26">
      <c r="A758" s="85"/>
      <c r="B758" s="107"/>
      <c r="C758" s="85"/>
      <c r="D758" s="85"/>
      <c r="E758" s="85"/>
      <c r="F758" s="85"/>
      <c r="G758" s="85"/>
      <c r="H758" s="85"/>
      <c r="I758" s="85"/>
      <c r="J758" s="85"/>
      <c r="K758" s="85"/>
      <c r="L758" s="85"/>
      <c r="M758" s="85"/>
      <c r="N758" s="85"/>
      <c r="O758" s="85"/>
      <c r="P758" s="85"/>
      <c r="Q758" s="85"/>
      <c r="R758" s="85"/>
      <c r="S758" s="85"/>
      <c r="T758" s="85"/>
      <c r="U758" s="85"/>
      <c r="V758" s="85"/>
      <c r="W758" s="85"/>
      <c r="X758" s="85"/>
      <c r="Y758" s="85"/>
      <c r="Z758" s="85"/>
    </row>
    <row r="759" spans="1:26">
      <c r="A759" s="85"/>
      <c r="B759" s="107"/>
      <c r="C759" s="85"/>
      <c r="D759" s="85"/>
      <c r="E759" s="85"/>
      <c r="F759" s="85"/>
      <c r="G759" s="85"/>
      <c r="H759" s="85"/>
      <c r="I759" s="85"/>
      <c r="J759" s="85"/>
      <c r="K759" s="85"/>
      <c r="L759" s="85"/>
      <c r="M759" s="85"/>
      <c r="N759" s="85"/>
      <c r="O759" s="85"/>
      <c r="P759" s="85"/>
      <c r="Q759" s="85"/>
      <c r="R759" s="85"/>
      <c r="S759" s="85"/>
      <c r="T759" s="85"/>
      <c r="U759" s="85"/>
      <c r="V759" s="85"/>
      <c r="W759" s="85"/>
      <c r="X759" s="85"/>
      <c r="Y759" s="85"/>
      <c r="Z759" s="85"/>
    </row>
    <row r="760" spans="1:26">
      <c r="A760" s="85"/>
      <c r="B760" s="107"/>
      <c r="C760" s="85"/>
      <c r="D760" s="85"/>
      <c r="E760" s="85"/>
      <c r="F760" s="85"/>
      <c r="G760" s="85"/>
      <c r="H760" s="85"/>
      <c r="I760" s="85"/>
      <c r="J760" s="85"/>
      <c r="K760" s="85"/>
      <c r="L760" s="85"/>
      <c r="M760" s="85"/>
      <c r="N760" s="85"/>
      <c r="O760" s="85"/>
      <c r="P760" s="85"/>
      <c r="Q760" s="85"/>
      <c r="R760" s="85"/>
      <c r="S760" s="85"/>
      <c r="T760" s="85"/>
      <c r="U760" s="85"/>
      <c r="V760" s="85"/>
      <c r="W760" s="85"/>
      <c r="X760" s="85"/>
      <c r="Y760" s="85"/>
      <c r="Z760" s="85"/>
    </row>
    <row r="761" spans="1:26">
      <c r="A761" s="85"/>
      <c r="B761" s="107"/>
      <c r="C761" s="85"/>
      <c r="D761" s="85"/>
      <c r="E761" s="85"/>
      <c r="F761" s="85"/>
      <c r="G761" s="85"/>
      <c r="H761" s="85"/>
      <c r="I761" s="85"/>
      <c r="J761" s="85"/>
      <c r="K761" s="85"/>
      <c r="L761" s="85"/>
      <c r="M761" s="85"/>
      <c r="N761" s="85"/>
      <c r="O761" s="85"/>
      <c r="P761" s="85"/>
      <c r="Q761" s="85"/>
      <c r="R761" s="85"/>
      <c r="S761" s="85"/>
      <c r="T761" s="85"/>
      <c r="U761" s="85"/>
      <c r="V761" s="85"/>
      <c r="W761" s="85"/>
      <c r="X761" s="85"/>
      <c r="Y761" s="85"/>
      <c r="Z761" s="85"/>
    </row>
    <row r="762" spans="1:26">
      <c r="A762" s="85"/>
      <c r="B762" s="107"/>
      <c r="C762" s="85"/>
      <c r="D762" s="85"/>
      <c r="E762" s="85"/>
      <c r="F762" s="85"/>
      <c r="G762" s="85"/>
      <c r="H762" s="85"/>
      <c r="I762" s="85"/>
      <c r="J762" s="85"/>
      <c r="K762" s="85"/>
      <c r="L762" s="85"/>
      <c r="M762" s="85"/>
      <c r="N762" s="85"/>
      <c r="O762" s="85"/>
      <c r="P762" s="85"/>
      <c r="Q762" s="85"/>
      <c r="R762" s="85"/>
      <c r="S762" s="85"/>
      <c r="T762" s="85"/>
      <c r="U762" s="85"/>
      <c r="V762" s="85"/>
      <c r="W762" s="85"/>
      <c r="X762" s="85"/>
      <c r="Y762" s="85"/>
      <c r="Z762" s="85"/>
    </row>
    <row r="763" spans="1:26">
      <c r="A763" s="85"/>
      <c r="B763" s="107"/>
      <c r="C763" s="85"/>
      <c r="D763" s="85"/>
      <c r="E763" s="85"/>
      <c r="F763" s="85"/>
      <c r="G763" s="85"/>
      <c r="H763" s="85"/>
      <c r="I763" s="85"/>
      <c r="J763" s="85"/>
      <c r="K763" s="85"/>
      <c r="L763" s="85"/>
      <c r="M763" s="85"/>
      <c r="N763" s="85"/>
      <c r="O763" s="85"/>
      <c r="P763" s="85"/>
      <c r="Q763" s="85"/>
      <c r="R763" s="85"/>
      <c r="S763" s="85"/>
      <c r="T763" s="85"/>
      <c r="U763" s="85"/>
      <c r="V763" s="85"/>
      <c r="W763" s="85"/>
      <c r="X763" s="85"/>
      <c r="Y763" s="85"/>
      <c r="Z763" s="85"/>
    </row>
    <row r="764" spans="1:26">
      <c r="A764" s="85"/>
      <c r="B764" s="107"/>
      <c r="C764" s="85"/>
      <c r="D764" s="85"/>
      <c r="E764" s="85"/>
      <c r="F764" s="85"/>
      <c r="G764" s="85"/>
      <c r="H764" s="85"/>
      <c r="I764" s="85"/>
      <c r="J764" s="85"/>
      <c r="K764" s="85"/>
      <c r="L764" s="85"/>
      <c r="M764" s="85"/>
      <c r="N764" s="85"/>
      <c r="O764" s="85"/>
      <c r="P764" s="85"/>
      <c r="Q764" s="85"/>
      <c r="R764" s="85"/>
      <c r="S764" s="85"/>
      <c r="T764" s="85"/>
      <c r="U764" s="85"/>
      <c r="V764" s="85"/>
      <c r="W764" s="85"/>
      <c r="X764" s="85"/>
      <c r="Y764" s="85"/>
      <c r="Z764" s="85"/>
    </row>
    <row r="765" spans="1:26">
      <c r="A765" s="85"/>
      <c r="B765" s="107"/>
      <c r="C765" s="85"/>
      <c r="D765" s="85"/>
      <c r="E765" s="85"/>
      <c r="F765" s="85"/>
      <c r="G765" s="85"/>
      <c r="H765" s="85"/>
      <c r="I765" s="85"/>
      <c r="J765" s="85"/>
      <c r="K765" s="85"/>
      <c r="L765" s="85"/>
      <c r="M765" s="85"/>
      <c r="N765" s="85"/>
      <c r="O765" s="85"/>
      <c r="P765" s="85"/>
      <c r="Q765" s="85"/>
      <c r="R765" s="85"/>
      <c r="S765" s="85"/>
      <c r="T765" s="85"/>
      <c r="U765" s="85"/>
      <c r="V765" s="85"/>
      <c r="W765" s="85"/>
      <c r="X765" s="85"/>
      <c r="Y765" s="85"/>
      <c r="Z765" s="85"/>
    </row>
    <row r="766" spans="1:26">
      <c r="A766" s="85"/>
      <c r="B766" s="107"/>
      <c r="C766" s="85"/>
      <c r="D766" s="85"/>
      <c r="E766" s="85"/>
      <c r="F766" s="85"/>
      <c r="G766" s="85"/>
      <c r="H766" s="85"/>
      <c r="I766" s="85"/>
      <c r="J766" s="85"/>
      <c r="K766" s="85"/>
      <c r="L766" s="85"/>
      <c r="M766" s="85"/>
      <c r="N766" s="85"/>
      <c r="O766" s="85"/>
      <c r="P766" s="85"/>
      <c r="Q766" s="85"/>
      <c r="R766" s="85"/>
      <c r="S766" s="85"/>
      <c r="T766" s="85"/>
      <c r="U766" s="85"/>
      <c r="V766" s="85"/>
      <c r="W766" s="85"/>
      <c r="X766" s="85"/>
      <c r="Y766" s="85"/>
      <c r="Z766" s="85"/>
    </row>
    <row r="767" spans="1:26">
      <c r="A767" s="85"/>
      <c r="B767" s="107"/>
      <c r="C767" s="85"/>
      <c r="D767" s="85"/>
      <c r="E767" s="85"/>
      <c r="F767" s="85"/>
      <c r="G767" s="85"/>
      <c r="H767" s="85"/>
      <c r="I767" s="85"/>
      <c r="J767" s="85"/>
      <c r="K767" s="85"/>
      <c r="L767" s="85"/>
      <c r="M767" s="85"/>
      <c r="N767" s="85"/>
      <c r="O767" s="85"/>
      <c r="P767" s="85"/>
      <c r="Q767" s="85"/>
      <c r="R767" s="85"/>
      <c r="S767" s="85"/>
      <c r="T767" s="85"/>
      <c r="U767" s="85"/>
      <c r="V767" s="85"/>
      <c r="W767" s="85"/>
      <c r="X767" s="85"/>
      <c r="Y767" s="85"/>
      <c r="Z767" s="85"/>
    </row>
    <row r="768" spans="1:26">
      <c r="A768" s="85"/>
      <c r="B768" s="107"/>
      <c r="C768" s="85"/>
      <c r="D768" s="85"/>
      <c r="E768" s="85"/>
      <c r="F768" s="85"/>
      <c r="G768" s="85"/>
      <c r="H768" s="85"/>
      <c r="I768" s="85"/>
      <c r="J768" s="85"/>
      <c r="K768" s="85"/>
      <c r="L768" s="85"/>
      <c r="M768" s="85"/>
      <c r="N768" s="85"/>
      <c r="O768" s="85"/>
      <c r="P768" s="85"/>
      <c r="Q768" s="85"/>
      <c r="R768" s="85"/>
      <c r="S768" s="85"/>
      <c r="T768" s="85"/>
      <c r="U768" s="85"/>
      <c r="V768" s="85"/>
      <c r="W768" s="85"/>
      <c r="X768" s="85"/>
      <c r="Y768" s="85"/>
      <c r="Z768" s="85"/>
    </row>
    <row r="769" spans="1:26">
      <c r="A769" s="85"/>
      <c r="B769" s="107"/>
      <c r="C769" s="85"/>
      <c r="D769" s="85"/>
      <c r="E769" s="85"/>
      <c r="F769" s="85"/>
      <c r="G769" s="85"/>
      <c r="H769" s="85"/>
      <c r="I769" s="85"/>
      <c r="J769" s="85"/>
      <c r="K769" s="85"/>
      <c r="L769" s="85"/>
      <c r="M769" s="85"/>
      <c r="N769" s="85"/>
      <c r="O769" s="85"/>
      <c r="P769" s="85"/>
      <c r="Q769" s="85"/>
      <c r="R769" s="85"/>
      <c r="S769" s="85"/>
      <c r="T769" s="85"/>
      <c r="U769" s="85"/>
      <c r="V769" s="85"/>
      <c r="W769" s="85"/>
      <c r="X769" s="85"/>
      <c r="Y769" s="85"/>
      <c r="Z769" s="85"/>
    </row>
    <row r="770" spans="1:26">
      <c r="A770" s="85"/>
      <c r="B770" s="107"/>
      <c r="C770" s="85"/>
      <c r="D770" s="85"/>
      <c r="E770" s="85"/>
      <c r="F770" s="85"/>
      <c r="G770" s="85"/>
      <c r="H770" s="85"/>
      <c r="I770" s="85"/>
      <c r="J770" s="85"/>
      <c r="K770" s="85"/>
      <c r="L770" s="85"/>
      <c r="M770" s="85"/>
      <c r="N770" s="85"/>
      <c r="O770" s="85"/>
      <c r="P770" s="85"/>
      <c r="Q770" s="85"/>
      <c r="R770" s="85"/>
      <c r="S770" s="85"/>
      <c r="T770" s="85"/>
      <c r="U770" s="85"/>
      <c r="V770" s="85"/>
      <c r="W770" s="85"/>
      <c r="X770" s="85"/>
      <c r="Y770" s="85"/>
      <c r="Z770" s="85"/>
    </row>
    <row r="771" spans="1:26">
      <c r="A771" s="85"/>
      <c r="B771" s="107"/>
      <c r="C771" s="85"/>
      <c r="D771" s="85"/>
      <c r="E771" s="85"/>
      <c r="F771" s="85"/>
      <c r="G771" s="85"/>
      <c r="H771" s="85"/>
      <c r="I771" s="85"/>
      <c r="J771" s="85"/>
      <c r="K771" s="85"/>
      <c r="L771" s="85"/>
      <c r="M771" s="85"/>
      <c r="N771" s="85"/>
      <c r="O771" s="85"/>
      <c r="P771" s="85"/>
      <c r="Q771" s="85"/>
      <c r="R771" s="85"/>
      <c r="S771" s="85"/>
      <c r="T771" s="85"/>
      <c r="U771" s="85"/>
      <c r="V771" s="85"/>
      <c r="W771" s="85"/>
      <c r="X771" s="85"/>
      <c r="Y771" s="85"/>
      <c r="Z771" s="85"/>
    </row>
    <row r="772" spans="1:26">
      <c r="A772" s="85"/>
      <c r="B772" s="107"/>
      <c r="C772" s="85"/>
      <c r="D772" s="85"/>
      <c r="E772" s="85"/>
      <c r="F772" s="85"/>
      <c r="G772" s="85"/>
      <c r="H772" s="85"/>
      <c r="I772" s="85"/>
      <c r="J772" s="85"/>
      <c r="K772" s="85"/>
      <c r="L772" s="85"/>
      <c r="M772" s="85"/>
      <c r="N772" s="85"/>
      <c r="O772" s="85"/>
      <c r="P772" s="85"/>
      <c r="Q772" s="85"/>
      <c r="R772" s="85"/>
      <c r="S772" s="85"/>
      <c r="T772" s="85"/>
      <c r="U772" s="85"/>
      <c r="V772" s="85"/>
      <c r="W772" s="85"/>
      <c r="X772" s="85"/>
      <c r="Y772" s="85"/>
      <c r="Z772" s="85"/>
    </row>
    <row r="773" spans="1:26">
      <c r="A773" s="85"/>
      <c r="B773" s="107"/>
      <c r="C773" s="85"/>
      <c r="D773" s="85"/>
      <c r="E773" s="85"/>
      <c r="F773" s="85"/>
      <c r="G773" s="85"/>
      <c r="H773" s="85"/>
      <c r="I773" s="85"/>
      <c r="J773" s="85"/>
      <c r="K773" s="85"/>
      <c r="L773" s="85"/>
      <c r="M773" s="85"/>
      <c r="N773" s="85"/>
      <c r="O773" s="85"/>
      <c r="P773" s="85"/>
      <c r="Q773" s="85"/>
      <c r="R773" s="85"/>
      <c r="S773" s="85"/>
      <c r="T773" s="85"/>
      <c r="U773" s="85"/>
      <c r="V773" s="85"/>
      <c r="W773" s="85"/>
      <c r="X773" s="85"/>
      <c r="Y773" s="85"/>
      <c r="Z773" s="85"/>
    </row>
    <row r="774" spans="1:26">
      <c r="A774" s="85"/>
      <c r="B774" s="107"/>
      <c r="C774" s="85"/>
      <c r="D774" s="85"/>
      <c r="E774" s="85"/>
      <c r="F774" s="85"/>
      <c r="G774" s="85"/>
      <c r="H774" s="85"/>
      <c r="I774" s="85"/>
      <c r="J774" s="85"/>
      <c r="K774" s="85"/>
      <c r="L774" s="85"/>
      <c r="M774" s="85"/>
      <c r="N774" s="85"/>
      <c r="O774" s="85"/>
      <c r="P774" s="85"/>
      <c r="Q774" s="85"/>
      <c r="R774" s="85"/>
      <c r="S774" s="85"/>
      <c r="T774" s="85"/>
      <c r="U774" s="85"/>
      <c r="V774" s="85"/>
      <c r="W774" s="85"/>
      <c r="X774" s="85"/>
      <c r="Y774" s="85"/>
      <c r="Z774" s="85"/>
    </row>
    <row r="775" spans="1:26">
      <c r="A775" s="85"/>
      <c r="B775" s="107"/>
      <c r="C775" s="85"/>
      <c r="D775" s="85"/>
      <c r="E775" s="85"/>
      <c r="F775" s="85"/>
      <c r="G775" s="85"/>
      <c r="H775" s="85"/>
      <c r="I775" s="85"/>
      <c r="J775" s="85"/>
      <c r="K775" s="85"/>
      <c r="L775" s="85"/>
      <c r="M775" s="85"/>
      <c r="N775" s="85"/>
      <c r="O775" s="85"/>
      <c r="P775" s="85"/>
      <c r="Q775" s="85"/>
      <c r="R775" s="85"/>
      <c r="S775" s="85"/>
      <c r="T775" s="85"/>
      <c r="U775" s="85"/>
      <c r="V775" s="85"/>
      <c r="W775" s="85"/>
      <c r="X775" s="85"/>
      <c r="Y775" s="85"/>
      <c r="Z775" s="85"/>
    </row>
    <row r="776" spans="1:26">
      <c r="A776" s="85"/>
      <c r="B776" s="107"/>
      <c r="C776" s="85"/>
      <c r="D776" s="85"/>
      <c r="E776" s="85"/>
      <c r="F776" s="85"/>
      <c r="G776" s="85"/>
      <c r="H776" s="85"/>
      <c r="I776" s="85"/>
      <c r="J776" s="85"/>
      <c r="K776" s="85"/>
      <c r="L776" s="85"/>
      <c r="M776" s="85"/>
      <c r="N776" s="85"/>
      <c r="O776" s="85"/>
      <c r="P776" s="85"/>
      <c r="Q776" s="85"/>
      <c r="R776" s="85"/>
      <c r="S776" s="85"/>
      <c r="T776" s="85"/>
      <c r="U776" s="85"/>
      <c r="V776" s="85"/>
      <c r="W776" s="85"/>
      <c r="X776" s="85"/>
      <c r="Y776" s="85"/>
      <c r="Z776" s="85"/>
    </row>
    <row r="777" spans="1:26">
      <c r="A777" s="85"/>
      <c r="B777" s="107"/>
      <c r="C777" s="85"/>
      <c r="D777" s="85"/>
      <c r="E777" s="85"/>
      <c r="F777" s="85"/>
      <c r="G777" s="85"/>
      <c r="H777" s="85"/>
      <c r="I777" s="85"/>
      <c r="J777" s="85"/>
      <c r="K777" s="85"/>
      <c r="L777" s="85"/>
      <c r="M777" s="85"/>
      <c r="N777" s="85"/>
      <c r="O777" s="85"/>
      <c r="P777" s="85"/>
      <c r="Q777" s="85"/>
      <c r="R777" s="85"/>
      <c r="S777" s="85"/>
      <c r="T777" s="85"/>
      <c r="U777" s="85"/>
      <c r="V777" s="85"/>
      <c r="W777" s="85"/>
      <c r="X777" s="85"/>
      <c r="Y777" s="85"/>
      <c r="Z777" s="85"/>
    </row>
    <row r="778" spans="1:26">
      <c r="A778" s="85"/>
      <c r="B778" s="107"/>
      <c r="C778" s="85"/>
      <c r="D778" s="85"/>
      <c r="E778" s="85"/>
      <c r="F778" s="85"/>
      <c r="G778" s="85"/>
      <c r="H778" s="85"/>
      <c r="I778" s="85"/>
      <c r="J778" s="85"/>
      <c r="K778" s="85"/>
      <c r="L778" s="85"/>
      <c r="M778" s="85"/>
      <c r="N778" s="85"/>
      <c r="O778" s="85"/>
      <c r="P778" s="85"/>
      <c r="Q778" s="85"/>
      <c r="R778" s="85"/>
      <c r="S778" s="85"/>
      <c r="T778" s="85"/>
      <c r="U778" s="85"/>
      <c r="V778" s="85"/>
      <c r="W778" s="85"/>
      <c r="X778" s="85"/>
      <c r="Y778" s="85"/>
      <c r="Z778" s="85"/>
    </row>
    <row r="779" spans="1:26">
      <c r="A779" s="85"/>
      <c r="B779" s="107"/>
      <c r="C779" s="85"/>
      <c r="D779" s="85"/>
      <c r="E779" s="85"/>
      <c r="F779" s="85"/>
      <c r="G779" s="85"/>
      <c r="H779" s="85"/>
      <c r="I779" s="85"/>
      <c r="J779" s="85"/>
      <c r="K779" s="85"/>
      <c r="L779" s="85"/>
      <c r="M779" s="85"/>
      <c r="N779" s="85"/>
      <c r="O779" s="85"/>
      <c r="P779" s="85"/>
      <c r="Q779" s="85"/>
      <c r="R779" s="85"/>
      <c r="S779" s="85"/>
      <c r="T779" s="85"/>
      <c r="U779" s="85"/>
      <c r="V779" s="85"/>
      <c r="W779" s="85"/>
      <c r="X779" s="85"/>
      <c r="Y779" s="85"/>
      <c r="Z779" s="85"/>
    </row>
    <row r="780" spans="1:26">
      <c r="A780" s="85"/>
      <c r="B780" s="107"/>
      <c r="C780" s="85"/>
      <c r="D780" s="85"/>
      <c r="E780" s="85"/>
      <c r="F780" s="85"/>
      <c r="G780" s="85"/>
      <c r="H780" s="85"/>
      <c r="I780" s="85"/>
      <c r="J780" s="85"/>
      <c r="K780" s="85"/>
      <c r="L780" s="85"/>
      <c r="M780" s="85"/>
      <c r="N780" s="85"/>
      <c r="O780" s="85"/>
      <c r="P780" s="85"/>
      <c r="Q780" s="85"/>
      <c r="R780" s="85"/>
      <c r="S780" s="85"/>
      <c r="T780" s="85"/>
      <c r="U780" s="85"/>
      <c r="V780" s="85"/>
      <c r="W780" s="85"/>
      <c r="X780" s="85"/>
      <c r="Y780" s="85"/>
      <c r="Z780" s="85"/>
    </row>
    <row r="781" spans="1:26">
      <c r="A781" s="85"/>
      <c r="B781" s="107"/>
      <c r="C781" s="85"/>
      <c r="D781" s="85"/>
      <c r="E781" s="85"/>
      <c r="F781" s="85"/>
      <c r="G781" s="85"/>
      <c r="H781" s="85"/>
      <c r="I781" s="85"/>
      <c r="J781" s="85"/>
      <c r="K781" s="85"/>
      <c r="L781" s="85"/>
      <c r="M781" s="85"/>
      <c r="N781" s="85"/>
      <c r="O781" s="85"/>
      <c r="P781" s="85"/>
      <c r="Q781" s="85"/>
      <c r="R781" s="85"/>
      <c r="S781" s="85"/>
      <c r="T781" s="85"/>
      <c r="U781" s="85"/>
      <c r="V781" s="85"/>
      <c r="W781" s="85"/>
      <c r="X781" s="85"/>
      <c r="Y781" s="85"/>
      <c r="Z781" s="85"/>
    </row>
    <row r="782" spans="1:26">
      <c r="A782" s="85"/>
      <c r="B782" s="107"/>
      <c r="C782" s="85"/>
      <c r="D782" s="85"/>
      <c r="E782" s="85"/>
      <c r="F782" s="85"/>
      <c r="G782" s="85"/>
      <c r="H782" s="85"/>
      <c r="I782" s="85"/>
      <c r="J782" s="85"/>
      <c r="K782" s="85"/>
      <c r="L782" s="85"/>
      <c r="M782" s="85"/>
      <c r="N782" s="85"/>
      <c r="O782" s="85"/>
      <c r="P782" s="85"/>
      <c r="Q782" s="85"/>
      <c r="R782" s="85"/>
      <c r="S782" s="85"/>
      <c r="T782" s="85"/>
      <c r="U782" s="85"/>
      <c r="V782" s="85"/>
      <c r="W782" s="85"/>
      <c r="X782" s="85"/>
      <c r="Y782" s="85"/>
      <c r="Z782" s="85"/>
    </row>
    <row r="783" spans="1:26">
      <c r="A783" s="85"/>
      <c r="B783" s="107"/>
      <c r="C783" s="85"/>
      <c r="D783" s="85"/>
      <c r="E783" s="85"/>
      <c r="F783" s="85"/>
      <c r="G783" s="85"/>
      <c r="H783" s="85"/>
      <c r="I783" s="85"/>
      <c r="J783" s="85"/>
      <c r="K783" s="85"/>
      <c r="L783" s="85"/>
      <c r="M783" s="85"/>
      <c r="N783" s="85"/>
      <c r="O783" s="85"/>
      <c r="P783" s="85"/>
      <c r="Q783" s="85"/>
      <c r="R783" s="85"/>
      <c r="S783" s="85"/>
      <c r="T783" s="85"/>
      <c r="U783" s="85"/>
      <c r="V783" s="85"/>
      <c r="W783" s="85"/>
      <c r="X783" s="85"/>
      <c r="Y783" s="85"/>
      <c r="Z783" s="85"/>
    </row>
    <row r="784" spans="1:26">
      <c r="A784" s="85"/>
      <c r="B784" s="107"/>
      <c r="C784" s="85"/>
      <c r="D784" s="85"/>
      <c r="E784" s="85"/>
      <c r="F784" s="85"/>
      <c r="G784" s="85"/>
      <c r="H784" s="85"/>
      <c r="I784" s="85"/>
      <c r="J784" s="85"/>
      <c r="K784" s="85"/>
      <c r="L784" s="85"/>
      <c r="M784" s="85"/>
      <c r="N784" s="85"/>
      <c r="O784" s="85"/>
      <c r="P784" s="85"/>
      <c r="Q784" s="85"/>
      <c r="R784" s="85"/>
      <c r="S784" s="85"/>
      <c r="T784" s="85"/>
      <c r="U784" s="85"/>
      <c r="V784" s="85"/>
      <c r="W784" s="85"/>
      <c r="X784" s="85"/>
      <c r="Y784" s="85"/>
      <c r="Z784" s="85"/>
    </row>
    <row r="785" spans="1:26">
      <c r="A785" s="85"/>
      <c r="B785" s="107"/>
      <c r="C785" s="85"/>
      <c r="D785" s="85"/>
      <c r="E785" s="85"/>
      <c r="F785" s="85"/>
      <c r="G785" s="85"/>
      <c r="H785" s="85"/>
      <c r="I785" s="85"/>
      <c r="J785" s="85"/>
      <c r="K785" s="85"/>
      <c r="L785" s="85"/>
      <c r="M785" s="85"/>
      <c r="N785" s="85"/>
      <c r="O785" s="85"/>
      <c r="P785" s="85"/>
      <c r="Q785" s="85"/>
      <c r="R785" s="85"/>
      <c r="S785" s="85"/>
      <c r="T785" s="85"/>
      <c r="U785" s="85"/>
      <c r="V785" s="85"/>
      <c r="W785" s="85"/>
      <c r="X785" s="85"/>
      <c r="Y785" s="85"/>
      <c r="Z785" s="85"/>
    </row>
    <row r="786" spans="1:26">
      <c r="A786" s="85"/>
      <c r="B786" s="107"/>
      <c r="C786" s="85"/>
      <c r="D786" s="85"/>
      <c r="E786" s="85"/>
      <c r="F786" s="85"/>
      <c r="G786" s="85"/>
      <c r="H786" s="85"/>
      <c r="I786" s="85"/>
      <c r="J786" s="85"/>
      <c r="K786" s="85"/>
      <c r="L786" s="85"/>
      <c r="M786" s="85"/>
      <c r="N786" s="85"/>
      <c r="O786" s="85"/>
      <c r="P786" s="85"/>
      <c r="Q786" s="85"/>
      <c r="R786" s="85"/>
      <c r="S786" s="85"/>
      <c r="T786" s="85"/>
      <c r="U786" s="85"/>
      <c r="V786" s="85"/>
      <c r="W786" s="85"/>
      <c r="X786" s="85"/>
      <c r="Y786" s="85"/>
      <c r="Z786" s="85"/>
    </row>
    <row r="787" spans="1:26">
      <c r="A787" s="85"/>
      <c r="B787" s="107"/>
      <c r="C787" s="85"/>
      <c r="D787" s="85"/>
      <c r="E787" s="85"/>
      <c r="F787" s="85"/>
      <c r="G787" s="85"/>
      <c r="H787" s="85"/>
      <c r="I787" s="85"/>
      <c r="J787" s="85"/>
      <c r="K787" s="85"/>
      <c r="L787" s="85"/>
      <c r="M787" s="85"/>
      <c r="N787" s="85"/>
      <c r="O787" s="85"/>
      <c r="P787" s="85"/>
      <c r="Q787" s="85"/>
      <c r="R787" s="85"/>
      <c r="S787" s="85"/>
      <c r="T787" s="85"/>
      <c r="U787" s="85"/>
      <c r="V787" s="85"/>
      <c r="W787" s="85"/>
      <c r="X787" s="85"/>
      <c r="Y787" s="85"/>
      <c r="Z787" s="85"/>
    </row>
    <row r="788" spans="1:26">
      <c r="A788" s="85"/>
      <c r="B788" s="107"/>
      <c r="C788" s="85"/>
      <c r="D788" s="85"/>
      <c r="E788" s="85"/>
      <c r="F788" s="85"/>
      <c r="G788" s="85"/>
      <c r="H788" s="85"/>
      <c r="I788" s="85"/>
      <c r="J788" s="85"/>
      <c r="K788" s="85"/>
      <c r="L788" s="85"/>
      <c r="M788" s="85"/>
      <c r="N788" s="85"/>
      <c r="O788" s="85"/>
      <c r="P788" s="85"/>
      <c r="Q788" s="85"/>
      <c r="R788" s="85"/>
      <c r="S788" s="85"/>
      <c r="T788" s="85"/>
      <c r="U788" s="85"/>
      <c r="V788" s="85"/>
      <c r="W788" s="85"/>
      <c r="X788" s="85"/>
      <c r="Y788" s="85"/>
      <c r="Z788" s="85"/>
    </row>
    <row r="789" spans="1:26">
      <c r="A789" s="85"/>
      <c r="B789" s="107"/>
      <c r="C789" s="85"/>
      <c r="D789" s="85"/>
      <c r="E789" s="85"/>
      <c r="F789" s="85"/>
      <c r="G789" s="85"/>
      <c r="H789" s="85"/>
      <c r="I789" s="85"/>
      <c r="J789" s="85"/>
      <c r="K789" s="85"/>
      <c r="L789" s="85"/>
      <c r="M789" s="85"/>
      <c r="N789" s="85"/>
      <c r="O789" s="85"/>
      <c r="P789" s="85"/>
      <c r="Q789" s="85"/>
      <c r="R789" s="85"/>
      <c r="S789" s="85"/>
      <c r="T789" s="85"/>
      <c r="U789" s="85"/>
      <c r="V789" s="85"/>
      <c r="W789" s="85"/>
      <c r="X789" s="85"/>
      <c r="Y789" s="85"/>
      <c r="Z789" s="85"/>
    </row>
    <row r="790" spans="1:26">
      <c r="A790" s="85"/>
      <c r="B790" s="107"/>
      <c r="C790" s="85"/>
      <c r="D790" s="85"/>
      <c r="E790" s="85"/>
      <c r="F790" s="85"/>
      <c r="G790" s="85"/>
      <c r="H790" s="85"/>
      <c r="I790" s="85"/>
      <c r="J790" s="85"/>
      <c r="K790" s="85"/>
      <c r="L790" s="85"/>
      <c r="M790" s="85"/>
      <c r="N790" s="85"/>
      <c r="O790" s="85"/>
      <c r="P790" s="85"/>
      <c r="Q790" s="85"/>
      <c r="R790" s="85"/>
      <c r="S790" s="85"/>
      <c r="T790" s="85"/>
      <c r="U790" s="85"/>
      <c r="V790" s="85"/>
      <c r="W790" s="85"/>
      <c r="X790" s="85"/>
      <c r="Y790" s="85"/>
      <c r="Z790" s="85"/>
    </row>
    <row r="791" spans="1:26">
      <c r="A791" s="85"/>
      <c r="B791" s="107"/>
      <c r="C791" s="85"/>
      <c r="D791" s="85"/>
      <c r="E791" s="85"/>
      <c r="F791" s="85"/>
      <c r="G791" s="85"/>
      <c r="H791" s="85"/>
      <c r="I791" s="85"/>
      <c r="J791" s="85"/>
      <c r="K791" s="85"/>
      <c r="L791" s="85"/>
      <c r="M791" s="85"/>
      <c r="N791" s="85"/>
      <c r="O791" s="85"/>
      <c r="P791" s="85"/>
      <c r="Q791" s="85"/>
      <c r="R791" s="85"/>
      <c r="S791" s="85"/>
      <c r="T791" s="85"/>
      <c r="U791" s="85"/>
      <c r="V791" s="85"/>
      <c r="W791" s="85"/>
      <c r="X791" s="85"/>
      <c r="Y791" s="85"/>
      <c r="Z791" s="85"/>
    </row>
    <row r="792" spans="1:26">
      <c r="A792" s="85"/>
      <c r="B792" s="107"/>
      <c r="C792" s="85"/>
      <c r="D792" s="85"/>
      <c r="E792" s="85"/>
      <c r="F792" s="85"/>
      <c r="G792" s="85"/>
      <c r="H792" s="85"/>
      <c r="I792" s="85"/>
      <c r="J792" s="85"/>
      <c r="K792" s="85"/>
      <c r="L792" s="85"/>
      <c r="M792" s="85"/>
      <c r="N792" s="85"/>
      <c r="O792" s="85"/>
      <c r="P792" s="85"/>
      <c r="Q792" s="85"/>
      <c r="R792" s="85"/>
      <c r="S792" s="85"/>
      <c r="T792" s="85"/>
      <c r="U792" s="85"/>
      <c r="V792" s="85"/>
      <c r="W792" s="85"/>
      <c r="X792" s="85"/>
      <c r="Y792" s="85"/>
      <c r="Z792" s="85"/>
    </row>
    <row r="793" spans="1:26">
      <c r="A793" s="85"/>
      <c r="B793" s="107"/>
      <c r="C793" s="85"/>
      <c r="D793" s="85"/>
      <c r="E793" s="85"/>
      <c r="F793" s="85"/>
      <c r="G793" s="85"/>
      <c r="H793" s="85"/>
      <c r="I793" s="85"/>
      <c r="J793" s="85"/>
      <c r="K793" s="85"/>
      <c r="L793" s="85"/>
      <c r="M793" s="85"/>
      <c r="N793" s="85"/>
      <c r="O793" s="85"/>
      <c r="P793" s="85"/>
      <c r="Q793" s="85"/>
      <c r="R793" s="85"/>
      <c r="S793" s="85"/>
      <c r="T793" s="85"/>
      <c r="U793" s="85"/>
      <c r="V793" s="85"/>
      <c r="W793" s="85"/>
      <c r="X793" s="85"/>
      <c r="Y793" s="85"/>
      <c r="Z793" s="85"/>
    </row>
    <row r="794" spans="1:26">
      <c r="A794" s="85"/>
      <c r="B794" s="107"/>
      <c r="C794" s="85"/>
      <c r="D794" s="85"/>
      <c r="E794" s="85"/>
      <c r="F794" s="85"/>
      <c r="G794" s="85"/>
      <c r="H794" s="85"/>
      <c r="I794" s="85"/>
      <c r="J794" s="85"/>
      <c r="K794" s="85"/>
      <c r="L794" s="85"/>
      <c r="M794" s="85"/>
      <c r="N794" s="85"/>
      <c r="O794" s="85"/>
      <c r="P794" s="85"/>
      <c r="Q794" s="85"/>
      <c r="R794" s="85"/>
      <c r="S794" s="85"/>
      <c r="T794" s="85"/>
      <c r="U794" s="85"/>
      <c r="V794" s="85"/>
      <c r="W794" s="85"/>
      <c r="X794" s="85"/>
      <c r="Y794" s="85"/>
      <c r="Z794" s="85"/>
    </row>
    <row r="795" spans="1:26">
      <c r="A795" s="85"/>
      <c r="B795" s="107"/>
      <c r="C795" s="85"/>
      <c r="D795" s="85"/>
      <c r="E795" s="85"/>
      <c r="F795" s="85"/>
      <c r="G795" s="85"/>
      <c r="H795" s="85"/>
      <c r="I795" s="85"/>
      <c r="J795" s="85"/>
      <c r="K795" s="85"/>
      <c r="L795" s="85"/>
      <c r="M795" s="85"/>
      <c r="N795" s="85"/>
      <c r="O795" s="85"/>
      <c r="P795" s="85"/>
      <c r="Q795" s="85"/>
      <c r="R795" s="85"/>
      <c r="S795" s="85"/>
      <c r="T795" s="85"/>
      <c r="U795" s="85"/>
      <c r="V795" s="85"/>
      <c r="W795" s="85"/>
      <c r="X795" s="85"/>
      <c r="Y795" s="85"/>
      <c r="Z795" s="85"/>
    </row>
    <row r="796" spans="1:26">
      <c r="A796" s="85"/>
      <c r="B796" s="107"/>
      <c r="C796" s="85"/>
      <c r="D796" s="85"/>
      <c r="E796" s="85"/>
      <c r="F796" s="85"/>
      <c r="G796" s="85"/>
      <c r="H796" s="85"/>
      <c r="I796" s="85"/>
      <c r="J796" s="85"/>
      <c r="K796" s="85"/>
      <c r="L796" s="85"/>
      <c r="M796" s="85"/>
      <c r="N796" s="85"/>
      <c r="O796" s="85"/>
      <c r="P796" s="85"/>
      <c r="Q796" s="85"/>
      <c r="R796" s="85"/>
      <c r="S796" s="85"/>
      <c r="T796" s="85"/>
      <c r="U796" s="85"/>
      <c r="V796" s="85"/>
      <c r="W796" s="85"/>
      <c r="X796" s="85"/>
      <c r="Y796" s="85"/>
      <c r="Z796" s="85"/>
    </row>
    <row r="797" spans="1:26">
      <c r="A797" s="85"/>
      <c r="B797" s="107"/>
      <c r="C797" s="85"/>
      <c r="D797" s="85"/>
      <c r="E797" s="85"/>
      <c r="F797" s="85"/>
      <c r="G797" s="85"/>
      <c r="H797" s="85"/>
      <c r="I797" s="85"/>
      <c r="J797" s="85"/>
      <c r="K797" s="85"/>
      <c r="L797" s="85"/>
      <c r="M797" s="85"/>
      <c r="N797" s="85"/>
      <c r="O797" s="85"/>
      <c r="P797" s="85"/>
      <c r="Q797" s="85"/>
      <c r="R797" s="85"/>
      <c r="S797" s="85"/>
      <c r="T797" s="85"/>
      <c r="U797" s="85"/>
      <c r="V797" s="85"/>
      <c r="W797" s="85"/>
      <c r="X797" s="85"/>
      <c r="Y797" s="85"/>
      <c r="Z797" s="85"/>
    </row>
    <row r="798" spans="1:26">
      <c r="A798" s="85"/>
      <c r="B798" s="107"/>
      <c r="C798" s="85"/>
      <c r="D798" s="85"/>
      <c r="E798" s="85"/>
      <c r="F798" s="85"/>
      <c r="G798" s="85"/>
      <c r="H798" s="85"/>
      <c r="I798" s="85"/>
      <c r="J798" s="85"/>
      <c r="K798" s="85"/>
      <c r="L798" s="85"/>
      <c r="M798" s="85"/>
      <c r="N798" s="85"/>
      <c r="O798" s="85"/>
      <c r="P798" s="85"/>
      <c r="Q798" s="85"/>
      <c r="R798" s="85"/>
      <c r="S798" s="85"/>
      <c r="T798" s="85"/>
      <c r="U798" s="85"/>
      <c r="V798" s="85"/>
      <c r="W798" s="85"/>
      <c r="X798" s="85"/>
      <c r="Y798" s="85"/>
      <c r="Z798" s="85"/>
    </row>
    <row r="799" spans="1:26">
      <c r="A799" s="85"/>
      <c r="B799" s="107"/>
      <c r="C799" s="85"/>
      <c r="D799" s="85"/>
      <c r="E799" s="85"/>
      <c r="F799" s="85"/>
      <c r="G799" s="85"/>
      <c r="H799" s="85"/>
      <c r="I799" s="85"/>
      <c r="J799" s="85"/>
      <c r="K799" s="85"/>
      <c r="L799" s="85"/>
      <c r="M799" s="85"/>
      <c r="N799" s="85"/>
      <c r="O799" s="85"/>
      <c r="P799" s="85"/>
      <c r="Q799" s="85"/>
      <c r="R799" s="85"/>
      <c r="S799" s="85"/>
      <c r="T799" s="85"/>
      <c r="U799" s="85"/>
      <c r="V799" s="85"/>
      <c r="W799" s="85"/>
      <c r="X799" s="85"/>
      <c r="Y799" s="85"/>
      <c r="Z799" s="85"/>
    </row>
    <row r="800" spans="1:26">
      <c r="A800" s="85"/>
      <c r="B800" s="107"/>
      <c r="C800" s="85"/>
      <c r="D800" s="85"/>
      <c r="E800" s="85"/>
      <c r="F800" s="85"/>
      <c r="G800" s="85"/>
      <c r="H800" s="85"/>
      <c r="I800" s="85"/>
      <c r="J800" s="85"/>
      <c r="K800" s="85"/>
      <c r="L800" s="85"/>
      <c r="M800" s="85"/>
      <c r="N800" s="85"/>
      <c r="O800" s="85"/>
      <c r="P800" s="85"/>
      <c r="Q800" s="85"/>
      <c r="R800" s="85"/>
      <c r="S800" s="85"/>
      <c r="T800" s="85"/>
      <c r="U800" s="85"/>
      <c r="V800" s="85"/>
      <c r="W800" s="85"/>
      <c r="X800" s="85"/>
      <c r="Y800" s="85"/>
      <c r="Z800" s="85"/>
    </row>
    <row r="801" spans="1:26">
      <c r="A801" s="85"/>
      <c r="B801" s="107"/>
      <c r="C801" s="85"/>
      <c r="D801" s="85"/>
      <c r="E801" s="85"/>
      <c r="F801" s="85"/>
      <c r="G801" s="85"/>
      <c r="H801" s="85"/>
      <c r="I801" s="85"/>
      <c r="J801" s="85"/>
      <c r="K801" s="85"/>
      <c r="L801" s="85"/>
      <c r="M801" s="85"/>
      <c r="N801" s="85"/>
      <c r="O801" s="85"/>
      <c r="P801" s="85"/>
      <c r="Q801" s="85"/>
      <c r="R801" s="85"/>
      <c r="S801" s="85"/>
      <c r="T801" s="85"/>
      <c r="U801" s="85"/>
      <c r="V801" s="85"/>
      <c r="W801" s="85"/>
      <c r="X801" s="85"/>
      <c r="Y801" s="85"/>
      <c r="Z801" s="85"/>
    </row>
    <row r="802" spans="1:26">
      <c r="A802" s="85"/>
      <c r="B802" s="107"/>
      <c r="C802" s="85"/>
      <c r="D802" s="85"/>
      <c r="E802" s="85"/>
      <c r="F802" s="85"/>
      <c r="G802" s="85"/>
      <c r="H802" s="85"/>
      <c r="I802" s="85"/>
      <c r="J802" s="85"/>
      <c r="K802" s="85"/>
      <c r="L802" s="85"/>
      <c r="M802" s="85"/>
      <c r="N802" s="85"/>
      <c r="O802" s="85"/>
      <c r="P802" s="85"/>
      <c r="Q802" s="85"/>
      <c r="R802" s="85"/>
      <c r="S802" s="85"/>
      <c r="T802" s="85"/>
      <c r="U802" s="85"/>
      <c r="V802" s="85"/>
      <c r="W802" s="85"/>
      <c r="X802" s="85"/>
      <c r="Y802" s="85"/>
      <c r="Z802" s="85"/>
    </row>
    <row r="803" spans="1:26">
      <c r="A803" s="85"/>
      <c r="B803" s="107"/>
      <c r="C803" s="85"/>
      <c r="D803" s="85"/>
      <c r="E803" s="85"/>
      <c r="F803" s="85"/>
      <c r="G803" s="85"/>
      <c r="H803" s="85"/>
      <c r="I803" s="85"/>
      <c r="J803" s="85"/>
      <c r="K803" s="85"/>
      <c r="L803" s="85"/>
      <c r="M803" s="85"/>
      <c r="N803" s="85"/>
      <c r="O803" s="85"/>
      <c r="P803" s="85"/>
      <c r="Q803" s="85"/>
      <c r="R803" s="85"/>
      <c r="S803" s="85"/>
      <c r="T803" s="85"/>
      <c r="U803" s="85"/>
      <c r="V803" s="85"/>
      <c r="W803" s="85"/>
      <c r="X803" s="85"/>
      <c r="Y803" s="85"/>
      <c r="Z803" s="85"/>
    </row>
    <row r="804" spans="1:26">
      <c r="A804" s="85"/>
      <c r="B804" s="107"/>
      <c r="C804" s="85"/>
      <c r="D804" s="85"/>
      <c r="E804" s="85"/>
      <c r="F804" s="85"/>
      <c r="G804" s="85"/>
      <c r="H804" s="85"/>
      <c r="I804" s="85"/>
      <c r="J804" s="85"/>
      <c r="K804" s="85"/>
      <c r="L804" s="85"/>
      <c r="M804" s="85"/>
      <c r="N804" s="85"/>
      <c r="O804" s="85"/>
      <c r="P804" s="85"/>
      <c r="Q804" s="85"/>
      <c r="R804" s="85"/>
      <c r="S804" s="85"/>
      <c r="T804" s="85"/>
      <c r="U804" s="85"/>
      <c r="V804" s="85"/>
      <c r="W804" s="85"/>
      <c r="X804" s="85"/>
      <c r="Y804" s="85"/>
      <c r="Z804" s="85"/>
    </row>
    <row r="805" spans="1:26">
      <c r="A805" s="85"/>
      <c r="B805" s="107"/>
      <c r="C805" s="85"/>
      <c r="D805" s="85"/>
      <c r="E805" s="85"/>
      <c r="F805" s="85"/>
      <c r="G805" s="85"/>
      <c r="H805" s="85"/>
      <c r="I805" s="85"/>
      <c r="J805" s="85"/>
      <c r="K805" s="85"/>
      <c r="L805" s="85"/>
      <c r="M805" s="85"/>
      <c r="N805" s="85"/>
      <c r="O805" s="85"/>
      <c r="P805" s="85"/>
      <c r="Q805" s="85"/>
      <c r="R805" s="85"/>
      <c r="S805" s="85"/>
      <c r="T805" s="85"/>
      <c r="U805" s="85"/>
      <c r="V805" s="85"/>
      <c r="W805" s="85"/>
      <c r="X805" s="85"/>
      <c r="Y805" s="85"/>
      <c r="Z805" s="85"/>
    </row>
    <row r="806" spans="1:26">
      <c r="A806" s="85"/>
      <c r="B806" s="107"/>
      <c r="C806" s="85"/>
      <c r="D806" s="85"/>
      <c r="E806" s="85"/>
      <c r="F806" s="85"/>
      <c r="G806" s="85"/>
      <c r="H806" s="85"/>
      <c r="I806" s="85"/>
      <c r="J806" s="85"/>
      <c r="K806" s="85"/>
      <c r="L806" s="85"/>
      <c r="M806" s="85"/>
      <c r="N806" s="85"/>
      <c r="O806" s="85"/>
      <c r="P806" s="85"/>
      <c r="Q806" s="85"/>
      <c r="R806" s="85"/>
      <c r="S806" s="85"/>
      <c r="T806" s="85"/>
      <c r="U806" s="85"/>
      <c r="V806" s="85"/>
      <c r="W806" s="85"/>
      <c r="X806" s="85"/>
      <c r="Y806" s="85"/>
      <c r="Z806" s="85"/>
    </row>
    <row r="807" spans="1:26">
      <c r="A807" s="85"/>
      <c r="B807" s="107"/>
      <c r="C807" s="85"/>
      <c r="D807" s="85"/>
      <c r="E807" s="85"/>
      <c r="F807" s="85"/>
      <c r="G807" s="85"/>
      <c r="H807" s="85"/>
      <c r="I807" s="85"/>
      <c r="J807" s="85"/>
      <c r="K807" s="85"/>
      <c r="L807" s="85"/>
      <c r="M807" s="85"/>
      <c r="N807" s="85"/>
      <c r="O807" s="85"/>
      <c r="P807" s="85"/>
      <c r="Q807" s="85"/>
      <c r="R807" s="85"/>
      <c r="S807" s="85"/>
      <c r="T807" s="85"/>
      <c r="U807" s="85"/>
      <c r="V807" s="85"/>
      <c r="W807" s="85"/>
      <c r="X807" s="85"/>
      <c r="Y807" s="85"/>
      <c r="Z807" s="85"/>
    </row>
    <row r="808" spans="1:26">
      <c r="A808" s="85"/>
      <c r="B808" s="107"/>
      <c r="C808" s="85"/>
      <c r="D808" s="85"/>
      <c r="E808" s="85"/>
      <c r="F808" s="85"/>
      <c r="G808" s="85"/>
      <c r="H808" s="85"/>
      <c r="I808" s="85"/>
      <c r="J808" s="85"/>
      <c r="K808" s="85"/>
      <c r="L808" s="85"/>
      <c r="M808" s="85"/>
      <c r="N808" s="85"/>
      <c r="O808" s="85"/>
      <c r="P808" s="85"/>
      <c r="Q808" s="85"/>
      <c r="R808" s="85"/>
      <c r="S808" s="85"/>
      <c r="T808" s="85"/>
      <c r="U808" s="85"/>
      <c r="V808" s="85"/>
      <c r="W808" s="85"/>
      <c r="X808" s="85"/>
      <c r="Y808" s="85"/>
      <c r="Z808" s="85"/>
    </row>
    <row r="809" spans="1:26">
      <c r="A809" s="85"/>
      <c r="B809" s="107"/>
      <c r="C809" s="85"/>
      <c r="D809" s="85"/>
      <c r="E809" s="85"/>
      <c r="F809" s="85"/>
      <c r="G809" s="85"/>
      <c r="H809" s="85"/>
      <c r="I809" s="85"/>
      <c r="J809" s="85"/>
      <c r="K809" s="85"/>
      <c r="L809" s="85"/>
      <c r="M809" s="85"/>
      <c r="N809" s="85"/>
      <c r="O809" s="85"/>
      <c r="P809" s="85"/>
      <c r="Q809" s="85"/>
      <c r="R809" s="85"/>
      <c r="S809" s="85"/>
      <c r="T809" s="85"/>
      <c r="U809" s="85"/>
      <c r="V809" s="85"/>
      <c r="W809" s="85"/>
      <c r="X809" s="85"/>
      <c r="Y809" s="85"/>
      <c r="Z809" s="85"/>
    </row>
    <row r="810" spans="1:26">
      <c r="A810" s="85"/>
      <c r="B810" s="107"/>
      <c r="C810" s="85"/>
      <c r="D810" s="85"/>
      <c r="E810" s="85"/>
      <c r="F810" s="85"/>
      <c r="G810" s="85"/>
      <c r="H810" s="85"/>
      <c r="I810" s="85"/>
      <c r="J810" s="85"/>
      <c r="K810" s="85"/>
      <c r="L810" s="85"/>
      <c r="M810" s="85"/>
      <c r="N810" s="85"/>
      <c r="O810" s="85"/>
      <c r="P810" s="85"/>
      <c r="Q810" s="85"/>
      <c r="R810" s="85"/>
      <c r="S810" s="85"/>
      <c r="T810" s="85"/>
      <c r="U810" s="85"/>
      <c r="V810" s="85"/>
      <c r="W810" s="85"/>
      <c r="X810" s="85"/>
      <c r="Y810" s="85"/>
      <c r="Z810" s="85"/>
    </row>
    <row r="811" spans="1:26">
      <c r="A811" s="85"/>
      <c r="B811" s="107"/>
      <c r="C811" s="85"/>
      <c r="D811" s="85"/>
      <c r="E811" s="85"/>
      <c r="F811" s="85"/>
      <c r="G811" s="85"/>
      <c r="H811" s="85"/>
      <c r="I811" s="85"/>
      <c r="J811" s="85"/>
      <c r="K811" s="85"/>
      <c r="L811" s="85"/>
      <c r="M811" s="85"/>
      <c r="N811" s="85"/>
      <c r="O811" s="85"/>
      <c r="P811" s="85"/>
      <c r="Q811" s="85"/>
      <c r="R811" s="85"/>
      <c r="S811" s="85"/>
      <c r="T811" s="85"/>
      <c r="U811" s="85"/>
      <c r="V811" s="85"/>
      <c r="W811" s="85"/>
      <c r="X811" s="85"/>
      <c r="Y811" s="85"/>
      <c r="Z811" s="85"/>
    </row>
    <row r="812" spans="1:26">
      <c r="A812" s="85"/>
      <c r="B812" s="107"/>
      <c r="C812" s="85"/>
      <c r="D812" s="85"/>
      <c r="E812" s="85"/>
      <c r="F812" s="85"/>
      <c r="G812" s="85"/>
      <c r="H812" s="85"/>
      <c r="I812" s="85"/>
      <c r="J812" s="85"/>
      <c r="K812" s="85"/>
      <c r="L812" s="85"/>
      <c r="M812" s="85"/>
      <c r="N812" s="85"/>
      <c r="O812" s="85"/>
      <c r="P812" s="85"/>
      <c r="Q812" s="85"/>
      <c r="R812" s="85"/>
      <c r="S812" s="85"/>
      <c r="T812" s="85"/>
      <c r="U812" s="85"/>
      <c r="V812" s="85"/>
      <c r="W812" s="85"/>
      <c r="X812" s="85"/>
      <c r="Y812" s="85"/>
      <c r="Z812" s="85"/>
    </row>
    <row r="813" spans="1:26">
      <c r="A813" s="85"/>
      <c r="B813" s="107"/>
      <c r="C813" s="85"/>
      <c r="D813" s="85"/>
      <c r="E813" s="85"/>
      <c r="F813" s="85"/>
      <c r="G813" s="85"/>
      <c r="H813" s="85"/>
      <c r="I813" s="85"/>
      <c r="J813" s="85"/>
      <c r="K813" s="85"/>
      <c r="L813" s="85"/>
      <c r="M813" s="85"/>
      <c r="N813" s="85"/>
      <c r="O813" s="85"/>
      <c r="P813" s="85"/>
      <c r="Q813" s="85"/>
      <c r="R813" s="85"/>
      <c r="S813" s="85"/>
      <c r="T813" s="85"/>
      <c r="U813" s="85"/>
      <c r="V813" s="85"/>
      <c r="W813" s="85"/>
      <c r="X813" s="85"/>
      <c r="Y813" s="85"/>
      <c r="Z813" s="85"/>
    </row>
    <row r="814" spans="1:26">
      <c r="A814" s="85"/>
      <c r="B814" s="107"/>
      <c r="C814" s="85"/>
      <c r="D814" s="85"/>
      <c r="E814" s="85"/>
      <c r="F814" s="85"/>
      <c r="G814" s="85"/>
      <c r="H814" s="85"/>
      <c r="I814" s="85"/>
      <c r="J814" s="85"/>
      <c r="K814" s="85"/>
      <c r="L814" s="85"/>
      <c r="M814" s="85"/>
      <c r="N814" s="85"/>
      <c r="O814" s="85"/>
      <c r="P814" s="85"/>
      <c r="Q814" s="85"/>
      <c r="R814" s="85"/>
      <c r="S814" s="85"/>
      <c r="T814" s="85"/>
      <c r="U814" s="85"/>
      <c r="V814" s="85"/>
      <c r="W814" s="85"/>
      <c r="X814" s="85"/>
      <c r="Y814" s="85"/>
      <c r="Z814" s="85"/>
    </row>
    <row r="815" spans="1:26">
      <c r="A815" s="85"/>
      <c r="B815" s="107"/>
      <c r="C815" s="85"/>
      <c r="D815" s="85"/>
      <c r="E815" s="85"/>
      <c r="F815" s="85"/>
      <c r="G815" s="85"/>
      <c r="H815" s="85"/>
      <c r="I815" s="85"/>
      <c r="J815" s="85"/>
      <c r="K815" s="85"/>
      <c r="L815" s="85"/>
      <c r="M815" s="85"/>
      <c r="N815" s="85"/>
      <c r="O815" s="85"/>
      <c r="P815" s="85"/>
      <c r="Q815" s="85"/>
      <c r="R815" s="85"/>
      <c r="S815" s="85"/>
      <c r="T815" s="85"/>
      <c r="U815" s="85"/>
      <c r="V815" s="85"/>
      <c r="W815" s="85"/>
      <c r="X815" s="85"/>
      <c r="Y815" s="85"/>
      <c r="Z815" s="85"/>
    </row>
    <row r="816" spans="1:26">
      <c r="A816" s="85"/>
      <c r="B816" s="107"/>
      <c r="C816" s="85"/>
      <c r="D816" s="85"/>
      <c r="E816" s="85"/>
      <c r="F816" s="85"/>
      <c r="G816" s="85"/>
      <c r="H816" s="85"/>
      <c r="I816" s="85"/>
      <c r="J816" s="85"/>
      <c r="K816" s="85"/>
      <c r="L816" s="85"/>
      <c r="M816" s="85"/>
      <c r="N816" s="85"/>
      <c r="O816" s="85"/>
      <c r="P816" s="85"/>
      <c r="Q816" s="85"/>
      <c r="R816" s="85"/>
      <c r="S816" s="85"/>
      <c r="T816" s="85"/>
      <c r="U816" s="85"/>
      <c r="V816" s="85"/>
      <c r="W816" s="85"/>
      <c r="X816" s="85"/>
      <c r="Y816" s="85"/>
      <c r="Z816" s="85"/>
    </row>
    <row r="817" spans="1:26">
      <c r="A817" s="85"/>
      <c r="B817" s="107"/>
      <c r="C817" s="85"/>
      <c r="D817" s="85"/>
      <c r="E817" s="85"/>
      <c r="F817" s="85"/>
      <c r="G817" s="85"/>
      <c r="H817" s="85"/>
      <c r="I817" s="85"/>
      <c r="J817" s="85"/>
      <c r="K817" s="85"/>
      <c r="L817" s="85"/>
      <c r="M817" s="85"/>
      <c r="N817" s="85"/>
      <c r="O817" s="85"/>
      <c r="P817" s="85"/>
      <c r="Q817" s="85"/>
      <c r="R817" s="85"/>
      <c r="S817" s="85"/>
      <c r="T817" s="85"/>
      <c r="U817" s="85"/>
      <c r="V817" s="85"/>
      <c r="W817" s="85"/>
      <c r="X817" s="85"/>
      <c r="Y817" s="85"/>
      <c r="Z817" s="85"/>
    </row>
    <row r="818" spans="1:26">
      <c r="A818" s="85"/>
      <c r="B818" s="107"/>
      <c r="C818" s="85"/>
      <c r="D818" s="85"/>
      <c r="E818" s="85"/>
      <c r="F818" s="85"/>
      <c r="G818" s="85"/>
      <c r="H818" s="85"/>
      <c r="I818" s="85"/>
      <c r="J818" s="85"/>
      <c r="K818" s="85"/>
      <c r="L818" s="85"/>
      <c r="M818" s="85"/>
      <c r="N818" s="85"/>
      <c r="O818" s="85"/>
      <c r="P818" s="85"/>
      <c r="Q818" s="85"/>
      <c r="R818" s="85"/>
      <c r="S818" s="85"/>
      <c r="T818" s="85"/>
      <c r="U818" s="85"/>
      <c r="V818" s="85"/>
      <c r="W818" s="85"/>
      <c r="X818" s="85"/>
      <c r="Y818" s="85"/>
      <c r="Z818" s="85"/>
    </row>
    <row r="819" spans="1:26">
      <c r="A819" s="85"/>
      <c r="B819" s="107"/>
      <c r="C819" s="85"/>
      <c r="D819" s="85"/>
      <c r="E819" s="85"/>
      <c r="F819" s="85"/>
      <c r="G819" s="85"/>
      <c r="H819" s="85"/>
      <c r="I819" s="85"/>
      <c r="J819" s="85"/>
      <c r="K819" s="85"/>
      <c r="L819" s="85"/>
      <c r="M819" s="85"/>
      <c r="N819" s="85"/>
      <c r="O819" s="85"/>
      <c r="P819" s="85"/>
      <c r="Q819" s="85"/>
      <c r="R819" s="85"/>
      <c r="S819" s="85"/>
      <c r="T819" s="85"/>
      <c r="U819" s="85"/>
      <c r="V819" s="85"/>
      <c r="W819" s="85"/>
      <c r="X819" s="85"/>
      <c r="Y819" s="85"/>
      <c r="Z819" s="85"/>
    </row>
    <row r="820" spans="1:26">
      <c r="A820" s="85"/>
      <c r="B820" s="107"/>
      <c r="C820" s="85"/>
      <c r="D820" s="85"/>
      <c r="E820" s="85"/>
      <c r="F820" s="85"/>
      <c r="G820" s="85"/>
      <c r="H820" s="85"/>
      <c r="I820" s="85"/>
      <c r="J820" s="85"/>
      <c r="K820" s="85"/>
      <c r="L820" s="85"/>
      <c r="M820" s="85"/>
      <c r="N820" s="85"/>
      <c r="O820" s="85"/>
      <c r="P820" s="85"/>
      <c r="Q820" s="85"/>
      <c r="R820" s="85"/>
      <c r="S820" s="85"/>
      <c r="T820" s="85"/>
      <c r="U820" s="85"/>
      <c r="V820" s="85"/>
      <c r="W820" s="85"/>
      <c r="X820" s="85"/>
      <c r="Y820" s="85"/>
      <c r="Z820" s="85"/>
    </row>
    <row r="821" spans="1:26">
      <c r="A821" s="85"/>
      <c r="B821" s="107"/>
      <c r="C821" s="85"/>
      <c r="D821" s="85"/>
      <c r="E821" s="85"/>
      <c r="F821" s="85"/>
      <c r="G821" s="85"/>
      <c r="H821" s="85"/>
      <c r="I821" s="85"/>
      <c r="J821" s="85"/>
      <c r="K821" s="85"/>
      <c r="L821" s="85"/>
      <c r="M821" s="85"/>
      <c r="N821" s="85"/>
      <c r="O821" s="85"/>
      <c r="P821" s="85"/>
      <c r="Q821" s="85"/>
      <c r="R821" s="85"/>
      <c r="S821" s="85"/>
      <c r="T821" s="85"/>
      <c r="U821" s="85"/>
      <c r="V821" s="85"/>
      <c r="W821" s="85"/>
      <c r="X821" s="85"/>
      <c r="Y821" s="85"/>
      <c r="Z821" s="85"/>
    </row>
    <row r="822" spans="1:26">
      <c r="A822" s="85"/>
      <c r="B822" s="107"/>
      <c r="C822" s="85"/>
      <c r="D822" s="85"/>
      <c r="E822" s="85"/>
      <c r="F822" s="85"/>
      <c r="G822" s="85"/>
      <c r="H822" s="85"/>
      <c r="I822" s="85"/>
      <c r="J822" s="85"/>
      <c r="K822" s="85"/>
      <c r="L822" s="85"/>
      <c r="M822" s="85"/>
      <c r="N822" s="85"/>
      <c r="O822" s="85"/>
      <c r="P822" s="85"/>
      <c r="Q822" s="85"/>
      <c r="R822" s="85"/>
      <c r="S822" s="85"/>
      <c r="T822" s="85"/>
      <c r="U822" s="85"/>
      <c r="V822" s="85"/>
      <c r="W822" s="85"/>
      <c r="X822" s="85"/>
      <c r="Y822" s="85"/>
      <c r="Z822" s="85"/>
    </row>
    <row r="823" spans="1:26">
      <c r="A823" s="85"/>
      <c r="B823" s="107"/>
      <c r="C823" s="85"/>
      <c r="D823" s="85"/>
      <c r="E823" s="85"/>
      <c r="F823" s="85"/>
      <c r="G823" s="85"/>
      <c r="H823" s="85"/>
      <c r="I823" s="85"/>
      <c r="J823" s="85"/>
      <c r="K823" s="85"/>
      <c r="L823" s="85"/>
      <c r="M823" s="85"/>
      <c r="N823" s="85"/>
      <c r="O823" s="85"/>
      <c r="P823" s="85"/>
      <c r="Q823" s="85"/>
      <c r="R823" s="85"/>
      <c r="S823" s="85"/>
      <c r="T823" s="85"/>
      <c r="U823" s="85"/>
      <c r="V823" s="85"/>
      <c r="W823" s="85"/>
      <c r="X823" s="85"/>
      <c r="Y823" s="85"/>
      <c r="Z823" s="85"/>
    </row>
    <row r="824" spans="1:26">
      <c r="A824" s="85"/>
      <c r="B824" s="107"/>
      <c r="C824" s="85"/>
      <c r="D824" s="85"/>
      <c r="E824" s="85"/>
      <c r="F824" s="85"/>
      <c r="G824" s="85"/>
      <c r="H824" s="85"/>
      <c r="I824" s="85"/>
      <c r="J824" s="85"/>
      <c r="K824" s="85"/>
      <c r="L824" s="85"/>
      <c r="M824" s="85"/>
      <c r="N824" s="85"/>
      <c r="O824" s="85"/>
      <c r="P824" s="85"/>
      <c r="Q824" s="85"/>
      <c r="R824" s="85"/>
      <c r="S824" s="85"/>
      <c r="T824" s="85"/>
      <c r="U824" s="85"/>
      <c r="V824" s="85"/>
      <c r="W824" s="85"/>
      <c r="X824" s="85"/>
      <c r="Y824" s="85"/>
      <c r="Z824" s="85"/>
    </row>
    <row r="825" spans="1:26">
      <c r="A825" s="85"/>
      <c r="B825" s="107"/>
      <c r="C825" s="85"/>
      <c r="D825" s="85"/>
      <c r="E825" s="85"/>
      <c r="F825" s="85"/>
      <c r="G825" s="85"/>
      <c r="H825" s="85"/>
      <c r="I825" s="85"/>
      <c r="J825" s="85"/>
      <c r="K825" s="85"/>
      <c r="L825" s="85"/>
      <c r="M825" s="85"/>
      <c r="N825" s="85"/>
      <c r="O825" s="85"/>
      <c r="P825" s="85"/>
      <c r="Q825" s="85"/>
      <c r="R825" s="85"/>
      <c r="S825" s="85"/>
      <c r="T825" s="85"/>
      <c r="U825" s="85"/>
      <c r="V825" s="85"/>
      <c r="W825" s="85"/>
      <c r="X825" s="85"/>
      <c r="Y825" s="85"/>
      <c r="Z825" s="85"/>
    </row>
    <row r="826" spans="1:26">
      <c r="A826" s="85"/>
      <c r="B826" s="107"/>
      <c r="C826" s="85"/>
      <c r="D826" s="85"/>
      <c r="E826" s="85"/>
      <c r="F826" s="85"/>
      <c r="G826" s="85"/>
      <c r="H826" s="85"/>
      <c r="I826" s="85"/>
      <c r="J826" s="85"/>
      <c r="K826" s="85"/>
      <c r="L826" s="85"/>
      <c r="M826" s="85"/>
      <c r="N826" s="85"/>
      <c r="O826" s="85"/>
      <c r="P826" s="85"/>
      <c r="Q826" s="85"/>
      <c r="R826" s="85"/>
      <c r="S826" s="85"/>
      <c r="T826" s="85"/>
      <c r="U826" s="85"/>
      <c r="V826" s="85"/>
      <c r="W826" s="85"/>
      <c r="X826" s="85"/>
      <c r="Y826" s="85"/>
      <c r="Z826" s="85"/>
    </row>
    <row r="827" spans="1:26">
      <c r="A827" s="85"/>
      <c r="B827" s="107"/>
      <c r="C827" s="85"/>
      <c r="D827" s="85"/>
      <c r="E827" s="85"/>
      <c r="F827" s="85"/>
      <c r="G827" s="85"/>
      <c r="H827" s="85"/>
      <c r="I827" s="85"/>
      <c r="J827" s="85"/>
      <c r="K827" s="85"/>
      <c r="L827" s="85"/>
      <c r="M827" s="85"/>
      <c r="N827" s="85"/>
      <c r="O827" s="85"/>
      <c r="P827" s="85"/>
      <c r="Q827" s="85"/>
      <c r="R827" s="85"/>
      <c r="S827" s="85"/>
      <c r="T827" s="85"/>
      <c r="U827" s="85"/>
      <c r="V827" s="85"/>
      <c r="W827" s="85"/>
      <c r="X827" s="85"/>
      <c r="Y827" s="85"/>
      <c r="Z827" s="85"/>
    </row>
    <row r="828" spans="1:26">
      <c r="A828" s="85"/>
      <c r="B828" s="107"/>
      <c r="C828" s="85"/>
      <c r="D828" s="85"/>
      <c r="E828" s="85"/>
      <c r="F828" s="85"/>
      <c r="G828" s="85"/>
      <c r="H828" s="85"/>
      <c r="I828" s="85"/>
      <c r="J828" s="85"/>
      <c r="K828" s="85"/>
      <c r="L828" s="85"/>
      <c r="M828" s="85"/>
      <c r="N828" s="85"/>
      <c r="O828" s="85"/>
      <c r="P828" s="85"/>
      <c r="Q828" s="85"/>
      <c r="R828" s="85"/>
      <c r="S828" s="85"/>
      <c r="T828" s="85"/>
      <c r="U828" s="85"/>
      <c r="V828" s="85"/>
      <c r="W828" s="85"/>
      <c r="X828" s="85"/>
      <c r="Y828" s="85"/>
      <c r="Z828" s="85"/>
    </row>
    <row r="829" spans="1:26">
      <c r="A829" s="85"/>
      <c r="B829" s="107"/>
      <c r="C829" s="85"/>
      <c r="D829" s="85"/>
      <c r="E829" s="85"/>
      <c r="F829" s="85"/>
      <c r="G829" s="85"/>
      <c r="H829" s="85"/>
      <c r="I829" s="85"/>
      <c r="J829" s="85"/>
      <c r="K829" s="85"/>
      <c r="L829" s="85"/>
      <c r="M829" s="85"/>
      <c r="N829" s="85"/>
      <c r="O829" s="85"/>
      <c r="P829" s="85"/>
      <c r="Q829" s="85"/>
      <c r="R829" s="85"/>
      <c r="S829" s="85"/>
      <c r="T829" s="85"/>
      <c r="U829" s="85"/>
      <c r="V829" s="85"/>
      <c r="W829" s="85"/>
      <c r="X829" s="85"/>
      <c r="Y829" s="85"/>
      <c r="Z829" s="85"/>
    </row>
    <row r="830" spans="1:26">
      <c r="A830" s="85"/>
      <c r="B830" s="107"/>
      <c r="C830" s="85"/>
      <c r="D830" s="85"/>
      <c r="E830" s="85"/>
      <c r="F830" s="85"/>
      <c r="G830" s="85"/>
      <c r="H830" s="85"/>
      <c r="I830" s="85"/>
      <c r="J830" s="85"/>
      <c r="K830" s="85"/>
      <c r="L830" s="85"/>
      <c r="M830" s="85"/>
      <c r="N830" s="85"/>
      <c r="O830" s="85"/>
      <c r="P830" s="85"/>
      <c r="Q830" s="85"/>
      <c r="R830" s="85"/>
      <c r="S830" s="85"/>
      <c r="T830" s="85"/>
      <c r="U830" s="85"/>
      <c r="V830" s="85"/>
      <c r="W830" s="85"/>
      <c r="X830" s="85"/>
      <c r="Y830" s="85"/>
      <c r="Z830" s="85"/>
    </row>
    <row r="831" spans="1:26">
      <c r="A831" s="85"/>
      <c r="B831" s="107"/>
      <c r="C831" s="85"/>
      <c r="D831" s="85"/>
      <c r="E831" s="85"/>
      <c r="F831" s="85"/>
      <c r="G831" s="85"/>
      <c r="H831" s="85"/>
      <c r="I831" s="85"/>
      <c r="J831" s="85"/>
      <c r="K831" s="85"/>
      <c r="L831" s="85"/>
      <c r="M831" s="85"/>
      <c r="N831" s="85"/>
      <c r="O831" s="85"/>
      <c r="P831" s="85"/>
      <c r="Q831" s="85"/>
      <c r="R831" s="85"/>
      <c r="S831" s="85"/>
      <c r="T831" s="85"/>
      <c r="U831" s="85"/>
      <c r="V831" s="85"/>
      <c r="W831" s="85"/>
      <c r="X831" s="85"/>
      <c r="Y831" s="85"/>
      <c r="Z831" s="85"/>
    </row>
    <row r="832" spans="1:26">
      <c r="A832" s="85"/>
      <c r="B832" s="107"/>
      <c r="C832" s="85"/>
      <c r="D832" s="85"/>
      <c r="E832" s="85"/>
      <c r="F832" s="85"/>
      <c r="G832" s="85"/>
      <c r="H832" s="85"/>
      <c r="I832" s="85"/>
      <c r="J832" s="85"/>
      <c r="K832" s="85"/>
      <c r="L832" s="85"/>
      <c r="M832" s="85"/>
      <c r="N832" s="85"/>
      <c r="O832" s="85"/>
      <c r="P832" s="85"/>
      <c r="Q832" s="85"/>
      <c r="R832" s="85"/>
      <c r="S832" s="85"/>
      <c r="T832" s="85"/>
      <c r="U832" s="85"/>
      <c r="V832" s="85"/>
      <c r="W832" s="85"/>
      <c r="X832" s="85"/>
      <c r="Y832" s="85"/>
      <c r="Z832" s="85"/>
    </row>
    <row r="833" spans="1:26">
      <c r="A833" s="85"/>
      <c r="B833" s="107"/>
      <c r="C833" s="85"/>
      <c r="D833" s="85"/>
      <c r="E833" s="85"/>
      <c r="F833" s="85"/>
      <c r="G833" s="85"/>
      <c r="H833" s="85"/>
      <c r="I833" s="85"/>
      <c r="J833" s="85"/>
      <c r="K833" s="85"/>
      <c r="L833" s="85"/>
      <c r="M833" s="85"/>
      <c r="N833" s="85"/>
      <c r="O833" s="85"/>
      <c r="P833" s="85"/>
      <c r="Q833" s="85"/>
      <c r="R833" s="85"/>
      <c r="S833" s="85"/>
      <c r="T833" s="85"/>
      <c r="U833" s="85"/>
      <c r="V833" s="85"/>
      <c r="W833" s="85"/>
      <c r="X833" s="85"/>
      <c r="Y833" s="85"/>
      <c r="Z833" s="85"/>
    </row>
    <row r="834" spans="1:26">
      <c r="A834" s="85"/>
      <c r="B834" s="107"/>
      <c r="C834" s="85"/>
      <c r="D834" s="85"/>
      <c r="E834" s="85"/>
      <c r="F834" s="85"/>
      <c r="G834" s="85"/>
      <c r="H834" s="85"/>
      <c r="I834" s="85"/>
      <c r="J834" s="85"/>
      <c r="K834" s="85"/>
      <c r="L834" s="85"/>
      <c r="M834" s="85"/>
      <c r="N834" s="85"/>
      <c r="O834" s="85"/>
      <c r="P834" s="85"/>
      <c r="Q834" s="85"/>
      <c r="R834" s="85"/>
      <c r="S834" s="85"/>
      <c r="T834" s="85"/>
      <c r="U834" s="85"/>
      <c r="V834" s="85"/>
      <c r="W834" s="85"/>
      <c r="X834" s="85"/>
      <c r="Y834" s="85"/>
      <c r="Z834" s="85"/>
    </row>
    <row r="835" spans="1:26">
      <c r="A835" s="85"/>
      <c r="B835" s="107"/>
      <c r="C835" s="85"/>
      <c r="D835" s="85"/>
      <c r="E835" s="85"/>
      <c r="F835" s="85"/>
      <c r="G835" s="85"/>
      <c r="H835" s="85"/>
      <c r="I835" s="85"/>
      <c r="J835" s="85"/>
      <c r="K835" s="85"/>
      <c r="L835" s="85"/>
      <c r="M835" s="85"/>
      <c r="N835" s="85"/>
      <c r="O835" s="85"/>
      <c r="P835" s="85"/>
      <c r="Q835" s="85"/>
      <c r="R835" s="85"/>
      <c r="S835" s="85"/>
      <c r="T835" s="85"/>
      <c r="U835" s="85"/>
      <c r="V835" s="85"/>
      <c r="W835" s="85"/>
      <c r="X835" s="85"/>
      <c r="Y835" s="85"/>
      <c r="Z835" s="85"/>
    </row>
    <row r="836" spans="1:26">
      <c r="A836" s="85"/>
      <c r="B836" s="107"/>
      <c r="C836" s="85"/>
      <c r="D836" s="85"/>
      <c r="E836" s="85"/>
      <c r="F836" s="85"/>
      <c r="G836" s="85"/>
      <c r="H836" s="85"/>
      <c r="I836" s="85"/>
      <c r="J836" s="85"/>
      <c r="K836" s="85"/>
      <c r="L836" s="85"/>
      <c r="M836" s="85"/>
      <c r="N836" s="85"/>
      <c r="O836" s="85"/>
      <c r="P836" s="85"/>
      <c r="Q836" s="85"/>
      <c r="R836" s="85"/>
      <c r="S836" s="85"/>
      <c r="T836" s="85"/>
      <c r="U836" s="85"/>
      <c r="V836" s="85"/>
      <c r="W836" s="85"/>
      <c r="X836" s="85"/>
      <c r="Y836" s="85"/>
      <c r="Z836" s="85"/>
    </row>
    <row r="837" spans="1:26">
      <c r="A837" s="85"/>
      <c r="B837" s="107"/>
      <c r="C837" s="85"/>
      <c r="D837" s="85"/>
      <c r="E837" s="85"/>
      <c r="F837" s="85"/>
      <c r="G837" s="85"/>
      <c r="H837" s="85"/>
      <c r="I837" s="85"/>
      <c r="J837" s="85"/>
      <c r="K837" s="85"/>
      <c r="L837" s="85"/>
      <c r="M837" s="85"/>
      <c r="N837" s="85"/>
      <c r="O837" s="85"/>
      <c r="P837" s="85"/>
      <c r="Q837" s="85"/>
      <c r="R837" s="85"/>
      <c r="S837" s="85"/>
      <c r="T837" s="85"/>
      <c r="U837" s="85"/>
      <c r="V837" s="85"/>
      <c r="W837" s="85"/>
      <c r="X837" s="85"/>
      <c r="Y837" s="85"/>
      <c r="Z837" s="85"/>
    </row>
    <row r="838" spans="1:26">
      <c r="A838" s="85"/>
      <c r="B838" s="107"/>
      <c r="C838" s="85"/>
      <c r="D838" s="85"/>
      <c r="E838" s="85"/>
      <c r="F838" s="85"/>
      <c r="G838" s="85"/>
      <c r="H838" s="85"/>
      <c r="I838" s="85"/>
      <c r="J838" s="85"/>
      <c r="K838" s="85"/>
      <c r="L838" s="85"/>
      <c r="M838" s="85"/>
      <c r="N838" s="85"/>
      <c r="O838" s="85"/>
      <c r="P838" s="85"/>
      <c r="Q838" s="85"/>
      <c r="R838" s="85"/>
      <c r="S838" s="85"/>
      <c r="T838" s="85"/>
      <c r="U838" s="85"/>
      <c r="V838" s="85"/>
      <c r="W838" s="85"/>
      <c r="X838" s="85"/>
      <c r="Y838" s="85"/>
      <c r="Z838" s="85"/>
    </row>
    <row r="839" spans="1:26">
      <c r="A839" s="85"/>
      <c r="B839" s="107"/>
      <c r="C839" s="85"/>
      <c r="D839" s="85"/>
      <c r="E839" s="85"/>
      <c r="F839" s="85"/>
      <c r="G839" s="85"/>
      <c r="H839" s="85"/>
      <c r="I839" s="85"/>
      <c r="J839" s="85"/>
      <c r="K839" s="85"/>
      <c r="L839" s="85"/>
      <c r="M839" s="85"/>
      <c r="N839" s="85"/>
      <c r="O839" s="85"/>
      <c r="P839" s="85"/>
      <c r="Q839" s="85"/>
      <c r="R839" s="85"/>
      <c r="S839" s="85"/>
      <c r="T839" s="85"/>
      <c r="U839" s="85"/>
      <c r="V839" s="85"/>
      <c r="W839" s="85"/>
      <c r="X839" s="85"/>
      <c r="Y839" s="85"/>
      <c r="Z839" s="85"/>
    </row>
    <row r="840" spans="1:26">
      <c r="A840" s="85"/>
      <c r="B840" s="107"/>
      <c r="C840" s="85"/>
      <c r="D840" s="85"/>
      <c r="E840" s="85"/>
      <c r="F840" s="85"/>
      <c r="G840" s="85"/>
      <c r="H840" s="85"/>
      <c r="I840" s="85"/>
      <c r="J840" s="85"/>
      <c r="K840" s="85"/>
      <c r="L840" s="85"/>
      <c r="M840" s="85"/>
      <c r="N840" s="85"/>
      <c r="O840" s="85"/>
      <c r="P840" s="85"/>
      <c r="Q840" s="85"/>
      <c r="R840" s="85"/>
      <c r="S840" s="85"/>
      <c r="T840" s="85"/>
      <c r="U840" s="85"/>
      <c r="V840" s="85"/>
      <c r="W840" s="85"/>
      <c r="X840" s="85"/>
      <c r="Y840" s="85"/>
      <c r="Z840" s="85"/>
    </row>
    <row r="841" spans="1:26">
      <c r="A841" s="85"/>
      <c r="B841" s="107"/>
      <c r="C841" s="85"/>
      <c r="D841" s="85"/>
      <c r="E841" s="85"/>
      <c r="F841" s="85"/>
      <c r="G841" s="85"/>
      <c r="H841" s="85"/>
      <c r="I841" s="85"/>
      <c r="J841" s="85"/>
      <c r="K841" s="85"/>
      <c r="L841" s="85"/>
      <c r="M841" s="85"/>
      <c r="N841" s="85"/>
      <c r="O841" s="85"/>
      <c r="P841" s="85"/>
      <c r="Q841" s="85"/>
      <c r="R841" s="85"/>
      <c r="S841" s="85"/>
      <c r="T841" s="85"/>
      <c r="U841" s="85"/>
      <c r="V841" s="85"/>
      <c r="W841" s="85"/>
      <c r="X841" s="85"/>
      <c r="Y841" s="85"/>
      <c r="Z841" s="85"/>
    </row>
    <row r="842" spans="1:26">
      <c r="A842" s="85"/>
      <c r="B842" s="107"/>
      <c r="C842" s="85"/>
      <c r="D842" s="85"/>
      <c r="E842" s="85"/>
      <c r="F842" s="85"/>
      <c r="G842" s="85"/>
      <c r="H842" s="85"/>
      <c r="I842" s="85"/>
      <c r="J842" s="85"/>
      <c r="K842" s="85"/>
      <c r="L842" s="85"/>
      <c r="M842" s="85"/>
      <c r="N842" s="85"/>
      <c r="O842" s="85"/>
      <c r="P842" s="85"/>
      <c r="Q842" s="85"/>
      <c r="R842" s="85"/>
      <c r="S842" s="85"/>
      <c r="T842" s="85"/>
      <c r="U842" s="85"/>
      <c r="V842" s="85"/>
      <c r="W842" s="85"/>
      <c r="X842" s="85"/>
      <c r="Y842" s="85"/>
      <c r="Z842" s="85"/>
    </row>
    <row r="843" spans="1:26">
      <c r="A843" s="85"/>
      <c r="B843" s="107"/>
      <c r="C843" s="85"/>
      <c r="D843" s="85"/>
      <c r="E843" s="85"/>
      <c r="F843" s="85"/>
      <c r="G843" s="85"/>
      <c r="H843" s="85"/>
      <c r="I843" s="85"/>
      <c r="J843" s="85"/>
      <c r="K843" s="85"/>
      <c r="L843" s="85"/>
      <c r="M843" s="85"/>
      <c r="N843" s="85"/>
      <c r="O843" s="85"/>
      <c r="P843" s="85"/>
      <c r="Q843" s="85"/>
      <c r="R843" s="85"/>
      <c r="S843" s="85"/>
      <c r="T843" s="85"/>
      <c r="U843" s="85"/>
      <c r="V843" s="85"/>
      <c r="W843" s="85"/>
      <c r="X843" s="85"/>
      <c r="Y843" s="85"/>
      <c r="Z843" s="85"/>
    </row>
    <row r="844" spans="1:26">
      <c r="A844" s="85"/>
      <c r="B844" s="107"/>
      <c r="C844" s="85"/>
      <c r="D844" s="85"/>
      <c r="E844" s="85"/>
      <c r="F844" s="85"/>
      <c r="G844" s="85"/>
      <c r="H844" s="85"/>
      <c r="I844" s="85"/>
      <c r="J844" s="85"/>
      <c r="K844" s="85"/>
      <c r="L844" s="85"/>
      <c r="M844" s="85"/>
      <c r="N844" s="85"/>
      <c r="O844" s="85"/>
      <c r="P844" s="85"/>
      <c r="Q844" s="85"/>
      <c r="R844" s="85"/>
      <c r="S844" s="85"/>
      <c r="T844" s="85"/>
      <c r="U844" s="85"/>
      <c r="V844" s="85"/>
      <c r="W844" s="85"/>
      <c r="X844" s="85"/>
      <c r="Y844" s="85"/>
      <c r="Z844" s="85"/>
    </row>
    <row r="845" spans="1:26">
      <c r="A845" s="85"/>
      <c r="B845" s="107"/>
      <c r="C845" s="85"/>
      <c r="D845" s="85"/>
      <c r="E845" s="85"/>
      <c r="F845" s="85"/>
      <c r="G845" s="85"/>
      <c r="H845" s="85"/>
      <c r="I845" s="85"/>
      <c r="J845" s="85"/>
      <c r="K845" s="85"/>
      <c r="L845" s="85"/>
      <c r="M845" s="85"/>
      <c r="N845" s="85"/>
      <c r="O845" s="85"/>
      <c r="P845" s="85"/>
      <c r="Q845" s="85"/>
      <c r="R845" s="85"/>
      <c r="S845" s="85"/>
      <c r="T845" s="85"/>
      <c r="U845" s="85"/>
      <c r="V845" s="85"/>
      <c r="W845" s="85"/>
      <c r="X845" s="85"/>
      <c r="Y845" s="85"/>
      <c r="Z845" s="85"/>
    </row>
    <row r="846" spans="1:26">
      <c r="A846" s="85"/>
      <c r="B846" s="107"/>
      <c r="C846" s="85"/>
      <c r="D846" s="85"/>
      <c r="E846" s="85"/>
      <c r="F846" s="85"/>
      <c r="G846" s="85"/>
      <c r="H846" s="85"/>
      <c r="I846" s="85"/>
      <c r="J846" s="85"/>
      <c r="K846" s="85"/>
      <c r="L846" s="85"/>
      <c r="M846" s="85"/>
      <c r="N846" s="85"/>
      <c r="O846" s="85"/>
      <c r="P846" s="85"/>
      <c r="Q846" s="85"/>
      <c r="R846" s="85"/>
      <c r="S846" s="85"/>
      <c r="T846" s="85"/>
      <c r="U846" s="85"/>
      <c r="V846" s="85"/>
      <c r="W846" s="85"/>
      <c r="X846" s="85"/>
      <c r="Y846" s="85"/>
      <c r="Z846" s="85"/>
    </row>
    <row r="847" spans="1:26">
      <c r="A847" s="85"/>
      <c r="B847" s="107"/>
      <c r="C847" s="85"/>
      <c r="D847" s="85"/>
      <c r="E847" s="85"/>
      <c r="F847" s="85"/>
      <c r="G847" s="85"/>
      <c r="H847" s="85"/>
      <c r="I847" s="85"/>
      <c r="J847" s="85"/>
      <c r="K847" s="85"/>
      <c r="L847" s="85"/>
      <c r="M847" s="85"/>
      <c r="N847" s="85"/>
      <c r="O847" s="85"/>
      <c r="P847" s="85"/>
      <c r="Q847" s="85"/>
      <c r="R847" s="85"/>
      <c r="S847" s="85"/>
      <c r="T847" s="85"/>
      <c r="U847" s="85"/>
      <c r="V847" s="85"/>
      <c r="W847" s="85"/>
      <c r="X847" s="85"/>
      <c r="Y847" s="85"/>
      <c r="Z847" s="85"/>
    </row>
    <row r="848" spans="1:26">
      <c r="A848" s="85"/>
      <c r="B848" s="107"/>
      <c r="C848" s="85"/>
      <c r="D848" s="85"/>
      <c r="E848" s="85"/>
      <c r="F848" s="85"/>
      <c r="G848" s="85"/>
      <c r="H848" s="85"/>
      <c r="I848" s="85"/>
      <c r="J848" s="85"/>
      <c r="K848" s="85"/>
      <c r="L848" s="85"/>
      <c r="M848" s="85"/>
      <c r="N848" s="85"/>
      <c r="O848" s="85"/>
      <c r="P848" s="85"/>
      <c r="Q848" s="85"/>
      <c r="R848" s="85"/>
      <c r="S848" s="85"/>
      <c r="T848" s="85"/>
      <c r="U848" s="85"/>
      <c r="V848" s="85"/>
      <c r="W848" s="85"/>
      <c r="X848" s="85"/>
      <c r="Y848" s="85"/>
      <c r="Z848" s="85"/>
    </row>
    <row r="849" spans="1:26">
      <c r="A849" s="85"/>
      <c r="B849" s="107"/>
      <c r="C849" s="85"/>
      <c r="D849" s="85"/>
      <c r="E849" s="85"/>
      <c r="F849" s="85"/>
      <c r="G849" s="85"/>
      <c r="H849" s="85"/>
      <c r="I849" s="85"/>
      <c r="J849" s="85"/>
      <c r="K849" s="85"/>
      <c r="L849" s="85"/>
      <c r="M849" s="85"/>
      <c r="N849" s="85"/>
      <c r="O849" s="85"/>
      <c r="P849" s="85"/>
      <c r="Q849" s="85"/>
      <c r="R849" s="85"/>
      <c r="S849" s="85"/>
      <c r="T849" s="85"/>
      <c r="U849" s="85"/>
      <c r="V849" s="85"/>
      <c r="W849" s="85"/>
      <c r="X849" s="85"/>
      <c r="Y849" s="85"/>
      <c r="Z849" s="85"/>
    </row>
    <row r="850" spans="1:26">
      <c r="A850" s="85"/>
      <c r="B850" s="107"/>
      <c r="C850" s="85"/>
      <c r="D850" s="85"/>
      <c r="E850" s="85"/>
      <c r="F850" s="85"/>
      <c r="G850" s="85"/>
      <c r="H850" s="85"/>
      <c r="I850" s="85"/>
      <c r="J850" s="85"/>
      <c r="K850" s="85"/>
      <c r="L850" s="85"/>
      <c r="M850" s="85"/>
      <c r="N850" s="85"/>
      <c r="O850" s="85"/>
      <c r="P850" s="85"/>
      <c r="Q850" s="85"/>
      <c r="R850" s="85"/>
      <c r="S850" s="85"/>
      <c r="T850" s="85"/>
      <c r="U850" s="85"/>
      <c r="V850" s="85"/>
      <c r="W850" s="85"/>
      <c r="X850" s="85"/>
      <c r="Y850" s="85"/>
      <c r="Z850" s="85"/>
    </row>
    <row r="851" spans="1:26">
      <c r="A851" s="85"/>
      <c r="B851" s="107"/>
      <c r="C851" s="85"/>
      <c r="D851" s="85"/>
      <c r="E851" s="85"/>
      <c r="F851" s="85"/>
      <c r="G851" s="85"/>
      <c r="H851" s="85"/>
      <c r="I851" s="85"/>
      <c r="J851" s="85"/>
      <c r="K851" s="85"/>
      <c r="L851" s="85"/>
      <c r="M851" s="85"/>
      <c r="N851" s="85"/>
      <c r="O851" s="85"/>
      <c r="P851" s="85"/>
      <c r="Q851" s="85"/>
      <c r="R851" s="85"/>
      <c r="S851" s="85"/>
      <c r="T851" s="85"/>
      <c r="U851" s="85"/>
      <c r="V851" s="85"/>
      <c r="W851" s="85"/>
      <c r="X851" s="85"/>
      <c r="Y851" s="85"/>
      <c r="Z851" s="85"/>
    </row>
    <row r="852" spans="1:26">
      <c r="A852" s="85"/>
      <c r="B852" s="107"/>
      <c r="C852" s="85"/>
      <c r="D852" s="85"/>
      <c r="E852" s="85"/>
      <c r="F852" s="85"/>
      <c r="G852" s="85"/>
      <c r="H852" s="85"/>
      <c r="I852" s="85"/>
      <c r="J852" s="85"/>
      <c r="K852" s="85"/>
      <c r="L852" s="85"/>
      <c r="M852" s="85"/>
      <c r="N852" s="85"/>
      <c r="O852" s="85"/>
      <c r="P852" s="85"/>
      <c r="Q852" s="85"/>
      <c r="R852" s="85"/>
      <c r="S852" s="85"/>
      <c r="T852" s="85"/>
      <c r="U852" s="85"/>
      <c r="V852" s="85"/>
      <c r="W852" s="85"/>
      <c r="X852" s="85"/>
      <c r="Y852" s="85"/>
      <c r="Z852" s="85"/>
    </row>
    <row r="853" spans="1:26">
      <c r="A853" s="85"/>
      <c r="B853" s="107"/>
      <c r="C853" s="85"/>
      <c r="D853" s="85"/>
      <c r="E853" s="85"/>
      <c r="F853" s="85"/>
      <c r="G853" s="85"/>
      <c r="H853" s="85"/>
      <c r="I853" s="85"/>
      <c r="J853" s="85"/>
      <c r="K853" s="85"/>
      <c r="L853" s="85"/>
      <c r="M853" s="85"/>
      <c r="N853" s="85"/>
      <c r="O853" s="85"/>
      <c r="P853" s="85"/>
      <c r="Q853" s="85"/>
      <c r="R853" s="85"/>
      <c r="S853" s="85"/>
      <c r="T853" s="85"/>
      <c r="U853" s="85"/>
      <c r="V853" s="85"/>
      <c r="W853" s="85"/>
      <c r="X853" s="85"/>
      <c r="Y853" s="85"/>
      <c r="Z853" s="85"/>
    </row>
    <row r="854" spans="1:26">
      <c r="A854" s="85"/>
      <c r="B854" s="107"/>
      <c r="C854" s="85"/>
      <c r="D854" s="85"/>
      <c r="E854" s="85"/>
      <c r="F854" s="85"/>
      <c r="G854" s="85"/>
      <c r="H854" s="85"/>
      <c r="I854" s="85"/>
      <c r="J854" s="85"/>
      <c r="K854" s="85"/>
      <c r="L854" s="85"/>
      <c r="M854" s="85"/>
      <c r="N854" s="85"/>
      <c r="O854" s="85"/>
      <c r="P854" s="85"/>
      <c r="Q854" s="85"/>
      <c r="R854" s="85"/>
      <c r="S854" s="85"/>
      <c r="T854" s="85"/>
      <c r="U854" s="85"/>
      <c r="V854" s="85"/>
      <c r="W854" s="85"/>
      <c r="X854" s="85"/>
      <c r="Y854" s="85"/>
      <c r="Z854" s="85"/>
    </row>
    <row r="855" spans="1:26">
      <c r="A855" s="85"/>
      <c r="B855" s="107"/>
      <c r="C855" s="85"/>
      <c r="D855" s="85"/>
      <c r="E855" s="85"/>
      <c r="F855" s="85"/>
      <c r="G855" s="85"/>
      <c r="H855" s="85"/>
      <c r="I855" s="85"/>
      <c r="J855" s="85"/>
      <c r="K855" s="85"/>
      <c r="L855" s="85"/>
      <c r="M855" s="85"/>
      <c r="N855" s="85"/>
      <c r="O855" s="85"/>
      <c r="P855" s="85"/>
      <c r="Q855" s="85"/>
      <c r="R855" s="85"/>
      <c r="S855" s="85"/>
      <c r="T855" s="85"/>
      <c r="U855" s="85"/>
      <c r="V855" s="85"/>
      <c r="W855" s="85"/>
      <c r="X855" s="85"/>
      <c r="Y855" s="85"/>
      <c r="Z855" s="85"/>
    </row>
    <row r="856" spans="1:26">
      <c r="A856" s="85"/>
      <c r="B856" s="107"/>
      <c r="C856" s="85"/>
      <c r="D856" s="85"/>
      <c r="E856" s="85"/>
      <c r="F856" s="85"/>
      <c r="G856" s="85"/>
      <c r="H856" s="85"/>
      <c r="I856" s="85"/>
      <c r="J856" s="85"/>
      <c r="K856" s="85"/>
      <c r="L856" s="85"/>
      <c r="M856" s="85"/>
      <c r="N856" s="85"/>
      <c r="O856" s="85"/>
      <c r="P856" s="85"/>
      <c r="Q856" s="85"/>
      <c r="R856" s="85"/>
      <c r="S856" s="85"/>
      <c r="T856" s="85"/>
      <c r="U856" s="85"/>
      <c r="V856" s="85"/>
      <c r="W856" s="85"/>
      <c r="X856" s="85"/>
      <c r="Y856" s="85"/>
      <c r="Z856" s="85"/>
    </row>
    <row r="857" spans="1:26">
      <c r="A857" s="85"/>
      <c r="B857" s="107"/>
      <c r="C857" s="85"/>
      <c r="D857" s="85"/>
      <c r="E857" s="85"/>
      <c r="F857" s="85"/>
      <c r="G857" s="85"/>
      <c r="H857" s="85"/>
      <c r="I857" s="85"/>
      <c r="J857" s="85"/>
      <c r="K857" s="85"/>
      <c r="L857" s="85"/>
      <c r="M857" s="85"/>
      <c r="N857" s="85"/>
      <c r="O857" s="85"/>
      <c r="P857" s="85"/>
      <c r="Q857" s="85"/>
      <c r="R857" s="85"/>
      <c r="S857" s="85"/>
      <c r="T857" s="85"/>
      <c r="U857" s="85"/>
      <c r="V857" s="85"/>
      <c r="W857" s="85"/>
      <c r="X857" s="85"/>
      <c r="Y857" s="85"/>
      <c r="Z857" s="85"/>
    </row>
    <row r="858" spans="1:26">
      <c r="A858" s="85"/>
      <c r="B858" s="107"/>
      <c r="C858" s="85"/>
      <c r="D858" s="85"/>
      <c r="E858" s="85"/>
      <c r="F858" s="85"/>
      <c r="G858" s="85"/>
      <c r="H858" s="85"/>
      <c r="I858" s="85"/>
      <c r="J858" s="85"/>
      <c r="K858" s="85"/>
      <c r="L858" s="85"/>
      <c r="M858" s="85"/>
      <c r="N858" s="85"/>
      <c r="O858" s="85"/>
      <c r="P858" s="85"/>
      <c r="Q858" s="85"/>
      <c r="R858" s="85"/>
      <c r="S858" s="85"/>
      <c r="T858" s="85"/>
      <c r="U858" s="85"/>
      <c r="V858" s="85"/>
      <c r="W858" s="85"/>
      <c r="X858" s="85"/>
      <c r="Y858" s="85"/>
      <c r="Z858" s="85"/>
    </row>
    <row r="859" spans="1:26">
      <c r="A859" s="85"/>
      <c r="B859" s="107"/>
      <c r="C859" s="85"/>
      <c r="D859" s="85"/>
      <c r="E859" s="85"/>
      <c r="F859" s="85"/>
      <c r="G859" s="85"/>
      <c r="H859" s="85"/>
      <c r="I859" s="85"/>
      <c r="J859" s="85"/>
      <c r="K859" s="85"/>
      <c r="L859" s="85"/>
      <c r="M859" s="85"/>
      <c r="N859" s="85"/>
      <c r="O859" s="85"/>
      <c r="P859" s="85"/>
      <c r="Q859" s="85"/>
      <c r="R859" s="85"/>
      <c r="S859" s="85"/>
      <c r="T859" s="85"/>
      <c r="U859" s="85"/>
      <c r="V859" s="85"/>
      <c r="W859" s="85"/>
      <c r="X859" s="85"/>
      <c r="Y859" s="85"/>
      <c r="Z859" s="85"/>
    </row>
    <row r="860" spans="1:26">
      <c r="A860" s="85"/>
      <c r="B860" s="107"/>
      <c r="C860" s="85"/>
      <c r="D860" s="85"/>
      <c r="E860" s="85"/>
      <c r="F860" s="85"/>
      <c r="G860" s="85"/>
      <c r="H860" s="85"/>
      <c r="I860" s="85"/>
      <c r="J860" s="85"/>
      <c r="K860" s="85"/>
      <c r="L860" s="85"/>
      <c r="M860" s="85"/>
      <c r="N860" s="85"/>
      <c r="O860" s="85"/>
      <c r="P860" s="85"/>
      <c r="Q860" s="85"/>
      <c r="R860" s="85"/>
      <c r="S860" s="85"/>
      <c r="T860" s="85"/>
      <c r="U860" s="85"/>
      <c r="V860" s="85"/>
      <c r="W860" s="85"/>
      <c r="X860" s="85"/>
      <c r="Y860" s="85"/>
      <c r="Z860" s="85"/>
    </row>
    <row r="861" spans="1:26">
      <c r="A861" s="85"/>
      <c r="B861" s="107"/>
      <c r="C861" s="85"/>
      <c r="D861" s="85"/>
      <c r="E861" s="85"/>
      <c r="F861" s="85"/>
      <c r="G861" s="85"/>
      <c r="H861" s="85"/>
      <c r="I861" s="85"/>
      <c r="J861" s="85"/>
      <c r="K861" s="85"/>
      <c r="L861" s="85"/>
      <c r="M861" s="85"/>
      <c r="N861" s="85"/>
      <c r="O861" s="85"/>
      <c r="P861" s="85"/>
      <c r="Q861" s="85"/>
      <c r="R861" s="85"/>
      <c r="S861" s="85"/>
      <c r="T861" s="85"/>
      <c r="U861" s="85"/>
      <c r="V861" s="85"/>
      <c r="W861" s="85"/>
      <c r="X861" s="85"/>
      <c r="Y861" s="85"/>
      <c r="Z861" s="85"/>
    </row>
    <row r="862" spans="1:26">
      <c r="A862" s="85"/>
      <c r="B862" s="107"/>
      <c r="C862" s="85"/>
      <c r="D862" s="85"/>
      <c r="E862" s="85"/>
      <c r="F862" s="85"/>
      <c r="G862" s="85"/>
      <c r="H862" s="85"/>
      <c r="I862" s="85"/>
      <c r="J862" s="85"/>
      <c r="K862" s="85"/>
      <c r="L862" s="85"/>
      <c r="M862" s="85"/>
      <c r="N862" s="85"/>
      <c r="O862" s="85"/>
      <c r="P862" s="85"/>
      <c r="Q862" s="85"/>
      <c r="R862" s="85"/>
      <c r="S862" s="85"/>
      <c r="T862" s="85"/>
      <c r="U862" s="85"/>
      <c r="V862" s="85"/>
      <c r="W862" s="85"/>
      <c r="X862" s="85"/>
      <c r="Y862" s="85"/>
      <c r="Z862" s="85"/>
    </row>
    <row r="863" spans="1:26">
      <c r="A863" s="85"/>
      <c r="B863" s="107"/>
      <c r="C863" s="85"/>
      <c r="D863" s="85"/>
      <c r="E863" s="85"/>
      <c r="F863" s="85"/>
      <c r="G863" s="85"/>
      <c r="H863" s="85"/>
      <c r="I863" s="85"/>
      <c r="J863" s="85"/>
      <c r="K863" s="85"/>
      <c r="L863" s="85"/>
      <c r="M863" s="85"/>
      <c r="N863" s="85"/>
      <c r="O863" s="85"/>
      <c r="P863" s="85"/>
      <c r="Q863" s="85"/>
      <c r="R863" s="85"/>
      <c r="S863" s="85"/>
      <c r="T863" s="85"/>
      <c r="U863" s="85"/>
      <c r="V863" s="85"/>
      <c r="W863" s="85"/>
      <c r="X863" s="85"/>
      <c r="Y863" s="85"/>
      <c r="Z863" s="85"/>
    </row>
    <row r="864" spans="1:26">
      <c r="A864" s="85"/>
      <c r="B864" s="107"/>
      <c r="C864" s="85"/>
      <c r="D864" s="85"/>
      <c r="E864" s="85"/>
      <c r="F864" s="85"/>
      <c r="G864" s="85"/>
      <c r="H864" s="85"/>
      <c r="I864" s="85"/>
      <c r="J864" s="85"/>
      <c r="K864" s="85"/>
      <c r="L864" s="85"/>
      <c r="M864" s="85"/>
      <c r="N864" s="85"/>
      <c r="O864" s="85"/>
      <c r="P864" s="85"/>
      <c r="Q864" s="85"/>
      <c r="R864" s="85"/>
      <c r="S864" s="85"/>
      <c r="T864" s="85"/>
      <c r="U864" s="85"/>
      <c r="V864" s="85"/>
      <c r="W864" s="85"/>
      <c r="X864" s="85"/>
      <c r="Y864" s="85"/>
      <c r="Z864" s="85"/>
    </row>
    <row r="865" spans="1:26">
      <c r="A865" s="85"/>
      <c r="B865" s="107"/>
      <c r="C865" s="85"/>
      <c r="D865" s="85"/>
      <c r="E865" s="85"/>
      <c r="F865" s="85"/>
      <c r="G865" s="85"/>
      <c r="H865" s="85"/>
      <c r="I865" s="85"/>
      <c r="J865" s="85"/>
      <c r="K865" s="85"/>
      <c r="L865" s="85"/>
      <c r="M865" s="85"/>
      <c r="N865" s="85"/>
      <c r="O865" s="85"/>
      <c r="P865" s="85"/>
      <c r="Q865" s="85"/>
      <c r="R865" s="85"/>
      <c r="S865" s="85"/>
      <c r="T865" s="85"/>
      <c r="U865" s="85"/>
      <c r="V865" s="85"/>
      <c r="W865" s="85"/>
      <c r="X865" s="85"/>
      <c r="Y865" s="85"/>
      <c r="Z865" s="85"/>
    </row>
    <row r="866" spans="1:26">
      <c r="A866" s="85"/>
      <c r="B866" s="107"/>
      <c r="C866" s="85"/>
      <c r="D866" s="85"/>
      <c r="E866" s="85"/>
      <c r="F866" s="85"/>
      <c r="G866" s="85"/>
      <c r="H866" s="85"/>
      <c r="I866" s="85"/>
      <c r="J866" s="85"/>
      <c r="K866" s="85"/>
      <c r="L866" s="85"/>
      <c r="M866" s="85"/>
      <c r="N866" s="85"/>
      <c r="O866" s="85"/>
      <c r="P866" s="85"/>
      <c r="Q866" s="85"/>
      <c r="R866" s="85"/>
      <c r="S866" s="85"/>
      <c r="T866" s="85"/>
      <c r="U866" s="85"/>
      <c r="V866" s="85"/>
      <c r="W866" s="85"/>
      <c r="X866" s="85"/>
      <c r="Y866" s="85"/>
      <c r="Z866" s="85"/>
    </row>
    <row r="867" spans="1:26">
      <c r="A867" s="85"/>
      <c r="B867" s="107"/>
      <c r="C867" s="85"/>
      <c r="D867" s="85"/>
      <c r="E867" s="85"/>
      <c r="F867" s="85"/>
      <c r="G867" s="85"/>
      <c r="H867" s="85"/>
      <c r="I867" s="85"/>
      <c r="J867" s="85"/>
      <c r="K867" s="85"/>
      <c r="L867" s="85"/>
      <c r="M867" s="85"/>
      <c r="N867" s="85"/>
      <c r="O867" s="85"/>
      <c r="P867" s="85"/>
      <c r="Q867" s="85"/>
      <c r="R867" s="85"/>
      <c r="S867" s="85"/>
      <c r="T867" s="85"/>
      <c r="U867" s="85"/>
      <c r="V867" s="85"/>
      <c r="W867" s="85"/>
      <c r="X867" s="85"/>
      <c r="Y867" s="85"/>
      <c r="Z867" s="85"/>
    </row>
    <row r="868" spans="1:26">
      <c r="A868" s="85"/>
      <c r="B868" s="107"/>
      <c r="C868" s="85"/>
      <c r="D868" s="85"/>
      <c r="E868" s="85"/>
      <c r="F868" s="85"/>
      <c r="G868" s="85"/>
      <c r="H868" s="85"/>
      <c r="I868" s="85"/>
      <c r="J868" s="85"/>
      <c r="K868" s="85"/>
      <c r="L868" s="85"/>
      <c r="M868" s="85"/>
      <c r="N868" s="85"/>
      <c r="O868" s="85"/>
      <c r="P868" s="85"/>
      <c r="Q868" s="85"/>
      <c r="R868" s="85"/>
      <c r="S868" s="85"/>
      <c r="T868" s="85"/>
      <c r="U868" s="85"/>
      <c r="V868" s="85"/>
      <c r="W868" s="85"/>
      <c r="X868" s="85"/>
      <c r="Y868" s="85"/>
      <c r="Z868" s="85"/>
    </row>
    <row r="869" spans="1:26">
      <c r="A869" s="85"/>
      <c r="B869" s="107"/>
      <c r="C869" s="85"/>
      <c r="D869" s="85"/>
      <c r="E869" s="85"/>
      <c r="F869" s="85"/>
      <c r="G869" s="85"/>
      <c r="H869" s="85"/>
      <c r="I869" s="85"/>
      <c r="J869" s="85"/>
      <c r="K869" s="85"/>
      <c r="L869" s="85"/>
      <c r="M869" s="85"/>
      <c r="N869" s="85"/>
      <c r="O869" s="85"/>
      <c r="P869" s="85"/>
      <c r="Q869" s="85"/>
      <c r="R869" s="85"/>
      <c r="S869" s="85"/>
      <c r="T869" s="85"/>
      <c r="U869" s="85"/>
      <c r="V869" s="85"/>
      <c r="W869" s="85"/>
      <c r="X869" s="85"/>
      <c r="Y869" s="85"/>
      <c r="Z869" s="85"/>
    </row>
    <row r="870" spans="1:26">
      <c r="A870" s="85"/>
      <c r="B870" s="107"/>
      <c r="C870" s="85"/>
      <c r="D870" s="85"/>
      <c r="E870" s="85"/>
      <c r="F870" s="85"/>
      <c r="G870" s="85"/>
      <c r="H870" s="85"/>
      <c r="I870" s="85"/>
      <c r="J870" s="85"/>
      <c r="K870" s="85"/>
      <c r="L870" s="85"/>
      <c r="M870" s="85"/>
      <c r="N870" s="85"/>
      <c r="O870" s="85"/>
      <c r="P870" s="85"/>
      <c r="Q870" s="85"/>
      <c r="R870" s="85"/>
      <c r="S870" s="85"/>
      <c r="T870" s="85"/>
      <c r="U870" s="85"/>
      <c r="V870" s="85"/>
      <c r="W870" s="85"/>
      <c r="X870" s="85"/>
      <c r="Y870" s="85"/>
      <c r="Z870" s="85"/>
    </row>
    <row r="871" spans="1:26">
      <c r="A871" s="85"/>
      <c r="B871" s="107"/>
      <c r="C871" s="85"/>
      <c r="D871" s="85"/>
      <c r="E871" s="85"/>
      <c r="F871" s="85"/>
      <c r="G871" s="85"/>
      <c r="H871" s="85"/>
      <c r="I871" s="85"/>
      <c r="J871" s="85"/>
      <c r="K871" s="85"/>
      <c r="L871" s="85"/>
      <c r="M871" s="85"/>
      <c r="N871" s="85"/>
      <c r="O871" s="85"/>
      <c r="P871" s="85"/>
      <c r="Q871" s="85"/>
      <c r="R871" s="85"/>
      <c r="S871" s="85"/>
      <c r="T871" s="85"/>
      <c r="U871" s="85"/>
      <c r="V871" s="85"/>
      <c r="W871" s="85"/>
      <c r="X871" s="85"/>
      <c r="Y871" s="85"/>
      <c r="Z871" s="85"/>
    </row>
    <row r="872" spans="1:26">
      <c r="A872" s="85"/>
      <c r="B872" s="107"/>
      <c r="C872" s="85"/>
      <c r="D872" s="85"/>
      <c r="E872" s="85"/>
      <c r="F872" s="85"/>
      <c r="G872" s="85"/>
      <c r="H872" s="85"/>
      <c r="I872" s="85"/>
      <c r="J872" s="85"/>
      <c r="K872" s="85"/>
      <c r="L872" s="85"/>
      <c r="M872" s="85"/>
      <c r="N872" s="85"/>
      <c r="O872" s="85"/>
      <c r="P872" s="85"/>
      <c r="Q872" s="85"/>
      <c r="R872" s="85"/>
      <c r="S872" s="85"/>
      <c r="T872" s="85"/>
      <c r="U872" s="85"/>
      <c r="V872" s="85"/>
      <c r="W872" s="85"/>
      <c r="X872" s="85"/>
      <c r="Y872" s="85"/>
      <c r="Z872" s="85"/>
    </row>
    <row r="873" spans="1:26">
      <c r="A873" s="85"/>
      <c r="B873" s="107"/>
      <c r="C873" s="85"/>
      <c r="D873" s="85"/>
      <c r="E873" s="85"/>
      <c r="F873" s="85"/>
      <c r="G873" s="85"/>
      <c r="H873" s="85"/>
      <c r="I873" s="85"/>
      <c r="J873" s="85"/>
      <c r="K873" s="85"/>
      <c r="L873" s="85"/>
      <c r="M873" s="85"/>
      <c r="N873" s="85"/>
      <c r="O873" s="85"/>
      <c r="P873" s="85"/>
      <c r="Q873" s="85"/>
      <c r="R873" s="85"/>
      <c r="S873" s="85"/>
      <c r="T873" s="85"/>
      <c r="U873" s="85"/>
      <c r="V873" s="85"/>
      <c r="W873" s="85"/>
      <c r="X873" s="85"/>
      <c r="Y873" s="85"/>
      <c r="Z873" s="85"/>
    </row>
    <row r="874" spans="1:26">
      <c r="A874" s="85"/>
      <c r="B874" s="107"/>
      <c r="C874" s="85"/>
      <c r="D874" s="85"/>
      <c r="E874" s="85"/>
      <c r="F874" s="85"/>
      <c r="G874" s="85"/>
      <c r="H874" s="85"/>
      <c r="I874" s="85"/>
      <c r="J874" s="85"/>
      <c r="K874" s="85"/>
      <c r="L874" s="85"/>
      <c r="M874" s="85"/>
      <c r="N874" s="85"/>
      <c r="O874" s="85"/>
      <c r="P874" s="85"/>
      <c r="Q874" s="85"/>
      <c r="R874" s="85"/>
      <c r="S874" s="85"/>
      <c r="T874" s="85"/>
      <c r="U874" s="85"/>
      <c r="V874" s="85"/>
      <c r="W874" s="85"/>
      <c r="X874" s="85"/>
      <c r="Y874" s="85"/>
      <c r="Z874" s="85"/>
    </row>
    <row r="875" spans="1:26">
      <c r="A875" s="85"/>
      <c r="B875" s="107"/>
      <c r="C875" s="85"/>
      <c r="D875" s="85"/>
      <c r="E875" s="85"/>
      <c r="F875" s="85"/>
      <c r="G875" s="85"/>
      <c r="H875" s="85"/>
      <c r="I875" s="85"/>
      <c r="J875" s="85"/>
      <c r="K875" s="85"/>
      <c r="L875" s="85"/>
      <c r="M875" s="85"/>
      <c r="N875" s="85"/>
      <c r="O875" s="85"/>
      <c r="P875" s="85"/>
      <c r="Q875" s="85"/>
      <c r="R875" s="85"/>
      <c r="S875" s="85"/>
      <c r="T875" s="85"/>
      <c r="U875" s="85"/>
      <c r="V875" s="85"/>
      <c r="W875" s="85"/>
      <c r="X875" s="85"/>
      <c r="Y875" s="85"/>
      <c r="Z875" s="85"/>
    </row>
    <row r="876" spans="1:26">
      <c r="A876" s="85"/>
      <c r="B876" s="107"/>
      <c r="C876" s="85"/>
      <c r="D876" s="85"/>
      <c r="E876" s="85"/>
      <c r="F876" s="85"/>
      <c r="G876" s="85"/>
      <c r="H876" s="85"/>
      <c r="I876" s="85"/>
      <c r="J876" s="85"/>
      <c r="K876" s="85"/>
      <c r="L876" s="85"/>
      <c r="M876" s="85"/>
      <c r="N876" s="85"/>
      <c r="O876" s="85"/>
      <c r="P876" s="85"/>
      <c r="Q876" s="85"/>
      <c r="R876" s="85"/>
      <c r="S876" s="85"/>
      <c r="T876" s="85"/>
      <c r="U876" s="85"/>
      <c r="V876" s="85"/>
      <c r="W876" s="85"/>
      <c r="X876" s="85"/>
      <c r="Y876" s="85"/>
      <c r="Z876" s="85"/>
    </row>
    <row r="877" spans="1:26">
      <c r="A877" s="85"/>
      <c r="B877" s="107"/>
      <c r="C877" s="85"/>
      <c r="D877" s="85"/>
      <c r="E877" s="85"/>
      <c r="F877" s="85"/>
      <c r="G877" s="85"/>
      <c r="H877" s="85"/>
      <c r="I877" s="85"/>
      <c r="J877" s="85"/>
      <c r="K877" s="85"/>
      <c r="L877" s="85"/>
      <c r="M877" s="85"/>
      <c r="N877" s="85"/>
      <c r="O877" s="85"/>
      <c r="P877" s="85"/>
      <c r="Q877" s="85"/>
      <c r="R877" s="85"/>
      <c r="S877" s="85"/>
      <c r="T877" s="85"/>
      <c r="U877" s="85"/>
      <c r="V877" s="85"/>
      <c r="W877" s="85"/>
      <c r="X877" s="85"/>
      <c r="Y877" s="85"/>
      <c r="Z877" s="85"/>
    </row>
    <row r="878" spans="1:26">
      <c r="A878" s="85"/>
      <c r="B878" s="107"/>
      <c r="C878" s="85"/>
      <c r="D878" s="85"/>
      <c r="E878" s="85"/>
      <c r="F878" s="85"/>
      <c r="G878" s="85"/>
      <c r="H878" s="85"/>
      <c r="I878" s="85"/>
      <c r="J878" s="85"/>
      <c r="K878" s="85"/>
      <c r="L878" s="85"/>
      <c r="M878" s="85"/>
      <c r="N878" s="85"/>
      <c r="O878" s="85"/>
      <c r="P878" s="85"/>
      <c r="Q878" s="85"/>
      <c r="R878" s="85"/>
      <c r="S878" s="85"/>
      <c r="T878" s="85"/>
      <c r="U878" s="85"/>
      <c r="V878" s="85"/>
      <c r="W878" s="85"/>
      <c r="X878" s="85"/>
      <c r="Y878" s="85"/>
      <c r="Z878" s="85"/>
    </row>
    <row r="879" spans="1:26">
      <c r="A879" s="85"/>
      <c r="B879" s="107"/>
      <c r="C879" s="85"/>
      <c r="D879" s="85"/>
      <c r="E879" s="85"/>
      <c r="F879" s="85"/>
      <c r="G879" s="85"/>
      <c r="H879" s="85"/>
      <c r="I879" s="85"/>
      <c r="J879" s="85"/>
      <c r="K879" s="85"/>
      <c r="L879" s="85"/>
      <c r="M879" s="85"/>
      <c r="N879" s="85"/>
      <c r="O879" s="85"/>
      <c r="P879" s="85"/>
      <c r="Q879" s="85"/>
      <c r="R879" s="85"/>
      <c r="S879" s="85"/>
      <c r="T879" s="85"/>
      <c r="U879" s="85"/>
      <c r="V879" s="85"/>
      <c r="W879" s="85"/>
      <c r="X879" s="85"/>
      <c r="Y879" s="85"/>
      <c r="Z879" s="85"/>
    </row>
    <row r="880" spans="1:26">
      <c r="A880" s="85"/>
      <c r="B880" s="107"/>
      <c r="C880" s="85"/>
      <c r="D880" s="85"/>
      <c r="E880" s="85"/>
      <c r="F880" s="85"/>
      <c r="G880" s="85"/>
      <c r="H880" s="85"/>
      <c r="I880" s="85"/>
      <c r="J880" s="85"/>
      <c r="K880" s="85"/>
      <c r="L880" s="85"/>
      <c r="M880" s="85"/>
      <c r="N880" s="85"/>
      <c r="O880" s="85"/>
      <c r="P880" s="85"/>
      <c r="Q880" s="85"/>
      <c r="R880" s="85"/>
      <c r="S880" s="85"/>
      <c r="T880" s="85"/>
      <c r="U880" s="85"/>
      <c r="V880" s="85"/>
      <c r="W880" s="85"/>
      <c r="X880" s="85"/>
      <c r="Y880" s="85"/>
      <c r="Z880" s="85"/>
    </row>
    <row r="881" spans="1:26">
      <c r="A881" s="85"/>
      <c r="B881" s="107"/>
      <c r="C881" s="85"/>
      <c r="D881" s="85"/>
      <c r="E881" s="85"/>
      <c r="F881" s="85"/>
      <c r="G881" s="85"/>
      <c r="H881" s="85"/>
      <c r="I881" s="85"/>
      <c r="J881" s="85"/>
      <c r="K881" s="85"/>
      <c r="L881" s="85"/>
      <c r="M881" s="85"/>
      <c r="N881" s="85"/>
      <c r="O881" s="85"/>
      <c r="P881" s="85"/>
      <c r="Q881" s="85"/>
      <c r="R881" s="85"/>
      <c r="S881" s="85"/>
      <c r="T881" s="85"/>
      <c r="U881" s="85"/>
      <c r="V881" s="85"/>
      <c r="W881" s="85"/>
      <c r="X881" s="85"/>
      <c r="Y881" s="85"/>
      <c r="Z881" s="85"/>
    </row>
    <row r="882" spans="1:26">
      <c r="A882" s="85"/>
      <c r="B882" s="107"/>
      <c r="C882" s="85"/>
      <c r="D882" s="85"/>
      <c r="E882" s="85"/>
      <c r="F882" s="85"/>
      <c r="G882" s="85"/>
      <c r="H882" s="85"/>
      <c r="I882" s="85"/>
      <c r="J882" s="85"/>
      <c r="K882" s="85"/>
      <c r="L882" s="85"/>
      <c r="M882" s="85"/>
      <c r="N882" s="85"/>
      <c r="O882" s="85"/>
      <c r="P882" s="85"/>
      <c r="Q882" s="85"/>
      <c r="R882" s="85"/>
      <c r="S882" s="85"/>
      <c r="T882" s="85"/>
      <c r="U882" s="85"/>
      <c r="V882" s="85"/>
      <c r="W882" s="85"/>
      <c r="X882" s="85"/>
      <c r="Y882" s="85"/>
      <c r="Z882" s="85"/>
    </row>
    <row r="883" spans="1:26">
      <c r="A883" s="85"/>
      <c r="B883" s="107"/>
      <c r="C883" s="85"/>
      <c r="D883" s="85"/>
      <c r="E883" s="85"/>
      <c r="F883" s="85"/>
      <c r="G883" s="85"/>
      <c r="H883" s="85"/>
      <c r="I883" s="85"/>
      <c r="J883" s="85"/>
      <c r="K883" s="85"/>
      <c r="L883" s="85"/>
      <c r="M883" s="85"/>
      <c r="N883" s="85"/>
      <c r="O883" s="85"/>
      <c r="P883" s="85"/>
      <c r="Q883" s="85"/>
      <c r="R883" s="85"/>
      <c r="S883" s="85"/>
      <c r="T883" s="85"/>
      <c r="U883" s="85"/>
      <c r="V883" s="85"/>
      <c r="W883" s="85"/>
      <c r="X883" s="85"/>
      <c r="Y883" s="85"/>
      <c r="Z883" s="85"/>
    </row>
    <row r="884" spans="1:26">
      <c r="A884" s="85"/>
      <c r="B884" s="107"/>
      <c r="C884" s="85"/>
      <c r="D884" s="85"/>
      <c r="E884" s="85"/>
      <c r="F884" s="85"/>
      <c r="G884" s="85"/>
      <c r="H884" s="85"/>
      <c r="I884" s="85"/>
      <c r="J884" s="85"/>
      <c r="K884" s="85"/>
      <c r="L884" s="85"/>
      <c r="M884" s="85"/>
      <c r="N884" s="85"/>
      <c r="O884" s="85"/>
      <c r="P884" s="85"/>
      <c r="Q884" s="85"/>
      <c r="R884" s="85"/>
      <c r="S884" s="85"/>
      <c r="T884" s="85"/>
      <c r="U884" s="85"/>
      <c r="V884" s="85"/>
      <c r="W884" s="85"/>
      <c r="X884" s="85"/>
      <c r="Y884" s="85"/>
      <c r="Z884" s="85"/>
    </row>
    <row r="885" spans="1:26">
      <c r="A885" s="85"/>
      <c r="B885" s="107"/>
      <c r="C885" s="85"/>
      <c r="D885" s="85"/>
      <c r="E885" s="85"/>
      <c r="F885" s="85"/>
      <c r="G885" s="85"/>
      <c r="H885" s="85"/>
      <c r="I885" s="85"/>
      <c r="J885" s="85"/>
      <c r="K885" s="85"/>
      <c r="L885" s="85"/>
      <c r="M885" s="85"/>
      <c r="N885" s="85"/>
      <c r="O885" s="85"/>
      <c r="P885" s="85"/>
      <c r="Q885" s="85"/>
      <c r="R885" s="85"/>
      <c r="S885" s="85"/>
      <c r="T885" s="85"/>
      <c r="U885" s="85"/>
      <c r="V885" s="85"/>
      <c r="W885" s="85"/>
      <c r="X885" s="85"/>
      <c r="Y885" s="85"/>
      <c r="Z885" s="85"/>
    </row>
    <row r="886" spans="1:26">
      <c r="A886" s="85"/>
      <c r="B886" s="107"/>
      <c r="C886" s="85"/>
      <c r="D886" s="85"/>
      <c r="E886" s="85"/>
      <c r="F886" s="85"/>
      <c r="G886" s="85"/>
      <c r="H886" s="85"/>
      <c r="I886" s="85"/>
      <c r="J886" s="85"/>
      <c r="K886" s="85"/>
      <c r="L886" s="85"/>
      <c r="M886" s="85"/>
      <c r="N886" s="85"/>
      <c r="O886" s="85"/>
      <c r="P886" s="85"/>
      <c r="Q886" s="85"/>
      <c r="R886" s="85"/>
      <c r="S886" s="85"/>
      <c r="T886" s="85"/>
      <c r="U886" s="85"/>
      <c r="V886" s="85"/>
      <c r="W886" s="85"/>
      <c r="X886" s="85"/>
      <c r="Y886" s="85"/>
      <c r="Z886" s="85"/>
    </row>
    <row r="887" spans="1:26">
      <c r="A887" s="85"/>
      <c r="B887" s="107"/>
      <c r="C887" s="85"/>
      <c r="D887" s="85"/>
      <c r="E887" s="85"/>
      <c r="F887" s="85"/>
      <c r="G887" s="85"/>
      <c r="H887" s="85"/>
      <c r="I887" s="85"/>
      <c r="J887" s="85"/>
      <c r="K887" s="85"/>
      <c r="L887" s="85"/>
      <c r="M887" s="85"/>
      <c r="N887" s="85"/>
      <c r="O887" s="85"/>
      <c r="P887" s="85"/>
      <c r="Q887" s="85"/>
      <c r="R887" s="85"/>
      <c r="S887" s="85"/>
      <c r="T887" s="85"/>
      <c r="U887" s="85"/>
      <c r="V887" s="85"/>
      <c r="W887" s="85"/>
      <c r="X887" s="85"/>
      <c r="Y887" s="85"/>
      <c r="Z887" s="85"/>
    </row>
    <row r="888" spans="1:26">
      <c r="A888" s="85"/>
      <c r="B888" s="107"/>
      <c r="C888" s="85"/>
      <c r="D888" s="85"/>
      <c r="E888" s="85"/>
      <c r="F888" s="85"/>
      <c r="G888" s="85"/>
      <c r="H888" s="85"/>
      <c r="I888" s="85"/>
      <c r="J888" s="85"/>
      <c r="K888" s="85"/>
      <c r="L888" s="85"/>
      <c r="M888" s="85"/>
      <c r="N888" s="85"/>
      <c r="O888" s="85"/>
      <c r="P888" s="85"/>
      <c r="Q888" s="85"/>
      <c r="R888" s="85"/>
      <c r="S888" s="85"/>
      <c r="T888" s="85"/>
      <c r="U888" s="85"/>
      <c r="V888" s="85"/>
      <c r="W888" s="85"/>
      <c r="X888" s="85"/>
      <c r="Y888" s="85"/>
      <c r="Z888" s="85"/>
    </row>
    <row r="889" spans="1:26">
      <c r="A889" s="85"/>
      <c r="B889" s="107"/>
      <c r="C889" s="85"/>
      <c r="D889" s="85"/>
      <c r="E889" s="85"/>
      <c r="F889" s="85"/>
      <c r="G889" s="85"/>
      <c r="H889" s="85"/>
      <c r="I889" s="85"/>
      <c r="J889" s="85"/>
      <c r="K889" s="85"/>
      <c r="L889" s="85"/>
      <c r="M889" s="85"/>
      <c r="N889" s="85"/>
      <c r="O889" s="85"/>
      <c r="P889" s="85"/>
      <c r="Q889" s="85"/>
      <c r="R889" s="85"/>
      <c r="S889" s="85"/>
      <c r="T889" s="85"/>
      <c r="U889" s="85"/>
      <c r="V889" s="85"/>
      <c r="W889" s="85"/>
      <c r="X889" s="85"/>
      <c r="Y889" s="85"/>
      <c r="Z889" s="85"/>
    </row>
    <row r="890" spans="1:26">
      <c r="A890" s="85"/>
      <c r="B890" s="107"/>
      <c r="C890" s="85"/>
      <c r="D890" s="85"/>
      <c r="E890" s="85"/>
      <c r="F890" s="85"/>
      <c r="G890" s="85"/>
      <c r="H890" s="85"/>
      <c r="I890" s="85"/>
      <c r="J890" s="85"/>
      <c r="K890" s="85"/>
      <c r="L890" s="85"/>
      <c r="M890" s="85"/>
      <c r="N890" s="85"/>
      <c r="O890" s="85"/>
      <c r="P890" s="85"/>
      <c r="Q890" s="85"/>
      <c r="R890" s="85"/>
      <c r="S890" s="85"/>
      <c r="T890" s="85"/>
      <c r="U890" s="85"/>
      <c r="V890" s="85"/>
      <c r="W890" s="85"/>
      <c r="X890" s="85"/>
      <c r="Y890" s="85"/>
      <c r="Z890" s="85"/>
    </row>
    <row r="891" spans="1:26">
      <c r="A891" s="85"/>
      <c r="B891" s="107"/>
      <c r="C891" s="85"/>
      <c r="D891" s="85"/>
      <c r="E891" s="85"/>
      <c r="F891" s="85"/>
      <c r="G891" s="85"/>
      <c r="H891" s="85"/>
      <c r="I891" s="85"/>
      <c r="J891" s="85"/>
      <c r="K891" s="85"/>
      <c r="L891" s="85"/>
      <c r="M891" s="85"/>
      <c r="N891" s="85"/>
      <c r="O891" s="85"/>
      <c r="P891" s="85"/>
      <c r="Q891" s="85"/>
      <c r="R891" s="85"/>
      <c r="S891" s="85"/>
      <c r="T891" s="85"/>
      <c r="U891" s="85"/>
      <c r="V891" s="85"/>
      <c r="W891" s="85"/>
      <c r="X891" s="85"/>
      <c r="Y891" s="85"/>
      <c r="Z891" s="85"/>
    </row>
    <row r="892" spans="1:26">
      <c r="A892" s="85"/>
      <c r="B892" s="107"/>
      <c r="C892" s="85"/>
      <c r="D892" s="85"/>
      <c r="E892" s="85"/>
      <c r="F892" s="85"/>
      <c r="G892" s="85"/>
      <c r="H892" s="85"/>
      <c r="I892" s="85"/>
      <c r="J892" s="85"/>
      <c r="K892" s="85"/>
      <c r="L892" s="85"/>
      <c r="M892" s="85"/>
      <c r="N892" s="85"/>
      <c r="O892" s="85"/>
      <c r="P892" s="85"/>
      <c r="Q892" s="85"/>
      <c r="R892" s="85"/>
      <c r="S892" s="85"/>
      <c r="T892" s="85"/>
      <c r="U892" s="85"/>
      <c r="V892" s="85"/>
      <c r="W892" s="85"/>
      <c r="X892" s="85"/>
      <c r="Y892" s="85"/>
      <c r="Z892" s="85"/>
    </row>
    <row r="893" spans="1:26">
      <c r="A893" s="85"/>
      <c r="B893" s="107"/>
      <c r="C893" s="85"/>
      <c r="D893" s="85"/>
      <c r="E893" s="85"/>
      <c r="F893" s="85"/>
      <c r="G893" s="85"/>
      <c r="H893" s="85"/>
      <c r="I893" s="85"/>
      <c r="J893" s="85"/>
      <c r="K893" s="85"/>
      <c r="L893" s="85"/>
      <c r="M893" s="85"/>
      <c r="N893" s="85"/>
      <c r="O893" s="85"/>
      <c r="P893" s="85"/>
      <c r="Q893" s="85"/>
      <c r="R893" s="85"/>
      <c r="S893" s="85"/>
      <c r="T893" s="85"/>
      <c r="U893" s="85"/>
      <c r="V893" s="85"/>
      <c r="W893" s="85"/>
      <c r="X893" s="85"/>
      <c r="Y893" s="85"/>
      <c r="Z893" s="85"/>
    </row>
    <row r="894" spans="1:26">
      <c r="A894" s="85"/>
      <c r="B894" s="107"/>
      <c r="C894" s="85"/>
      <c r="D894" s="85"/>
      <c r="E894" s="85"/>
      <c r="F894" s="85"/>
      <c r="G894" s="85"/>
      <c r="H894" s="85"/>
      <c r="I894" s="85"/>
      <c r="J894" s="85"/>
      <c r="K894" s="85"/>
      <c r="L894" s="85"/>
      <c r="M894" s="85"/>
      <c r="N894" s="85"/>
      <c r="O894" s="85"/>
      <c r="P894" s="85"/>
      <c r="Q894" s="85"/>
      <c r="R894" s="85"/>
      <c r="S894" s="85"/>
      <c r="T894" s="85"/>
      <c r="U894" s="85"/>
      <c r="V894" s="85"/>
      <c r="W894" s="85"/>
      <c r="X894" s="85"/>
      <c r="Y894" s="85"/>
      <c r="Z894" s="85"/>
    </row>
    <row r="895" spans="1:26">
      <c r="A895" s="85"/>
      <c r="B895" s="107"/>
      <c r="C895" s="85"/>
      <c r="D895" s="85"/>
      <c r="E895" s="85"/>
      <c r="F895" s="85"/>
      <c r="G895" s="85"/>
      <c r="H895" s="85"/>
      <c r="I895" s="85"/>
      <c r="J895" s="85"/>
      <c r="K895" s="85"/>
      <c r="L895" s="85"/>
      <c r="M895" s="85"/>
      <c r="N895" s="85"/>
      <c r="O895" s="85"/>
      <c r="P895" s="85"/>
      <c r="Q895" s="85"/>
      <c r="R895" s="85"/>
      <c r="S895" s="85"/>
      <c r="T895" s="85"/>
      <c r="U895" s="85"/>
      <c r="V895" s="85"/>
      <c r="W895" s="85"/>
      <c r="X895" s="85"/>
      <c r="Y895" s="85"/>
      <c r="Z895" s="85"/>
    </row>
    <row r="896" spans="1:26">
      <c r="A896" s="85"/>
      <c r="B896" s="107"/>
      <c r="C896" s="85"/>
      <c r="D896" s="85"/>
      <c r="E896" s="85"/>
      <c r="F896" s="85"/>
      <c r="G896" s="85"/>
      <c r="H896" s="85"/>
      <c r="I896" s="85"/>
      <c r="J896" s="85"/>
      <c r="K896" s="85"/>
      <c r="L896" s="85"/>
      <c r="M896" s="85"/>
      <c r="N896" s="85"/>
      <c r="O896" s="85"/>
      <c r="P896" s="85"/>
      <c r="Q896" s="85"/>
      <c r="R896" s="85"/>
      <c r="S896" s="85"/>
      <c r="T896" s="85"/>
      <c r="U896" s="85"/>
      <c r="V896" s="85"/>
      <c r="W896" s="85"/>
      <c r="X896" s="85"/>
      <c r="Y896" s="85"/>
      <c r="Z896" s="85"/>
    </row>
    <row r="897" spans="1:26">
      <c r="A897" s="85"/>
      <c r="B897" s="107"/>
      <c r="C897" s="85"/>
      <c r="D897" s="85"/>
      <c r="E897" s="85"/>
      <c r="F897" s="85"/>
      <c r="G897" s="85"/>
      <c r="H897" s="85"/>
      <c r="I897" s="85"/>
      <c r="J897" s="85"/>
      <c r="K897" s="85"/>
      <c r="L897" s="85"/>
      <c r="M897" s="85"/>
      <c r="N897" s="85"/>
      <c r="O897" s="85"/>
      <c r="P897" s="85"/>
      <c r="Q897" s="85"/>
      <c r="R897" s="85"/>
      <c r="S897" s="85"/>
      <c r="T897" s="85"/>
      <c r="U897" s="85"/>
      <c r="V897" s="85"/>
      <c r="W897" s="85"/>
      <c r="X897" s="85"/>
      <c r="Y897" s="85"/>
      <c r="Z897" s="85"/>
    </row>
    <row r="898" spans="1:26">
      <c r="A898" s="85"/>
      <c r="B898" s="107"/>
      <c r="C898" s="85"/>
      <c r="D898" s="85"/>
      <c r="E898" s="85"/>
      <c r="F898" s="85"/>
      <c r="G898" s="85"/>
      <c r="H898" s="85"/>
      <c r="I898" s="85"/>
      <c r="J898" s="85"/>
      <c r="K898" s="85"/>
      <c r="L898" s="85"/>
      <c r="M898" s="85"/>
      <c r="N898" s="85"/>
      <c r="O898" s="85"/>
      <c r="P898" s="85"/>
      <c r="Q898" s="85"/>
      <c r="R898" s="85"/>
      <c r="S898" s="85"/>
      <c r="T898" s="85"/>
      <c r="U898" s="85"/>
      <c r="V898" s="85"/>
      <c r="W898" s="85"/>
      <c r="X898" s="85"/>
      <c r="Y898" s="85"/>
      <c r="Z898" s="85"/>
    </row>
    <row r="899" spans="1:26">
      <c r="A899" s="85"/>
      <c r="B899" s="107"/>
      <c r="C899" s="85"/>
      <c r="D899" s="85"/>
      <c r="E899" s="85"/>
      <c r="F899" s="85"/>
      <c r="G899" s="85"/>
      <c r="H899" s="85"/>
      <c r="I899" s="85"/>
      <c r="J899" s="85"/>
      <c r="K899" s="85"/>
      <c r="L899" s="85"/>
      <c r="M899" s="85"/>
      <c r="N899" s="85"/>
      <c r="O899" s="85"/>
      <c r="P899" s="85"/>
      <c r="Q899" s="85"/>
      <c r="R899" s="85"/>
      <c r="S899" s="85"/>
      <c r="T899" s="85"/>
      <c r="U899" s="85"/>
      <c r="V899" s="85"/>
      <c r="W899" s="85"/>
      <c r="X899" s="85"/>
      <c r="Y899" s="85"/>
      <c r="Z899" s="85"/>
    </row>
    <row r="900" spans="1:26">
      <c r="A900" s="85"/>
      <c r="B900" s="107"/>
      <c r="C900" s="85"/>
      <c r="D900" s="85"/>
      <c r="E900" s="85"/>
      <c r="F900" s="85"/>
      <c r="G900" s="85"/>
      <c r="H900" s="85"/>
      <c r="I900" s="85"/>
      <c r="J900" s="85"/>
      <c r="K900" s="85"/>
      <c r="L900" s="85"/>
      <c r="M900" s="85"/>
      <c r="N900" s="85"/>
      <c r="O900" s="85"/>
      <c r="P900" s="85"/>
      <c r="Q900" s="85"/>
      <c r="R900" s="85"/>
      <c r="S900" s="85"/>
      <c r="T900" s="85"/>
      <c r="U900" s="85"/>
      <c r="V900" s="85"/>
      <c r="W900" s="85"/>
      <c r="X900" s="85"/>
      <c r="Y900" s="85"/>
      <c r="Z900" s="85"/>
    </row>
    <row r="901" spans="1:26">
      <c r="A901" s="85"/>
      <c r="B901" s="107"/>
      <c r="C901" s="85"/>
      <c r="D901" s="85"/>
      <c r="E901" s="85"/>
      <c r="F901" s="85"/>
      <c r="G901" s="85"/>
      <c r="H901" s="85"/>
      <c r="I901" s="85"/>
      <c r="J901" s="85"/>
      <c r="K901" s="85"/>
      <c r="L901" s="85"/>
      <c r="M901" s="85"/>
      <c r="N901" s="85"/>
      <c r="O901" s="85"/>
      <c r="P901" s="85"/>
      <c r="Q901" s="85"/>
      <c r="R901" s="85"/>
      <c r="S901" s="85"/>
      <c r="T901" s="85"/>
      <c r="U901" s="85"/>
      <c r="V901" s="85"/>
      <c r="W901" s="85"/>
      <c r="X901" s="85"/>
      <c r="Y901" s="85"/>
      <c r="Z901" s="85"/>
    </row>
    <row r="902" spans="1:26">
      <c r="A902" s="85"/>
      <c r="B902" s="107"/>
      <c r="C902" s="85"/>
      <c r="D902" s="85"/>
      <c r="E902" s="85"/>
      <c r="F902" s="85"/>
      <c r="G902" s="85"/>
      <c r="H902" s="85"/>
      <c r="I902" s="85"/>
      <c r="J902" s="85"/>
      <c r="K902" s="85"/>
      <c r="L902" s="85"/>
      <c r="M902" s="85"/>
      <c r="N902" s="85"/>
      <c r="O902" s="85"/>
      <c r="P902" s="85"/>
      <c r="Q902" s="85"/>
      <c r="R902" s="85"/>
      <c r="S902" s="85"/>
      <c r="T902" s="85"/>
      <c r="U902" s="85"/>
      <c r="V902" s="85"/>
      <c r="W902" s="85"/>
      <c r="X902" s="85"/>
      <c r="Y902" s="85"/>
      <c r="Z902" s="85"/>
    </row>
    <row r="903" spans="1:26">
      <c r="A903" s="85"/>
      <c r="B903" s="107"/>
      <c r="C903" s="85"/>
      <c r="D903" s="85"/>
      <c r="E903" s="85"/>
      <c r="F903" s="85"/>
      <c r="G903" s="85"/>
      <c r="H903" s="85"/>
      <c r="I903" s="85"/>
      <c r="J903" s="85"/>
      <c r="K903" s="85"/>
      <c r="L903" s="85"/>
      <c r="M903" s="85"/>
      <c r="N903" s="85"/>
      <c r="O903" s="85"/>
      <c r="P903" s="85"/>
      <c r="Q903" s="85"/>
      <c r="R903" s="85"/>
      <c r="S903" s="85"/>
      <c r="T903" s="85"/>
      <c r="U903" s="85"/>
      <c r="V903" s="85"/>
      <c r="W903" s="85"/>
      <c r="X903" s="85"/>
      <c r="Y903" s="85"/>
      <c r="Z903" s="85"/>
    </row>
    <row r="904" spans="1:26">
      <c r="A904" s="85"/>
      <c r="B904" s="107"/>
      <c r="C904" s="85"/>
      <c r="D904" s="85"/>
      <c r="E904" s="85"/>
      <c r="F904" s="85"/>
      <c r="G904" s="85"/>
      <c r="H904" s="85"/>
      <c r="I904" s="85"/>
      <c r="J904" s="85"/>
      <c r="K904" s="85"/>
      <c r="L904" s="85"/>
      <c r="M904" s="85"/>
      <c r="N904" s="85"/>
      <c r="O904" s="85"/>
      <c r="P904" s="85"/>
      <c r="Q904" s="85"/>
      <c r="R904" s="85"/>
      <c r="S904" s="85"/>
      <c r="T904" s="85"/>
      <c r="U904" s="85"/>
      <c r="V904" s="85"/>
      <c r="W904" s="85"/>
      <c r="X904" s="85"/>
      <c r="Y904" s="85"/>
      <c r="Z904" s="85"/>
    </row>
    <row r="905" spans="1:26">
      <c r="A905" s="85"/>
      <c r="B905" s="107"/>
      <c r="C905" s="85"/>
      <c r="D905" s="85"/>
      <c r="E905" s="85"/>
      <c r="F905" s="85"/>
      <c r="G905" s="85"/>
      <c r="H905" s="85"/>
      <c r="I905" s="85"/>
      <c r="J905" s="85"/>
      <c r="K905" s="85"/>
      <c r="L905" s="85"/>
      <c r="M905" s="85"/>
      <c r="N905" s="85"/>
      <c r="O905" s="85"/>
      <c r="P905" s="85"/>
      <c r="Q905" s="85"/>
      <c r="R905" s="85"/>
      <c r="S905" s="85"/>
      <c r="T905" s="85"/>
      <c r="U905" s="85"/>
      <c r="V905" s="85"/>
      <c r="W905" s="85"/>
      <c r="X905" s="85"/>
      <c r="Y905" s="85"/>
      <c r="Z905" s="85"/>
    </row>
    <row r="906" spans="1:26">
      <c r="A906" s="85"/>
      <c r="B906" s="107"/>
      <c r="C906" s="85"/>
      <c r="D906" s="85"/>
      <c r="E906" s="85"/>
      <c r="F906" s="85"/>
      <c r="G906" s="85"/>
      <c r="H906" s="85"/>
      <c r="I906" s="85"/>
      <c r="J906" s="85"/>
      <c r="K906" s="85"/>
      <c r="L906" s="85"/>
      <c r="M906" s="85"/>
      <c r="N906" s="85"/>
      <c r="O906" s="85"/>
      <c r="P906" s="85"/>
      <c r="Q906" s="85"/>
      <c r="R906" s="85"/>
      <c r="S906" s="85"/>
      <c r="T906" s="85"/>
      <c r="U906" s="85"/>
      <c r="V906" s="85"/>
      <c r="W906" s="85"/>
      <c r="X906" s="85"/>
      <c r="Y906" s="85"/>
      <c r="Z906" s="85"/>
    </row>
    <row r="907" spans="1:26">
      <c r="A907" s="85"/>
      <c r="B907" s="107"/>
      <c r="C907" s="85"/>
      <c r="D907" s="85"/>
      <c r="E907" s="85"/>
      <c r="F907" s="85"/>
      <c r="G907" s="85"/>
      <c r="H907" s="85"/>
      <c r="I907" s="85"/>
      <c r="J907" s="85"/>
      <c r="K907" s="85"/>
      <c r="L907" s="85"/>
      <c r="M907" s="85"/>
      <c r="N907" s="85"/>
      <c r="O907" s="85"/>
      <c r="P907" s="85"/>
      <c r="Q907" s="85"/>
      <c r="R907" s="85"/>
      <c r="S907" s="85"/>
      <c r="T907" s="85"/>
      <c r="U907" s="85"/>
      <c r="V907" s="85"/>
      <c r="W907" s="85"/>
      <c r="X907" s="85"/>
      <c r="Y907" s="85"/>
      <c r="Z907" s="85"/>
    </row>
    <row r="908" spans="1:26">
      <c r="A908" s="85"/>
      <c r="B908" s="107"/>
      <c r="C908" s="85"/>
      <c r="D908" s="85"/>
      <c r="E908" s="85"/>
      <c r="F908" s="85"/>
      <c r="G908" s="85"/>
      <c r="H908" s="85"/>
      <c r="I908" s="85"/>
      <c r="J908" s="85"/>
      <c r="K908" s="85"/>
      <c r="L908" s="85"/>
      <c r="M908" s="85"/>
      <c r="N908" s="85"/>
      <c r="O908" s="85"/>
      <c r="P908" s="85"/>
      <c r="Q908" s="85"/>
      <c r="R908" s="85"/>
      <c r="S908" s="85"/>
      <c r="T908" s="85"/>
      <c r="U908" s="85"/>
      <c r="V908" s="85"/>
      <c r="W908" s="85"/>
      <c r="X908" s="85"/>
      <c r="Y908" s="85"/>
      <c r="Z908" s="85"/>
    </row>
    <row r="909" spans="1:26">
      <c r="A909" s="85"/>
      <c r="B909" s="107"/>
      <c r="C909" s="85"/>
      <c r="D909" s="85"/>
      <c r="E909" s="85"/>
      <c r="F909" s="85"/>
      <c r="G909" s="85"/>
      <c r="H909" s="85"/>
      <c r="I909" s="85"/>
      <c r="J909" s="85"/>
      <c r="K909" s="85"/>
      <c r="L909" s="85"/>
      <c r="M909" s="85"/>
      <c r="N909" s="85"/>
      <c r="O909" s="85"/>
      <c r="P909" s="85"/>
      <c r="Q909" s="85"/>
      <c r="R909" s="85"/>
      <c r="S909" s="85"/>
      <c r="T909" s="85"/>
      <c r="U909" s="85"/>
      <c r="V909" s="85"/>
      <c r="W909" s="85"/>
      <c r="X909" s="85"/>
      <c r="Y909" s="85"/>
      <c r="Z909" s="85"/>
    </row>
    <row r="910" spans="1:26">
      <c r="A910" s="85"/>
      <c r="B910" s="107"/>
      <c r="C910" s="85"/>
      <c r="D910" s="85"/>
      <c r="E910" s="85"/>
      <c r="F910" s="85"/>
      <c r="G910" s="85"/>
      <c r="H910" s="85"/>
      <c r="I910" s="85"/>
      <c r="J910" s="85"/>
      <c r="K910" s="85"/>
      <c r="L910" s="85"/>
      <c r="M910" s="85"/>
      <c r="N910" s="85"/>
      <c r="O910" s="85"/>
      <c r="P910" s="85"/>
      <c r="Q910" s="85"/>
      <c r="R910" s="85"/>
      <c r="S910" s="85"/>
      <c r="T910" s="85"/>
      <c r="U910" s="85"/>
      <c r="V910" s="85"/>
      <c r="W910" s="85"/>
      <c r="X910" s="85"/>
      <c r="Y910" s="85"/>
      <c r="Z910" s="85"/>
    </row>
    <row r="911" spans="1:26">
      <c r="A911" s="85"/>
      <c r="B911" s="107"/>
      <c r="C911" s="85"/>
      <c r="D911" s="85"/>
      <c r="E911" s="85"/>
      <c r="F911" s="85"/>
      <c r="G911" s="85"/>
      <c r="H911" s="85"/>
      <c r="I911" s="85"/>
      <c r="J911" s="85"/>
      <c r="K911" s="85"/>
      <c r="L911" s="85"/>
      <c r="M911" s="85"/>
      <c r="N911" s="85"/>
      <c r="O911" s="85"/>
      <c r="P911" s="85"/>
      <c r="Q911" s="85"/>
      <c r="R911" s="85"/>
      <c r="S911" s="85"/>
      <c r="T911" s="85"/>
      <c r="U911" s="85"/>
      <c r="V911" s="85"/>
      <c r="W911" s="85"/>
      <c r="X911" s="85"/>
      <c r="Y911" s="85"/>
      <c r="Z911" s="85"/>
    </row>
    <row r="912" spans="1:26">
      <c r="A912" s="85"/>
      <c r="B912" s="107"/>
      <c r="C912" s="85"/>
      <c r="D912" s="85"/>
      <c r="E912" s="85"/>
      <c r="F912" s="85"/>
      <c r="G912" s="85"/>
      <c r="H912" s="85"/>
      <c r="I912" s="85"/>
      <c r="J912" s="85"/>
      <c r="K912" s="85"/>
      <c r="L912" s="85"/>
      <c r="M912" s="85"/>
      <c r="N912" s="85"/>
      <c r="O912" s="85"/>
      <c r="P912" s="85"/>
      <c r="Q912" s="85"/>
      <c r="R912" s="85"/>
      <c r="S912" s="85"/>
      <c r="T912" s="85"/>
      <c r="U912" s="85"/>
      <c r="V912" s="85"/>
      <c r="W912" s="85"/>
      <c r="X912" s="85"/>
      <c r="Y912" s="85"/>
      <c r="Z912" s="85"/>
    </row>
    <row r="913" spans="1:26">
      <c r="A913" s="85"/>
      <c r="B913" s="107"/>
      <c r="C913" s="85"/>
      <c r="D913" s="85"/>
      <c r="E913" s="85"/>
      <c r="F913" s="85"/>
      <c r="G913" s="85"/>
      <c r="H913" s="85"/>
      <c r="I913" s="85"/>
      <c r="J913" s="85"/>
      <c r="K913" s="85"/>
      <c r="L913" s="85"/>
      <c r="M913" s="85"/>
      <c r="N913" s="85"/>
      <c r="O913" s="85"/>
      <c r="P913" s="85"/>
      <c r="Q913" s="85"/>
      <c r="R913" s="85"/>
      <c r="S913" s="85"/>
      <c r="T913" s="85"/>
      <c r="U913" s="85"/>
      <c r="V913" s="85"/>
      <c r="W913" s="85"/>
      <c r="X913" s="85"/>
      <c r="Y913" s="85"/>
      <c r="Z913" s="85"/>
    </row>
    <row r="914" spans="1:26">
      <c r="A914" s="85"/>
      <c r="B914" s="107"/>
      <c r="C914" s="85"/>
      <c r="D914" s="85"/>
      <c r="E914" s="85"/>
      <c r="F914" s="85"/>
      <c r="G914" s="85"/>
      <c r="H914" s="85"/>
      <c r="I914" s="85"/>
      <c r="J914" s="85"/>
      <c r="K914" s="85"/>
      <c r="L914" s="85"/>
      <c r="M914" s="85"/>
      <c r="N914" s="85"/>
      <c r="O914" s="85"/>
      <c r="P914" s="85"/>
      <c r="Q914" s="85"/>
      <c r="R914" s="85"/>
      <c r="S914" s="85"/>
      <c r="T914" s="85"/>
      <c r="U914" s="85"/>
      <c r="V914" s="85"/>
      <c r="W914" s="85"/>
      <c r="X914" s="85"/>
      <c r="Y914" s="85"/>
      <c r="Z914" s="85"/>
    </row>
    <row r="915" spans="1:26">
      <c r="A915" s="85"/>
      <c r="B915" s="107"/>
      <c r="C915" s="85"/>
      <c r="D915" s="85"/>
      <c r="E915" s="85"/>
      <c r="F915" s="85"/>
      <c r="G915" s="85"/>
      <c r="H915" s="85"/>
      <c r="I915" s="85"/>
      <c r="J915" s="85"/>
      <c r="K915" s="85"/>
      <c r="L915" s="85"/>
      <c r="M915" s="85"/>
      <c r="N915" s="85"/>
      <c r="O915" s="85"/>
      <c r="P915" s="85"/>
      <c r="Q915" s="85"/>
      <c r="R915" s="85"/>
      <c r="S915" s="85"/>
      <c r="T915" s="85"/>
      <c r="U915" s="85"/>
      <c r="V915" s="85"/>
      <c r="W915" s="85"/>
      <c r="X915" s="85"/>
      <c r="Y915" s="85"/>
      <c r="Z915" s="85"/>
    </row>
    <row r="916" spans="1:26">
      <c r="A916" s="85"/>
      <c r="B916" s="107"/>
      <c r="C916" s="85"/>
      <c r="D916" s="85"/>
      <c r="E916" s="85"/>
      <c r="F916" s="85"/>
      <c r="G916" s="85"/>
      <c r="H916" s="85"/>
      <c r="I916" s="85"/>
      <c r="J916" s="85"/>
      <c r="K916" s="85"/>
      <c r="L916" s="85"/>
      <c r="M916" s="85"/>
      <c r="N916" s="85"/>
      <c r="O916" s="85"/>
      <c r="P916" s="85"/>
      <c r="Q916" s="85"/>
      <c r="R916" s="85"/>
      <c r="S916" s="85"/>
      <c r="T916" s="85"/>
      <c r="U916" s="85"/>
      <c r="V916" s="85"/>
      <c r="W916" s="85"/>
      <c r="X916" s="85"/>
      <c r="Y916" s="85"/>
      <c r="Z916" s="85"/>
    </row>
    <row r="917" spans="1:26">
      <c r="A917" s="85"/>
      <c r="B917" s="107"/>
      <c r="C917" s="85"/>
      <c r="D917" s="85"/>
      <c r="E917" s="85"/>
      <c r="F917" s="85"/>
      <c r="G917" s="85"/>
      <c r="H917" s="85"/>
      <c r="I917" s="85"/>
      <c r="J917" s="85"/>
      <c r="K917" s="85"/>
      <c r="L917" s="85"/>
      <c r="M917" s="85"/>
      <c r="N917" s="85"/>
      <c r="O917" s="85"/>
      <c r="P917" s="85"/>
      <c r="Q917" s="85"/>
      <c r="R917" s="85"/>
      <c r="S917" s="85"/>
      <c r="T917" s="85"/>
      <c r="U917" s="85"/>
      <c r="V917" s="85"/>
      <c r="W917" s="85"/>
      <c r="X917" s="85"/>
      <c r="Y917" s="85"/>
      <c r="Z917" s="85"/>
    </row>
    <row r="918" spans="1:26">
      <c r="A918" s="85"/>
      <c r="B918" s="107"/>
      <c r="C918" s="85"/>
      <c r="D918" s="85"/>
      <c r="E918" s="85"/>
      <c r="F918" s="85"/>
      <c r="G918" s="85"/>
      <c r="H918" s="85"/>
      <c r="I918" s="85"/>
      <c r="J918" s="85"/>
      <c r="K918" s="85"/>
      <c r="L918" s="85"/>
      <c r="M918" s="85"/>
      <c r="N918" s="85"/>
      <c r="O918" s="85"/>
      <c r="P918" s="85"/>
      <c r="Q918" s="85"/>
      <c r="R918" s="85"/>
      <c r="S918" s="85"/>
      <c r="T918" s="85"/>
      <c r="U918" s="85"/>
      <c r="V918" s="85"/>
      <c r="W918" s="85"/>
      <c r="X918" s="85"/>
      <c r="Y918" s="85"/>
      <c r="Z918" s="85"/>
    </row>
    <row r="919" spans="1:26">
      <c r="A919" s="85"/>
      <c r="B919" s="107"/>
      <c r="C919" s="85"/>
      <c r="D919" s="85"/>
      <c r="E919" s="85"/>
      <c r="F919" s="85"/>
      <c r="G919" s="85"/>
      <c r="H919" s="85"/>
      <c r="I919" s="85"/>
      <c r="J919" s="85"/>
      <c r="K919" s="85"/>
      <c r="L919" s="85"/>
      <c r="M919" s="85"/>
      <c r="N919" s="85"/>
      <c r="O919" s="85"/>
      <c r="P919" s="85"/>
      <c r="Q919" s="85"/>
      <c r="R919" s="85"/>
      <c r="S919" s="85"/>
      <c r="T919" s="85"/>
      <c r="U919" s="85"/>
      <c r="V919" s="85"/>
      <c r="W919" s="85"/>
      <c r="X919" s="85"/>
      <c r="Y919" s="85"/>
      <c r="Z919" s="85"/>
    </row>
    <row r="920" spans="1:26">
      <c r="A920" s="85"/>
      <c r="B920" s="107"/>
      <c r="C920" s="85"/>
      <c r="D920" s="85"/>
      <c r="E920" s="85"/>
      <c r="F920" s="85"/>
      <c r="G920" s="85"/>
      <c r="H920" s="85"/>
      <c r="I920" s="85"/>
      <c r="J920" s="85"/>
      <c r="K920" s="85"/>
      <c r="L920" s="85"/>
      <c r="M920" s="85"/>
      <c r="N920" s="85"/>
      <c r="O920" s="85"/>
      <c r="P920" s="85"/>
      <c r="Q920" s="85"/>
      <c r="R920" s="85"/>
      <c r="S920" s="85"/>
      <c r="T920" s="85"/>
      <c r="U920" s="85"/>
      <c r="V920" s="85"/>
      <c r="W920" s="85"/>
      <c r="X920" s="85"/>
      <c r="Y920" s="85"/>
      <c r="Z920" s="85"/>
    </row>
    <row r="921" spans="1:26">
      <c r="A921" s="85"/>
      <c r="B921" s="107"/>
      <c r="C921" s="85"/>
      <c r="D921" s="85"/>
      <c r="E921" s="85"/>
      <c r="F921" s="85"/>
      <c r="G921" s="85"/>
      <c r="H921" s="85"/>
      <c r="I921" s="85"/>
      <c r="J921" s="85"/>
      <c r="K921" s="85"/>
      <c r="L921" s="85"/>
      <c r="M921" s="85"/>
      <c r="N921" s="85"/>
      <c r="O921" s="85"/>
      <c r="P921" s="85"/>
      <c r="Q921" s="85"/>
      <c r="R921" s="85"/>
      <c r="S921" s="85"/>
      <c r="T921" s="85"/>
      <c r="U921" s="85"/>
      <c r="V921" s="85"/>
      <c r="W921" s="85"/>
      <c r="X921" s="85"/>
      <c r="Y921" s="85"/>
      <c r="Z921" s="85"/>
    </row>
    <row r="922" spans="1:26">
      <c r="A922" s="85"/>
      <c r="B922" s="107"/>
      <c r="C922" s="85"/>
      <c r="D922" s="85"/>
      <c r="E922" s="85"/>
      <c r="F922" s="85"/>
      <c r="G922" s="85"/>
      <c r="H922" s="85"/>
      <c r="I922" s="85"/>
      <c r="J922" s="85"/>
      <c r="K922" s="85"/>
      <c r="L922" s="85"/>
      <c r="M922" s="85"/>
      <c r="N922" s="85"/>
      <c r="O922" s="85"/>
      <c r="P922" s="85"/>
      <c r="Q922" s="85"/>
      <c r="R922" s="85"/>
      <c r="S922" s="85"/>
      <c r="T922" s="85"/>
      <c r="U922" s="85"/>
      <c r="V922" s="85"/>
      <c r="W922" s="85"/>
      <c r="X922" s="85"/>
      <c r="Y922" s="85"/>
      <c r="Z922" s="85"/>
    </row>
    <row r="923" spans="1:26">
      <c r="A923" s="85"/>
      <c r="B923" s="107"/>
      <c r="C923" s="85"/>
      <c r="D923" s="85"/>
      <c r="E923" s="85"/>
      <c r="F923" s="85"/>
      <c r="G923" s="85"/>
      <c r="H923" s="85"/>
      <c r="I923" s="85"/>
      <c r="J923" s="85"/>
      <c r="K923" s="85"/>
      <c r="L923" s="85"/>
      <c r="M923" s="85"/>
      <c r="N923" s="85"/>
      <c r="O923" s="85"/>
      <c r="P923" s="85"/>
      <c r="Q923" s="85"/>
      <c r="R923" s="85"/>
      <c r="S923" s="85"/>
      <c r="T923" s="85"/>
      <c r="U923" s="85"/>
      <c r="V923" s="85"/>
      <c r="W923" s="85"/>
      <c r="X923" s="85"/>
      <c r="Y923" s="85"/>
      <c r="Z923" s="85"/>
    </row>
    <row r="924" spans="1:26">
      <c r="A924" s="85"/>
      <c r="B924" s="107"/>
      <c r="C924" s="85"/>
      <c r="D924" s="85"/>
      <c r="E924" s="85"/>
      <c r="F924" s="85"/>
      <c r="G924" s="85"/>
      <c r="H924" s="85"/>
      <c r="I924" s="85"/>
      <c r="J924" s="85"/>
      <c r="K924" s="85"/>
      <c r="L924" s="85"/>
      <c r="M924" s="85"/>
      <c r="N924" s="85"/>
      <c r="O924" s="85"/>
      <c r="P924" s="85"/>
      <c r="Q924" s="85"/>
      <c r="R924" s="85"/>
      <c r="S924" s="85"/>
      <c r="T924" s="85"/>
      <c r="U924" s="85"/>
      <c r="V924" s="85"/>
      <c r="W924" s="85"/>
      <c r="X924" s="85"/>
      <c r="Y924" s="85"/>
      <c r="Z924" s="85"/>
    </row>
    <row r="925" spans="1:26">
      <c r="A925" s="85"/>
      <c r="B925" s="107"/>
      <c r="C925" s="85"/>
      <c r="D925" s="85"/>
      <c r="E925" s="85"/>
      <c r="F925" s="85"/>
      <c r="G925" s="85"/>
      <c r="H925" s="85"/>
      <c r="I925" s="85"/>
      <c r="J925" s="85"/>
      <c r="K925" s="85"/>
      <c r="L925" s="85"/>
      <c r="M925" s="85"/>
      <c r="N925" s="85"/>
      <c r="O925" s="85"/>
      <c r="P925" s="85"/>
      <c r="Q925" s="85"/>
      <c r="R925" s="85"/>
      <c r="S925" s="85"/>
      <c r="T925" s="85"/>
      <c r="U925" s="85"/>
      <c r="V925" s="85"/>
      <c r="W925" s="85"/>
      <c r="X925" s="85"/>
      <c r="Y925" s="85"/>
      <c r="Z925" s="85"/>
    </row>
    <row r="926" spans="1:26">
      <c r="A926" s="85"/>
      <c r="B926" s="107"/>
      <c r="C926" s="85"/>
      <c r="D926" s="85"/>
      <c r="E926" s="85"/>
      <c r="F926" s="85"/>
      <c r="G926" s="85"/>
      <c r="H926" s="85"/>
      <c r="I926" s="85"/>
      <c r="J926" s="85"/>
      <c r="K926" s="85"/>
      <c r="L926" s="85"/>
      <c r="M926" s="85"/>
      <c r="N926" s="85"/>
      <c r="O926" s="85"/>
      <c r="P926" s="85"/>
      <c r="Q926" s="85"/>
      <c r="R926" s="85"/>
      <c r="S926" s="85"/>
      <c r="T926" s="85"/>
      <c r="U926" s="85"/>
      <c r="V926" s="85"/>
      <c r="W926" s="85"/>
      <c r="X926" s="85"/>
      <c r="Y926" s="85"/>
      <c r="Z926" s="85"/>
    </row>
    <row r="927" spans="1:26">
      <c r="A927" s="85"/>
      <c r="B927" s="107"/>
      <c r="C927" s="85"/>
      <c r="D927" s="85"/>
      <c r="E927" s="85"/>
      <c r="F927" s="85"/>
      <c r="G927" s="85"/>
      <c r="H927" s="85"/>
      <c r="I927" s="85"/>
      <c r="J927" s="85"/>
      <c r="K927" s="85"/>
      <c r="L927" s="85"/>
      <c r="M927" s="85"/>
      <c r="N927" s="85"/>
      <c r="O927" s="85"/>
      <c r="P927" s="85"/>
      <c r="Q927" s="85"/>
      <c r="R927" s="85"/>
      <c r="S927" s="85"/>
      <c r="T927" s="85"/>
      <c r="U927" s="85"/>
      <c r="V927" s="85"/>
      <c r="W927" s="85"/>
      <c r="X927" s="85"/>
      <c r="Y927" s="85"/>
      <c r="Z927" s="85"/>
    </row>
    <row r="928" spans="1:26">
      <c r="A928" s="85"/>
      <c r="B928" s="107"/>
      <c r="C928" s="85"/>
      <c r="D928" s="85"/>
      <c r="E928" s="85"/>
      <c r="F928" s="85"/>
      <c r="G928" s="85"/>
      <c r="H928" s="85"/>
      <c r="I928" s="85"/>
      <c r="J928" s="85"/>
      <c r="K928" s="85"/>
      <c r="L928" s="85"/>
      <c r="M928" s="85"/>
      <c r="N928" s="85"/>
      <c r="O928" s="85"/>
      <c r="P928" s="85"/>
      <c r="Q928" s="85"/>
      <c r="R928" s="85"/>
      <c r="S928" s="85"/>
      <c r="T928" s="85"/>
      <c r="U928" s="85"/>
      <c r="V928" s="85"/>
      <c r="W928" s="85"/>
      <c r="X928" s="85"/>
      <c r="Y928" s="85"/>
      <c r="Z928" s="85"/>
    </row>
    <row r="929" spans="1:26">
      <c r="A929" s="85"/>
      <c r="B929" s="107"/>
      <c r="C929" s="85"/>
      <c r="D929" s="85"/>
      <c r="E929" s="85"/>
      <c r="F929" s="85"/>
      <c r="G929" s="85"/>
      <c r="H929" s="85"/>
      <c r="I929" s="85"/>
      <c r="J929" s="85"/>
      <c r="K929" s="85"/>
      <c r="L929" s="85"/>
      <c r="M929" s="85"/>
      <c r="N929" s="85"/>
      <c r="O929" s="85"/>
      <c r="P929" s="85"/>
      <c r="Q929" s="85"/>
      <c r="R929" s="85"/>
      <c r="S929" s="85"/>
      <c r="T929" s="85"/>
      <c r="U929" s="85"/>
      <c r="V929" s="85"/>
      <c r="W929" s="85"/>
      <c r="X929" s="85"/>
      <c r="Y929" s="85"/>
      <c r="Z929" s="85"/>
    </row>
    <row r="930" spans="1:26">
      <c r="A930" s="85"/>
      <c r="B930" s="107"/>
      <c r="C930" s="85"/>
      <c r="D930" s="85"/>
      <c r="E930" s="85"/>
      <c r="F930" s="85"/>
      <c r="G930" s="85"/>
      <c r="H930" s="85"/>
      <c r="I930" s="85"/>
      <c r="J930" s="85"/>
      <c r="K930" s="85"/>
      <c r="L930" s="85"/>
      <c r="M930" s="85"/>
      <c r="N930" s="85"/>
      <c r="O930" s="85"/>
      <c r="P930" s="85"/>
      <c r="Q930" s="85"/>
      <c r="R930" s="85"/>
      <c r="S930" s="85"/>
      <c r="T930" s="85"/>
      <c r="U930" s="85"/>
      <c r="V930" s="85"/>
      <c r="W930" s="85"/>
      <c r="X930" s="85"/>
      <c r="Y930" s="85"/>
      <c r="Z930" s="85"/>
    </row>
    <row r="931" spans="1:26">
      <c r="A931" s="85"/>
      <c r="B931" s="107"/>
      <c r="C931" s="85"/>
      <c r="D931" s="85"/>
      <c r="E931" s="85"/>
      <c r="F931" s="85"/>
      <c r="G931" s="85"/>
      <c r="H931" s="85"/>
      <c r="I931" s="85"/>
      <c r="J931" s="85"/>
      <c r="K931" s="85"/>
      <c r="L931" s="85"/>
      <c r="M931" s="85"/>
      <c r="N931" s="85"/>
      <c r="O931" s="85"/>
      <c r="P931" s="85"/>
      <c r="Q931" s="85"/>
      <c r="R931" s="85"/>
      <c r="S931" s="85"/>
      <c r="T931" s="85"/>
      <c r="U931" s="85"/>
      <c r="V931" s="85"/>
      <c r="W931" s="85"/>
      <c r="X931" s="85"/>
      <c r="Y931" s="85"/>
      <c r="Z931" s="85"/>
    </row>
    <row r="932" spans="1:26">
      <c r="A932" s="85"/>
      <c r="B932" s="107"/>
      <c r="C932" s="85"/>
      <c r="D932" s="85"/>
      <c r="E932" s="85"/>
      <c r="F932" s="85"/>
      <c r="G932" s="85"/>
      <c r="H932" s="85"/>
      <c r="I932" s="85"/>
      <c r="J932" s="85"/>
      <c r="K932" s="85"/>
      <c r="L932" s="85"/>
      <c r="M932" s="85"/>
      <c r="N932" s="85"/>
      <c r="O932" s="85"/>
      <c r="P932" s="85"/>
      <c r="Q932" s="85"/>
      <c r="R932" s="85"/>
      <c r="S932" s="85"/>
      <c r="T932" s="85"/>
      <c r="U932" s="85"/>
      <c r="V932" s="85"/>
      <c r="W932" s="85"/>
      <c r="X932" s="85"/>
      <c r="Y932" s="85"/>
      <c r="Z932" s="85"/>
    </row>
    <row r="933" spans="1:26">
      <c r="A933" s="85"/>
      <c r="B933" s="107"/>
      <c r="C933" s="85"/>
      <c r="D933" s="85"/>
      <c r="E933" s="85"/>
      <c r="F933" s="85"/>
      <c r="G933" s="85"/>
      <c r="H933" s="85"/>
      <c r="I933" s="85"/>
      <c r="J933" s="85"/>
      <c r="K933" s="85"/>
      <c r="L933" s="85"/>
      <c r="M933" s="85"/>
      <c r="N933" s="85"/>
      <c r="O933" s="85"/>
      <c r="P933" s="85"/>
      <c r="Q933" s="85"/>
      <c r="R933" s="85"/>
      <c r="S933" s="85"/>
      <c r="T933" s="85"/>
      <c r="U933" s="85"/>
      <c r="V933" s="85"/>
      <c r="W933" s="85"/>
      <c r="X933" s="85"/>
      <c r="Y933" s="85"/>
      <c r="Z933" s="85"/>
    </row>
    <row r="934" spans="1:26">
      <c r="A934" s="85"/>
      <c r="B934" s="107"/>
      <c r="C934" s="85"/>
      <c r="D934" s="85"/>
      <c r="E934" s="85"/>
      <c r="F934" s="85"/>
      <c r="G934" s="85"/>
      <c r="H934" s="85"/>
      <c r="I934" s="85"/>
      <c r="J934" s="85"/>
      <c r="K934" s="85"/>
      <c r="L934" s="85"/>
      <c r="M934" s="85"/>
      <c r="N934" s="85"/>
      <c r="O934" s="85"/>
      <c r="P934" s="85"/>
      <c r="Q934" s="85"/>
      <c r="R934" s="85"/>
      <c r="S934" s="85"/>
      <c r="T934" s="85"/>
      <c r="U934" s="85"/>
      <c r="V934" s="85"/>
      <c r="W934" s="85"/>
      <c r="X934" s="85"/>
      <c r="Y934" s="85"/>
      <c r="Z934" s="85"/>
    </row>
    <row r="935" spans="1:26">
      <c r="A935" s="85"/>
      <c r="B935" s="107"/>
      <c r="C935" s="85"/>
      <c r="D935" s="85"/>
      <c r="E935" s="85"/>
      <c r="F935" s="85"/>
      <c r="G935" s="85"/>
      <c r="H935" s="85"/>
      <c r="I935" s="85"/>
      <c r="J935" s="85"/>
      <c r="K935" s="85"/>
      <c r="L935" s="85"/>
      <c r="M935" s="85"/>
      <c r="N935" s="85"/>
      <c r="O935" s="85"/>
      <c r="P935" s="85"/>
      <c r="Q935" s="85"/>
      <c r="R935" s="85"/>
      <c r="S935" s="85"/>
      <c r="T935" s="85"/>
      <c r="U935" s="85"/>
      <c r="V935" s="85"/>
      <c r="W935" s="85"/>
      <c r="X935" s="85"/>
      <c r="Y935" s="85"/>
      <c r="Z935" s="85"/>
    </row>
    <row r="936" spans="1:26">
      <c r="A936" s="85"/>
      <c r="B936" s="107"/>
      <c r="C936" s="85"/>
      <c r="D936" s="85"/>
      <c r="E936" s="85"/>
      <c r="F936" s="85"/>
      <c r="G936" s="85"/>
      <c r="H936" s="85"/>
      <c r="I936" s="85"/>
      <c r="J936" s="85"/>
      <c r="K936" s="85"/>
      <c r="L936" s="85"/>
      <c r="M936" s="85"/>
      <c r="N936" s="85"/>
      <c r="O936" s="85"/>
      <c r="P936" s="85"/>
      <c r="Q936" s="85"/>
      <c r="R936" s="85"/>
      <c r="S936" s="85"/>
      <c r="T936" s="85"/>
      <c r="U936" s="85"/>
      <c r="V936" s="85"/>
      <c r="W936" s="85"/>
      <c r="X936" s="85"/>
      <c r="Y936" s="85"/>
      <c r="Z936" s="85"/>
    </row>
    <row r="937" spans="1:26">
      <c r="A937" s="85"/>
      <c r="B937" s="107"/>
      <c r="C937" s="85"/>
      <c r="D937" s="85"/>
      <c r="E937" s="85"/>
      <c r="F937" s="85"/>
      <c r="G937" s="85"/>
      <c r="H937" s="85"/>
      <c r="I937" s="85"/>
      <c r="J937" s="85"/>
      <c r="K937" s="85"/>
      <c r="L937" s="85"/>
      <c r="M937" s="85"/>
      <c r="N937" s="85"/>
      <c r="O937" s="85"/>
      <c r="P937" s="85"/>
      <c r="Q937" s="85"/>
      <c r="R937" s="85"/>
      <c r="S937" s="85"/>
      <c r="T937" s="85"/>
      <c r="U937" s="85"/>
      <c r="V937" s="85"/>
      <c r="W937" s="85"/>
      <c r="X937" s="85"/>
      <c r="Y937" s="85"/>
      <c r="Z937" s="85"/>
    </row>
    <row r="938" spans="1:26">
      <c r="A938" s="85"/>
      <c r="B938" s="107"/>
      <c r="C938" s="85"/>
      <c r="D938" s="85"/>
      <c r="E938" s="85"/>
      <c r="F938" s="85"/>
      <c r="G938" s="85"/>
      <c r="H938" s="85"/>
      <c r="I938" s="85"/>
      <c r="J938" s="85"/>
      <c r="K938" s="85"/>
      <c r="L938" s="85"/>
      <c r="M938" s="85"/>
      <c r="N938" s="85"/>
      <c r="O938" s="85"/>
      <c r="P938" s="85"/>
      <c r="Q938" s="85"/>
      <c r="R938" s="85"/>
      <c r="S938" s="85"/>
      <c r="T938" s="85"/>
      <c r="U938" s="85"/>
      <c r="V938" s="85"/>
      <c r="W938" s="85"/>
      <c r="X938" s="85"/>
      <c r="Y938" s="85"/>
      <c r="Z938" s="85"/>
    </row>
    <row r="939" spans="1:26">
      <c r="A939" s="85"/>
      <c r="B939" s="107"/>
      <c r="C939" s="85"/>
      <c r="D939" s="85"/>
      <c r="E939" s="85"/>
      <c r="F939" s="85"/>
      <c r="G939" s="85"/>
      <c r="H939" s="85"/>
      <c r="I939" s="85"/>
      <c r="J939" s="85"/>
      <c r="K939" s="85"/>
      <c r="L939" s="85"/>
      <c r="M939" s="85"/>
      <c r="N939" s="85"/>
      <c r="O939" s="85"/>
      <c r="P939" s="85"/>
      <c r="Q939" s="85"/>
      <c r="R939" s="85"/>
      <c r="S939" s="85"/>
      <c r="T939" s="85"/>
      <c r="U939" s="85"/>
      <c r="V939" s="85"/>
      <c r="W939" s="85"/>
      <c r="X939" s="85"/>
      <c r="Y939" s="85"/>
      <c r="Z939" s="85"/>
    </row>
    <row r="940" spans="1:26">
      <c r="A940" s="85"/>
      <c r="B940" s="107"/>
      <c r="C940" s="85"/>
      <c r="D940" s="85"/>
      <c r="E940" s="85"/>
      <c r="F940" s="85"/>
      <c r="G940" s="85"/>
      <c r="H940" s="85"/>
      <c r="I940" s="85"/>
      <c r="J940" s="85"/>
      <c r="K940" s="85"/>
      <c r="L940" s="85"/>
      <c r="M940" s="85"/>
      <c r="N940" s="85"/>
      <c r="O940" s="85"/>
      <c r="P940" s="85"/>
      <c r="Q940" s="85"/>
      <c r="R940" s="85"/>
      <c r="S940" s="85"/>
      <c r="T940" s="85"/>
      <c r="U940" s="85"/>
      <c r="V940" s="85"/>
      <c r="W940" s="85"/>
      <c r="X940" s="85"/>
      <c r="Y940" s="85"/>
      <c r="Z940" s="85"/>
    </row>
    <row r="941" spans="1:26">
      <c r="A941" s="85"/>
      <c r="B941" s="107"/>
      <c r="C941" s="85"/>
      <c r="D941" s="85"/>
      <c r="E941" s="85"/>
      <c r="F941" s="85"/>
      <c r="G941" s="85"/>
      <c r="H941" s="85"/>
      <c r="I941" s="85"/>
      <c r="J941" s="85"/>
      <c r="K941" s="85"/>
      <c r="L941" s="85"/>
      <c r="M941" s="85"/>
      <c r="N941" s="85"/>
      <c r="O941" s="85"/>
      <c r="P941" s="85"/>
      <c r="Q941" s="85"/>
      <c r="R941" s="85"/>
      <c r="S941" s="85"/>
      <c r="T941" s="85"/>
      <c r="U941" s="85"/>
      <c r="V941" s="85"/>
      <c r="W941" s="85"/>
      <c r="X941" s="85"/>
      <c r="Y941" s="85"/>
      <c r="Z941" s="85"/>
    </row>
    <row r="942" spans="1:26">
      <c r="A942" s="85"/>
      <c r="B942" s="107"/>
      <c r="C942" s="85"/>
      <c r="D942" s="85"/>
      <c r="E942" s="85"/>
      <c r="F942" s="85"/>
      <c r="G942" s="85"/>
      <c r="H942" s="85"/>
      <c r="I942" s="85"/>
      <c r="J942" s="85"/>
      <c r="K942" s="85"/>
      <c r="L942" s="85"/>
      <c r="M942" s="85"/>
      <c r="N942" s="85"/>
      <c r="O942" s="85"/>
      <c r="P942" s="85"/>
      <c r="Q942" s="85"/>
      <c r="R942" s="85"/>
      <c r="S942" s="85"/>
      <c r="T942" s="85"/>
      <c r="U942" s="85"/>
      <c r="V942" s="85"/>
      <c r="W942" s="85"/>
      <c r="X942" s="85"/>
      <c r="Y942" s="85"/>
      <c r="Z942" s="85"/>
    </row>
    <row r="943" spans="1:26">
      <c r="A943" s="85"/>
      <c r="B943" s="107"/>
      <c r="C943" s="85"/>
      <c r="D943" s="85"/>
      <c r="E943" s="85"/>
      <c r="F943" s="85"/>
      <c r="G943" s="85"/>
      <c r="H943" s="85"/>
      <c r="I943" s="85"/>
      <c r="J943" s="85"/>
      <c r="K943" s="85"/>
      <c r="L943" s="85"/>
      <c r="M943" s="85"/>
      <c r="N943" s="85"/>
      <c r="O943" s="85"/>
      <c r="P943" s="85"/>
      <c r="Q943" s="85"/>
      <c r="R943" s="85"/>
      <c r="S943" s="85"/>
      <c r="T943" s="85"/>
      <c r="U943" s="85"/>
      <c r="V943" s="85"/>
      <c r="W943" s="85"/>
      <c r="X943" s="85"/>
      <c r="Y943" s="85"/>
      <c r="Z943" s="85"/>
    </row>
    <row r="944" spans="1:26">
      <c r="A944" s="85"/>
      <c r="B944" s="107"/>
      <c r="C944" s="85"/>
      <c r="D944" s="85"/>
      <c r="E944" s="85"/>
      <c r="F944" s="85"/>
      <c r="G944" s="85"/>
      <c r="H944" s="85"/>
      <c r="I944" s="85"/>
      <c r="J944" s="85"/>
      <c r="K944" s="85"/>
      <c r="L944" s="85"/>
      <c r="M944" s="85"/>
      <c r="N944" s="85"/>
      <c r="O944" s="85"/>
      <c r="P944" s="85"/>
      <c r="Q944" s="85"/>
      <c r="R944" s="85"/>
      <c r="S944" s="85"/>
      <c r="T944" s="85"/>
      <c r="U944" s="85"/>
      <c r="V944" s="85"/>
      <c r="W944" s="85"/>
      <c r="X944" s="85"/>
      <c r="Y944" s="85"/>
      <c r="Z944" s="85"/>
    </row>
    <row r="945" spans="1:26">
      <c r="A945" s="85"/>
      <c r="B945" s="107"/>
      <c r="C945" s="85"/>
      <c r="D945" s="85"/>
      <c r="E945" s="85"/>
      <c r="F945" s="85"/>
      <c r="G945" s="85"/>
      <c r="H945" s="85"/>
      <c r="I945" s="85"/>
      <c r="J945" s="85"/>
      <c r="K945" s="85"/>
      <c r="L945" s="85"/>
      <c r="M945" s="85"/>
      <c r="N945" s="85"/>
      <c r="O945" s="85"/>
      <c r="P945" s="85"/>
      <c r="Q945" s="85"/>
      <c r="R945" s="85"/>
      <c r="S945" s="85"/>
      <c r="T945" s="85"/>
      <c r="U945" s="85"/>
      <c r="V945" s="85"/>
      <c r="W945" s="85"/>
      <c r="X945" s="85"/>
      <c r="Y945" s="85"/>
      <c r="Z945" s="85"/>
    </row>
    <row r="946" spans="1:26">
      <c r="A946" s="85"/>
      <c r="B946" s="107"/>
      <c r="C946" s="85"/>
      <c r="D946" s="85"/>
      <c r="E946" s="85"/>
      <c r="F946" s="85"/>
      <c r="G946" s="85"/>
      <c r="H946" s="85"/>
      <c r="I946" s="85"/>
      <c r="J946" s="85"/>
      <c r="K946" s="85"/>
      <c r="L946" s="85"/>
      <c r="M946" s="85"/>
      <c r="N946" s="85"/>
      <c r="O946" s="85"/>
      <c r="P946" s="85"/>
      <c r="Q946" s="85"/>
      <c r="R946" s="85"/>
      <c r="S946" s="85"/>
      <c r="T946" s="85"/>
      <c r="U946" s="85"/>
      <c r="V946" s="85"/>
      <c r="W946" s="85"/>
      <c r="X946" s="85"/>
      <c r="Y946" s="85"/>
      <c r="Z946" s="85"/>
    </row>
    <row r="947" spans="1:26">
      <c r="A947" s="85"/>
      <c r="B947" s="107"/>
      <c r="C947" s="85"/>
      <c r="D947" s="85"/>
      <c r="E947" s="85"/>
      <c r="F947" s="85"/>
      <c r="G947" s="85"/>
      <c r="H947" s="85"/>
      <c r="I947" s="85"/>
      <c r="J947" s="85"/>
      <c r="K947" s="85"/>
      <c r="L947" s="85"/>
      <c r="M947" s="85"/>
      <c r="N947" s="85"/>
      <c r="O947" s="85"/>
      <c r="P947" s="85"/>
      <c r="Q947" s="85"/>
      <c r="R947" s="85"/>
      <c r="S947" s="85"/>
      <c r="T947" s="85"/>
      <c r="U947" s="85"/>
      <c r="V947" s="85"/>
      <c r="W947" s="85"/>
      <c r="X947" s="85"/>
      <c r="Y947" s="85"/>
      <c r="Z947" s="85"/>
    </row>
    <row r="948" spans="1:26">
      <c r="A948" s="85"/>
      <c r="B948" s="107"/>
      <c r="C948" s="85"/>
      <c r="D948" s="85"/>
      <c r="E948" s="85"/>
      <c r="F948" s="85"/>
      <c r="G948" s="85"/>
      <c r="H948" s="85"/>
      <c r="I948" s="85"/>
      <c r="J948" s="85"/>
      <c r="K948" s="85"/>
      <c r="L948" s="85"/>
      <c r="M948" s="85"/>
      <c r="N948" s="85"/>
      <c r="O948" s="85"/>
      <c r="P948" s="85"/>
      <c r="Q948" s="85"/>
      <c r="R948" s="85"/>
      <c r="S948" s="85"/>
      <c r="T948" s="85"/>
      <c r="U948" s="85"/>
      <c r="V948" s="85"/>
      <c r="W948" s="85"/>
      <c r="X948" s="85"/>
      <c r="Y948" s="85"/>
      <c r="Z948" s="85"/>
    </row>
    <row r="949" spans="1:26">
      <c r="A949" s="85"/>
      <c r="B949" s="107"/>
      <c r="C949" s="85"/>
      <c r="D949" s="85"/>
      <c r="E949" s="85"/>
      <c r="F949" s="85"/>
      <c r="G949" s="85"/>
      <c r="H949" s="85"/>
      <c r="I949" s="85"/>
      <c r="J949" s="85"/>
      <c r="K949" s="85"/>
      <c r="L949" s="85"/>
      <c r="M949" s="85"/>
      <c r="N949" s="85"/>
      <c r="O949" s="85"/>
      <c r="P949" s="85"/>
      <c r="Q949" s="85"/>
      <c r="R949" s="85"/>
      <c r="S949" s="85"/>
      <c r="T949" s="85"/>
      <c r="U949" s="85"/>
      <c r="V949" s="85"/>
      <c r="W949" s="85"/>
      <c r="X949" s="85"/>
      <c r="Y949" s="85"/>
      <c r="Z949" s="85"/>
    </row>
    <row r="950" spans="1:26">
      <c r="A950" s="85"/>
      <c r="B950" s="107"/>
      <c r="C950" s="85"/>
      <c r="D950" s="85"/>
      <c r="E950" s="85"/>
      <c r="F950" s="85"/>
      <c r="G950" s="85"/>
      <c r="H950" s="85"/>
      <c r="I950" s="85"/>
      <c r="J950" s="85"/>
      <c r="K950" s="85"/>
      <c r="L950" s="85"/>
      <c r="M950" s="85"/>
      <c r="N950" s="85"/>
      <c r="O950" s="85"/>
      <c r="P950" s="85"/>
      <c r="Q950" s="85"/>
      <c r="R950" s="85"/>
      <c r="S950" s="85"/>
      <c r="T950" s="85"/>
      <c r="U950" s="85"/>
      <c r="V950" s="85"/>
      <c r="W950" s="85"/>
      <c r="X950" s="85"/>
      <c r="Y950" s="85"/>
      <c r="Z950" s="85"/>
    </row>
    <row r="951" spans="1:26">
      <c r="A951" s="85"/>
      <c r="B951" s="107"/>
      <c r="C951" s="85"/>
      <c r="D951" s="85"/>
      <c r="E951" s="85"/>
      <c r="F951" s="85"/>
      <c r="G951" s="85"/>
      <c r="H951" s="85"/>
      <c r="I951" s="85"/>
      <c r="J951" s="85"/>
      <c r="K951" s="85"/>
      <c r="L951" s="85"/>
      <c r="M951" s="85"/>
      <c r="N951" s="85"/>
      <c r="O951" s="85"/>
      <c r="P951" s="85"/>
      <c r="Q951" s="85"/>
      <c r="R951" s="85"/>
      <c r="S951" s="85"/>
      <c r="T951" s="85"/>
      <c r="U951" s="85"/>
      <c r="V951" s="85"/>
      <c r="W951" s="85"/>
      <c r="X951" s="85"/>
      <c r="Y951" s="85"/>
      <c r="Z951" s="85"/>
    </row>
    <row r="952" spans="1:26">
      <c r="A952" s="85"/>
      <c r="B952" s="107"/>
      <c r="C952" s="85"/>
      <c r="D952" s="85"/>
      <c r="E952" s="85"/>
      <c r="F952" s="85"/>
      <c r="G952" s="85"/>
      <c r="H952" s="85"/>
      <c r="I952" s="85"/>
      <c r="J952" s="85"/>
      <c r="K952" s="85"/>
      <c r="L952" s="85"/>
      <c r="M952" s="85"/>
      <c r="N952" s="85"/>
      <c r="O952" s="85"/>
      <c r="P952" s="85"/>
      <c r="Q952" s="85"/>
      <c r="R952" s="85"/>
      <c r="S952" s="85"/>
      <c r="T952" s="85"/>
      <c r="U952" s="85"/>
      <c r="V952" s="85"/>
      <c r="W952" s="85"/>
      <c r="X952" s="85"/>
      <c r="Y952" s="85"/>
      <c r="Z952" s="85"/>
    </row>
    <row r="953" spans="1:26">
      <c r="A953" s="85"/>
      <c r="B953" s="107"/>
      <c r="C953" s="85"/>
      <c r="D953" s="85"/>
      <c r="E953" s="85"/>
      <c r="F953" s="85"/>
      <c r="G953" s="85"/>
      <c r="H953" s="85"/>
      <c r="I953" s="85"/>
      <c r="J953" s="85"/>
      <c r="K953" s="85"/>
      <c r="L953" s="85"/>
      <c r="M953" s="85"/>
      <c r="N953" s="85"/>
      <c r="O953" s="85"/>
      <c r="P953" s="85"/>
      <c r="Q953" s="85"/>
      <c r="R953" s="85"/>
      <c r="S953" s="85"/>
      <c r="T953" s="85"/>
      <c r="U953" s="85"/>
      <c r="V953" s="85"/>
      <c r="W953" s="85"/>
      <c r="X953" s="85"/>
      <c r="Y953" s="85"/>
      <c r="Z953" s="85"/>
    </row>
    <row r="954" spans="1:26">
      <c r="A954" s="85"/>
      <c r="B954" s="107"/>
      <c r="C954" s="85"/>
      <c r="D954" s="85"/>
      <c r="E954" s="85"/>
      <c r="F954" s="85"/>
      <c r="G954" s="85"/>
      <c r="H954" s="85"/>
      <c r="I954" s="85"/>
      <c r="J954" s="85"/>
      <c r="K954" s="85"/>
      <c r="L954" s="85"/>
      <c r="M954" s="85"/>
      <c r="N954" s="85"/>
      <c r="O954" s="85"/>
      <c r="P954" s="85"/>
      <c r="Q954" s="85"/>
      <c r="R954" s="85"/>
      <c r="S954" s="85"/>
      <c r="T954" s="85"/>
      <c r="U954" s="85"/>
      <c r="V954" s="85"/>
      <c r="W954" s="85"/>
      <c r="X954" s="85"/>
      <c r="Y954" s="85"/>
      <c r="Z954" s="85"/>
    </row>
    <row r="955" spans="1:26">
      <c r="A955" s="85"/>
      <c r="B955" s="107"/>
      <c r="C955" s="85"/>
      <c r="D955" s="85"/>
      <c r="E955" s="85"/>
      <c r="F955" s="85"/>
      <c r="G955" s="85"/>
      <c r="H955" s="85"/>
      <c r="I955" s="85"/>
      <c r="J955" s="85"/>
      <c r="K955" s="85"/>
      <c r="L955" s="85"/>
      <c r="M955" s="85"/>
      <c r="N955" s="85"/>
      <c r="O955" s="85"/>
      <c r="P955" s="85"/>
      <c r="Q955" s="85"/>
      <c r="R955" s="85"/>
      <c r="S955" s="85"/>
      <c r="T955" s="85"/>
      <c r="U955" s="85"/>
      <c r="V955" s="85"/>
      <c r="W955" s="85"/>
      <c r="X955" s="85"/>
      <c r="Y955" s="85"/>
      <c r="Z955" s="85"/>
    </row>
    <row r="956" spans="1:26">
      <c r="A956" s="85"/>
      <c r="B956" s="107"/>
      <c r="C956" s="85"/>
      <c r="D956" s="85"/>
      <c r="E956" s="85"/>
      <c r="F956" s="85"/>
      <c r="G956" s="85"/>
      <c r="H956" s="85"/>
      <c r="I956" s="85"/>
      <c r="J956" s="85"/>
      <c r="K956" s="85"/>
      <c r="L956" s="85"/>
      <c r="M956" s="85"/>
      <c r="N956" s="85"/>
      <c r="O956" s="85"/>
      <c r="P956" s="85"/>
      <c r="Q956" s="85"/>
      <c r="R956" s="85"/>
      <c r="S956" s="85"/>
      <c r="T956" s="85"/>
      <c r="U956" s="85"/>
      <c r="V956" s="85"/>
      <c r="W956" s="85"/>
      <c r="X956" s="85"/>
      <c r="Y956" s="85"/>
      <c r="Z956" s="85"/>
    </row>
    <row r="957" spans="1:26">
      <c r="A957" s="85"/>
      <c r="B957" s="107"/>
      <c r="C957" s="85"/>
      <c r="D957" s="85"/>
      <c r="E957" s="85"/>
      <c r="F957" s="85"/>
      <c r="G957" s="85"/>
      <c r="H957" s="85"/>
      <c r="I957" s="85"/>
      <c r="J957" s="85"/>
      <c r="K957" s="85"/>
      <c r="L957" s="85"/>
      <c r="M957" s="85"/>
      <c r="N957" s="85"/>
      <c r="O957" s="85"/>
      <c r="P957" s="85"/>
      <c r="Q957" s="85"/>
      <c r="R957" s="85"/>
      <c r="S957" s="85"/>
      <c r="T957" s="85"/>
      <c r="U957" s="85"/>
      <c r="V957" s="85"/>
      <c r="W957" s="85"/>
      <c r="X957" s="85"/>
      <c r="Y957" s="85"/>
      <c r="Z957" s="85"/>
    </row>
    <row r="958" spans="1:26">
      <c r="A958" s="85"/>
      <c r="B958" s="107"/>
      <c r="C958" s="85"/>
      <c r="D958" s="85"/>
      <c r="E958" s="85"/>
      <c r="F958" s="85"/>
      <c r="G958" s="85"/>
      <c r="H958" s="85"/>
      <c r="I958" s="85"/>
      <c r="J958" s="85"/>
      <c r="K958" s="85"/>
      <c r="L958" s="85"/>
      <c r="M958" s="85"/>
      <c r="N958" s="85"/>
      <c r="O958" s="85"/>
      <c r="P958" s="85"/>
      <c r="Q958" s="85"/>
      <c r="R958" s="85"/>
      <c r="S958" s="85"/>
      <c r="T958" s="85"/>
      <c r="U958" s="85"/>
      <c r="V958" s="85"/>
      <c r="W958" s="85"/>
      <c r="X958" s="85"/>
      <c r="Y958" s="85"/>
      <c r="Z958" s="85"/>
    </row>
    <row r="959" spans="1:26">
      <c r="A959" s="85"/>
      <c r="B959" s="107"/>
      <c r="C959" s="85"/>
      <c r="D959" s="85"/>
      <c r="E959" s="85"/>
      <c r="F959" s="85"/>
      <c r="G959" s="85"/>
      <c r="H959" s="85"/>
      <c r="I959" s="85"/>
      <c r="J959" s="85"/>
      <c r="K959" s="85"/>
      <c r="L959" s="85"/>
      <c r="M959" s="85"/>
      <c r="N959" s="85"/>
      <c r="O959" s="85"/>
      <c r="P959" s="85"/>
      <c r="Q959" s="85"/>
      <c r="R959" s="85"/>
      <c r="S959" s="85"/>
      <c r="T959" s="85"/>
      <c r="U959" s="85"/>
      <c r="V959" s="85"/>
      <c r="W959" s="85"/>
      <c r="X959" s="85"/>
      <c r="Y959" s="85"/>
      <c r="Z959" s="85"/>
    </row>
    <row r="960" spans="1:26">
      <c r="A960" s="85"/>
      <c r="B960" s="107"/>
      <c r="C960" s="85"/>
      <c r="D960" s="85"/>
      <c r="E960" s="85"/>
      <c r="F960" s="85"/>
      <c r="G960" s="85"/>
      <c r="H960" s="85"/>
      <c r="I960" s="85"/>
      <c r="J960" s="85"/>
      <c r="K960" s="85"/>
      <c r="L960" s="85"/>
      <c r="M960" s="85"/>
      <c r="N960" s="85"/>
      <c r="O960" s="85"/>
      <c r="P960" s="85"/>
      <c r="Q960" s="85"/>
      <c r="R960" s="85"/>
      <c r="S960" s="85"/>
      <c r="T960" s="85"/>
      <c r="U960" s="85"/>
      <c r="V960" s="85"/>
      <c r="W960" s="85"/>
      <c r="X960" s="85"/>
      <c r="Y960" s="85"/>
      <c r="Z960" s="85"/>
    </row>
    <row r="961" spans="1:26">
      <c r="A961" s="85"/>
      <c r="B961" s="107"/>
      <c r="C961" s="85"/>
      <c r="D961" s="85"/>
      <c r="E961" s="85"/>
      <c r="F961" s="85"/>
      <c r="G961" s="85"/>
      <c r="H961" s="85"/>
      <c r="I961" s="85"/>
      <c r="J961" s="85"/>
      <c r="K961" s="85"/>
      <c r="L961" s="85"/>
      <c r="M961" s="85"/>
      <c r="N961" s="85"/>
      <c r="O961" s="85"/>
      <c r="P961" s="85"/>
      <c r="Q961" s="85"/>
      <c r="R961" s="85"/>
      <c r="S961" s="85"/>
      <c r="T961" s="85"/>
      <c r="U961" s="85"/>
      <c r="V961" s="85"/>
      <c r="W961" s="85"/>
      <c r="X961" s="85"/>
      <c r="Y961" s="85"/>
      <c r="Z961" s="85"/>
    </row>
    <row r="962" spans="1:26">
      <c r="A962" s="85"/>
      <c r="B962" s="107"/>
      <c r="C962" s="85"/>
      <c r="D962" s="85"/>
      <c r="E962" s="85"/>
      <c r="F962" s="85"/>
      <c r="G962" s="85"/>
      <c r="H962" s="85"/>
      <c r="I962" s="85"/>
      <c r="J962" s="85"/>
      <c r="K962" s="85"/>
      <c r="L962" s="85"/>
      <c r="M962" s="85"/>
      <c r="N962" s="85"/>
      <c r="O962" s="85"/>
      <c r="P962" s="85"/>
      <c r="Q962" s="85"/>
      <c r="R962" s="85"/>
      <c r="S962" s="85"/>
      <c r="T962" s="85"/>
      <c r="U962" s="85"/>
      <c r="V962" s="85"/>
      <c r="W962" s="85"/>
      <c r="X962" s="85"/>
      <c r="Y962" s="85"/>
      <c r="Z962" s="85"/>
    </row>
    <row r="963" spans="1:26">
      <c r="A963" s="85"/>
      <c r="B963" s="107"/>
      <c r="C963" s="85"/>
      <c r="D963" s="85"/>
      <c r="E963" s="85"/>
      <c r="F963" s="85"/>
      <c r="G963" s="85"/>
      <c r="H963" s="85"/>
      <c r="I963" s="85"/>
      <c r="J963" s="85"/>
      <c r="K963" s="85"/>
      <c r="L963" s="85"/>
      <c r="M963" s="85"/>
      <c r="N963" s="85"/>
      <c r="O963" s="85"/>
      <c r="P963" s="85"/>
      <c r="Q963" s="85"/>
      <c r="R963" s="85"/>
      <c r="S963" s="85"/>
      <c r="T963" s="85"/>
      <c r="U963" s="85"/>
      <c r="V963" s="85"/>
      <c r="W963" s="85"/>
      <c r="X963" s="85"/>
      <c r="Y963" s="85"/>
      <c r="Z963" s="85"/>
    </row>
    <row r="964" spans="1:26">
      <c r="A964" s="85"/>
      <c r="B964" s="107"/>
      <c r="C964" s="85"/>
      <c r="D964" s="85"/>
      <c r="E964" s="85"/>
      <c r="F964" s="85"/>
      <c r="G964" s="85"/>
      <c r="H964" s="85"/>
      <c r="I964" s="85"/>
      <c r="J964" s="85"/>
      <c r="K964" s="85"/>
      <c r="L964" s="85"/>
      <c r="M964" s="85"/>
      <c r="N964" s="85"/>
      <c r="O964" s="85"/>
      <c r="P964" s="85"/>
      <c r="Q964" s="85"/>
      <c r="R964" s="85"/>
      <c r="S964" s="85"/>
      <c r="T964" s="85"/>
      <c r="U964" s="85"/>
      <c r="V964" s="85"/>
      <c r="W964" s="85"/>
      <c r="X964" s="85"/>
      <c r="Y964" s="85"/>
      <c r="Z964" s="85"/>
    </row>
    <row r="965" spans="1:26">
      <c r="A965" s="85"/>
      <c r="B965" s="107"/>
      <c r="C965" s="85"/>
      <c r="D965" s="85"/>
      <c r="E965" s="85"/>
      <c r="F965" s="85"/>
      <c r="G965" s="85"/>
      <c r="H965" s="85"/>
      <c r="I965" s="85"/>
      <c r="J965" s="85"/>
      <c r="K965" s="85"/>
      <c r="L965" s="85"/>
      <c r="M965" s="85"/>
      <c r="N965" s="85"/>
      <c r="O965" s="85"/>
      <c r="P965" s="85"/>
      <c r="Q965" s="85"/>
      <c r="R965" s="85"/>
      <c r="S965" s="85"/>
      <c r="T965" s="85"/>
      <c r="U965" s="85"/>
      <c r="V965" s="85"/>
      <c r="W965" s="85"/>
      <c r="X965" s="85"/>
      <c r="Y965" s="85"/>
      <c r="Z965" s="85"/>
    </row>
    <row r="966" spans="1:26">
      <c r="A966" s="85"/>
      <c r="B966" s="107"/>
      <c r="C966" s="85"/>
      <c r="D966" s="85"/>
      <c r="E966" s="85"/>
      <c r="F966" s="85"/>
      <c r="G966" s="85"/>
      <c r="H966" s="85"/>
      <c r="I966" s="85"/>
      <c r="J966" s="85"/>
      <c r="K966" s="85"/>
      <c r="L966" s="85"/>
      <c r="M966" s="85"/>
      <c r="N966" s="85"/>
      <c r="O966" s="85"/>
      <c r="P966" s="85"/>
      <c r="Q966" s="85"/>
      <c r="R966" s="85"/>
      <c r="S966" s="85"/>
      <c r="T966" s="85"/>
      <c r="U966" s="85"/>
      <c r="V966" s="85"/>
      <c r="W966" s="85"/>
      <c r="X966" s="85"/>
      <c r="Y966" s="85"/>
      <c r="Z966" s="85"/>
    </row>
    <row r="967" spans="1:26">
      <c r="A967" s="85"/>
      <c r="B967" s="107"/>
      <c r="C967" s="85"/>
      <c r="D967" s="85"/>
      <c r="E967" s="85"/>
      <c r="F967" s="85"/>
      <c r="G967" s="85"/>
      <c r="H967" s="85"/>
      <c r="I967" s="85"/>
      <c r="J967" s="85"/>
      <c r="K967" s="85"/>
      <c r="L967" s="85"/>
      <c r="M967" s="85"/>
      <c r="N967" s="85"/>
      <c r="O967" s="85"/>
      <c r="P967" s="85"/>
      <c r="Q967" s="85"/>
      <c r="R967" s="85"/>
      <c r="S967" s="85"/>
      <c r="T967" s="85"/>
      <c r="U967" s="85"/>
      <c r="V967" s="85"/>
      <c r="W967" s="85"/>
      <c r="X967" s="85"/>
      <c r="Y967" s="85"/>
      <c r="Z967" s="85"/>
    </row>
    <row r="968" spans="1:26">
      <c r="A968" s="85"/>
      <c r="B968" s="107"/>
      <c r="C968" s="85"/>
      <c r="D968" s="85"/>
      <c r="E968" s="85"/>
      <c r="F968" s="85"/>
      <c r="G968" s="85"/>
      <c r="H968" s="85"/>
      <c r="I968" s="85"/>
      <c r="J968" s="85"/>
      <c r="K968" s="85"/>
      <c r="L968" s="85"/>
      <c r="M968" s="85"/>
      <c r="N968" s="85"/>
      <c r="O968" s="85"/>
      <c r="P968" s="85"/>
      <c r="Q968" s="85"/>
      <c r="R968" s="85"/>
      <c r="S968" s="85"/>
      <c r="T968" s="85"/>
      <c r="U968" s="85"/>
      <c r="V968" s="85"/>
      <c r="W968" s="85"/>
      <c r="X968" s="85"/>
      <c r="Y968" s="85"/>
      <c r="Z968" s="85"/>
    </row>
    <row r="969" spans="1:26">
      <c r="A969" s="85"/>
      <c r="B969" s="107"/>
      <c r="C969" s="85"/>
      <c r="D969" s="85"/>
      <c r="E969" s="85"/>
      <c r="F969" s="85"/>
      <c r="G969" s="85"/>
      <c r="H969" s="85"/>
      <c r="I969" s="85"/>
      <c r="J969" s="85"/>
      <c r="K969" s="85"/>
      <c r="L969" s="85"/>
      <c r="M969" s="85"/>
      <c r="N969" s="85"/>
      <c r="O969" s="85"/>
      <c r="P969" s="85"/>
      <c r="Q969" s="85"/>
      <c r="R969" s="85"/>
      <c r="S969" s="85"/>
      <c r="T969" s="85"/>
      <c r="U969" s="85"/>
      <c r="V969" s="85"/>
      <c r="W969" s="85"/>
      <c r="X969" s="85"/>
      <c r="Y969" s="85"/>
      <c r="Z969" s="85"/>
    </row>
    <row r="970" spans="1:26">
      <c r="A970" s="85"/>
      <c r="B970" s="107"/>
      <c r="C970" s="85"/>
      <c r="D970" s="85"/>
      <c r="E970" s="85"/>
      <c r="F970" s="85"/>
      <c r="G970" s="85"/>
      <c r="H970" s="85"/>
      <c r="I970" s="85"/>
      <c r="J970" s="85"/>
      <c r="K970" s="85"/>
      <c r="L970" s="85"/>
      <c r="M970" s="85"/>
      <c r="N970" s="85"/>
      <c r="O970" s="85"/>
      <c r="P970" s="85"/>
      <c r="Q970" s="85"/>
      <c r="R970" s="85"/>
      <c r="S970" s="85"/>
      <c r="T970" s="85"/>
      <c r="U970" s="85"/>
      <c r="V970" s="85"/>
      <c r="W970" s="85"/>
      <c r="X970" s="85"/>
      <c r="Y970" s="85"/>
      <c r="Z970" s="85"/>
    </row>
    <row r="971" spans="1:26">
      <c r="A971" s="85"/>
      <c r="B971" s="107"/>
      <c r="C971" s="85"/>
      <c r="D971" s="85"/>
      <c r="E971" s="85"/>
      <c r="F971" s="85"/>
      <c r="G971" s="85"/>
      <c r="H971" s="85"/>
      <c r="I971" s="85"/>
      <c r="J971" s="85"/>
      <c r="K971" s="85"/>
      <c r="L971" s="85"/>
      <c r="M971" s="85"/>
      <c r="N971" s="85"/>
      <c r="O971" s="85"/>
      <c r="P971" s="85"/>
      <c r="Q971" s="85"/>
      <c r="R971" s="85"/>
      <c r="S971" s="85"/>
      <c r="T971" s="85"/>
      <c r="U971" s="85"/>
      <c r="V971" s="85"/>
      <c r="W971" s="85"/>
      <c r="X971" s="85"/>
      <c r="Y971" s="85"/>
      <c r="Z971" s="85"/>
    </row>
    <row r="972" spans="1:26">
      <c r="A972" s="85"/>
      <c r="B972" s="107"/>
      <c r="C972" s="85"/>
      <c r="D972" s="85"/>
      <c r="E972" s="85"/>
      <c r="F972" s="85"/>
      <c r="G972" s="85"/>
      <c r="H972" s="85"/>
      <c r="I972" s="85"/>
      <c r="J972" s="85"/>
      <c r="K972" s="85"/>
      <c r="L972" s="85"/>
      <c r="M972" s="85"/>
      <c r="N972" s="85"/>
      <c r="O972" s="85"/>
      <c r="P972" s="85"/>
      <c r="Q972" s="85"/>
      <c r="R972" s="85"/>
      <c r="S972" s="85"/>
      <c r="T972" s="85"/>
      <c r="U972" s="85"/>
      <c r="V972" s="85"/>
      <c r="W972" s="85"/>
      <c r="X972" s="85"/>
      <c r="Y972" s="85"/>
      <c r="Z972" s="85"/>
    </row>
    <row r="973" spans="1:26">
      <c r="A973" s="85"/>
      <c r="B973" s="107"/>
      <c r="C973" s="85"/>
      <c r="D973" s="85"/>
      <c r="E973" s="85"/>
      <c r="F973" s="85"/>
      <c r="G973" s="85"/>
      <c r="H973" s="85"/>
      <c r="I973" s="85"/>
      <c r="J973" s="85"/>
      <c r="K973" s="85"/>
      <c r="L973" s="85"/>
      <c r="M973" s="85"/>
      <c r="N973" s="85"/>
      <c r="O973" s="85"/>
      <c r="P973" s="85"/>
      <c r="Q973" s="85"/>
      <c r="R973" s="85"/>
      <c r="S973" s="85"/>
      <c r="T973" s="85"/>
      <c r="U973" s="85"/>
      <c r="V973" s="85"/>
      <c r="W973" s="85"/>
      <c r="X973" s="85"/>
      <c r="Y973" s="85"/>
      <c r="Z973" s="85"/>
    </row>
    <row r="974" spans="1:26">
      <c r="A974" s="85"/>
      <c r="B974" s="107"/>
      <c r="C974" s="85"/>
      <c r="D974" s="85"/>
      <c r="E974" s="85"/>
      <c r="F974" s="85"/>
      <c r="G974" s="85"/>
      <c r="H974" s="85"/>
      <c r="I974" s="85"/>
      <c r="J974" s="85"/>
      <c r="K974" s="85"/>
      <c r="L974" s="85"/>
      <c r="M974" s="85"/>
      <c r="N974" s="85"/>
      <c r="O974" s="85"/>
      <c r="P974" s="85"/>
      <c r="Q974" s="85"/>
      <c r="R974" s="85"/>
      <c r="S974" s="85"/>
      <c r="T974" s="85"/>
      <c r="U974" s="85"/>
      <c r="V974" s="85"/>
      <c r="W974" s="85"/>
      <c r="X974" s="85"/>
      <c r="Y974" s="85"/>
      <c r="Z974" s="85"/>
    </row>
    <row r="975" spans="1:26">
      <c r="A975" s="85"/>
      <c r="B975" s="107"/>
      <c r="C975" s="85"/>
      <c r="D975" s="85"/>
      <c r="E975" s="85"/>
      <c r="F975" s="85"/>
      <c r="G975" s="85"/>
      <c r="H975" s="85"/>
      <c r="I975" s="85"/>
      <c r="J975" s="85"/>
      <c r="K975" s="85"/>
      <c r="L975" s="85"/>
      <c r="M975" s="85"/>
      <c r="N975" s="85"/>
      <c r="O975" s="85"/>
      <c r="P975" s="85"/>
      <c r="Q975" s="85"/>
      <c r="R975" s="85"/>
      <c r="S975" s="85"/>
      <c r="T975" s="85"/>
      <c r="U975" s="85"/>
      <c r="V975" s="85"/>
      <c r="W975" s="85"/>
      <c r="X975" s="85"/>
      <c r="Y975" s="85"/>
      <c r="Z975" s="85"/>
    </row>
    <row r="976" spans="1:26">
      <c r="A976" s="85"/>
      <c r="B976" s="107"/>
      <c r="C976" s="85"/>
      <c r="D976" s="85"/>
      <c r="E976" s="85"/>
      <c r="F976" s="85"/>
      <c r="G976" s="85"/>
      <c r="H976" s="85"/>
      <c r="I976" s="85"/>
      <c r="J976" s="85"/>
      <c r="K976" s="85"/>
      <c r="L976" s="85"/>
      <c r="M976" s="85"/>
      <c r="N976" s="85"/>
      <c r="O976" s="85"/>
      <c r="P976" s="85"/>
      <c r="Q976" s="85"/>
      <c r="R976" s="85"/>
      <c r="S976" s="85"/>
      <c r="T976" s="85"/>
      <c r="U976" s="85"/>
      <c r="V976" s="85"/>
      <c r="W976" s="85"/>
      <c r="X976" s="85"/>
      <c r="Y976" s="85"/>
      <c r="Z976" s="85"/>
    </row>
    <row r="977" spans="1:26">
      <c r="A977" s="85"/>
      <c r="B977" s="107"/>
      <c r="C977" s="85"/>
      <c r="D977" s="85"/>
      <c r="E977" s="85"/>
      <c r="F977" s="85"/>
      <c r="G977" s="85"/>
      <c r="H977" s="85"/>
      <c r="I977" s="85"/>
      <c r="J977" s="85"/>
      <c r="K977" s="85"/>
      <c r="L977" s="85"/>
      <c r="M977" s="85"/>
      <c r="N977" s="85"/>
      <c r="O977" s="85"/>
      <c r="P977" s="85"/>
      <c r="Q977" s="85"/>
      <c r="R977" s="85"/>
      <c r="S977" s="85"/>
      <c r="T977" s="85"/>
      <c r="U977" s="85"/>
      <c r="V977" s="85"/>
      <c r="W977" s="85"/>
      <c r="X977" s="85"/>
      <c r="Y977" s="85"/>
      <c r="Z977" s="85"/>
    </row>
    <row r="978" spans="1:26">
      <c r="A978" s="85"/>
      <c r="B978" s="107"/>
      <c r="C978" s="85"/>
      <c r="D978" s="85"/>
      <c r="E978" s="85"/>
      <c r="F978" s="85"/>
      <c r="G978" s="85"/>
      <c r="H978" s="85"/>
      <c r="I978" s="85"/>
      <c r="J978" s="85"/>
      <c r="K978" s="85"/>
      <c r="L978" s="85"/>
      <c r="M978" s="85"/>
      <c r="N978" s="85"/>
      <c r="O978" s="85"/>
      <c r="P978" s="85"/>
      <c r="Q978" s="85"/>
      <c r="R978" s="85"/>
      <c r="S978" s="85"/>
      <c r="T978" s="85"/>
      <c r="U978" s="85"/>
      <c r="V978" s="85"/>
      <c r="W978" s="85"/>
      <c r="X978" s="85"/>
      <c r="Y978" s="85"/>
      <c r="Z978" s="85"/>
    </row>
    <row r="979" spans="1:26">
      <c r="A979" s="85"/>
      <c r="B979" s="107"/>
      <c r="C979" s="85"/>
      <c r="D979" s="85"/>
      <c r="E979" s="85"/>
      <c r="F979" s="85"/>
      <c r="G979" s="85"/>
      <c r="H979" s="85"/>
      <c r="I979" s="85"/>
      <c r="J979" s="85"/>
      <c r="K979" s="85"/>
      <c r="L979" s="85"/>
      <c r="M979" s="85"/>
      <c r="N979" s="85"/>
      <c r="O979" s="85"/>
      <c r="P979" s="85"/>
      <c r="Q979" s="85"/>
      <c r="R979" s="85"/>
      <c r="S979" s="85"/>
      <c r="T979" s="85"/>
      <c r="U979" s="85"/>
      <c r="V979" s="85"/>
      <c r="W979" s="85"/>
      <c r="X979" s="85"/>
      <c r="Y979" s="85"/>
      <c r="Z979" s="85"/>
    </row>
    <row r="980" spans="1:26">
      <c r="A980" s="85"/>
      <c r="B980" s="107"/>
      <c r="C980" s="85"/>
      <c r="D980" s="85"/>
      <c r="E980" s="85"/>
      <c r="F980" s="85"/>
      <c r="G980" s="85"/>
      <c r="H980" s="85"/>
      <c r="I980" s="85"/>
      <c r="J980" s="85"/>
      <c r="K980" s="85"/>
      <c r="L980" s="85"/>
      <c r="M980" s="85"/>
      <c r="N980" s="85"/>
      <c r="O980" s="85"/>
      <c r="P980" s="85"/>
      <c r="Q980" s="85"/>
      <c r="R980" s="85"/>
      <c r="S980" s="85"/>
      <c r="T980" s="85"/>
      <c r="U980" s="85"/>
      <c r="V980" s="85"/>
      <c r="W980" s="85"/>
      <c r="X980" s="85"/>
      <c r="Y980" s="85"/>
      <c r="Z980" s="85"/>
    </row>
    <row r="981" spans="1:26">
      <c r="A981" s="85"/>
      <c r="B981" s="107"/>
      <c r="C981" s="85"/>
      <c r="D981" s="85"/>
      <c r="E981" s="85"/>
      <c r="F981" s="85"/>
      <c r="G981" s="85"/>
      <c r="H981" s="85"/>
      <c r="I981" s="85"/>
      <c r="J981" s="85"/>
      <c r="K981" s="85"/>
      <c r="L981" s="85"/>
      <c r="M981" s="85"/>
      <c r="N981" s="85"/>
      <c r="O981" s="85"/>
      <c r="P981" s="85"/>
      <c r="Q981" s="85"/>
      <c r="R981" s="85"/>
      <c r="S981" s="85"/>
      <c r="T981" s="85"/>
      <c r="U981" s="85"/>
      <c r="V981" s="85"/>
      <c r="W981" s="85"/>
      <c r="X981" s="85"/>
      <c r="Y981" s="85"/>
      <c r="Z981" s="85"/>
    </row>
    <row r="982" spans="1:26">
      <c r="A982" s="85"/>
      <c r="B982" s="107"/>
      <c r="C982" s="85"/>
      <c r="D982" s="85"/>
      <c r="E982" s="85"/>
      <c r="F982" s="85"/>
      <c r="G982" s="85"/>
      <c r="H982" s="85"/>
      <c r="I982" s="85"/>
      <c r="J982" s="85"/>
      <c r="K982" s="85"/>
      <c r="L982" s="85"/>
      <c r="M982" s="85"/>
      <c r="N982" s="85"/>
      <c r="O982" s="85"/>
      <c r="P982" s="85"/>
      <c r="Q982" s="85"/>
      <c r="R982" s="85"/>
      <c r="S982" s="85"/>
      <c r="T982" s="85"/>
      <c r="U982" s="85"/>
      <c r="V982" s="85"/>
      <c r="W982" s="85"/>
      <c r="X982" s="85"/>
      <c r="Y982" s="85"/>
      <c r="Z982" s="85"/>
    </row>
    <row r="983" spans="1:26">
      <c r="A983" s="85"/>
      <c r="B983" s="107"/>
      <c r="C983" s="85"/>
      <c r="D983" s="85"/>
      <c r="E983" s="85"/>
      <c r="F983" s="85"/>
      <c r="G983" s="85"/>
      <c r="H983" s="85"/>
      <c r="I983" s="85"/>
      <c r="J983" s="85"/>
      <c r="K983" s="85"/>
      <c r="L983" s="85"/>
      <c r="M983" s="85"/>
      <c r="N983" s="85"/>
      <c r="O983" s="85"/>
      <c r="P983" s="85"/>
      <c r="Q983" s="85"/>
      <c r="R983" s="85"/>
      <c r="S983" s="85"/>
      <c r="T983" s="85"/>
      <c r="U983" s="85"/>
      <c r="V983" s="85"/>
      <c r="W983" s="85"/>
      <c r="X983" s="85"/>
      <c r="Y983" s="85"/>
      <c r="Z983" s="85"/>
    </row>
    <row r="984" spans="1:26">
      <c r="A984" s="85"/>
      <c r="B984" s="107"/>
      <c r="C984" s="85"/>
      <c r="D984" s="85"/>
      <c r="E984" s="85"/>
      <c r="F984" s="85"/>
      <c r="G984" s="85"/>
      <c r="H984" s="85"/>
      <c r="I984" s="85"/>
      <c r="J984" s="85"/>
      <c r="K984" s="85"/>
      <c r="L984" s="85"/>
      <c r="M984" s="85"/>
      <c r="N984" s="85"/>
      <c r="O984" s="85"/>
      <c r="P984" s="85"/>
      <c r="Q984" s="85"/>
      <c r="R984" s="85"/>
      <c r="S984" s="85"/>
      <c r="T984" s="85"/>
      <c r="U984" s="85"/>
      <c r="V984" s="85"/>
      <c r="W984" s="85"/>
      <c r="X984" s="85"/>
      <c r="Y984" s="85"/>
      <c r="Z984" s="85"/>
    </row>
    <row r="985" spans="1:26">
      <c r="A985" s="85"/>
      <c r="B985" s="107"/>
      <c r="C985" s="85"/>
      <c r="D985" s="85"/>
      <c r="E985" s="85"/>
      <c r="F985" s="85"/>
      <c r="G985" s="85"/>
      <c r="H985" s="85"/>
      <c r="I985" s="85"/>
      <c r="J985" s="85"/>
      <c r="K985" s="85"/>
      <c r="L985" s="85"/>
      <c r="M985" s="85"/>
      <c r="N985" s="85"/>
      <c r="O985" s="85"/>
      <c r="P985" s="85"/>
      <c r="Q985" s="85"/>
      <c r="R985" s="85"/>
      <c r="S985" s="85"/>
      <c r="T985" s="85"/>
      <c r="U985" s="85"/>
      <c r="V985" s="85"/>
      <c r="W985" s="85"/>
      <c r="X985" s="85"/>
      <c r="Y985" s="85"/>
      <c r="Z985" s="85"/>
    </row>
    <row r="986" spans="1:26">
      <c r="A986" s="85"/>
      <c r="B986" s="107"/>
      <c r="C986" s="85"/>
      <c r="D986" s="85"/>
      <c r="E986" s="85"/>
      <c r="F986" s="85"/>
      <c r="G986" s="85"/>
      <c r="H986" s="85"/>
      <c r="I986" s="85"/>
      <c r="J986" s="85"/>
      <c r="K986" s="85"/>
      <c r="L986" s="85"/>
      <c r="M986" s="85"/>
      <c r="N986" s="85"/>
      <c r="O986" s="85"/>
      <c r="P986" s="85"/>
      <c r="Q986" s="85"/>
      <c r="R986" s="85"/>
      <c r="S986" s="85"/>
      <c r="T986" s="85"/>
      <c r="U986" s="85"/>
      <c r="V986" s="85"/>
      <c r="W986" s="85"/>
      <c r="X986" s="85"/>
      <c r="Y986" s="85"/>
      <c r="Z986" s="85"/>
    </row>
    <row r="987" spans="1:26">
      <c r="A987" s="85"/>
      <c r="B987" s="107"/>
      <c r="C987" s="85"/>
      <c r="D987" s="85"/>
      <c r="E987" s="85"/>
      <c r="F987" s="85"/>
      <c r="G987" s="85"/>
      <c r="H987" s="85"/>
      <c r="I987" s="85"/>
      <c r="J987" s="85"/>
      <c r="K987" s="85"/>
      <c r="L987" s="85"/>
      <c r="M987" s="85"/>
      <c r="N987" s="85"/>
      <c r="O987" s="85"/>
      <c r="P987" s="85"/>
      <c r="Q987" s="85"/>
      <c r="R987" s="85"/>
      <c r="S987" s="85"/>
      <c r="T987" s="85"/>
      <c r="U987" s="85"/>
      <c r="V987" s="85"/>
      <c r="W987" s="85"/>
      <c r="X987" s="85"/>
      <c r="Y987" s="85"/>
      <c r="Z987" s="85"/>
    </row>
    <row r="988" spans="1:26">
      <c r="A988" s="85"/>
      <c r="B988" s="107"/>
      <c r="C988" s="85"/>
      <c r="D988" s="85"/>
      <c r="E988" s="85"/>
      <c r="F988" s="85"/>
      <c r="G988" s="85"/>
      <c r="H988" s="85"/>
      <c r="I988" s="85"/>
      <c r="J988" s="85"/>
      <c r="K988" s="85"/>
      <c r="L988" s="85"/>
      <c r="M988" s="85"/>
      <c r="N988" s="85"/>
      <c r="O988" s="85"/>
      <c r="P988" s="85"/>
      <c r="Q988" s="85"/>
      <c r="R988" s="85"/>
      <c r="S988" s="85"/>
      <c r="T988" s="85"/>
      <c r="U988" s="85"/>
      <c r="V988" s="85"/>
      <c r="W988" s="85"/>
      <c r="X988" s="85"/>
      <c r="Y988" s="85"/>
      <c r="Z988" s="85"/>
    </row>
    <row r="989" spans="1:26">
      <c r="A989" s="85"/>
      <c r="B989" s="107"/>
      <c r="C989" s="85"/>
      <c r="D989" s="85"/>
      <c r="E989" s="85"/>
      <c r="F989" s="85"/>
      <c r="G989" s="85"/>
      <c r="H989" s="85"/>
      <c r="I989" s="85"/>
      <c r="J989" s="85"/>
      <c r="K989" s="85"/>
      <c r="L989" s="85"/>
      <c r="M989" s="85"/>
      <c r="N989" s="85"/>
      <c r="O989" s="85"/>
      <c r="P989" s="85"/>
      <c r="Q989" s="85"/>
      <c r="R989" s="85"/>
      <c r="S989" s="85"/>
      <c r="T989" s="85"/>
      <c r="U989" s="85"/>
      <c r="V989" s="85"/>
      <c r="W989" s="85"/>
      <c r="X989" s="85"/>
      <c r="Y989" s="85"/>
      <c r="Z989" s="85"/>
    </row>
    <row r="990" spans="1:26">
      <c r="A990" s="85"/>
      <c r="B990" s="107"/>
      <c r="C990" s="85"/>
      <c r="D990" s="85"/>
      <c r="E990" s="85"/>
      <c r="F990" s="85"/>
      <c r="G990" s="85"/>
      <c r="H990" s="85"/>
      <c r="I990" s="85"/>
      <c r="J990" s="85"/>
      <c r="K990" s="85"/>
      <c r="L990" s="85"/>
      <c r="M990" s="85"/>
      <c r="N990" s="85"/>
      <c r="O990" s="85"/>
      <c r="P990" s="85"/>
      <c r="Q990" s="85"/>
      <c r="R990" s="85"/>
      <c r="S990" s="85"/>
      <c r="T990" s="85"/>
      <c r="U990" s="85"/>
      <c r="V990" s="85"/>
      <c r="W990" s="85"/>
      <c r="X990" s="85"/>
      <c r="Y990" s="85"/>
      <c r="Z990" s="85"/>
    </row>
    <row r="991" spans="1:26">
      <c r="A991" s="85"/>
      <c r="B991" s="107"/>
      <c r="C991" s="85"/>
      <c r="D991" s="85"/>
      <c r="E991" s="85"/>
      <c r="F991" s="85"/>
      <c r="G991" s="85"/>
      <c r="H991" s="85"/>
      <c r="I991" s="85"/>
      <c r="J991" s="85"/>
      <c r="K991" s="85"/>
      <c r="L991" s="85"/>
      <c r="M991" s="85"/>
      <c r="N991" s="85"/>
      <c r="O991" s="85"/>
      <c r="P991" s="85"/>
      <c r="Q991" s="85"/>
      <c r="R991" s="85"/>
      <c r="S991" s="85"/>
      <c r="T991" s="85"/>
      <c r="U991" s="85"/>
      <c r="V991" s="85"/>
      <c r="W991" s="85"/>
      <c r="X991" s="85"/>
      <c r="Y991" s="85"/>
      <c r="Z991" s="85"/>
    </row>
    <row r="992" spans="1:26">
      <c r="A992" s="85"/>
      <c r="B992" s="107"/>
      <c r="C992" s="85"/>
      <c r="D992" s="85"/>
      <c r="E992" s="85"/>
      <c r="F992" s="85"/>
      <c r="G992" s="85"/>
      <c r="H992" s="85"/>
      <c r="I992" s="85"/>
      <c r="J992" s="85"/>
      <c r="K992" s="85"/>
      <c r="L992" s="85"/>
      <c r="M992" s="85"/>
      <c r="N992" s="85"/>
      <c r="O992" s="85"/>
      <c r="P992" s="85"/>
      <c r="Q992" s="85"/>
      <c r="R992" s="85"/>
      <c r="S992" s="85"/>
      <c r="T992" s="85"/>
      <c r="U992" s="85"/>
      <c r="V992" s="85"/>
      <c r="W992" s="85"/>
      <c r="X992" s="85"/>
      <c r="Y992" s="85"/>
      <c r="Z992" s="85"/>
    </row>
    <row r="993" spans="1:26">
      <c r="A993" s="85"/>
      <c r="B993" s="107"/>
      <c r="C993" s="85"/>
      <c r="D993" s="85"/>
      <c r="E993" s="85"/>
      <c r="F993" s="85"/>
      <c r="G993" s="85"/>
      <c r="H993" s="85"/>
      <c r="I993" s="85"/>
      <c r="J993" s="85"/>
      <c r="K993" s="85"/>
      <c r="L993" s="85"/>
      <c r="M993" s="85"/>
      <c r="N993" s="85"/>
      <c r="O993" s="85"/>
      <c r="P993" s="85"/>
      <c r="Q993" s="85"/>
      <c r="R993" s="85"/>
      <c r="S993" s="85"/>
      <c r="T993" s="85"/>
      <c r="U993" s="85"/>
      <c r="V993" s="85"/>
      <c r="W993" s="85"/>
      <c r="X993" s="85"/>
      <c r="Y993" s="85"/>
      <c r="Z993" s="85"/>
    </row>
    <row r="994" spans="1:26">
      <c r="A994" s="85"/>
      <c r="B994" s="107"/>
      <c r="C994" s="85"/>
      <c r="D994" s="85"/>
      <c r="E994" s="85"/>
      <c r="F994" s="85"/>
      <c r="G994" s="85"/>
      <c r="H994" s="85"/>
      <c r="I994" s="85"/>
      <c r="J994" s="85"/>
      <c r="K994" s="85"/>
      <c r="L994" s="85"/>
      <c r="M994" s="85"/>
      <c r="N994" s="85"/>
      <c r="O994" s="85"/>
      <c r="P994" s="85"/>
      <c r="Q994" s="85"/>
      <c r="R994" s="85"/>
      <c r="S994" s="85"/>
      <c r="T994" s="85"/>
      <c r="U994" s="85"/>
      <c r="V994" s="85"/>
      <c r="W994" s="85"/>
      <c r="X994" s="85"/>
      <c r="Y994" s="85"/>
      <c r="Z994" s="85"/>
    </row>
    <row r="995" spans="1:26">
      <c r="A995" s="85"/>
      <c r="B995" s="107"/>
      <c r="C995" s="85"/>
      <c r="D995" s="85"/>
      <c r="E995" s="85"/>
      <c r="F995" s="85"/>
      <c r="G995" s="85"/>
      <c r="H995" s="85"/>
      <c r="I995" s="85"/>
      <c r="J995" s="85"/>
      <c r="K995" s="85"/>
      <c r="L995" s="85"/>
      <c r="M995" s="85"/>
      <c r="N995" s="85"/>
      <c r="O995" s="85"/>
      <c r="P995" s="85"/>
      <c r="Q995" s="85"/>
      <c r="R995" s="85"/>
      <c r="S995" s="85"/>
      <c r="T995" s="85"/>
      <c r="U995" s="85"/>
      <c r="V995" s="85"/>
      <c r="W995" s="85"/>
      <c r="X995" s="85"/>
      <c r="Y995" s="85"/>
      <c r="Z995" s="85"/>
    </row>
    <row r="996" spans="1:26">
      <c r="A996" s="85"/>
      <c r="B996" s="107"/>
      <c r="C996" s="85"/>
      <c r="D996" s="85"/>
      <c r="E996" s="85"/>
      <c r="F996" s="85"/>
      <c r="G996" s="85"/>
      <c r="H996" s="85"/>
      <c r="I996" s="85"/>
      <c r="J996" s="85"/>
      <c r="K996" s="85"/>
      <c r="L996" s="85"/>
      <c r="M996" s="85"/>
      <c r="N996" s="85"/>
      <c r="O996" s="85"/>
      <c r="P996" s="85"/>
      <c r="Q996" s="85"/>
      <c r="R996" s="85"/>
      <c r="S996" s="85"/>
      <c r="T996" s="85"/>
      <c r="U996" s="85"/>
      <c r="V996" s="85"/>
      <c r="W996" s="85"/>
      <c r="X996" s="85"/>
      <c r="Y996" s="85"/>
      <c r="Z996" s="85"/>
    </row>
    <row r="997" spans="1:26">
      <c r="A997" s="85"/>
      <c r="B997" s="107"/>
      <c r="C997" s="85"/>
      <c r="D997" s="85"/>
      <c r="E997" s="85"/>
      <c r="F997" s="85"/>
      <c r="G997" s="85"/>
      <c r="H997" s="85"/>
      <c r="I997" s="85"/>
      <c r="J997" s="85"/>
      <c r="K997" s="85"/>
      <c r="L997" s="85"/>
      <c r="M997" s="85"/>
      <c r="N997" s="85"/>
      <c r="O997" s="85"/>
      <c r="P997" s="85"/>
      <c r="Q997" s="85"/>
      <c r="R997" s="85"/>
      <c r="S997" s="85"/>
      <c r="T997" s="85"/>
      <c r="U997" s="85"/>
      <c r="V997" s="85"/>
      <c r="W997" s="85"/>
      <c r="X997" s="85"/>
      <c r="Y997" s="85"/>
      <c r="Z997" s="85"/>
    </row>
    <row r="998" spans="1:26">
      <c r="A998" s="85"/>
      <c r="B998" s="107"/>
      <c r="C998" s="85"/>
      <c r="D998" s="85"/>
      <c r="E998" s="85"/>
      <c r="F998" s="85"/>
      <c r="G998" s="85"/>
      <c r="H998" s="85"/>
      <c r="I998" s="85"/>
      <c r="J998" s="85"/>
      <c r="K998" s="85"/>
      <c r="L998" s="85"/>
      <c r="M998" s="85"/>
      <c r="N998" s="85"/>
      <c r="O998" s="85"/>
      <c r="P998" s="85"/>
      <c r="Q998" s="85"/>
      <c r="R998" s="85"/>
      <c r="S998" s="85"/>
      <c r="T998" s="85"/>
      <c r="U998" s="85"/>
      <c r="V998" s="85"/>
      <c r="W998" s="85"/>
      <c r="X998" s="85"/>
      <c r="Y998" s="85"/>
      <c r="Z998" s="85"/>
    </row>
    <row r="999" spans="1:26">
      <c r="A999" s="85"/>
      <c r="B999" s="107"/>
      <c r="C999" s="85"/>
      <c r="D999" s="85"/>
      <c r="E999" s="85"/>
      <c r="F999" s="85"/>
      <c r="G999" s="85"/>
      <c r="H999" s="85"/>
      <c r="I999" s="85"/>
      <c r="J999" s="85"/>
      <c r="K999" s="85"/>
      <c r="L999" s="85"/>
      <c r="M999" s="85"/>
      <c r="N999" s="85"/>
      <c r="O999" s="85"/>
      <c r="P999" s="85"/>
      <c r="Q999" s="85"/>
      <c r="R999" s="85"/>
      <c r="S999" s="85"/>
      <c r="T999" s="85"/>
      <c r="U999" s="85"/>
      <c r="V999" s="85"/>
      <c r="W999" s="85"/>
      <c r="X999" s="85"/>
      <c r="Y999" s="85"/>
      <c r="Z999" s="85"/>
    </row>
    <row r="1000" spans="1:26">
      <c r="A1000" s="85"/>
      <c r="B1000" s="107"/>
      <c r="C1000" s="85"/>
      <c r="D1000" s="85"/>
      <c r="E1000" s="85"/>
      <c r="F1000" s="85"/>
      <c r="G1000" s="85"/>
      <c r="H1000" s="85"/>
      <c r="I1000" s="85"/>
      <c r="J1000" s="85"/>
      <c r="K1000" s="85"/>
      <c r="L1000" s="85"/>
      <c r="M1000" s="85"/>
      <c r="N1000" s="85"/>
      <c r="O1000" s="85"/>
      <c r="P1000" s="85"/>
      <c r="Q1000" s="85"/>
      <c r="R1000" s="85"/>
      <c r="S1000" s="85"/>
      <c r="T1000" s="85"/>
      <c r="U1000" s="85"/>
      <c r="V1000" s="85"/>
      <c r="W1000" s="85"/>
      <c r="X1000" s="85"/>
      <c r="Y1000" s="85"/>
      <c r="Z1000" s="85"/>
    </row>
  </sheetData>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outlinePr summaryBelow="0" summaryRight="0"/>
  </sheetPr>
  <dimension ref="A1:O1000"/>
  <sheetViews>
    <sheetView workbookViewId="0">
      <pane ySplit="1" topLeftCell="A2" activePane="bottomLeft" state="frozen"/>
      <selection pane="bottomLeft" activeCell="B3" sqref="B3"/>
    </sheetView>
  </sheetViews>
  <sheetFormatPr baseColWidth="10" defaultColWidth="14.3984375" defaultRowHeight="15.75" customHeight="1"/>
  <cols>
    <col min="1" max="1" width="30.796875" customWidth="1"/>
    <col min="6" max="6" width="16.59765625" customWidth="1"/>
    <col min="7" max="7" width="87.19921875" customWidth="1"/>
  </cols>
  <sheetData>
    <row r="1" spans="1:15">
      <c r="A1" s="79" t="s">
        <v>3184</v>
      </c>
      <c r="B1" s="79" t="s">
        <v>3185</v>
      </c>
      <c r="C1" s="267"/>
      <c r="D1" s="79" t="s">
        <v>3186</v>
      </c>
      <c r="E1" s="79" t="s">
        <v>3187</v>
      </c>
      <c r="F1" s="79" t="s">
        <v>1697</v>
      </c>
      <c r="G1" s="79" t="s">
        <v>440</v>
      </c>
    </row>
    <row r="2" spans="1:15">
      <c r="A2" s="143" t="s">
        <v>2827</v>
      </c>
      <c r="B2" s="78">
        <v>1</v>
      </c>
      <c r="C2" s="268">
        <v>0</v>
      </c>
      <c r="D2" s="78">
        <v>1100</v>
      </c>
      <c r="E2" s="78">
        <v>26</v>
      </c>
      <c r="F2" s="78">
        <f t="shared" ref="F2:F256" si="0">E2*D2</f>
        <v>28600</v>
      </c>
      <c r="G2" s="88" t="s">
        <v>2826</v>
      </c>
      <c r="H2" s="80"/>
      <c r="I2" s="80"/>
      <c r="J2" s="80"/>
      <c r="K2" s="80"/>
      <c r="L2" s="80"/>
      <c r="M2" s="80"/>
      <c r="N2" s="80"/>
      <c r="O2" s="80"/>
    </row>
    <row r="3" spans="1:15">
      <c r="A3" s="143" t="s">
        <v>2827</v>
      </c>
      <c r="B3" s="78">
        <v>2</v>
      </c>
      <c r="C3" s="268">
        <v>0</v>
      </c>
      <c r="D3" s="78">
        <v>1050</v>
      </c>
      <c r="E3" s="78">
        <v>26</v>
      </c>
      <c r="F3" s="78">
        <f t="shared" si="0"/>
        <v>27300</v>
      </c>
      <c r="G3" s="88" t="s">
        <v>2826</v>
      </c>
      <c r="H3" s="80"/>
      <c r="I3" s="80"/>
      <c r="J3" s="80"/>
      <c r="K3" s="80"/>
      <c r="L3" s="80"/>
      <c r="M3" s="80"/>
      <c r="N3" s="80"/>
      <c r="O3" s="80"/>
    </row>
    <row r="4" spans="1:15">
      <c r="A4" s="143" t="s">
        <v>2827</v>
      </c>
      <c r="B4" s="78">
        <v>3</v>
      </c>
      <c r="C4" s="268">
        <v>0</v>
      </c>
      <c r="D4" s="78">
        <v>1000</v>
      </c>
      <c r="E4" s="78">
        <v>26</v>
      </c>
      <c r="F4" s="78">
        <f t="shared" si="0"/>
        <v>26000</v>
      </c>
      <c r="G4" s="88" t="s">
        <v>2826</v>
      </c>
      <c r="H4" s="80"/>
      <c r="I4" s="80"/>
      <c r="J4" s="80"/>
      <c r="K4" s="80"/>
      <c r="L4" s="80"/>
      <c r="M4" s="80"/>
      <c r="N4" s="80"/>
      <c r="O4" s="80"/>
    </row>
    <row r="5" spans="1:15">
      <c r="A5" s="143" t="s">
        <v>2827</v>
      </c>
      <c r="B5" s="78">
        <v>4</v>
      </c>
      <c r="C5" s="268">
        <v>0</v>
      </c>
      <c r="D5" s="78">
        <v>1200</v>
      </c>
      <c r="E5" s="78">
        <v>26</v>
      </c>
      <c r="F5" s="78">
        <f t="shared" si="0"/>
        <v>31200</v>
      </c>
      <c r="G5" s="88" t="s">
        <v>2826</v>
      </c>
      <c r="H5" s="80"/>
      <c r="I5" s="80"/>
      <c r="J5" s="80"/>
      <c r="K5" s="80"/>
      <c r="L5" s="80"/>
      <c r="M5" s="80"/>
      <c r="N5" s="80"/>
      <c r="O5" s="80"/>
    </row>
    <row r="6" spans="1:15">
      <c r="A6" s="143" t="s">
        <v>2827</v>
      </c>
      <c r="B6" s="78">
        <v>5</v>
      </c>
      <c r="C6" s="268">
        <v>0</v>
      </c>
      <c r="D6" s="78">
        <v>1000</v>
      </c>
      <c r="E6" s="78">
        <v>26</v>
      </c>
      <c r="F6" s="78">
        <f t="shared" si="0"/>
        <v>26000</v>
      </c>
      <c r="G6" s="88" t="s">
        <v>2826</v>
      </c>
      <c r="H6" s="80"/>
      <c r="I6" s="80"/>
      <c r="J6" s="80"/>
      <c r="K6" s="80"/>
      <c r="L6" s="80"/>
      <c r="M6" s="80"/>
      <c r="N6" s="80"/>
      <c r="O6" s="80"/>
    </row>
    <row r="7" spans="1:15">
      <c r="A7" s="143" t="s">
        <v>2827</v>
      </c>
      <c r="B7" s="78">
        <v>6</v>
      </c>
      <c r="C7" s="268">
        <v>0</v>
      </c>
      <c r="D7" s="78">
        <v>1000</v>
      </c>
      <c r="E7" s="78">
        <v>26</v>
      </c>
      <c r="F7" s="78">
        <f t="shared" si="0"/>
        <v>26000</v>
      </c>
      <c r="G7" s="88" t="s">
        <v>2826</v>
      </c>
      <c r="H7" s="80"/>
      <c r="I7" s="80"/>
      <c r="J7" s="80"/>
      <c r="K7" s="80"/>
      <c r="L7" s="80"/>
      <c r="M7" s="80"/>
      <c r="N7" s="80"/>
      <c r="O7" s="80"/>
    </row>
    <row r="8" spans="1:15">
      <c r="A8" s="143" t="s">
        <v>2827</v>
      </c>
      <c r="B8" s="78">
        <v>7</v>
      </c>
      <c r="C8" s="268">
        <v>0</v>
      </c>
      <c r="D8" s="78">
        <v>900</v>
      </c>
      <c r="E8" s="78">
        <v>26</v>
      </c>
      <c r="F8" s="78">
        <f t="shared" si="0"/>
        <v>23400</v>
      </c>
      <c r="G8" s="88" t="s">
        <v>2826</v>
      </c>
      <c r="H8" s="80"/>
      <c r="I8" s="80"/>
      <c r="J8" s="80"/>
      <c r="K8" s="80"/>
      <c r="L8" s="80"/>
      <c r="M8" s="80"/>
      <c r="N8" s="80"/>
      <c r="O8" s="80"/>
    </row>
    <row r="9" spans="1:15">
      <c r="A9" s="143" t="s">
        <v>2827</v>
      </c>
      <c r="B9" s="78">
        <v>8</v>
      </c>
      <c r="C9" s="268">
        <v>0</v>
      </c>
      <c r="D9" s="78">
        <v>1100</v>
      </c>
      <c r="E9" s="78">
        <v>26</v>
      </c>
      <c r="F9" s="78">
        <f t="shared" si="0"/>
        <v>28600</v>
      </c>
      <c r="G9" s="88" t="s">
        <v>2826</v>
      </c>
      <c r="H9" s="80"/>
      <c r="I9" s="80"/>
      <c r="J9" s="80"/>
      <c r="K9" s="80"/>
      <c r="L9" s="80"/>
      <c r="M9" s="80"/>
      <c r="N9" s="80"/>
      <c r="O9" s="80"/>
    </row>
    <row r="10" spans="1:15">
      <c r="A10" s="143" t="s">
        <v>2827</v>
      </c>
      <c r="B10" s="78">
        <v>9</v>
      </c>
      <c r="C10" s="268">
        <v>0</v>
      </c>
      <c r="D10" s="78">
        <v>1000</v>
      </c>
      <c r="E10" s="78">
        <v>26</v>
      </c>
      <c r="F10" s="78">
        <f t="shared" si="0"/>
        <v>26000</v>
      </c>
      <c r="G10" s="88" t="s">
        <v>2826</v>
      </c>
      <c r="H10" s="80"/>
      <c r="I10" s="80"/>
      <c r="J10" s="80"/>
      <c r="K10" s="80"/>
      <c r="L10" s="80"/>
      <c r="M10" s="80"/>
      <c r="N10" s="80"/>
      <c r="O10" s="80"/>
    </row>
    <row r="11" spans="1:15">
      <c r="A11" s="143" t="s">
        <v>2832</v>
      </c>
      <c r="B11" s="78">
        <v>10</v>
      </c>
      <c r="C11" s="268">
        <v>625</v>
      </c>
      <c r="D11" s="78">
        <v>625</v>
      </c>
      <c r="E11" s="78">
        <v>23</v>
      </c>
      <c r="F11" s="78">
        <f t="shared" si="0"/>
        <v>14375</v>
      </c>
      <c r="G11" s="88" t="s">
        <v>2833</v>
      </c>
      <c r="H11" s="192" t="s">
        <v>2008</v>
      </c>
      <c r="I11" s="80"/>
      <c r="J11" s="80"/>
      <c r="K11" s="80"/>
      <c r="L11" s="80"/>
      <c r="M11" s="80"/>
      <c r="N11" s="80"/>
      <c r="O11" s="80"/>
    </row>
    <row r="12" spans="1:15">
      <c r="A12" s="143" t="s">
        <v>2832</v>
      </c>
      <c r="B12" s="78">
        <v>11</v>
      </c>
      <c r="C12" s="268">
        <v>395</v>
      </c>
      <c r="D12" s="78">
        <v>395</v>
      </c>
      <c r="E12" s="78">
        <v>23</v>
      </c>
      <c r="F12" s="78">
        <f t="shared" si="0"/>
        <v>9085</v>
      </c>
      <c r="G12" s="88" t="s">
        <v>2833</v>
      </c>
      <c r="H12" s="80"/>
      <c r="I12" s="80"/>
      <c r="J12" s="80"/>
      <c r="K12" s="80"/>
      <c r="L12" s="80"/>
      <c r="M12" s="80"/>
      <c r="N12" s="80"/>
      <c r="O12" s="80"/>
    </row>
    <row r="13" spans="1:15">
      <c r="A13" s="143" t="s">
        <v>2832</v>
      </c>
      <c r="B13" s="78">
        <v>12</v>
      </c>
      <c r="C13" s="268">
        <v>560</v>
      </c>
      <c r="D13" s="78">
        <v>560</v>
      </c>
      <c r="E13" s="78">
        <v>23</v>
      </c>
      <c r="F13" s="78">
        <f t="shared" si="0"/>
        <v>12880</v>
      </c>
      <c r="G13" s="88" t="s">
        <v>2833</v>
      </c>
      <c r="H13" s="80"/>
      <c r="I13" s="80"/>
      <c r="J13" s="80"/>
      <c r="K13" s="80"/>
      <c r="L13" s="80"/>
      <c r="M13" s="80"/>
      <c r="N13" s="80"/>
      <c r="O13" s="80"/>
    </row>
    <row r="14" spans="1:15">
      <c r="A14" s="143" t="s">
        <v>2832</v>
      </c>
      <c r="B14" s="78">
        <v>13</v>
      </c>
      <c r="C14" s="268">
        <v>592</v>
      </c>
      <c r="D14" s="78">
        <v>592</v>
      </c>
      <c r="E14" s="78">
        <v>23</v>
      </c>
      <c r="F14" s="78">
        <f t="shared" si="0"/>
        <v>13616</v>
      </c>
      <c r="G14" s="88" t="s">
        <v>2833</v>
      </c>
      <c r="H14" s="80"/>
      <c r="I14" s="80"/>
      <c r="J14" s="80"/>
      <c r="K14" s="80"/>
      <c r="L14" s="80"/>
      <c r="M14" s="80"/>
      <c r="N14" s="80"/>
      <c r="O14" s="80"/>
    </row>
    <row r="15" spans="1:15">
      <c r="A15" s="143" t="s">
        <v>2448</v>
      </c>
      <c r="B15" s="78">
        <v>14</v>
      </c>
      <c r="C15" s="268">
        <v>620</v>
      </c>
      <c r="D15" s="78">
        <v>620</v>
      </c>
      <c r="E15" s="78">
        <v>34</v>
      </c>
      <c r="F15" s="78">
        <f t="shared" si="0"/>
        <v>21080</v>
      </c>
      <c r="G15" s="88" t="s">
        <v>3042</v>
      </c>
      <c r="H15" s="80"/>
      <c r="I15" s="80"/>
      <c r="J15" s="80"/>
      <c r="K15" s="80"/>
      <c r="L15" s="80"/>
      <c r="M15" s="80"/>
      <c r="N15" s="80"/>
      <c r="O15" s="80"/>
    </row>
    <row r="16" spans="1:15">
      <c r="A16" s="143" t="s">
        <v>2448</v>
      </c>
      <c r="B16" s="78">
        <v>15</v>
      </c>
      <c r="C16" s="268">
        <v>651</v>
      </c>
      <c r="D16" s="78">
        <v>651</v>
      </c>
      <c r="E16" s="78">
        <v>34</v>
      </c>
      <c r="F16" s="78">
        <f t="shared" si="0"/>
        <v>22134</v>
      </c>
      <c r="G16" s="88" t="s">
        <v>3042</v>
      </c>
      <c r="H16" s="80"/>
      <c r="I16" s="80"/>
      <c r="J16" s="80"/>
      <c r="K16" s="80"/>
      <c r="L16" s="80"/>
      <c r="M16" s="80"/>
      <c r="N16" s="80"/>
      <c r="O16" s="80"/>
    </row>
    <row r="17" spans="1:15">
      <c r="A17" s="143" t="s">
        <v>2861</v>
      </c>
      <c r="B17" s="78">
        <v>16</v>
      </c>
      <c r="C17" s="268">
        <v>0</v>
      </c>
      <c r="D17" s="78">
        <v>0</v>
      </c>
      <c r="E17" s="78">
        <v>14</v>
      </c>
      <c r="F17" s="78">
        <f t="shared" si="0"/>
        <v>0</v>
      </c>
      <c r="G17" s="88" t="s">
        <v>2862</v>
      </c>
      <c r="H17" s="80"/>
      <c r="I17" s="80"/>
      <c r="J17" s="80"/>
      <c r="K17" s="80"/>
      <c r="L17" s="80"/>
      <c r="M17" s="80"/>
      <c r="N17" s="80"/>
      <c r="O17" s="80"/>
    </row>
    <row r="18" spans="1:15">
      <c r="A18" s="143" t="s">
        <v>2861</v>
      </c>
      <c r="B18" s="78">
        <v>17</v>
      </c>
      <c r="C18" s="268">
        <v>0</v>
      </c>
      <c r="D18" s="78">
        <v>0</v>
      </c>
      <c r="E18" s="78">
        <v>14</v>
      </c>
      <c r="F18" s="78">
        <f t="shared" si="0"/>
        <v>0</v>
      </c>
      <c r="G18" s="88" t="s">
        <v>2862</v>
      </c>
      <c r="H18" s="80"/>
      <c r="I18" s="80"/>
      <c r="J18" s="80"/>
      <c r="K18" s="80"/>
      <c r="L18" s="80"/>
      <c r="M18" s="80"/>
      <c r="N18" s="80"/>
      <c r="O18" s="80"/>
    </row>
    <row r="19" spans="1:15">
      <c r="A19" s="143" t="s">
        <v>1719</v>
      </c>
      <c r="B19" s="78">
        <v>18</v>
      </c>
      <c r="C19" s="268">
        <v>1230</v>
      </c>
      <c r="D19" s="78">
        <v>1230</v>
      </c>
      <c r="E19" s="78">
        <v>14</v>
      </c>
      <c r="F19" s="78">
        <f t="shared" si="0"/>
        <v>17220</v>
      </c>
      <c r="G19" s="88" t="s">
        <v>1720</v>
      </c>
      <c r="H19" s="80"/>
      <c r="I19" s="80"/>
      <c r="J19" s="80"/>
      <c r="K19" s="80"/>
      <c r="L19" s="80"/>
      <c r="M19" s="80"/>
      <c r="N19" s="80"/>
      <c r="O19" s="80"/>
    </row>
    <row r="20" spans="1:15">
      <c r="A20" s="143" t="s">
        <v>3051</v>
      </c>
      <c r="B20" s="78">
        <v>19</v>
      </c>
      <c r="C20" s="268">
        <v>1343</v>
      </c>
      <c r="D20" s="78">
        <v>1343</v>
      </c>
      <c r="E20" s="78">
        <v>25</v>
      </c>
      <c r="F20" s="78">
        <f t="shared" si="0"/>
        <v>33575</v>
      </c>
      <c r="G20" s="88" t="s">
        <v>3052</v>
      </c>
      <c r="H20" s="80"/>
      <c r="I20" s="80"/>
      <c r="J20" s="80"/>
      <c r="K20" s="80"/>
      <c r="L20" s="80"/>
      <c r="M20" s="80"/>
      <c r="N20" s="80"/>
      <c r="O20" s="80"/>
    </row>
    <row r="21" spans="1:15">
      <c r="A21" s="143" t="s">
        <v>1726</v>
      </c>
      <c r="B21" s="78">
        <v>20</v>
      </c>
      <c r="C21" s="268">
        <v>1130</v>
      </c>
      <c r="D21" s="78">
        <v>1130</v>
      </c>
      <c r="E21" s="78">
        <v>26</v>
      </c>
      <c r="F21" s="78">
        <f t="shared" si="0"/>
        <v>29380</v>
      </c>
      <c r="G21" s="88" t="s">
        <v>1727</v>
      </c>
      <c r="H21" s="80"/>
      <c r="I21" s="80"/>
      <c r="J21" s="80"/>
      <c r="K21" s="80"/>
      <c r="L21" s="80"/>
      <c r="M21" s="80"/>
      <c r="N21" s="80"/>
      <c r="O21" s="80"/>
    </row>
    <row r="22" spans="1:15">
      <c r="A22" s="143" t="s">
        <v>2141</v>
      </c>
      <c r="B22" s="78">
        <v>21</v>
      </c>
      <c r="C22" s="268">
        <v>0</v>
      </c>
      <c r="D22" s="78">
        <v>0</v>
      </c>
      <c r="E22" s="78">
        <v>43</v>
      </c>
      <c r="F22" s="78">
        <f t="shared" si="0"/>
        <v>0</v>
      </c>
      <c r="G22" s="88" t="s">
        <v>2142</v>
      </c>
    </row>
    <row r="23" spans="1:15">
      <c r="A23" s="143" t="s">
        <v>1860</v>
      </c>
      <c r="B23" s="78">
        <v>21</v>
      </c>
      <c r="C23" s="268">
        <v>0</v>
      </c>
      <c r="D23" s="78">
        <v>0</v>
      </c>
      <c r="E23" s="78">
        <v>56</v>
      </c>
      <c r="F23" s="78">
        <f t="shared" si="0"/>
        <v>0</v>
      </c>
      <c r="G23" s="88" t="s">
        <v>1861</v>
      </c>
    </row>
    <row r="24" spans="1:15">
      <c r="A24" s="143" t="s">
        <v>2731</v>
      </c>
      <c r="B24" s="78">
        <v>21</v>
      </c>
      <c r="C24" s="268">
        <v>78</v>
      </c>
      <c r="D24" s="78">
        <v>78</v>
      </c>
      <c r="E24" s="78">
        <v>14</v>
      </c>
      <c r="F24" s="78">
        <f t="shared" si="0"/>
        <v>1092</v>
      </c>
      <c r="G24" s="88" t="s">
        <v>2733</v>
      </c>
    </row>
    <row r="25" spans="1:15">
      <c r="A25" s="143" t="s">
        <v>2232</v>
      </c>
      <c r="B25" s="78">
        <v>21</v>
      </c>
      <c r="C25" s="268">
        <v>0</v>
      </c>
      <c r="D25" s="78">
        <v>0</v>
      </c>
      <c r="E25" s="78">
        <v>64</v>
      </c>
      <c r="F25" s="78">
        <f t="shared" si="0"/>
        <v>0</v>
      </c>
      <c r="G25" s="90" t="s">
        <v>2233</v>
      </c>
    </row>
    <row r="26" spans="1:15">
      <c r="A26" s="143" t="s">
        <v>2645</v>
      </c>
      <c r="B26" s="78">
        <v>21</v>
      </c>
      <c r="C26" s="268">
        <v>34</v>
      </c>
      <c r="D26" s="78">
        <v>34</v>
      </c>
      <c r="E26" s="78">
        <v>11</v>
      </c>
      <c r="F26" s="78">
        <f t="shared" si="0"/>
        <v>374</v>
      </c>
      <c r="G26" s="88" t="s">
        <v>2646</v>
      </c>
    </row>
    <row r="27" spans="1:15">
      <c r="A27" s="143" t="s">
        <v>2106</v>
      </c>
      <c r="B27" s="78">
        <v>21</v>
      </c>
      <c r="C27" s="268">
        <v>7</v>
      </c>
      <c r="D27" s="78">
        <v>0</v>
      </c>
      <c r="E27" s="78">
        <v>68</v>
      </c>
      <c r="F27" s="78">
        <f t="shared" si="0"/>
        <v>0</v>
      </c>
      <c r="G27" s="88" t="s">
        <v>2107</v>
      </c>
    </row>
    <row r="28" spans="1:15">
      <c r="A28" s="143" t="s">
        <v>2070</v>
      </c>
      <c r="B28" s="78">
        <v>21</v>
      </c>
      <c r="C28" s="268">
        <v>0</v>
      </c>
      <c r="D28" s="78">
        <v>0</v>
      </c>
      <c r="E28" s="78">
        <v>36</v>
      </c>
      <c r="F28" s="78">
        <f t="shared" si="0"/>
        <v>0</v>
      </c>
      <c r="G28" s="88" t="s">
        <v>2069</v>
      </c>
    </row>
    <row r="29" spans="1:15">
      <c r="A29" s="143" t="s">
        <v>2098</v>
      </c>
      <c r="B29" s="78">
        <v>21</v>
      </c>
      <c r="C29" s="268">
        <v>0</v>
      </c>
      <c r="D29" s="78">
        <v>0</v>
      </c>
      <c r="E29" s="78">
        <v>34</v>
      </c>
      <c r="F29" s="78">
        <f t="shared" si="0"/>
        <v>0</v>
      </c>
      <c r="G29" s="88" t="s">
        <v>2099</v>
      </c>
    </row>
    <row r="30" spans="1:15">
      <c r="A30" s="143" t="s">
        <v>2930</v>
      </c>
      <c r="B30" s="78">
        <v>21</v>
      </c>
      <c r="C30" s="268">
        <v>17</v>
      </c>
      <c r="D30" s="78">
        <v>17</v>
      </c>
      <c r="E30" s="78">
        <v>32</v>
      </c>
      <c r="F30" s="78">
        <f t="shared" si="0"/>
        <v>544</v>
      </c>
      <c r="G30" s="88" t="s">
        <v>2931</v>
      </c>
    </row>
    <row r="31" spans="1:15">
      <c r="A31" s="143" t="s">
        <v>2903</v>
      </c>
      <c r="B31" s="78">
        <v>21</v>
      </c>
      <c r="C31" s="268">
        <v>14</v>
      </c>
      <c r="D31" s="78">
        <v>14</v>
      </c>
      <c r="E31" s="78">
        <v>28</v>
      </c>
      <c r="F31" s="78">
        <f t="shared" si="0"/>
        <v>392</v>
      </c>
      <c r="G31" s="88" t="s">
        <v>2904</v>
      </c>
    </row>
    <row r="32" spans="1:15">
      <c r="A32" s="143" t="s">
        <v>2394</v>
      </c>
      <c r="B32" s="78">
        <v>21</v>
      </c>
      <c r="C32" s="268">
        <v>0</v>
      </c>
      <c r="D32" s="78">
        <v>0</v>
      </c>
      <c r="E32" s="78">
        <v>126</v>
      </c>
      <c r="F32" s="78">
        <f t="shared" si="0"/>
        <v>0</v>
      </c>
      <c r="G32" s="88" t="s">
        <v>2395</v>
      </c>
    </row>
    <row r="33" spans="1:7">
      <c r="A33" s="143" t="s">
        <v>2130</v>
      </c>
      <c r="B33" s="78">
        <v>21</v>
      </c>
      <c r="C33" s="268">
        <v>0</v>
      </c>
      <c r="D33" s="78">
        <v>31</v>
      </c>
      <c r="E33" s="78">
        <v>18</v>
      </c>
      <c r="F33" s="78">
        <f t="shared" si="0"/>
        <v>558</v>
      </c>
      <c r="G33" s="88" t="s">
        <v>2131</v>
      </c>
    </row>
    <row r="34" spans="1:7">
      <c r="A34" s="143" t="s">
        <v>2608</v>
      </c>
      <c r="B34" s="78">
        <v>21</v>
      </c>
      <c r="C34" s="268">
        <v>11</v>
      </c>
      <c r="D34" s="78">
        <v>11</v>
      </c>
      <c r="E34" s="78">
        <v>28</v>
      </c>
      <c r="F34" s="78">
        <f t="shared" si="0"/>
        <v>308</v>
      </c>
      <c r="G34" s="88" t="s">
        <v>2609</v>
      </c>
    </row>
    <row r="35" spans="1:7">
      <c r="A35" s="143" t="s">
        <v>2046</v>
      </c>
      <c r="B35" s="78">
        <v>21</v>
      </c>
      <c r="C35" s="268">
        <v>0</v>
      </c>
      <c r="D35" s="78">
        <v>0</v>
      </c>
      <c r="E35" s="78">
        <v>37</v>
      </c>
      <c r="F35" s="78">
        <f t="shared" si="0"/>
        <v>0</v>
      </c>
      <c r="G35" s="88" t="s">
        <v>2047</v>
      </c>
    </row>
    <row r="36" spans="1:7">
      <c r="A36" s="143" t="s">
        <v>2574</v>
      </c>
      <c r="B36" s="78">
        <v>21</v>
      </c>
      <c r="C36" s="268">
        <v>13</v>
      </c>
      <c r="D36" s="78">
        <v>13</v>
      </c>
      <c r="E36" s="78">
        <v>17</v>
      </c>
      <c r="F36" s="78">
        <f t="shared" si="0"/>
        <v>221</v>
      </c>
      <c r="G36" s="88" t="s">
        <v>2575</v>
      </c>
    </row>
    <row r="37" spans="1:7">
      <c r="A37" s="143" t="s">
        <v>2425</v>
      </c>
      <c r="B37" s="78">
        <v>21</v>
      </c>
      <c r="C37" s="268">
        <v>0</v>
      </c>
      <c r="D37" s="78">
        <v>0</v>
      </c>
      <c r="E37" s="78">
        <v>12</v>
      </c>
      <c r="F37" s="78">
        <f t="shared" si="0"/>
        <v>0</v>
      </c>
      <c r="G37" s="88" t="s">
        <v>2426</v>
      </c>
    </row>
    <row r="38" spans="1:7">
      <c r="A38" s="143" t="s">
        <v>2313</v>
      </c>
      <c r="B38" s="78">
        <v>21</v>
      </c>
      <c r="C38" s="268">
        <v>0</v>
      </c>
      <c r="D38" s="78">
        <v>0</v>
      </c>
      <c r="E38" s="78">
        <v>84</v>
      </c>
      <c r="F38" s="78">
        <f t="shared" si="0"/>
        <v>0</v>
      </c>
      <c r="G38" s="88" t="s">
        <v>2315</v>
      </c>
    </row>
    <row r="39" spans="1:7">
      <c r="A39" s="143" t="s">
        <v>2402</v>
      </c>
      <c r="B39" s="78">
        <v>21</v>
      </c>
      <c r="C39" s="268">
        <v>0</v>
      </c>
      <c r="D39" s="78">
        <v>0</v>
      </c>
      <c r="E39" s="78">
        <v>75</v>
      </c>
      <c r="F39" s="78">
        <f t="shared" si="0"/>
        <v>0</v>
      </c>
      <c r="G39" s="88" t="s">
        <v>2403</v>
      </c>
    </row>
    <row r="40" spans="1:7">
      <c r="A40" s="143" t="s">
        <v>3009</v>
      </c>
      <c r="B40" s="78">
        <v>21</v>
      </c>
      <c r="C40" s="268">
        <v>22</v>
      </c>
      <c r="D40" s="78">
        <v>22</v>
      </c>
      <c r="E40" s="78">
        <v>29</v>
      </c>
      <c r="F40" s="78">
        <f t="shared" si="0"/>
        <v>638</v>
      </c>
      <c r="G40" s="88" t="s">
        <v>3010</v>
      </c>
    </row>
    <row r="41" spans="1:7">
      <c r="A41" s="143" t="s">
        <v>2134</v>
      </c>
      <c r="B41" s="78">
        <v>21</v>
      </c>
      <c r="C41" s="268">
        <v>0</v>
      </c>
      <c r="D41" s="78">
        <v>0</v>
      </c>
      <c r="E41" s="78">
        <v>47</v>
      </c>
      <c r="F41" s="78">
        <f t="shared" si="0"/>
        <v>0</v>
      </c>
      <c r="G41" s="88" t="s">
        <v>2135</v>
      </c>
    </row>
    <row r="42" spans="1:7">
      <c r="A42" s="143" t="s">
        <v>2700</v>
      </c>
      <c r="B42" s="78">
        <v>21</v>
      </c>
      <c r="C42" s="268">
        <v>16</v>
      </c>
      <c r="D42" s="78">
        <v>16</v>
      </c>
      <c r="E42" s="78">
        <v>19</v>
      </c>
      <c r="F42" s="78">
        <f t="shared" si="0"/>
        <v>304</v>
      </c>
      <c r="G42" s="88" t="s">
        <v>2701</v>
      </c>
    </row>
    <row r="43" spans="1:7">
      <c r="A43" s="143" t="s">
        <v>1849</v>
      </c>
      <c r="B43" s="78">
        <v>21</v>
      </c>
      <c r="C43" s="268">
        <v>0</v>
      </c>
      <c r="D43" s="78">
        <v>0</v>
      </c>
      <c r="E43" s="78">
        <v>32</v>
      </c>
      <c r="F43" s="78">
        <f t="shared" si="0"/>
        <v>0</v>
      </c>
      <c r="G43" s="88" t="s">
        <v>1850</v>
      </c>
    </row>
    <row r="44" spans="1:7">
      <c r="A44" s="143" t="s">
        <v>2465</v>
      </c>
      <c r="B44" s="78">
        <v>21</v>
      </c>
      <c r="C44" s="268">
        <v>0</v>
      </c>
      <c r="D44" s="78">
        <v>0</v>
      </c>
      <c r="E44" s="78">
        <v>43</v>
      </c>
      <c r="F44" s="78">
        <f t="shared" si="0"/>
        <v>0</v>
      </c>
      <c r="G44" s="88" t="s">
        <v>2466</v>
      </c>
    </row>
    <row r="45" spans="1:7">
      <c r="A45" s="143" t="s">
        <v>2102</v>
      </c>
      <c r="B45" s="78">
        <v>21</v>
      </c>
      <c r="C45" s="268">
        <v>0</v>
      </c>
      <c r="D45" s="78">
        <v>0</v>
      </c>
      <c r="E45" s="78">
        <v>64</v>
      </c>
      <c r="F45" s="78">
        <f t="shared" si="0"/>
        <v>0</v>
      </c>
      <c r="G45" s="88" t="s">
        <v>2103</v>
      </c>
    </row>
    <row r="46" spans="1:7">
      <c r="A46" s="143" t="s">
        <v>1898</v>
      </c>
      <c r="B46" s="78">
        <v>21</v>
      </c>
      <c r="C46" s="268">
        <v>0</v>
      </c>
      <c r="D46" s="78">
        <v>0</v>
      </c>
      <c r="E46" s="78">
        <v>121</v>
      </c>
      <c r="F46" s="78">
        <f t="shared" si="0"/>
        <v>0</v>
      </c>
      <c r="G46" s="88" t="s">
        <v>1899</v>
      </c>
    </row>
    <row r="47" spans="1:7">
      <c r="A47" s="143" t="s">
        <v>2386</v>
      </c>
      <c r="B47" s="78">
        <v>21</v>
      </c>
      <c r="C47" s="268">
        <v>0</v>
      </c>
      <c r="D47" s="78">
        <v>16</v>
      </c>
      <c r="E47" s="78">
        <v>35</v>
      </c>
      <c r="F47" s="78">
        <f t="shared" si="0"/>
        <v>560</v>
      </c>
      <c r="G47" s="88" t="s">
        <v>2387</v>
      </c>
    </row>
    <row r="48" spans="1:7">
      <c r="A48" s="143" t="s">
        <v>2316</v>
      </c>
      <c r="B48" s="78">
        <v>21</v>
      </c>
      <c r="C48" s="268">
        <v>0</v>
      </c>
      <c r="D48" s="78">
        <v>0</v>
      </c>
      <c r="E48" s="78">
        <v>34</v>
      </c>
      <c r="F48" s="78">
        <f t="shared" si="0"/>
        <v>0</v>
      </c>
      <c r="G48" s="88" t="s">
        <v>2317</v>
      </c>
    </row>
    <row r="49" spans="1:7">
      <c r="A49" s="143" t="s">
        <v>2275</v>
      </c>
      <c r="B49" s="78">
        <v>21</v>
      </c>
      <c r="C49" s="268">
        <v>12</v>
      </c>
      <c r="D49" s="78">
        <v>12</v>
      </c>
      <c r="E49" s="78">
        <v>19</v>
      </c>
      <c r="F49" s="78">
        <f t="shared" si="0"/>
        <v>228</v>
      </c>
      <c r="G49" s="88" t="s">
        <v>2905</v>
      </c>
    </row>
    <row r="50" spans="1:7">
      <c r="A50" s="143" t="s">
        <v>2715</v>
      </c>
      <c r="B50" s="78">
        <v>21</v>
      </c>
      <c r="C50" s="268">
        <v>61</v>
      </c>
      <c r="D50" s="78">
        <v>66</v>
      </c>
      <c r="E50" s="78">
        <v>20</v>
      </c>
      <c r="F50" s="78">
        <f t="shared" si="0"/>
        <v>1320</v>
      </c>
      <c r="G50" s="88" t="s">
        <v>2716</v>
      </c>
    </row>
    <row r="51" spans="1:7">
      <c r="A51" s="143" t="s">
        <v>2455</v>
      </c>
      <c r="B51" s="78">
        <v>21</v>
      </c>
      <c r="C51" s="268">
        <v>0</v>
      </c>
      <c r="D51" s="78">
        <v>0</v>
      </c>
      <c r="E51" s="78">
        <v>34</v>
      </c>
      <c r="F51" s="78">
        <f t="shared" si="0"/>
        <v>0</v>
      </c>
      <c r="G51" s="88" t="s">
        <v>2456</v>
      </c>
    </row>
    <row r="52" spans="1:7">
      <c r="A52" s="143" t="s">
        <v>2629</v>
      </c>
      <c r="B52" s="78">
        <v>21</v>
      </c>
      <c r="C52" s="268">
        <v>20</v>
      </c>
      <c r="D52" s="78">
        <v>20</v>
      </c>
      <c r="E52" s="78">
        <v>29</v>
      </c>
      <c r="F52" s="78">
        <f t="shared" si="0"/>
        <v>580</v>
      </c>
      <c r="G52" s="88" t="s">
        <v>2630</v>
      </c>
    </row>
    <row r="53" spans="1:7">
      <c r="A53" s="143" t="s">
        <v>2584</v>
      </c>
      <c r="B53" s="78">
        <v>21</v>
      </c>
      <c r="C53" s="268">
        <v>35</v>
      </c>
      <c r="D53" s="78">
        <v>35</v>
      </c>
      <c r="E53" s="78">
        <v>19</v>
      </c>
      <c r="F53" s="78">
        <f t="shared" si="0"/>
        <v>665</v>
      </c>
      <c r="G53" s="88" t="s">
        <v>2585</v>
      </c>
    </row>
    <row r="54" spans="1:7">
      <c r="A54" s="143" t="s">
        <v>2771</v>
      </c>
      <c r="B54" s="78">
        <v>21</v>
      </c>
      <c r="C54" s="268">
        <v>47</v>
      </c>
      <c r="D54" s="78">
        <v>47</v>
      </c>
      <c r="E54" s="78">
        <v>16</v>
      </c>
      <c r="F54" s="78">
        <f t="shared" si="0"/>
        <v>752</v>
      </c>
      <c r="G54" s="88" t="s">
        <v>2772</v>
      </c>
    </row>
    <row r="55" spans="1:7">
      <c r="A55" s="143" t="s">
        <v>2443</v>
      </c>
      <c r="B55" s="78">
        <v>21</v>
      </c>
      <c r="C55" s="268">
        <v>0</v>
      </c>
      <c r="D55" s="78">
        <v>0</v>
      </c>
      <c r="E55" s="78">
        <v>42</v>
      </c>
      <c r="F55" s="78">
        <f t="shared" si="0"/>
        <v>0</v>
      </c>
      <c r="G55" s="88" t="s">
        <v>2444</v>
      </c>
    </row>
    <row r="56" spans="1:7">
      <c r="A56" s="143" t="s">
        <v>2515</v>
      </c>
      <c r="B56" s="78">
        <v>21</v>
      </c>
      <c r="C56" s="268">
        <v>16</v>
      </c>
      <c r="D56" s="78">
        <v>16</v>
      </c>
      <c r="E56" s="78">
        <v>14</v>
      </c>
      <c r="F56" s="78">
        <f t="shared" si="0"/>
        <v>224</v>
      </c>
      <c r="G56" s="88" t="s">
        <v>2516</v>
      </c>
    </row>
    <row r="57" spans="1:7">
      <c r="A57" s="143" t="s">
        <v>1806</v>
      </c>
      <c r="B57" s="78">
        <v>21</v>
      </c>
      <c r="C57" s="268">
        <v>0</v>
      </c>
      <c r="D57" s="78">
        <v>0</v>
      </c>
      <c r="E57" s="78">
        <v>47</v>
      </c>
      <c r="F57" s="78">
        <f t="shared" si="0"/>
        <v>0</v>
      </c>
      <c r="G57" s="88" t="s">
        <v>1807</v>
      </c>
    </row>
    <row r="58" spans="1:7">
      <c r="A58" s="143" t="s">
        <v>2883</v>
      </c>
      <c r="B58" s="78">
        <v>21</v>
      </c>
      <c r="C58" s="268">
        <v>8</v>
      </c>
      <c r="D58" s="78">
        <v>8</v>
      </c>
      <c r="E58" s="78">
        <v>20</v>
      </c>
      <c r="F58" s="78">
        <f t="shared" si="0"/>
        <v>160</v>
      </c>
      <c r="G58" s="88" t="s">
        <v>2884</v>
      </c>
    </row>
    <row r="59" spans="1:7">
      <c r="A59" s="143" t="s">
        <v>1991</v>
      </c>
      <c r="B59" s="78">
        <v>21</v>
      </c>
      <c r="C59" s="268">
        <v>0</v>
      </c>
      <c r="D59" s="78">
        <v>0</v>
      </c>
      <c r="E59" s="78">
        <v>16</v>
      </c>
      <c r="F59" s="78">
        <f t="shared" si="0"/>
        <v>0</v>
      </c>
      <c r="G59" s="88" t="s">
        <v>1992</v>
      </c>
    </row>
    <row r="60" spans="1:7">
      <c r="A60" s="143" t="s">
        <v>2618</v>
      </c>
      <c r="B60" s="78">
        <v>21</v>
      </c>
      <c r="C60" s="268">
        <v>5</v>
      </c>
      <c r="D60" s="78">
        <v>5</v>
      </c>
      <c r="E60" s="78">
        <v>18</v>
      </c>
      <c r="F60" s="78">
        <f t="shared" si="0"/>
        <v>90</v>
      </c>
      <c r="G60" s="88" t="s">
        <v>2619</v>
      </c>
    </row>
    <row r="61" spans="1:7">
      <c r="A61" s="143" t="s">
        <v>2330</v>
      </c>
      <c r="B61" s="78">
        <v>21</v>
      </c>
      <c r="C61" s="268">
        <v>0</v>
      </c>
      <c r="D61" s="78">
        <v>0</v>
      </c>
      <c r="E61" s="78">
        <v>34</v>
      </c>
      <c r="F61" s="78">
        <f t="shared" si="0"/>
        <v>0</v>
      </c>
      <c r="G61" s="88" t="s">
        <v>2331</v>
      </c>
    </row>
    <row r="62" spans="1:7">
      <c r="A62" s="143" t="s">
        <v>2938</v>
      </c>
      <c r="B62" s="78">
        <v>21</v>
      </c>
      <c r="C62" s="268">
        <v>14</v>
      </c>
      <c r="D62" s="78">
        <v>14</v>
      </c>
      <c r="E62" s="78">
        <v>21</v>
      </c>
      <c r="F62" s="78">
        <f t="shared" si="0"/>
        <v>294</v>
      </c>
      <c r="G62" s="88" t="s">
        <v>2939</v>
      </c>
    </row>
    <row r="63" spans="1:7">
      <c r="A63" s="143" t="s">
        <v>2083</v>
      </c>
      <c r="B63" s="78">
        <v>21</v>
      </c>
      <c r="C63" s="268">
        <v>0</v>
      </c>
      <c r="D63" s="78">
        <v>0</v>
      </c>
      <c r="E63" s="78">
        <v>37</v>
      </c>
      <c r="F63" s="78">
        <f t="shared" si="0"/>
        <v>0</v>
      </c>
      <c r="G63" s="88" t="s">
        <v>2084</v>
      </c>
    </row>
    <row r="64" spans="1:7">
      <c r="A64" s="143" t="s">
        <v>2543</v>
      </c>
      <c r="B64" s="78">
        <v>21</v>
      </c>
      <c r="C64" s="268">
        <v>5</v>
      </c>
      <c r="D64" s="78">
        <v>5</v>
      </c>
      <c r="E64" s="78">
        <v>19</v>
      </c>
      <c r="F64" s="78">
        <f t="shared" si="0"/>
        <v>95</v>
      </c>
      <c r="G64" s="88" t="s">
        <v>2544</v>
      </c>
    </row>
    <row r="65" spans="1:7">
      <c r="A65" s="143" t="s">
        <v>2421</v>
      </c>
      <c r="B65" s="78">
        <v>21</v>
      </c>
      <c r="C65" s="268">
        <v>0</v>
      </c>
      <c r="D65" s="78">
        <v>3</v>
      </c>
      <c r="E65" s="78">
        <v>51</v>
      </c>
      <c r="F65" s="78">
        <f t="shared" si="0"/>
        <v>153</v>
      </c>
      <c r="G65" s="88" t="s">
        <v>2422</v>
      </c>
    </row>
    <row r="66" spans="1:7">
      <c r="A66" s="143" t="s">
        <v>2414</v>
      </c>
      <c r="B66" s="78">
        <v>21</v>
      </c>
      <c r="C66" s="268">
        <v>7</v>
      </c>
      <c r="D66" s="78">
        <v>0</v>
      </c>
      <c r="E66" s="78">
        <v>51</v>
      </c>
      <c r="F66" s="78">
        <f t="shared" si="0"/>
        <v>0</v>
      </c>
      <c r="G66" s="88" t="s">
        <v>2418</v>
      </c>
    </row>
    <row r="67" spans="1:7">
      <c r="A67" s="143" t="s">
        <v>2410</v>
      </c>
      <c r="B67" s="78">
        <v>21</v>
      </c>
      <c r="C67" s="268">
        <v>0</v>
      </c>
      <c r="D67" s="78">
        <v>0</v>
      </c>
      <c r="E67" s="78">
        <v>38</v>
      </c>
      <c r="F67" s="78">
        <f t="shared" si="0"/>
        <v>0</v>
      </c>
      <c r="G67" s="88" t="s">
        <v>2411</v>
      </c>
    </row>
    <row r="68" spans="1:7">
      <c r="A68" s="143" t="s">
        <v>1715</v>
      </c>
      <c r="B68" s="78">
        <v>21</v>
      </c>
      <c r="C68" s="268">
        <v>35</v>
      </c>
      <c r="D68" s="78">
        <v>35</v>
      </c>
      <c r="E68" s="78">
        <v>23</v>
      </c>
      <c r="F68" s="78">
        <f t="shared" si="0"/>
        <v>805</v>
      </c>
      <c r="G68" s="88" t="s">
        <v>1716</v>
      </c>
    </row>
    <row r="69" spans="1:7">
      <c r="A69" s="143" t="s">
        <v>1916</v>
      </c>
      <c r="B69" s="78">
        <v>21</v>
      </c>
      <c r="C69" s="268">
        <v>0</v>
      </c>
      <c r="D69" s="78">
        <v>0</v>
      </c>
      <c r="E69" s="78">
        <v>54</v>
      </c>
      <c r="F69" s="78">
        <f t="shared" si="0"/>
        <v>0</v>
      </c>
      <c r="G69" s="88" t="s">
        <v>1917</v>
      </c>
    </row>
    <row r="70" spans="1:7">
      <c r="A70" s="143" t="s">
        <v>1843</v>
      </c>
      <c r="B70" s="78">
        <v>21</v>
      </c>
      <c r="C70" s="268">
        <v>0</v>
      </c>
      <c r="D70" s="78">
        <v>0</v>
      </c>
      <c r="E70" s="78">
        <v>40</v>
      </c>
      <c r="F70" s="78">
        <f t="shared" si="0"/>
        <v>0</v>
      </c>
      <c r="G70" s="88" t="s">
        <v>1844</v>
      </c>
    </row>
    <row r="71" spans="1:7">
      <c r="A71" s="143" t="s">
        <v>2290</v>
      </c>
      <c r="B71" s="78">
        <v>22</v>
      </c>
      <c r="C71" s="268">
        <v>163</v>
      </c>
      <c r="D71" s="78">
        <v>163</v>
      </c>
      <c r="E71" s="78">
        <v>139</v>
      </c>
      <c r="F71" s="78">
        <f t="shared" si="0"/>
        <v>22657</v>
      </c>
      <c r="G71" s="88" t="s">
        <v>2291</v>
      </c>
    </row>
    <row r="72" spans="1:7">
      <c r="A72" s="143" t="s">
        <v>3026</v>
      </c>
      <c r="B72" s="78">
        <v>22</v>
      </c>
      <c r="C72" s="268">
        <v>174</v>
      </c>
      <c r="D72" s="78">
        <v>174</v>
      </c>
      <c r="E72" s="78">
        <v>11</v>
      </c>
      <c r="F72" s="78">
        <f t="shared" si="0"/>
        <v>1914</v>
      </c>
      <c r="G72" s="88" t="s">
        <v>3027</v>
      </c>
    </row>
    <row r="73" spans="1:7">
      <c r="A73" s="143" t="s">
        <v>2493</v>
      </c>
      <c r="B73" s="78">
        <v>22</v>
      </c>
      <c r="C73" s="268">
        <v>98</v>
      </c>
      <c r="D73" s="78">
        <v>98</v>
      </c>
      <c r="E73" s="78">
        <v>22</v>
      </c>
      <c r="F73" s="78">
        <f t="shared" si="0"/>
        <v>2156</v>
      </c>
      <c r="G73" s="88" t="s">
        <v>2494</v>
      </c>
    </row>
    <row r="74" spans="1:7">
      <c r="A74" s="143" t="s">
        <v>2725</v>
      </c>
      <c r="B74" s="78">
        <v>22</v>
      </c>
      <c r="C74" s="268">
        <v>534</v>
      </c>
      <c r="D74" s="78">
        <v>534</v>
      </c>
      <c r="E74" s="78">
        <v>28</v>
      </c>
      <c r="F74" s="78">
        <f t="shared" si="0"/>
        <v>14952</v>
      </c>
      <c r="G74" s="90" t="s">
        <v>2726</v>
      </c>
    </row>
    <row r="75" spans="1:7">
      <c r="A75" s="143" t="s">
        <v>2014</v>
      </c>
      <c r="B75" s="78">
        <v>22</v>
      </c>
      <c r="C75" s="268">
        <v>0</v>
      </c>
      <c r="D75" s="78">
        <v>0</v>
      </c>
      <c r="E75" s="78">
        <v>7</v>
      </c>
      <c r="F75" s="78">
        <f t="shared" si="0"/>
        <v>0</v>
      </c>
      <c r="G75" s="88" t="s">
        <v>2015</v>
      </c>
    </row>
    <row r="76" spans="1:7">
      <c r="A76" s="143" t="s">
        <v>1941</v>
      </c>
      <c r="B76" s="78">
        <v>22</v>
      </c>
      <c r="C76" s="268">
        <v>11</v>
      </c>
      <c r="D76" s="78">
        <v>11</v>
      </c>
      <c r="E76" s="78">
        <v>47</v>
      </c>
      <c r="F76" s="78">
        <f t="shared" si="0"/>
        <v>517</v>
      </c>
      <c r="G76" s="88" t="s">
        <v>1942</v>
      </c>
    </row>
    <row r="77" spans="1:7">
      <c r="A77" s="143" t="s">
        <v>2773</v>
      </c>
      <c r="B77" s="78">
        <v>23</v>
      </c>
      <c r="C77" s="268">
        <v>42</v>
      </c>
      <c r="D77" s="78">
        <v>35</v>
      </c>
      <c r="E77" s="78">
        <v>24</v>
      </c>
      <c r="F77" s="78">
        <f t="shared" si="0"/>
        <v>840</v>
      </c>
      <c r="G77" s="88" t="s">
        <v>2774</v>
      </c>
    </row>
    <row r="78" spans="1:7">
      <c r="A78" s="143" t="s">
        <v>2155</v>
      </c>
      <c r="B78" s="78">
        <v>23</v>
      </c>
      <c r="C78" s="268">
        <v>0</v>
      </c>
      <c r="D78" s="78">
        <v>22</v>
      </c>
      <c r="E78" s="78">
        <v>37</v>
      </c>
      <c r="F78" s="78">
        <f t="shared" si="0"/>
        <v>814</v>
      </c>
      <c r="G78" s="88" t="s">
        <v>2156</v>
      </c>
    </row>
    <row r="79" spans="1:7">
      <c r="A79" s="143" t="s">
        <v>2572</v>
      </c>
      <c r="B79" s="78">
        <v>23</v>
      </c>
      <c r="C79" s="268">
        <v>70</v>
      </c>
      <c r="D79" s="78">
        <v>71</v>
      </c>
      <c r="E79" s="78">
        <v>20</v>
      </c>
      <c r="F79" s="78">
        <f t="shared" si="0"/>
        <v>1420</v>
      </c>
      <c r="G79" s="88" t="s">
        <v>2573</v>
      </c>
    </row>
    <row r="80" spans="1:7">
      <c r="A80" s="143" t="s">
        <v>1905</v>
      </c>
      <c r="B80" s="78">
        <v>23</v>
      </c>
      <c r="C80" s="268">
        <v>0</v>
      </c>
      <c r="D80" s="78">
        <v>0</v>
      </c>
      <c r="E80" s="78">
        <v>70</v>
      </c>
      <c r="F80" s="78">
        <f t="shared" si="0"/>
        <v>0</v>
      </c>
      <c r="G80" s="88" t="s">
        <v>1907</v>
      </c>
    </row>
    <row r="81" spans="1:7">
      <c r="A81" s="143" t="s">
        <v>2706</v>
      </c>
      <c r="B81" s="78">
        <v>23</v>
      </c>
      <c r="C81" s="268">
        <v>75</v>
      </c>
      <c r="D81" s="78">
        <v>75</v>
      </c>
      <c r="E81" s="78">
        <v>21</v>
      </c>
      <c r="F81" s="78">
        <f t="shared" si="0"/>
        <v>1575</v>
      </c>
      <c r="G81" s="88" t="s">
        <v>2707</v>
      </c>
    </row>
    <row r="82" spans="1:7">
      <c r="A82" s="143" t="s">
        <v>2178</v>
      </c>
      <c r="B82" s="78">
        <v>23</v>
      </c>
      <c r="C82" s="268">
        <v>0</v>
      </c>
      <c r="D82" s="78">
        <v>15</v>
      </c>
      <c r="E82" s="78">
        <v>38</v>
      </c>
      <c r="F82" s="78">
        <f t="shared" si="0"/>
        <v>570</v>
      </c>
      <c r="G82" s="88" t="s">
        <v>2177</v>
      </c>
    </row>
    <row r="83" spans="1:7">
      <c r="A83" s="143" t="s">
        <v>2183</v>
      </c>
      <c r="B83" s="78">
        <v>23</v>
      </c>
      <c r="C83" s="268">
        <v>0</v>
      </c>
      <c r="D83" s="78">
        <v>0</v>
      </c>
      <c r="E83" s="78">
        <v>34</v>
      </c>
      <c r="F83" s="78">
        <f t="shared" si="0"/>
        <v>0</v>
      </c>
      <c r="G83" s="88" t="s">
        <v>2185</v>
      </c>
    </row>
    <row r="84" spans="1:7">
      <c r="A84" s="143" t="s">
        <v>2112</v>
      </c>
      <c r="B84" s="78">
        <v>23</v>
      </c>
      <c r="C84" s="268">
        <v>0</v>
      </c>
      <c r="D84" s="78">
        <v>7</v>
      </c>
      <c r="E84" s="78">
        <v>28</v>
      </c>
      <c r="F84" s="78">
        <f t="shared" si="0"/>
        <v>196</v>
      </c>
      <c r="G84" s="88" t="s">
        <v>2113</v>
      </c>
    </row>
    <row r="85" spans="1:7">
      <c r="A85" s="143" t="s">
        <v>2625</v>
      </c>
      <c r="B85" s="78">
        <v>23</v>
      </c>
      <c r="C85" s="268">
        <v>17</v>
      </c>
      <c r="D85" s="78">
        <v>17</v>
      </c>
      <c r="E85" s="78">
        <v>34</v>
      </c>
      <c r="F85" s="78">
        <f t="shared" si="0"/>
        <v>578</v>
      </c>
      <c r="G85" s="88" t="s">
        <v>2626</v>
      </c>
    </row>
    <row r="86" spans="1:7">
      <c r="A86" s="143" t="s">
        <v>2114</v>
      </c>
      <c r="B86" s="78">
        <v>23</v>
      </c>
      <c r="C86" s="268">
        <v>0</v>
      </c>
      <c r="D86" s="78">
        <v>13</v>
      </c>
      <c r="E86" s="78">
        <v>31</v>
      </c>
      <c r="F86" s="78">
        <f t="shared" si="0"/>
        <v>403</v>
      </c>
      <c r="G86" s="88" t="s">
        <v>2115</v>
      </c>
    </row>
    <row r="87" spans="1:7">
      <c r="A87" s="143" t="s">
        <v>2132</v>
      </c>
      <c r="B87" s="78">
        <v>23</v>
      </c>
      <c r="C87" s="268">
        <v>1</v>
      </c>
      <c r="D87" s="78">
        <v>10</v>
      </c>
      <c r="E87" s="78">
        <v>32</v>
      </c>
      <c r="F87" s="78">
        <f t="shared" si="0"/>
        <v>320</v>
      </c>
      <c r="G87" s="88" t="s">
        <v>2133</v>
      </c>
    </row>
    <row r="88" spans="1:7">
      <c r="A88" s="143" t="s">
        <v>2893</v>
      </c>
      <c r="B88" s="78">
        <v>23</v>
      </c>
      <c r="C88" s="268">
        <v>13</v>
      </c>
      <c r="D88" s="78">
        <v>13</v>
      </c>
      <c r="E88" s="78">
        <v>40</v>
      </c>
      <c r="F88" s="78">
        <f t="shared" si="0"/>
        <v>520</v>
      </c>
      <c r="G88" s="88" t="s">
        <v>2894</v>
      </c>
    </row>
    <row r="89" spans="1:7">
      <c r="A89" s="143" t="s">
        <v>2809</v>
      </c>
      <c r="B89" s="78">
        <v>23</v>
      </c>
      <c r="C89" s="268">
        <v>11</v>
      </c>
      <c r="D89" s="78">
        <v>31</v>
      </c>
      <c r="E89" s="78">
        <v>24</v>
      </c>
      <c r="F89" s="78">
        <f t="shared" si="0"/>
        <v>744</v>
      </c>
      <c r="G89" s="88" t="s">
        <v>2810</v>
      </c>
    </row>
    <row r="90" spans="1:7">
      <c r="A90" s="143" t="s">
        <v>2800</v>
      </c>
      <c r="B90" s="78">
        <v>23</v>
      </c>
      <c r="C90" s="268">
        <v>19</v>
      </c>
      <c r="D90" s="78">
        <v>19</v>
      </c>
      <c r="E90" s="78">
        <v>47</v>
      </c>
      <c r="F90" s="78">
        <f t="shared" si="0"/>
        <v>893</v>
      </c>
      <c r="G90" s="88" t="s">
        <v>2801</v>
      </c>
    </row>
    <row r="91" spans="1:7">
      <c r="A91" s="143" t="s">
        <v>2392</v>
      </c>
      <c r="B91" s="78">
        <v>23</v>
      </c>
      <c r="C91" s="268">
        <v>0</v>
      </c>
      <c r="D91" s="78">
        <v>0</v>
      </c>
      <c r="E91" s="78">
        <v>64</v>
      </c>
      <c r="F91" s="78">
        <f t="shared" si="0"/>
        <v>0</v>
      </c>
      <c r="G91" s="88" t="s">
        <v>2393</v>
      </c>
    </row>
    <row r="92" spans="1:7">
      <c r="A92" s="143" t="s">
        <v>2662</v>
      </c>
      <c r="B92" s="78">
        <v>23</v>
      </c>
      <c r="C92" s="268">
        <v>28</v>
      </c>
      <c r="D92" s="78">
        <v>28</v>
      </c>
      <c r="E92" s="78">
        <v>28</v>
      </c>
      <c r="F92" s="78">
        <f t="shared" si="0"/>
        <v>784</v>
      </c>
      <c r="G92" s="88" t="s">
        <v>2663</v>
      </c>
    </row>
    <row r="93" spans="1:7">
      <c r="A93" s="143" t="s">
        <v>3057</v>
      </c>
      <c r="B93" s="78">
        <v>23</v>
      </c>
      <c r="C93" s="268">
        <v>78</v>
      </c>
      <c r="D93" s="78">
        <v>78</v>
      </c>
      <c r="E93" s="78">
        <v>16</v>
      </c>
      <c r="F93" s="78">
        <f t="shared" si="0"/>
        <v>1248</v>
      </c>
      <c r="G93" s="88" t="s">
        <v>3059</v>
      </c>
    </row>
    <row r="94" spans="1:7">
      <c r="A94" s="143" t="s">
        <v>2181</v>
      </c>
      <c r="B94" s="78">
        <v>23</v>
      </c>
      <c r="C94" s="268">
        <v>0</v>
      </c>
      <c r="D94" s="78">
        <v>33</v>
      </c>
      <c r="E94" s="78">
        <v>26</v>
      </c>
      <c r="F94" s="78">
        <f t="shared" si="0"/>
        <v>858</v>
      </c>
      <c r="G94" s="88" t="s">
        <v>2182</v>
      </c>
    </row>
    <row r="95" spans="1:7">
      <c r="A95" s="143" t="s">
        <v>1866</v>
      </c>
      <c r="B95" s="78">
        <v>23</v>
      </c>
      <c r="C95" s="268">
        <v>0</v>
      </c>
      <c r="D95" s="78">
        <v>0</v>
      </c>
      <c r="E95" s="78">
        <v>44</v>
      </c>
      <c r="F95" s="78">
        <f t="shared" si="0"/>
        <v>0</v>
      </c>
      <c r="G95" s="88" t="s">
        <v>1867</v>
      </c>
    </row>
    <row r="96" spans="1:7">
      <c r="A96" s="143" t="s">
        <v>1858</v>
      </c>
      <c r="B96" s="78">
        <v>23</v>
      </c>
      <c r="C96" s="268">
        <v>0</v>
      </c>
      <c r="D96" s="78">
        <v>0</v>
      </c>
      <c r="E96" s="78">
        <v>54</v>
      </c>
      <c r="F96" s="78">
        <f t="shared" si="0"/>
        <v>0</v>
      </c>
      <c r="G96" s="88" t="s">
        <v>1859</v>
      </c>
    </row>
    <row r="97" spans="1:7">
      <c r="A97" s="143" t="s">
        <v>2028</v>
      </c>
      <c r="B97" s="78">
        <v>23</v>
      </c>
      <c r="C97" s="268">
        <v>0</v>
      </c>
      <c r="D97" s="78">
        <v>0</v>
      </c>
      <c r="E97" s="78">
        <v>70</v>
      </c>
      <c r="F97" s="78">
        <f t="shared" si="0"/>
        <v>0</v>
      </c>
      <c r="G97" s="88" t="s">
        <v>2029</v>
      </c>
    </row>
    <row r="98" spans="1:7">
      <c r="A98" s="143" t="s">
        <v>1983</v>
      </c>
      <c r="B98" s="78">
        <v>23</v>
      </c>
      <c r="C98" s="268">
        <v>0</v>
      </c>
      <c r="D98" s="78">
        <v>0</v>
      </c>
      <c r="E98" s="78">
        <v>65</v>
      </c>
      <c r="F98" s="78">
        <f t="shared" si="0"/>
        <v>0</v>
      </c>
      <c r="G98" s="88" t="s">
        <v>1984</v>
      </c>
    </row>
    <row r="99" spans="1:7">
      <c r="A99" s="143" t="s">
        <v>2672</v>
      </c>
      <c r="B99" s="78">
        <v>23</v>
      </c>
      <c r="C99" s="268">
        <v>22</v>
      </c>
      <c r="D99" s="78">
        <v>12</v>
      </c>
      <c r="E99" s="78">
        <v>40</v>
      </c>
      <c r="F99" s="78">
        <f t="shared" si="0"/>
        <v>480</v>
      </c>
      <c r="G99" s="88" t="s">
        <v>2671</v>
      </c>
    </row>
    <row r="100" spans="1:7">
      <c r="A100" s="143" t="s">
        <v>2524</v>
      </c>
      <c r="B100" s="78">
        <v>23</v>
      </c>
      <c r="C100" s="268">
        <v>23</v>
      </c>
      <c r="D100" s="78">
        <v>23</v>
      </c>
      <c r="E100" s="78">
        <v>37</v>
      </c>
      <c r="F100" s="78">
        <f t="shared" si="0"/>
        <v>851</v>
      </c>
      <c r="G100" s="88" t="s">
        <v>2525</v>
      </c>
    </row>
    <row r="101" spans="1:7">
      <c r="A101" s="143" t="s">
        <v>1819</v>
      </c>
      <c r="B101" s="78">
        <v>23</v>
      </c>
      <c r="C101" s="268">
        <v>37</v>
      </c>
      <c r="D101" s="78">
        <v>38</v>
      </c>
      <c r="E101" s="78">
        <v>19</v>
      </c>
      <c r="F101" s="78">
        <f t="shared" si="0"/>
        <v>722</v>
      </c>
      <c r="G101" s="88" t="s">
        <v>2526</v>
      </c>
    </row>
    <row r="102" spans="1:7">
      <c r="A102" s="143" t="s">
        <v>2138</v>
      </c>
      <c r="B102" s="78">
        <v>23</v>
      </c>
      <c r="C102" s="268">
        <v>0</v>
      </c>
      <c r="D102" s="78">
        <v>17</v>
      </c>
      <c r="E102" s="78">
        <v>26</v>
      </c>
      <c r="F102" s="78">
        <f t="shared" si="0"/>
        <v>442</v>
      </c>
      <c r="G102" s="88" t="s">
        <v>2140</v>
      </c>
    </row>
    <row r="103" spans="1:7">
      <c r="A103" s="143" t="s">
        <v>2932</v>
      </c>
      <c r="B103" s="78">
        <v>23</v>
      </c>
      <c r="C103" s="268">
        <v>8</v>
      </c>
      <c r="D103" s="78">
        <v>18</v>
      </c>
      <c r="E103" s="78">
        <v>23</v>
      </c>
      <c r="F103" s="78">
        <f t="shared" si="0"/>
        <v>414</v>
      </c>
      <c r="G103" s="88" t="s">
        <v>2933</v>
      </c>
    </row>
    <row r="104" spans="1:7">
      <c r="A104" s="143" t="s">
        <v>1784</v>
      </c>
      <c r="B104" s="78">
        <v>23</v>
      </c>
      <c r="C104" s="268">
        <v>0</v>
      </c>
      <c r="D104" s="78">
        <v>0</v>
      </c>
      <c r="E104" s="78">
        <v>52</v>
      </c>
      <c r="F104" s="78">
        <f t="shared" si="0"/>
        <v>0</v>
      </c>
      <c r="G104" s="88" t="s">
        <v>1785</v>
      </c>
    </row>
    <row r="105" spans="1:7">
      <c r="A105" s="143" t="s">
        <v>1912</v>
      </c>
      <c r="B105" s="78">
        <v>23</v>
      </c>
      <c r="C105" s="268">
        <v>0</v>
      </c>
      <c r="D105" s="78">
        <v>0</v>
      </c>
      <c r="E105" s="78">
        <v>47</v>
      </c>
      <c r="F105" s="78">
        <f t="shared" si="0"/>
        <v>0</v>
      </c>
      <c r="G105" s="88" t="s">
        <v>1913</v>
      </c>
    </row>
    <row r="106" spans="1:7">
      <c r="A106" s="143" t="s">
        <v>1823</v>
      </c>
      <c r="B106" s="78">
        <v>23</v>
      </c>
      <c r="C106" s="268">
        <v>0</v>
      </c>
      <c r="D106" s="78">
        <v>0</v>
      </c>
      <c r="E106" s="78">
        <v>173</v>
      </c>
      <c r="F106" s="78">
        <f t="shared" si="0"/>
        <v>0</v>
      </c>
      <c r="G106" s="88" t="s">
        <v>1824</v>
      </c>
    </row>
    <row r="107" spans="1:7">
      <c r="A107" s="143" t="s">
        <v>1852</v>
      </c>
      <c r="B107" s="78">
        <v>23</v>
      </c>
      <c r="C107" s="268">
        <v>0</v>
      </c>
      <c r="D107" s="78">
        <v>0</v>
      </c>
      <c r="E107" s="78">
        <v>68</v>
      </c>
      <c r="F107" s="78">
        <f t="shared" si="0"/>
        <v>0</v>
      </c>
      <c r="G107" s="88" t="s">
        <v>1853</v>
      </c>
    </row>
    <row r="108" spans="1:7">
      <c r="A108" s="143" t="s">
        <v>2079</v>
      </c>
      <c r="B108" s="78">
        <v>23</v>
      </c>
      <c r="C108" s="268">
        <v>0</v>
      </c>
      <c r="D108" s="78">
        <v>0</v>
      </c>
      <c r="E108" s="78">
        <v>61</v>
      </c>
      <c r="F108" s="78">
        <f t="shared" si="0"/>
        <v>0</v>
      </c>
      <c r="G108" s="88" t="s">
        <v>2080</v>
      </c>
    </row>
    <row r="109" spans="1:7">
      <c r="A109" s="143" t="s">
        <v>3034</v>
      </c>
      <c r="B109" s="78">
        <v>23</v>
      </c>
      <c r="C109" s="268">
        <v>23</v>
      </c>
      <c r="D109" s="78">
        <v>24</v>
      </c>
      <c r="E109" s="78">
        <v>19</v>
      </c>
      <c r="F109" s="78">
        <f t="shared" si="0"/>
        <v>456</v>
      </c>
      <c r="G109" s="88" t="s">
        <v>3035</v>
      </c>
    </row>
    <row r="110" spans="1:7">
      <c r="A110" s="143" t="s">
        <v>2811</v>
      </c>
      <c r="B110" s="78">
        <v>23</v>
      </c>
      <c r="C110" s="268">
        <v>4</v>
      </c>
      <c r="D110" s="78">
        <v>28</v>
      </c>
      <c r="E110" s="78">
        <v>39</v>
      </c>
      <c r="F110" s="78">
        <f t="shared" si="0"/>
        <v>1092</v>
      </c>
      <c r="G110" s="88" t="s">
        <v>2812</v>
      </c>
    </row>
    <row r="111" spans="1:7">
      <c r="A111" s="143" t="s">
        <v>2163</v>
      </c>
      <c r="B111" s="78">
        <v>23</v>
      </c>
      <c r="C111" s="268">
        <v>0</v>
      </c>
      <c r="D111" s="78">
        <v>0</v>
      </c>
      <c r="E111" s="78">
        <v>72</v>
      </c>
      <c r="F111" s="78">
        <f t="shared" si="0"/>
        <v>0</v>
      </c>
      <c r="G111" s="88" t="s">
        <v>2164</v>
      </c>
    </row>
    <row r="112" spans="1:7">
      <c r="A112" s="143" t="s">
        <v>2832</v>
      </c>
      <c r="B112" s="78">
        <v>24</v>
      </c>
      <c r="C112" s="268">
        <v>223</v>
      </c>
      <c r="D112" s="78">
        <v>223</v>
      </c>
      <c r="E112" s="78">
        <v>23</v>
      </c>
      <c r="F112" s="78">
        <f t="shared" si="0"/>
        <v>5129</v>
      </c>
      <c r="G112" s="88" t="s">
        <v>2833</v>
      </c>
    </row>
    <row r="113" spans="1:7">
      <c r="A113" s="143" t="s">
        <v>3049</v>
      </c>
      <c r="B113" s="78">
        <v>24</v>
      </c>
      <c r="C113" s="268">
        <v>136</v>
      </c>
      <c r="D113" s="78">
        <v>136</v>
      </c>
      <c r="E113" s="78">
        <v>56</v>
      </c>
      <c r="F113" s="78">
        <f t="shared" si="0"/>
        <v>7616</v>
      </c>
      <c r="G113" s="88" t="s">
        <v>3050</v>
      </c>
    </row>
    <row r="114" spans="1:7">
      <c r="A114" s="143" t="s">
        <v>2569</v>
      </c>
      <c r="B114" s="78">
        <v>24</v>
      </c>
      <c r="C114" s="268">
        <v>42</v>
      </c>
      <c r="D114" s="78">
        <v>92</v>
      </c>
      <c r="E114" s="78">
        <v>60</v>
      </c>
      <c r="F114" s="78">
        <f t="shared" si="0"/>
        <v>5520</v>
      </c>
      <c r="G114" s="88" t="s">
        <v>1873</v>
      </c>
    </row>
    <row r="115" spans="1:7">
      <c r="A115" s="143" t="s">
        <v>2814</v>
      </c>
      <c r="B115" s="78">
        <v>25</v>
      </c>
      <c r="C115" s="268">
        <v>10</v>
      </c>
      <c r="D115" s="78">
        <v>10</v>
      </c>
      <c r="E115" s="78">
        <v>64</v>
      </c>
      <c r="F115" s="78">
        <f t="shared" si="0"/>
        <v>640</v>
      </c>
      <c r="G115" s="88" t="s">
        <v>2815</v>
      </c>
    </row>
    <row r="116" spans="1:7">
      <c r="A116" s="143" t="s">
        <v>2637</v>
      </c>
      <c r="B116" s="78">
        <v>25</v>
      </c>
      <c r="C116" s="268">
        <v>174</v>
      </c>
      <c r="D116" s="78">
        <v>178</v>
      </c>
      <c r="E116" s="78">
        <v>23</v>
      </c>
      <c r="F116" s="78">
        <f t="shared" si="0"/>
        <v>4094</v>
      </c>
      <c r="G116" s="88" t="s">
        <v>2632</v>
      </c>
    </row>
    <row r="117" spans="1:7">
      <c r="A117" s="143" t="s">
        <v>3015</v>
      </c>
      <c r="B117" s="78">
        <v>25</v>
      </c>
      <c r="C117" s="268">
        <v>702</v>
      </c>
      <c r="D117" s="78">
        <v>702</v>
      </c>
      <c r="E117" s="78">
        <v>16</v>
      </c>
      <c r="F117" s="78">
        <f t="shared" si="0"/>
        <v>11232</v>
      </c>
      <c r="G117" s="88" t="s">
        <v>3016</v>
      </c>
    </row>
    <row r="118" spans="1:7">
      <c r="A118" s="143" t="s">
        <v>2743</v>
      </c>
      <c r="B118" s="78">
        <v>25</v>
      </c>
      <c r="C118" s="268">
        <v>43</v>
      </c>
      <c r="D118" s="78">
        <v>43</v>
      </c>
      <c r="E118" s="78">
        <v>5</v>
      </c>
      <c r="F118" s="78">
        <f t="shared" si="0"/>
        <v>215</v>
      </c>
      <c r="G118" s="88" t="s">
        <v>2744</v>
      </c>
    </row>
    <row r="119" spans="1:7">
      <c r="A119" s="143" t="s">
        <v>2846</v>
      </c>
      <c r="B119" s="78">
        <v>26</v>
      </c>
      <c r="C119" s="268">
        <v>53</v>
      </c>
      <c r="D119" s="78">
        <v>53</v>
      </c>
      <c r="E119" s="78">
        <v>17</v>
      </c>
      <c r="F119" s="78">
        <f t="shared" si="0"/>
        <v>901</v>
      </c>
      <c r="G119" s="88" t="s">
        <v>2847</v>
      </c>
    </row>
    <row r="120" spans="1:7">
      <c r="A120" s="143" t="s">
        <v>3020</v>
      </c>
      <c r="B120" s="78">
        <v>26</v>
      </c>
      <c r="C120" s="268">
        <v>476</v>
      </c>
      <c r="D120" s="78">
        <v>476</v>
      </c>
      <c r="E120" s="78">
        <v>8</v>
      </c>
      <c r="F120" s="78">
        <f t="shared" si="0"/>
        <v>3808</v>
      </c>
      <c r="G120" s="88" t="s">
        <v>3021</v>
      </c>
    </row>
    <row r="121" spans="1:7">
      <c r="A121" s="143" t="s">
        <v>2856</v>
      </c>
      <c r="B121" s="78">
        <v>26</v>
      </c>
      <c r="C121" s="268">
        <v>189</v>
      </c>
      <c r="D121" s="78">
        <v>189</v>
      </c>
      <c r="E121" s="78">
        <v>32</v>
      </c>
      <c r="F121" s="78">
        <f t="shared" si="0"/>
        <v>6048</v>
      </c>
      <c r="G121" s="88" t="s">
        <v>2855</v>
      </c>
    </row>
    <row r="122" spans="1:7">
      <c r="A122" s="143" t="s">
        <v>2891</v>
      </c>
      <c r="B122" s="78">
        <v>27</v>
      </c>
      <c r="C122" s="268">
        <v>769</v>
      </c>
      <c r="D122" s="78">
        <v>769</v>
      </c>
      <c r="E122" s="78">
        <v>19</v>
      </c>
      <c r="F122" s="78">
        <f t="shared" si="0"/>
        <v>14611</v>
      </c>
      <c r="G122" s="88" t="s">
        <v>2892</v>
      </c>
    </row>
    <row r="123" spans="1:7">
      <c r="A123" s="143" t="s">
        <v>2638</v>
      </c>
      <c r="B123" s="78">
        <v>27</v>
      </c>
      <c r="C123" s="268">
        <v>466</v>
      </c>
      <c r="D123" s="78">
        <v>466</v>
      </c>
      <c r="E123" s="78">
        <v>22</v>
      </c>
      <c r="F123" s="78">
        <f t="shared" si="0"/>
        <v>10252</v>
      </c>
      <c r="G123" s="88" t="s">
        <v>2639</v>
      </c>
    </row>
    <row r="124" spans="1:7">
      <c r="A124" s="143" t="s">
        <v>2128</v>
      </c>
      <c r="B124" s="78">
        <v>28</v>
      </c>
      <c r="C124" s="268">
        <v>0</v>
      </c>
      <c r="D124" s="78">
        <v>289</v>
      </c>
      <c r="E124" s="78">
        <v>26</v>
      </c>
      <c r="F124" s="78">
        <f t="shared" si="0"/>
        <v>7514</v>
      </c>
      <c r="G124" s="88" t="s">
        <v>2129</v>
      </c>
    </row>
    <row r="125" spans="1:7">
      <c r="A125" s="143" t="s">
        <v>2620</v>
      </c>
      <c r="B125" s="78">
        <v>28</v>
      </c>
      <c r="C125" s="268">
        <v>1060</v>
      </c>
      <c r="D125" s="78">
        <v>1060</v>
      </c>
      <c r="E125" s="78">
        <v>11</v>
      </c>
      <c r="F125" s="78">
        <f t="shared" si="0"/>
        <v>11660</v>
      </c>
      <c r="G125" s="88" t="s">
        <v>2621</v>
      </c>
    </row>
    <row r="126" spans="1:7">
      <c r="A126" s="143" t="s">
        <v>1703</v>
      </c>
      <c r="B126" s="78">
        <v>28</v>
      </c>
      <c r="C126" s="268">
        <v>201</v>
      </c>
      <c r="D126" s="78">
        <v>201</v>
      </c>
      <c r="E126" s="78">
        <v>22</v>
      </c>
      <c r="F126" s="78">
        <f t="shared" si="0"/>
        <v>4422</v>
      </c>
      <c r="G126" s="88" t="s">
        <v>1705</v>
      </c>
    </row>
    <row r="127" spans="1:7">
      <c r="A127" s="143" t="s">
        <v>2727</v>
      </c>
      <c r="B127" s="78">
        <v>28</v>
      </c>
      <c r="C127" s="268">
        <v>216</v>
      </c>
      <c r="D127" s="78">
        <v>16</v>
      </c>
      <c r="E127" s="78">
        <v>18</v>
      </c>
      <c r="F127" s="78">
        <f t="shared" si="0"/>
        <v>288</v>
      </c>
      <c r="G127" s="88" t="s">
        <v>2729</v>
      </c>
    </row>
    <row r="128" spans="1:7">
      <c r="A128" s="143" t="s">
        <v>2429</v>
      </c>
      <c r="B128" s="78">
        <v>28</v>
      </c>
      <c r="C128" s="268">
        <v>38</v>
      </c>
      <c r="D128" s="78">
        <v>38</v>
      </c>
      <c r="E128" s="78">
        <v>85</v>
      </c>
      <c r="F128" s="78">
        <f t="shared" si="0"/>
        <v>3230</v>
      </c>
      <c r="G128" s="88" t="s">
        <v>2430</v>
      </c>
    </row>
    <row r="129" spans="1:7">
      <c r="A129" s="143" t="s">
        <v>2906</v>
      </c>
      <c r="B129" s="78">
        <v>28</v>
      </c>
      <c r="C129" s="268">
        <v>5</v>
      </c>
      <c r="D129" s="78">
        <v>5</v>
      </c>
      <c r="E129" s="78">
        <v>28</v>
      </c>
      <c r="F129" s="78">
        <f t="shared" si="0"/>
        <v>140</v>
      </c>
      <c r="G129" s="88" t="s">
        <v>2907</v>
      </c>
    </row>
    <row r="130" spans="1:7">
      <c r="A130" s="143" t="s">
        <v>1719</v>
      </c>
      <c r="B130" s="78">
        <v>29</v>
      </c>
      <c r="C130" s="268">
        <v>2109</v>
      </c>
      <c r="D130" s="78">
        <v>2109</v>
      </c>
      <c r="E130" s="78">
        <v>14</v>
      </c>
      <c r="F130" s="78">
        <f t="shared" si="0"/>
        <v>29526</v>
      </c>
      <c r="G130" s="88" t="s">
        <v>1720</v>
      </c>
    </row>
    <row r="131" spans="1:7">
      <c r="A131" s="143" t="s">
        <v>2861</v>
      </c>
      <c r="B131" s="78">
        <v>30</v>
      </c>
      <c r="C131" s="268">
        <v>0</v>
      </c>
      <c r="D131" s="78">
        <v>0</v>
      </c>
      <c r="E131" s="78">
        <v>14</v>
      </c>
      <c r="F131" s="78">
        <f t="shared" si="0"/>
        <v>0</v>
      </c>
      <c r="G131" s="88" t="s">
        <v>2862</v>
      </c>
    </row>
    <row r="132" spans="1:7">
      <c r="A132" s="143" t="s">
        <v>2586</v>
      </c>
      <c r="B132" s="78">
        <v>31</v>
      </c>
      <c r="C132" s="268">
        <v>200</v>
      </c>
      <c r="D132" s="78">
        <v>200</v>
      </c>
      <c r="E132" s="78">
        <v>34</v>
      </c>
      <c r="F132" s="78">
        <f t="shared" si="0"/>
        <v>6800</v>
      </c>
      <c r="G132" s="88" t="s">
        <v>2587</v>
      </c>
    </row>
    <row r="133" spans="1:7">
      <c r="A133" s="143" t="s">
        <v>2936</v>
      </c>
      <c r="B133" s="78">
        <v>31</v>
      </c>
      <c r="C133" s="268">
        <v>158</v>
      </c>
      <c r="D133" s="78">
        <v>158</v>
      </c>
      <c r="E133" s="78">
        <v>103</v>
      </c>
      <c r="F133" s="78">
        <f t="shared" si="0"/>
        <v>16274</v>
      </c>
      <c r="G133" s="88" t="s">
        <v>2937</v>
      </c>
    </row>
    <row r="134" spans="1:7">
      <c r="A134" s="143" t="s">
        <v>2071</v>
      </c>
      <c r="B134" s="78">
        <v>31</v>
      </c>
      <c r="C134" s="268">
        <v>0</v>
      </c>
      <c r="D134" s="78">
        <v>22</v>
      </c>
      <c r="E134" s="78">
        <v>36</v>
      </c>
      <c r="F134" s="78">
        <f t="shared" si="0"/>
        <v>792</v>
      </c>
      <c r="G134" s="88" t="s">
        <v>2072</v>
      </c>
    </row>
    <row r="135" spans="1:7">
      <c r="A135" s="143" t="s">
        <v>2448</v>
      </c>
      <c r="B135" s="78">
        <v>31</v>
      </c>
      <c r="C135" s="268">
        <v>287</v>
      </c>
      <c r="D135" s="78">
        <v>287</v>
      </c>
      <c r="E135" s="78">
        <v>34</v>
      </c>
      <c r="F135" s="78">
        <f t="shared" si="0"/>
        <v>9758</v>
      </c>
      <c r="G135" s="88" t="s">
        <v>3042</v>
      </c>
    </row>
    <row r="136" spans="1:7">
      <c r="A136" s="269" t="s">
        <v>1841</v>
      </c>
      <c r="B136" s="222">
        <v>31</v>
      </c>
      <c r="C136" s="270">
        <v>0</v>
      </c>
      <c r="D136" s="222">
        <v>8</v>
      </c>
      <c r="E136" s="222">
        <v>31</v>
      </c>
      <c r="F136" s="222">
        <f t="shared" si="0"/>
        <v>248</v>
      </c>
      <c r="G136" s="88" t="s">
        <v>1842</v>
      </c>
    </row>
    <row r="137" spans="1:7">
      <c r="A137" s="143" t="s">
        <v>2122</v>
      </c>
      <c r="B137" s="78">
        <v>31</v>
      </c>
      <c r="C137" s="268">
        <v>0</v>
      </c>
      <c r="D137" s="78">
        <v>144</v>
      </c>
      <c r="E137" s="78">
        <v>19</v>
      </c>
      <c r="F137" s="78">
        <f t="shared" si="0"/>
        <v>2736</v>
      </c>
      <c r="G137" s="88" t="s">
        <v>2123</v>
      </c>
    </row>
    <row r="138" spans="1:7">
      <c r="A138" s="143" t="s">
        <v>1985</v>
      </c>
      <c r="B138" s="78">
        <v>31</v>
      </c>
      <c r="C138" s="268">
        <v>0</v>
      </c>
      <c r="D138" s="78">
        <v>0</v>
      </c>
      <c r="E138" s="78">
        <v>42</v>
      </c>
      <c r="F138" s="78">
        <f t="shared" si="0"/>
        <v>0</v>
      </c>
      <c r="G138" s="88" t="s">
        <v>1986</v>
      </c>
    </row>
    <row r="139" spans="1:7">
      <c r="A139" s="143" t="s">
        <v>2928</v>
      </c>
      <c r="B139" s="78">
        <v>31</v>
      </c>
      <c r="C139" s="268">
        <v>37</v>
      </c>
      <c r="D139" s="78">
        <v>37</v>
      </c>
      <c r="E139" s="78">
        <v>16</v>
      </c>
      <c r="F139" s="78">
        <f t="shared" si="0"/>
        <v>592</v>
      </c>
      <c r="G139" s="88" t="s">
        <v>2929</v>
      </c>
    </row>
    <row r="140" spans="1:7">
      <c r="A140" s="143" t="s">
        <v>2777</v>
      </c>
      <c r="B140" s="78">
        <v>31</v>
      </c>
      <c r="C140" s="268">
        <v>3</v>
      </c>
      <c r="D140" s="78">
        <v>3</v>
      </c>
      <c r="E140" s="78">
        <v>23</v>
      </c>
      <c r="F140" s="78">
        <f t="shared" si="0"/>
        <v>69</v>
      </c>
      <c r="G140" s="88" t="s">
        <v>2778</v>
      </c>
    </row>
    <row r="141" spans="1:7">
      <c r="A141" s="143" t="s">
        <v>2545</v>
      </c>
      <c r="B141" s="78">
        <v>31</v>
      </c>
      <c r="C141" s="268">
        <v>2</v>
      </c>
      <c r="D141" s="78">
        <v>2</v>
      </c>
      <c r="E141" s="78">
        <v>36</v>
      </c>
      <c r="F141" s="78">
        <f t="shared" si="0"/>
        <v>72</v>
      </c>
      <c r="G141" s="88" t="s">
        <v>2546</v>
      </c>
    </row>
    <row r="142" spans="1:7">
      <c r="A142" s="143" t="s">
        <v>2838</v>
      </c>
      <c r="B142" s="78">
        <v>31</v>
      </c>
      <c r="C142" s="268">
        <v>221</v>
      </c>
      <c r="D142" s="78">
        <v>221</v>
      </c>
      <c r="E142" s="78">
        <v>12</v>
      </c>
      <c r="F142" s="78">
        <f t="shared" si="0"/>
        <v>2652</v>
      </c>
      <c r="G142" s="88" t="s">
        <v>2839</v>
      </c>
    </row>
    <row r="143" spans="1:7">
      <c r="A143" s="143" t="s">
        <v>3051</v>
      </c>
      <c r="B143" s="78">
        <v>32</v>
      </c>
      <c r="C143" s="268">
        <v>255</v>
      </c>
      <c r="D143" s="78">
        <v>255</v>
      </c>
      <c r="E143" s="78">
        <v>25</v>
      </c>
      <c r="F143" s="78">
        <f t="shared" si="0"/>
        <v>6375</v>
      </c>
      <c r="G143" s="88" t="s">
        <v>3052</v>
      </c>
    </row>
    <row r="144" spans="1:7">
      <c r="A144" s="143" t="s">
        <v>3053</v>
      </c>
      <c r="B144" s="78">
        <v>32</v>
      </c>
      <c r="C144" s="268">
        <v>35</v>
      </c>
      <c r="D144" s="78">
        <v>35</v>
      </c>
      <c r="E144" s="78">
        <v>9</v>
      </c>
      <c r="F144" s="78">
        <f t="shared" si="0"/>
        <v>315</v>
      </c>
      <c r="G144" s="88" t="s">
        <v>3054</v>
      </c>
    </row>
    <row r="145" spans="1:7">
      <c r="A145" s="143" t="s">
        <v>1786</v>
      </c>
      <c r="B145" s="78">
        <v>32</v>
      </c>
      <c r="C145" s="268">
        <v>41</v>
      </c>
      <c r="D145" s="78">
        <v>61</v>
      </c>
      <c r="E145" s="78">
        <v>111</v>
      </c>
      <c r="F145" s="78">
        <f t="shared" si="0"/>
        <v>6771</v>
      </c>
      <c r="G145" s="88" t="s">
        <v>1787</v>
      </c>
    </row>
    <row r="146" spans="1:7">
      <c r="A146" s="143" t="s">
        <v>2804</v>
      </c>
      <c r="B146" s="78">
        <v>32</v>
      </c>
      <c r="C146" s="268">
        <v>102</v>
      </c>
      <c r="D146" s="78">
        <v>102</v>
      </c>
      <c r="E146" s="78">
        <v>11</v>
      </c>
      <c r="F146" s="78">
        <f t="shared" si="0"/>
        <v>1122</v>
      </c>
      <c r="G146" s="88" t="s">
        <v>2803</v>
      </c>
    </row>
    <row r="147" spans="1:7">
      <c r="A147" s="143" t="s">
        <v>2541</v>
      </c>
      <c r="B147" s="78">
        <v>32</v>
      </c>
      <c r="C147" s="268">
        <v>689</v>
      </c>
      <c r="D147" s="78">
        <v>689</v>
      </c>
      <c r="E147" s="78">
        <v>25</v>
      </c>
      <c r="F147" s="78">
        <f t="shared" si="0"/>
        <v>17225</v>
      </c>
      <c r="G147" s="88" t="s">
        <v>2542</v>
      </c>
    </row>
    <row r="148" spans="1:7">
      <c r="A148" s="143" t="s">
        <v>2827</v>
      </c>
      <c r="B148" s="78">
        <v>33</v>
      </c>
      <c r="C148" s="268">
        <v>0</v>
      </c>
      <c r="D148" s="78">
        <v>1000</v>
      </c>
      <c r="E148" s="78">
        <v>26</v>
      </c>
      <c r="F148" s="78">
        <f t="shared" si="0"/>
        <v>26000</v>
      </c>
      <c r="G148" s="88" t="s">
        <v>2826</v>
      </c>
    </row>
    <row r="149" spans="1:7">
      <c r="A149" s="143" t="s">
        <v>2827</v>
      </c>
      <c r="B149" s="78">
        <v>34</v>
      </c>
      <c r="C149" s="268">
        <v>0</v>
      </c>
      <c r="D149" s="78">
        <v>370</v>
      </c>
      <c r="E149" s="78">
        <v>26</v>
      </c>
      <c r="F149" s="78">
        <f t="shared" si="0"/>
        <v>9620</v>
      </c>
      <c r="G149" s="88" t="s">
        <v>2826</v>
      </c>
    </row>
    <row r="150" spans="1:7">
      <c r="A150" s="143" t="s">
        <v>2865</v>
      </c>
      <c r="B150" s="78">
        <v>34</v>
      </c>
      <c r="C150" s="268">
        <v>6</v>
      </c>
      <c r="D150" s="78">
        <v>8</v>
      </c>
      <c r="E150" s="78">
        <v>18</v>
      </c>
      <c r="F150" s="78">
        <f t="shared" si="0"/>
        <v>144</v>
      </c>
      <c r="G150" s="88" t="s">
        <v>2866</v>
      </c>
    </row>
    <row r="151" spans="1:7">
      <c r="A151" s="143" t="s">
        <v>1882</v>
      </c>
      <c r="B151" s="78">
        <v>34</v>
      </c>
      <c r="C151" s="268">
        <v>0</v>
      </c>
      <c r="D151" s="78">
        <v>0</v>
      </c>
      <c r="E151" s="78">
        <v>56</v>
      </c>
      <c r="F151" s="78">
        <f t="shared" si="0"/>
        <v>0</v>
      </c>
      <c r="G151" s="88" t="s">
        <v>1883</v>
      </c>
    </row>
    <row r="152" spans="1:7">
      <c r="A152" s="143" t="s">
        <v>2850</v>
      </c>
      <c r="B152" s="78">
        <v>34</v>
      </c>
      <c r="C152" s="268">
        <v>26</v>
      </c>
      <c r="D152" s="78">
        <v>24</v>
      </c>
      <c r="E152" s="78">
        <v>19</v>
      </c>
      <c r="F152" s="78">
        <f t="shared" si="0"/>
        <v>456</v>
      </c>
      <c r="G152" s="88" t="s">
        <v>2851</v>
      </c>
    </row>
    <row r="153" spans="1:7">
      <c r="A153" s="143" t="s">
        <v>2823</v>
      </c>
      <c r="B153" s="78">
        <v>34</v>
      </c>
      <c r="C153" s="268">
        <v>9</v>
      </c>
      <c r="D153" s="78">
        <v>9</v>
      </c>
      <c r="E153" s="78">
        <v>23</v>
      </c>
      <c r="F153" s="78">
        <f t="shared" si="0"/>
        <v>207</v>
      </c>
      <c r="G153" s="88" t="s">
        <v>2824</v>
      </c>
    </row>
    <row r="154" spans="1:7">
      <c r="A154" s="143" t="s">
        <v>2781</v>
      </c>
      <c r="B154" s="78">
        <v>34</v>
      </c>
      <c r="C154" s="268">
        <v>18</v>
      </c>
      <c r="D154" s="78">
        <v>18</v>
      </c>
      <c r="E154" s="78">
        <v>28</v>
      </c>
      <c r="F154" s="78">
        <f t="shared" si="0"/>
        <v>504</v>
      </c>
      <c r="G154" s="88" t="s">
        <v>2782</v>
      </c>
    </row>
    <row r="155" spans="1:7">
      <c r="A155" s="143" t="s">
        <v>2968</v>
      </c>
      <c r="B155" s="78">
        <v>34</v>
      </c>
      <c r="C155" s="268">
        <v>6</v>
      </c>
      <c r="D155" s="78">
        <v>6</v>
      </c>
      <c r="E155" s="78">
        <v>28</v>
      </c>
      <c r="F155" s="78">
        <f t="shared" si="0"/>
        <v>168</v>
      </c>
      <c r="G155" s="88" t="s">
        <v>2969</v>
      </c>
    </row>
    <row r="156" spans="1:7">
      <c r="A156" s="143" t="s">
        <v>2282</v>
      </c>
      <c r="B156" s="78">
        <v>34</v>
      </c>
      <c r="C156" s="268">
        <v>0</v>
      </c>
      <c r="D156" s="78">
        <v>0</v>
      </c>
      <c r="E156" s="78">
        <v>66</v>
      </c>
      <c r="F156" s="78">
        <f t="shared" si="0"/>
        <v>0</v>
      </c>
      <c r="G156" s="88" t="s">
        <v>2283</v>
      </c>
    </row>
    <row r="157" spans="1:7">
      <c r="A157" s="143" t="s">
        <v>2018</v>
      </c>
      <c r="B157" s="78">
        <v>34</v>
      </c>
      <c r="C157" s="268">
        <v>0</v>
      </c>
      <c r="D157" s="78">
        <v>0</v>
      </c>
      <c r="E157" s="78">
        <v>5</v>
      </c>
      <c r="F157" s="78">
        <f t="shared" si="0"/>
        <v>0</v>
      </c>
      <c r="G157" s="88" t="s">
        <v>2019</v>
      </c>
    </row>
    <row r="158" spans="1:7">
      <c r="A158" s="143" t="s">
        <v>2218</v>
      </c>
      <c r="B158" s="78">
        <v>34</v>
      </c>
      <c r="C158" s="268">
        <v>0</v>
      </c>
      <c r="D158" s="78">
        <v>32</v>
      </c>
      <c r="E158" s="78">
        <v>17</v>
      </c>
      <c r="F158" s="78">
        <f t="shared" si="0"/>
        <v>544</v>
      </c>
      <c r="G158" s="88" t="s">
        <v>2219</v>
      </c>
    </row>
    <row r="159" spans="1:7">
      <c r="A159" s="143" t="s">
        <v>2793</v>
      </c>
      <c r="B159" s="78">
        <v>34</v>
      </c>
      <c r="C159" s="268">
        <v>5</v>
      </c>
      <c r="D159" s="78">
        <v>10</v>
      </c>
      <c r="E159" s="78">
        <v>23</v>
      </c>
      <c r="F159" s="78">
        <f t="shared" si="0"/>
        <v>230</v>
      </c>
      <c r="G159" s="88" t="s">
        <v>2794</v>
      </c>
    </row>
    <row r="160" spans="1:7">
      <c r="A160" s="143" t="s">
        <v>1854</v>
      </c>
      <c r="B160" s="78">
        <v>34</v>
      </c>
      <c r="C160" s="268">
        <v>0</v>
      </c>
      <c r="D160" s="78">
        <v>0</v>
      </c>
      <c r="E160" s="78">
        <v>48</v>
      </c>
      <c r="F160" s="78">
        <f t="shared" si="0"/>
        <v>0</v>
      </c>
      <c r="G160" s="88" t="s">
        <v>1855</v>
      </c>
    </row>
    <row r="161" spans="1:7">
      <c r="A161" s="143" t="s">
        <v>2940</v>
      </c>
      <c r="B161" s="78">
        <v>34</v>
      </c>
      <c r="C161" s="268">
        <v>1</v>
      </c>
      <c r="D161" s="78">
        <v>29</v>
      </c>
      <c r="E161" s="78">
        <v>21</v>
      </c>
      <c r="F161" s="78">
        <f t="shared" si="0"/>
        <v>609</v>
      </c>
      <c r="G161" s="88" t="s">
        <v>2941</v>
      </c>
    </row>
    <row r="162" spans="1:7">
      <c r="A162" s="143" t="s">
        <v>2172</v>
      </c>
      <c r="B162" s="78">
        <v>34</v>
      </c>
      <c r="C162" s="268">
        <v>0</v>
      </c>
      <c r="D162" s="78">
        <v>0</v>
      </c>
      <c r="E162" s="78">
        <v>39</v>
      </c>
      <c r="F162" s="78">
        <f t="shared" si="0"/>
        <v>0</v>
      </c>
      <c r="G162" s="88" t="s">
        <v>2173</v>
      </c>
    </row>
    <row r="163" spans="1:7">
      <c r="A163" s="143" t="s">
        <v>2136</v>
      </c>
      <c r="B163" s="78">
        <v>34</v>
      </c>
      <c r="C163" s="268">
        <v>0</v>
      </c>
      <c r="D163" s="78">
        <v>0</v>
      </c>
      <c r="E163" s="78">
        <v>44</v>
      </c>
      <c r="F163" s="78">
        <f t="shared" si="0"/>
        <v>0</v>
      </c>
      <c r="G163" s="88" t="s">
        <v>2137</v>
      </c>
    </row>
    <row r="164" spans="1:7">
      <c r="A164" s="143" t="s">
        <v>2368</v>
      </c>
      <c r="B164" s="78">
        <v>34</v>
      </c>
      <c r="C164" s="268">
        <v>0</v>
      </c>
      <c r="D164" s="78">
        <v>0</v>
      </c>
      <c r="E164" s="78">
        <v>42</v>
      </c>
      <c r="F164" s="78">
        <f t="shared" si="0"/>
        <v>0</v>
      </c>
      <c r="G164" s="88" t="s">
        <v>2369</v>
      </c>
    </row>
    <row r="165" spans="1:7">
      <c r="A165" s="143" t="s">
        <v>2145</v>
      </c>
      <c r="B165" s="78">
        <v>34</v>
      </c>
      <c r="C165" s="268">
        <v>0</v>
      </c>
      <c r="D165" s="78">
        <v>0</v>
      </c>
      <c r="E165" s="78">
        <v>33</v>
      </c>
      <c r="F165" s="78">
        <f t="shared" si="0"/>
        <v>0</v>
      </c>
      <c r="G165" s="88" t="s">
        <v>2146</v>
      </c>
    </row>
    <row r="166" spans="1:7">
      <c r="A166" s="143" t="s">
        <v>2206</v>
      </c>
      <c r="B166" s="78">
        <v>34</v>
      </c>
      <c r="C166" s="268">
        <v>0</v>
      </c>
      <c r="D166" s="78">
        <v>118</v>
      </c>
      <c r="E166" s="78">
        <v>8</v>
      </c>
      <c r="F166" s="78">
        <f t="shared" si="0"/>
        <v>944</v>
      </c>
      <c r="G166" s="88" t="s">
        <v>2207</v>
      </c>
    </row>
    <row r="167" spans="1:7">
      <c r="A167" s="143" t="s">
        <v>2404</v>
      </c>
      <c r="B167" s="78">
        <v>34</v>
      </c>
      <c r="C167" s="268">
        <v>0</v>
      </c>
      <c r="D167" s="78">
        <v>0</v>
      </c>
      <c r="E167" s="78">
        <v>30</v>
      </c>
      <c r="F167" s="78">
        <f t="shared" si="0"/>
        <v>0</v>
      </c>
      <c r="G167" s="88" t="s">
        <v>2405</v>
      </c>
    </row>
    <row r="168" spans="1:7">
      <c r="A168" s="143" t="s">
        <v>2255</v>
      </c>
      <c r="B168" s="78">
        <v>34</v>
      </c>
      <c r="C168" s="268">
        <v>7</v>
      </c>
      <c r="D168" s="78">
        <v>7</v>
      </c>
      <c r="E168" s="78">
        <v>30</v>
      </c>
      <c r="F168" s="78">
        <f t="shared" si="0"/>
        <v>210</v>
      </c>
      <c r="G168" s="88" t="s">
        <v>2867</v>
      </c>
    </row>
    <row r="169" spans="1:7">
      <c r="A169" s="143" t="s">
        <v>2273</v>
      </c>
      <c r="B169" s="78">
        <v>34</v>
      </c>
      <c r="C169" s="268">
        <v>0</v>
      </c>
      <c r="D169" s="78">
        <v>0</v>
      </c>
      <c r="E169" s="78">
        <v>25</v>
      </c>
      <c r="F169" s="78">
        <f t="shared" si="0"/>
        <v>0</v>
      </c>
      <c r="G169" s="88" t="s">
        <v>2274</v>
      </c>
    </row>
    <row r="170" spans="1:7">
      <c r="A170" s="143" t="s">
        <v>1987</v>
      </c>
      <c r="B170" s="78">
        <v>34</v>
      </c>
      <c r="C170" s="268">
        <v>0</v>
      </c>
      <c r="D170" s="78">
        <v>0</v>
      </c>
      <c r="E170" s="78">
        <v>68</v>
      </c>
      <c r="F170" s="78">
        <f t="shared" si="0"/>
        <v>0</v>
      </c>
      <c r="G170" s="88" t="s">
        <v>1988</v>
      </c>
    </row>
    <row r="171" spans="1:7">
      <c r="A171" s="143" t="s">
        <v>2305</v>
      </c>
      <c r="B171" s="78">
        <v>34</v>
      </c>
      <c r="C171" s="268">
        <v>0</v>
      </c>
      <c r="D171" s="78">
        <v>7</v>
      </c>
      <c r="E171" s="78">
        <v>27</v>
      </c>
      <c r="F171" s="78">
        <f t="shared" si="0"/>
        <v>189</v>
      </c>
      <c r="G171" s="88" t="s">
        <v>2306</v>
      </c>
    </row>
    <row r="172" spans="1:7">
      <c r="A172" s="143" t="s">
        <v>2332</v>
      </c>
      <c r="B172" s="78">
        <v>34</v>
      </c>
      <c r="C172" s="268">
        <v>0</v>
      </c>
      <c r="D172" s="78">
        <v>5</v>
      </c>
      <c r="E172" s="78">
        <v>30</v>
      </c>
      <c r="F172" s="78">
        <f t="shared" si="0"/>
        <v>150</v>
      </c>
      <c r="G172" s="88" t="s">
        <v>2333</v>
      </c>
    </row>
    <row r="173" spans="1:7">
      <c r="A173" s="143" t="s">
        <v>2012</v>
      </c>
      <c r="B173" s="78">
        <v>34</v>
      </c>
      <c r="C173" s="268">
        <v>0</v>
      </c>
      <c r="D173" s="78">
        <v>4</v>
      </c>
      <c r="E173" s="78">
        <v>36</v>
      </c>
      <c r="F173" s="78">
        <f t="shared" si="0"/>
        <v>144</v>
      </c>
      <c r="G173" s="88" t="s">
        <v>2013</v>
      </c>
    </row>
    <row r="174" spans="1:7">
      <c r="A174" s="143" t="s">
        <v>2527</v>
      </c>
      <c r="B174" s="78">
        <v>34</v>
      </c>
      <c r="C174" s="268">
        <v>7</v>
      </c>
      <c r="D174" s="78">
        <v>7</v>
      </c>
      <c r="E174" s="78">
        <v>16</v>
      </c>
      <c r="F174" s="78">
        <f t="shared" si="0"/>
        <v>112</v>
      </c>
      <c r="G174" s="88" t="s">
        <v>2528</v>
      </c>
    </row>
    <row r="175" spans="1:7">
      <c r="A175" s="143" t="s">
        <v>2388</v>
      </c>
      <c r="B175" s="78">
        <v>34</v>
      </c>
      <c r="C175" s="268">
        <v>0</v>
      </c>
      <c r="D175" s="78">
        <v>0</v>
      </c>
      <c r="E175" s="78">
        <v>51</v>
      </c>
      <c r="F175" s="78">
        <f t="shared" si="0"/>
        <v>0</v>
      </c>
      <c r="G175" s="88" t="s">
        <v>2389</v>
      </c>
    </row>
    <row r="176" spans="1:7">
      <c r="A176" s="143" t="s">
        <v>2576</v>
      </c>
      <c r="B176" s="78">
        <v>34</v>
      </c>
      <c r="C176" s="268">
        <v>3</v>
      </c>
      <c r="D176" s="78">
        <v>3</v>
      </c>
      <c r="E176" s="78">
        <v>33</v>
      </c>
      <c r="F176" s="78">
        <f t="shared" si="0"/>
        <v>99</v>
      </c>
      <c r="G176" s="88" t="s">
        <v>2577</v>
      </c>
    </row>
    <row r="177" spans="1:7">
      <c r="A177" s="143" t="s">
        <v>2453</v>
      </c>
      <c r="B177" s="78">
        <v>34</v>
      </c>
      <c r="C177" s="268">
        <v>0</v>
      </c>
      <c r="D177" s="78">
        <v>0</v>
      </c>
      <c r="E177" s="78">
        <v>51</v>
      </c>
      <c r="F177" s="78">
        <f t="shared" si="0"/>
        <v>0</v>
      </c>
      <c r="G177" s="88" t="s">
        <v>2454</v>
      </c>
    </row>
    <row r="178" spans="1:7">
      <c r="A178" s="143" t="s">
        <v>2063</v>
      </c>
      <c r="B178" s="78">
        <v>34</v>
      </c>
      <c r="C178" s="268">
        <v>0</v>
      </c>
      <c r="D178" s="78">
        <v>0</v>
      </c>
      <c r="E178" s="78">
        <v>34</v>
      </c>
      <c r="F178" s="78">
        <f t="shared" si="0"/>
        <v>0</v>
      </c>
      <c r="G178" s="88" t="s">
        <v>2065</v>
      </c>
    </row>
    <row r="179" spans="1:7">
      <c r="A179" s="143" t="s">
        <v>2204</v>
      </c>
      <c r="B179" s="78">
        <v>34</v>
      </c>
      <c r="C179" s="268">
        <v>0</v>
      </c>
      <c r="D179" s="78">
        <v>9</v>
      </c>
      <c r="E179" s="78">
        <v>22</v>
      </c>
      <c r="F179" s="78">
        <f t="shared" si="0"/>
        <v>198</v>
      </c>
      <c r="G179" s="88" t="s">
        <v>2205</v>
      </c>
    </row>
    <row r="180" spans="1:7">
      <c r="A180" s="143" t="s">
        <v>1977</v>
      </c>
      <c r="B180" s="78">
        <v>34</v>
      </c>
      <c r="C180" s="268">
        <v>0</v>
      </c>
      <c r="D180" s="78">
        <v>0</v>
      </c>
      <c r="E180" s="78">
        <v>50</v>
      </c>
      <c r="F180" s="78">
        <f t="shared" si="0"/>
        <v>0</v>
      </c>
      <c r="G180" s="88" t="s">
        <v>1978</v>
      </c>
    </row>
    <row r="181" spans="1:7">
      <c r="A181" s="143" t="s">
        <v>2267</v>
      </c>
      <c r="B181" s="78">
        <v>34</v>
      </c>
      <c r="C181" s="268">
        <v>0</v>
      </c>
      <c r="D181" s="78">
        <v>0</v>
      </c>
      <c r="E181" s="78">
        <v>35</v>
      </c>
      <c r="F181" s="78">
        <f t="shared" si="0"/>
        <v>0</v>
      </c>
      <c r="G181" s="88" t="s">
        <v>2268</v>
      </c>
    </row>
    <row r="182" spans="1:7">
      <c r="A182" s="143" t="s">
        <v>2120</v>
      </c>
      <c r="B182" s="78">
        <v>34</v>
      </c>
      <c r="C182" s="268">
        <v>0</v>
      </c>
      <c r="D182" s="78">
        <v>0</v>
      </c>
      <c r="E182" s="78">
        <v>25</v>
      </c>
      <c r="F182" s="78">
        <f t="shared" si="0"/>
        <v>0</v>
      </c>
      <c r="G182" s="88" t="s">
        <v>2121</v>
      </c>
    </row>
    <row r="183" spans="1:7">
      <c r="A183" s="143" t="s">
        <v>2789</v>
      </c>
      <c r="B183" s="78">
        <v>34</v>
      </c>
      <c r="C183" s="268">
        <v>1</v>
      </c>
      <c r="D183" s="78">
        <v>11</v>
      </c>
      <c r="E183" s="78">
        <v>20</v>
      </c>
      <c r="F183" s="78">
        <f t="shared" si="0"/>
        <v>220</v>
      </c>
      <c r="G183" s="88" t="s">
        <v>2790</v>
      </c>
    </row>
    <row r="184" spans="1:7">
      <c r="A184" s="143" t="s">
        <v>2186</v>
      </c>
      <c r="B184" s="78">
        <v>34</v>
      </c>
      <c r="C184" s="268">
        <v>0</v>
      </c>
      <c r="D184" s="78">
        <v>0</v>
      </c>
      <c r="E184" s="78">
        <v>49</v>
      </c>
      <c r="F184" s="78">
        <f t="shared" si="0"/>
        <v>0</v>
      </c>
      <c r="G184" s="88" t="s">
        <v>2187</v>
      </c>
    </row>
    <row r="185" spans="1:7">
      <c r="A185" s="143" t="s">
        <v>3030</v>
      </c>
      <c r="B185" s="78">
        <v>34</v>
      </c>
      <c r="C185" s="268">
        <v>8</v>
      </c>
      <c r="D185" s="78">
        <v>8</v>
      </c>
      <c r="E185" s="78">
        <v>26</v>
      </c>
      <c r="F185" s="78">
        <f t="shared" si="0"/>
        <v>208</v>
      </c>
      <c r="G185" s="88" t="s">
        <v>3031</v>
      </c>
    </row>
    <row r="186" spans="1:7">
      <c r="A186" s="143" t="s">
        <v>1798</v>
      </c>
      <c r="B186" s="78">
        <v>34</v>
      </c>
      <c r="C186" s="268">
        <v>0</v>
      </c>
      <c r="D186" s="78">
        <v>0</v>
      </c>
      <c r="E186" s="78">
        <v>43</v>
      </c>
      <c r="F186" s="78">
        <f t="shared" si="0"/>
        <v>0</v>
      </c>
      <c r="G186" s="88" t="s">
        <v>1799</v>
      </c>
    </row>
    <row r="187" spans="1:7">
      <c r="A187" s="143" t="s">
        <v>2324</v>
      </c>
      <c r="B187" s="78">
        <v>34</v>
      </c>
      <c r="C187" s="268">
        <v>0</v>
      </c>
      <c r="D187" s="78">
        <v>6</v>
      </c>
      <c r="E187" s="78">
        <v>37</v>
      </c>
      <c r="F187" s="78">
        <f t="shared" si="0"/>
        <v>222</v>
      </c>
      <c r="G187" s="88" t="s">
        <v>2325</v>
      </c>
    </row>
    <row r="188" spans="1:7">
      <c r="A188" s="143" t="s">
        <v>2450</v>
      </c>
      <c r="B188" s="78">
        <v>34</v>
      </c>
      <c r="C188" s="268">
        <v>0</v>
      </c>
      <c r="D188" s="78">
        <v>0</v>
      </c>
      <c r="E188" s="78">
        <v>91</v>
      </c>
      <c r="F188" s="78">
        <f t="shared" si="0"/>
        <v>0</v>
      </c>
      <c r="G188" s="88" t="s">
        <v>2449</v>
      </c>
    </row>
    <row r="189" spans="1:7">
      <c r="A189" s="143" t="s">
        <v>1914</v>
      </c>
      <c r="B189" s="78">
        <v>34</v>
      </c>
      <c r="C189" s="268">
        <v>0</v>
      </c>
      <c r="D189" s="78">
        <v>0</v>
      </c>
      <c r="E189" s="78">
        <v>43</v>
      </c>
      <c r="F189" s="78">
        <f t="shared" si="0"/>
        <v>0</v>
      </c>
      <c r="G189" s="88" t="s">
        <v>1915</v>
      </c>
    </row>
    <row r="190" spans="1:7">
      <c r="A190" s="143" t="s">
        <v>2889</v>
      </c>
      <c r="B190" s="78">
        <v>34</v>
      </c>
      <c r="C190" s="268">
        <v>4</v>
      </c>
      <c r="D190" s="78">
        <v>4</v>
      </c>
      <c r="E190" s="78">
        <v>31</v>
      </c>
      <c r="F190" s="78">
        <f t="shared" si="0"/>
        <v>124</v>
      </c>
      <c r="G190" s="88" t="s">
        <v>2890</v>
      </c>
    </row>
    <row r="191" spans="1:7">
      <c r="A191" s="143" t="s">
        <v>2253</v>
      </c>
      <c r="B191" s="78">
        <v>34</v>
      </c>
      <c r="C191" s="268">
        <v>0</v>
      </c>
      <c r="D191" s="78">
        <v>0</v>
      </c>
      <c r="E191" s="78">
        <v>17</v>
      </c>
      <c r="F191" s="78">
        <f t="shared" si="0"/>
        <v>0</v>
      </c>
      <c r="G191" s="88" t="s">
        <v>2254</v>
      </c>
    </row>
    <row r="192" spans="1:7">
      <c r="A192" s="143" t="s">
        <v>2963</v>
      </c>
      <c r="B192" s="78">
        <v>34</v>
      </c>
      <c r="C192" s="268">
        <v>6</v>
      </c>
      <c r="D192" s="78">
        <v>6</v>
      </c>
      <c r="E192" s="78">
        <v>25</v>
      </c>
      <c r="F192" s="78">
        <f t="shared" si="0"/>
        <v>150</v>
      </c>
      <c r="G192" s="88" t="s">
        <v>2964</v>
      </c>
    </row>
    <row r="193" spans="1:7">
      <c r="A193" s="143" t="s">
        <v>2358</v>
      </c>
      <c r="B193" s="78">
        <v>34</v>
      </c>
      <c r="C193" s="268">
        <v>0</v>
      </c>
      <c r="D193" s="78">
        <v>0</v>
      </c>
      <c r="E193" s="78">
        <v>14</v>
      </c>
      <c r="F193" s="78">
        <f t="shared" si="0"/>
        <v>0</v>
      </c>
      <c r="G193" s="88" t="s">
        <v>2359</v>
      </c>
    </row>
    <row r="194" spans="1:7">
      <c r="A194" s="143" t="s">
        <v>2051</v>
      </c>
      <c r="B194" s="78">
        <v>34</v>
      </c>
      <c r="C194" s="268">
        <v>0</v>
      </c>
      <c r="D194" s="78">
        <v>0</v>
      </c>
      <c r="E194" s="78">
        <v>51</v>
      </c>
      <c r="F194" s="78">
        <f t="shared" si="0"/>
        <v>0</v>
      </c>
      <c r="G194" s="88" t="s">
        <v>2052</v>
      </c>
    </row>
    <row r="195" spans="1:7">
      <c r="A195" s="143" t="s">
        <v>1810</v>
      </c>
      <c r="B195" s="78">
        <v>34</v>
      </c>
      <c r="C195" s="268">
        <v>0</v>
      </c>
      <c r="D195" s="78">
        <v>0</v>
      </c>
      <c r="E195" s="78">
        <v>40</v>
      </c>
      <c r="F195" s="78">
        <f t="shared" si="0"/>
        <v>0</v>
      </c>
      <c r="G195" s="88" t="s">
        <v>1812</v>
      </c>
    </row>
    <row r="196" spans="1:7">
      <c r="A196" s="143" t="s">
        <v>1975</v>
      </c>
      <c r="B196" s="78">
        <v>34</v>
      </c>
      <c r="C196" s="268">
        <v>0</v>
      </c>
      <c r="D196" s="78">
        <v>0</v>
      </c>
      <c r="E196" s="78">
        <v>40</v>
      </c>
      <c r="F196" s="78">
        <f t="shared" si="0"/>
        <v>0</v>
      </c>
      <c r="G196" s="88" t="s">
        <v>1976</v>
      </c>
    </row>
    <row r="197" spans="1:7">
      <c r="A197" s="143" t="s">
        <v>1949</v>
      </c>
      <c r="B197" s="78">
        <v>34</v>
      </c>
      <c r="C197" s="268">
        <v>0</v>
      </c>
      <c r="D197" s="78">
        <v>0</v>
      </c>
      <c r="E197" s="78">
        <v>23</v>
      </c>
      <c r="F197" s="78">
        <f t="shared" si="0"/>
        <v>0</v>
      </c>
      <c r="G197" s="90" t="s">
        <v>1950</v>
      </c>
    </row>
    <row r="198" spans="1:7">
      <c r="A198" s="143" t="s">
        <v>2224</v>
      </c>
      <c r="B198" s="78">
        <v>34</v>
      </c>
      <c r="C198" s="268">
        <v>0</v>
      </c>
      <c r="D198" s="78">
        <v>18</v>
      </c>
      <c r="E198" s="78">
        <v>13</v>
      </c>
      <c r="F198" s="78">
        <f t="shared" si="0"/>
        <v>234</v>
      </c>
      <c r="G198" s="88" t="s">
        <v>2225</v>
      </c>
    </row>
    <row r="199" spans="1:7">
      <c r="A199" s="143" t="s">
        <v>1943</v>
      </c>
      <c r="B199" s="78">
        <v>34</v>
      </c>
      <c r="C199" s="268">
        <v>0</v>
      </c>
      <c r="D199" s="78">
        <v>0</v>
      </c>
      <c r="E199" s="78">
        <v>36</v>
      </c>
      <c r="F199" s="78">
        <f t="shared" si="0"/>
        <v>0</v>
      </c>
      <c r="G199" s="88" t="s">
        <v>1944</v>
      </c>
    </row>
    <row r="200" spans="1:7">
      <c r="A200" s="143" t="s">
        <v>2356</v>
      </c>
      <c r="B200" s="78">
        <v>34</v>
      </c>
      <c r="C200" s="268">
        <v>0</v>
      </c>
      <c r="D200" s="78">
        <v>0</v>
      </c>
      <c r="E200" s="78">
        <v>30</v>
      </c>
      <c r="F200" s="78">
        <f t="shared" si="0"/>
        <v>0</v>
      </c>
      <c r="G200" s="88" t="s">
        <v>2357</v>
      </c>
    </row>
    <row r="201" spans="1:7">
      <c r="A201" s="143" t="s">
        <v>2354</v>
      </c>
      <c r="B201" s="78">
        <v>34</v>
      </c>
      <c r="C201" s="268">
        <v>0</v>
      </c>
      <c r="D201" s="78">
        <v>0</v>
      </c>
      <c r="E201" s="78">
        <v>25</v>
      </c>
      <c r="F201" s="78">
        <f t="shared" si="0"/>
        <v>0</v>
      </c>
      <c r="G201" s="88" t="s">
        <v>2355</v>
      </c>
    </row>
    <row r="202" spans="1:7">
      <c r="A202" s="143" t="s">
        <v>2439</v>
      </c>
      <c r="B202" s="78">
        <v>34</v>
      </c>
      <c r="C202" s="268">
        <v>0</v>
      </c>
      <c r="D202" s="78">
        <v>0</v>
      </c>
      <c r="E202" s="78">
        <v>61</v>
      </c>
      <c r="F202" s="78">
        <f t="shared" si="0"/>
        <v>0</v>
      </c>
      <c r="G202" s="88" t="s">
        <v>2440</v>
      </c>
    </row>
    <row r="203" spans="1:7">
      <c r="A203" s="143" t="s">
        <v>2372</v>
      </c>
      <c r="B203" s="78">
        <v>34</v>
      </c>
      <c r="C203" s="268">
        <v>0</v>
      </c>
      <c r="D203" s="78">
        <v>0</v>
      </c>
      <c r="E203" s="78">
        <v>56</v>
      </c>
      <c r="F203" s="78">
        <f t="shared" si="0"/>
        <v>0</v>
      </c>
      <c r="G203" s="88" t="s">
        <v>2373</v>
      </c>
    </row>
    <row r="204" spans="1:7">
      <c r="A204" s="143" t="s">
        <v>2352</v>
      </c>
      <c r="B204" s="78">
        <v>34</v>
      </c>
      <c r="C204" s="268">
        <v>0</v>
      </c>
      <c r="D204" s="78">
        <v>0</v>
      </c>
      <c r="E204" s="78">
        <v>32</v>
      </c>
      <c r="F204" s="78">
        <f t="shared" si="0"/>
        <v>0</v>
      </c>
      <c r="G204" s="88" t="s">
        <v>2353</v>
      </c>
    </row>
    <row r="205" spans="1:7">
      <c r="A205" s="143" t="s">
        <v>2094</v>
      </c>
      <c r="B205" s="78">
        <v>34</v>
      </c>
      <c r="C205" s="268">
        <v>2</v>
      </c>
      <c r="D205" s="78">
        <v>2</v>
      </c>
      <c r="E205" s="78">
        <v>32</v>
      </c>
      <c r="F205" s="78">
        <f t="shared" si="0"/>
        <v>64</v>
      </c>
      <c r="G205" s="88" t="s">
        <v>2095</v>
      </c>
    </row>
    <row r="206" spans="1:7">
      <c r="A206" s="143" t="s">
        <v>2360</v>
      </c>
      <c r="B206" s="78">
        <v>34</v>
      </c>
      <c r="C206" s="268">
        <v>0</v>
      </c>
      <c r="D206" s="78">
        <v>0</v>
      </c>
      <c r="E206" s="78">
        <v>30</v>
      </c>
      <c r="F206" s="78">
        <f t="shared" si="0"/>
        <v>0</v>
      </c>
      <c r="G206" s="88" t="s">
        <v>2361</v>
      </c>
    </row>
    <row r="207" spans="1:7">
      <c r="A207" s="143" t="s">
        <v>1930</v>
      </c>
      <c r="B207" s="78">
        <v>34</v>
      </c>
      <c r="C207" s="268">
        <v>0</v>
      </c>
      <c r="D207" s="78">
        <v>0</v>
      </c>
      <c r="E207" s="78">
        <v>43</v>
      </c>
      <c r="F207" s="78">
        <f t="shared" si="0"/>
        <v>0</v>
      </c>
      <c r="G207" s="88" t="s">
        <v>1931</v>
      </c>
    </row>
    <row r="208" spans="1:7">
      <c r="A208" s="143" t="s">
        <v>2179</v>
      </c>
      <c r="B208" s="78">
        <v>34</v>
      </c>
      <c r="C208" s="268">
        <v>0</v>
      </c>
      <c r="D208" s="78">
        <v>0</v>
      </c>
      <c r="E208" s="78">
        <v>26</v>
      </c>
      <c r="F208" s="78">
        <f t="shared" si="0"/>
        <v>0</v>
      </c>
      <c r="G208" s="88" t="s">
        <v>2180</v>
      </c>
    </row>
    <row r="209" spans="1:7">
      <c r="A209" s="143" t="s">
        <v>2124</v>
      </c>
      <c r="B209" s="78">
        <v>34</v>
      </c>
      <c r="C209" s="268">
        <v>0</v>
      </c>
      <c r="D209" s="78">
        <v>4</v>
      </c>
      <c r="E209" s="78">
        <v>21</v>
      </c>
      <c r="F209" s="78">
        <f t="shared" si="0"/>
        <v>84</v>
      </c>
      <c r="G209" s="88" t="s">
        <v>2125</v>
      </c>
    </row>
    <row r="210" spans="1:7">
      <c r="A210" s="143" t="s">
        <v>2092</v>
      </c>
      <c r="B210" s="78">
        <v>34</v>
      </c>
      <c r="C210" s="268">
        <v>0</v>
      </c>
      <c r="D210" s="78">
        <v>0</v>
      </c>
      <c r="E210" s="78">
        <v>8</v>
      </c>
      <c r="F210" s="78">
        <f t="shared" si="0"/>
        <v>0</v>
      </c>
      <c r="G210" s="88" t="s">
        <v>2093</v>
      </c>
    </row>
    <row r="211" spans="1:7">
      <c r="A211" s="143" t="s">
        <v>1792</v>
      </c>
      <c r="B211" s="78">
        <v>34</v>
      </c>
      <c r="C211" s="268">
        <v>0</v>
      </c>
      <c r="D211" s="78">
        <v>0</v>
      </c>
      <c r="E211" s="78">
        <v>51</v>
      </c>
      <c r="F211" s="78">
        <f t="shared" si="0"/>
        <v>0</v>
      </c>
      <c r="G211" s="88" t="s">
        <v>1793</v>
      </c>
    </row>
    <row r="212" spans="1:7">
      <c r="A212" s="143" t="s">
        <v>2592</v>
      </c>
      <c r="B212" s="78">
        <v>34</v>
      </c>
      <c r="C212" s="268">
        <v>2</v>
      </c>
      <c r="D212" s="78">
        <v>0</v>
      </c>
      <c r="E212" s="78">
        <v>43</v>
      </c>
      <c r="F212" s="78">
        <f t="shared" si="0"/>
        <v>0</v>
      </c>
      <c r="G212" s="88" t="s">
        <v>2593</v>
      </c>
    </row>
    <row r="213" spans="1:7">
      <c r="A213" s="143" t="s">
        <v>2708</v>
      </c>
      <c r="B213" s="78">
        <v>34</v>
      </c>
      <c r="C213" s="268">
        <v>2</v>
      </c>
      <c r="D213" s="78">
        <v>2</v>
      </c>
      <c r="E213" s="78">
        <v>21</v>
      </c>
      <c r="F213" s="78">
        <f t="shared" si="0"/>
        <v>42</v>
      </c>
      <c r="G213" s="88" t="s">
        <v>2709</v>
      </c>
    </row>
    <row r="214" spans="1:7">
      <c r="A214" s="143" t="s">
        <v>2475</v>
      </c>
      <c r="B214" s="78">
        <v>34</v>
      </c>
      <c r="C214" s="268">
        <v>0</v>
      </c>
      <c r="D214" s="78">
        <v>0</v>
      </c>
      <c r="E214" s="78">
        <v>56</v>
      </c>
      <c r="F214" s="78">
        <f t="shared" si="0"/>
        <v>0</v>
      </c>
      <c r="G214" s="88" t="s">
        <v>2476</v>
      </c>
    </row>
    <row r="215" spans="1:7">
      <c r="A215" s="143" t="s">
        <v>1821</v>
      </c>
      <c r="B215" s="78">
        <v>34</v>
      </c>
      <c r="C215" s="268">
        <v>0</v>
      </c>
      <c r="D215" s="78">
        <v>0</v>
      </c>
      <c r="E215" s="78">
        <v>11</v>
      </c>
      <c r="F215" s="78">
        <f t="shared" si="0"/>
        <v>0</v>
      </c>
      <c r="G215" s="88" t="s">
        <v>1822</v>
      </c>
    </row>
    <row r="216" spans="1:7">
      <c r="A216" s="143" t="s">
        <v>2055</v>
      </c>
      <c r="B216" s="78">
        <v>34</v>
      </c>
      <c r="C216" s="268">
        <v>0</v>
      </c>
      <c r="D216" s="78">
        <v>0</v>
      </c>
      <c r="E216" s="78">
        <v>72</v>
      </c>
      <c r="F216" s="78">
        <f t="shared" si="0"/>
        <v>0</v>
      </c>
      <c r="G216" s="88" t="s">
        <v>2056</v>
      </c>
    </row>
    <row r="217" spans="1:7">
      <c r="A217" s="143" t="s">
        <v>2334</v>
      </c>
      <c r="B217" s="78">
        <v>34</v>
      </c>
      <c r="C217" s="268">
        <v>0</v>
      </c>
      <c r="D217" s="78">
        <v>0</v>
      </c>
      <c r="E217" s="78">
        <v>56</v>
      </c>
      <c r="F217" s="78">
        <f t="shared" si="0"/>
        <v>0</v>
      </c>
      <c r="G217" s="88" t="s">
        <v>2335</v>
      </c>
    </row>
    <row r="218" spans="1:7">
      <c r="A218" s="143" t="s">
        <v>2348</v>
      </c>
      <c r="B218" s="78">
        <v>34</v>
      </c>
      <c r="C218" s="268">
        <v>0</v>
      </c>
      <c r="D218" s="78">
        <v>0</v>
      </c>
      <c r="E218" s="78">
        <v>37</v>
      </c>
      <c r="F218" s="78">
        <f t="shared" si="0"/>
        <v>0</v>
      </c>
      <c r="G218" s="88" t="s">
        <v>2349</v>
      </c>
    </row>
    <row r="219" spans="1:7">
      <c r="A219" s="143" t="s">
        <v>2238</v>
      </c>
      <c r="B219" s="78">
        <v>34</v>
      </c>
      <c r="C219" s="268">
        <v>0</v>
      </c>
      <c r="D219" s="78">
        <v>0</v>
      </c>
      <c r="E219" s="78">
        <v>31</v>
      </c>
      <c r="F219" s="78">
        <f t="shared" si="0"/>
        <v>0</v>
      </c>
      <c r="G219" s="88" t="s">
        <v>2239</v>
      </c>
    </row>
    <row r="220" spans="1:7">
      <c r="A220" s="143" t="s">
        <v>3047</v>
      </c>
      <c r="B220" s="78">
        <v>34</v>
      </c>
      <c r="C220" s="268">
        <v>2</v>
      </c>
      <c r="D220" s="78">
        <v>2</v>
      </c>
      <c r="E220" s="78">
        <v>19</v>
      </c>
      <c r="F220" s="78">
        <f t="shared" si="0"/>
        <v>38</v>
      </c>
      <c r="G220" s="88" t="s">
        <v>3048</v>
      </c>
    </row>
    <row r="221" spans="1:7">
      <c r="A221" s="143" t="s">
        <v>2165</v>
      </c>
      <c r="B221" s="78">
        <v>34</v>
      </c>
      <c r="C221" s="268">
        <v>0</v>
      </c>
      <c r="D221" s="78">
        <v>0</v>
      </c>
      <c r="E221" s="78">
        <v>5</v>
      </c>
      <c r="F221" s="78">
        <f t="shared" si="0"/>
        <v>0</v>
      </c>
      <c r="G221" s="88" t="s">
        <v>2167</v>
      </c>
    </row>
    <row r="222" spans="1:7">
      <c r="A222" s="143" t="s">
        <v>1839</v>
      </c>
      <c r="B222" s="78">
        <v>34</v>
      </c>
      <c r="C222" s="268">
        <v>0</v>
      </c>
      <c r="D222" s="78">
        <v>0</v>
      </c>
      <c r="E222" s="78">
        <v>81</v>
      </c>
      <c r="F222" s="78">
        <f t="shared" si="0"/>
        <v>0</v>
      </c>
      <c r="G222" s="88" t="s">
        <v>1840</v>
      </c>
    </row>
    <row r="223" spans="1:7">
      <c r="A223" s="143" t="s">
        <v>1932</v>
      </c>
      <c r="B223" s="78">
        <v>34</v>
      </c>
      <c r="C223" s="268">
        <v>0</v>
      </c>
      <c r="D223" s="78">
        <v>0</v>
      </c>
      <c r="E223" s="78">
        <v>17</v>
      </c>
      <c r="F223" s="78">
        <f t="shared" si="0"/>
        <v>0</v>
      </c>
      <c r="G223" s="88" t="s">
        <v>1933</v>
      </c>
    </row>
    <row r="224" spans="1:7">
      <c r="A224" s="143" t="s">
        <v>2020</v>
      </c>
      <c r="B224" s="78">
        <v>34</v>
      </c>
      <c r="C224" s="268">
        <v>0</v>
      </c>
      <c r="D224" s="78">
        <v>0</v>
      </c>
      <c r="E224" s="78">
        <v>19</v>
      </c>
      <c r="F224" s="78">
        <f t="shared" si="0"/>
        <v>0</v>
      </c>
      <c r="G224" s="88" t="s">
        <v>2021</v>
      </c>
    </row>
    <row r="225" spans="1:7">
      <c r="A225" s="143" t="s">
        <v>2118</v>
      </c>
      <c r="B225" s="78">
        <v>34</v>
      </c>
      <c r="C225" s="268">
        <v>0</v>
      </c>
      <c r="D225" s="78">
        <v>0</v>
      </c>
      <c r="E225" s="78">
        <v>16</v>
      </c>
      <c r="F225" s="78">
        <f t="shared" si="0"/>
        <v>0</v>
      </c>
      <c r="G225" s="88" t="s">
        <v>2119</v>
      </c>
    </row>
    <row r="226" spans="1:7">
      <c r="A226" s="143" t="s">
        <v>2322</v>
      </c>
      <c r="B226" s="78">
        <v>34</v>
      </c>
      <c r="C226" s="268">
        <v>0</v>
      </c>
      <c r="D226" s="78">
        <v>0</v>
      </c>
      <c r="E226" s="78">
        <v>17</v>
      </c>
      <c r="F226" s="78">
        <f t="shared" si="0"/>
        <v>0</v>
      </c>
      <c r="G226" s="88" t="s">
        <v>2323</v>
      </c>
    </row>
    <row r="227" spans="1:7">
      <c r="A227" s="143" t="s">
        <v>2380</v>
      </c>
      <c r="B227" s="78">
        <v>34</v>
      </c>
      <c r="C227" s="268">
        <v>0</v>
      </c>
      <c r="D227" s="78">
        <v>0</v>
      </c>
      <c r="E227" s="78">
        <v>29</v>
      </c>
      <c r="F227" s="78">
        <f t="shared" si="0"/>
        <v>0</v>
      </c>
      <c r="G227" s="88" t="s">
        <v>2381</v>
      </c>
    </row>
    <row r="228" spans="1:7">
      <c r="A228" s="143" t="s">
        <v>1934</v>
      </c>
      <c r="B228" s="78">
        <v>34</v>
      </c>
      <c r="C228" s="268">
        <v>0</v>
      </c>
      <c r="D228" s="78">
        <v>0</v>
      </c>
      <c r="E228" s="78">
        <v>53</v>
      </c>
      <c r="F228" s="78">
        <f t="shared" si="0"/>
        <v>0</v>
      </c>
      <c r="G228" s="88" t="s">
        <v>1935</v>
      </c>
    </row>
    <row r="229" spans="1:7">
      <c r="A229" s="143" t="s">
        <v>1874</v>
      </c>
      <c r="B229" s="78">
        <v>34</v>
      </c>
      <c r="C229" s="268">
        <v>0</v>
      </c>
      <c r="D229" s="78">
        <v>0</v>
      </c>
      <c r="E229" s="78">
        <v>90</v>
      </c>
      <c r="F229" s="78">
        <f t="shared" si="0"/>
        <v>0</v>
      </c>
      <c r="G229" s="88" t="s">
        <v>1875</v>
      </c>
    </row>
    <row r="230" spans="1:7">
      <c r="A230" s="143" t="s">
        <v>2344</v>
      </c>
      <c r="B230" s="78">
        <v>34</v>
      </c>
      <c r="C230" s="268">
        <v>0</v>
      </c>
      <c r="D230" s="78">
        <v>0</v>
      </c>
      <c r="E230" s="78">
        <v>59</v>
      </c>
      <c r="F230" s="78">
        <f t="shared" si="0"/>
        <v>0</v>
      </c>
      <c r="G230" s="88" t="s">
        <v>2345</v>
      </c>
    </row>
    <row r="231" spans="1:7">
      <c r="A231" s="143" t="s">
        <v>2302</v>
      </c>
      <c r="B231" s="78">
        <v>34</v>
      </c>
      <c r="C231" s="268">
        <v>0</v>
      </c>
      <c r="D231" s="78">
        <v>0</v>
      </c>
      <c r="E231" s="78">
        <v>81</v>
      </c>
      <c r="F231" s="78">
        <f t="shared" si="0"/>
        <v>0</v>
      </c>
      <c r="G231" s="88" t="s">
        <v>2303</v>
      </c>
    </row>
    <row r="232" spans="1:7">
      <c r="A232" s="143" t="s">
        <v>2783</v>
      </c>
      <c r="B232" s="78">
        <v>34</v>
      </c>
      <c r="C232" s="268">
        <v>4</v>
      </c>
      <c r="D232" s="78">
        <v>4</v>
      </c>
      <c r="E232" s="78">
        <v>22</v>
      </c>
      <c r="F232" s="78">
        <f t="shared" si="0"/>
        <v>88</v>
      </c>
      <c r="G232" s="88" t="s">
        <v>2784</v>
      </c>
    </row>
    <row r="233" spans="1:7">
      <c r="A233" s="143" t="s">
        <v>2966</v>
      </c>
      <c r="B233" s="78">
        <v>34</v>
      </c>
      <c r="C233" s="268">
        <v>14</v>
      </c>
      <c r="D233" s="78">
        <v>14</v>
      </c>
      <c r="E233" s="78">
        <v>80</v>
      </c>
      <c r="F233" s="78">
        <f t="shared" si="0"/>
        <v>1120</v>
      </c>
      <c r="G233" s="88" t="s">
        <v>2967</v>
      </c>
    </row>
    <row r="234" spans="1:7">
      <c r="A234" s="143" t="s">
        <v>2302</v>
      </c>
      <c r="B234" s="78">
        <v>34</v>
      </c>
      <c r="C234" s="268">
        <v>0</v>
      </c>
      <c r="D234" s="78">
        <v>0</v>
      </c>
      <c r="E234" s="78">
        <v>48</v>
      </c>
      <c r="F234" s="78">
        <f t="shared" si="0"/>
        <v>0</v>
      </c>
      <c r="G234" s="88" t="s">
        <v>2304</v>
      </c>
    </row>
    <row r="235" spans="1:7">
      <c r="A235" s="143" t="s">
        <v>2300</v>
      </c>
      <c r="B235" s="78">
        <v>34</v>
      </c>
      <c r="C235" s="268">
        <v>0</v>
      </c>
      <c r="D235" s="78">
        <v>0</v>
      </c>
      <c r="E235" s="78">
        <v>51</v>
      </c>
      <c r="F235" s="78">
        <f t="shared" si="0"/>
        <v>0</v>
      </c>
      <c r="G235" s="88" t="s">
        <v>2301</v>
      </c>
    </row>
    <row r="236" spans="1:7">
      <c r="A236" s="143" t="s">
        <v>2970</v>
      </c>
      <c r="B236" s="78">
        <v>34</v>
      </c>
      <c r="C236" s="268">
        <v>6</v>
      </c>
      <c r="D236" s="78">
        <v>6</v>
      </c>
      <c r="E236" s="78">
        <v>44</v>
      </c>
      <c r="F236" s="78">
        <f t="shared" si="0"/>
        <v>264</v>
      </c>
      <c r="G236" s="88" t="s">
        <v>2971</v>
      </c>
    </row>
    <row r="237" spans="1:7">
      <c r="A237" s="143" t="s">
        <v>2309</v>
      </c>
      <c r="B237" s="78">
        <v>34</v>
      </c>
      <c r="C237" s="268">
        <v>0</v>
      </c>
      <c r="D237" s="78">
        <v>0</v>
      </c>
      <c r="E237" s="78">
        <v>48</v>
      </c>
      <c r="F237" s="78">
        <f t="shared" si="0"/>
        <v>0</v>
      </c>
      <c r="G237" s="88" t="s">
        <v>2310</v>
      </c>
    </row>
    <row r="238" spans="1:7">
      <c r="A238" s="143" t="s">
        <v>2311</v>
      </c>
      <c r="B238" s="78">
        <v>34</v>
      </c>
      <c r="C238" s="268">
        <v>0</v>
      </c>
      <c r="D238" s="78">
        <v>0</v>
      </c>
      <c r="E238" s="78">
        <v>42</v>
      </c>
      <c r="F238" s="78">
        <f t="shared" si="0"/>
        <v>0</v>
      </c>
      <c r="G238" s="88" t="s">
        <v>2312</v>
      </c>
    </row>
    <row r="239" spans="1:7">
      <c r="A239" s="143" t="s">
        <v>2230</v>
      </c>
      <c r="B239" s="78">
        <v>34</v>
      </c>
      <c r="C239" s="268">
        <v>0</v>
      </c>
      <c r="D239" s="78">
        <v>0</v>
      </c>
      <c r="E239" s="78">
        <v>60</v>
      </c>
      <c r="F239" s="78">
        <f t="shared" si="0"/>
        <v>0</v>
      </c>
      <c r="G239" s="88" t="s">
        <v>2231</v>
      </c>
    </row>
    <row r="240" spans="1:7">
      <c r="A240" s="143" t="s">
        <v>2437</v>
      </c>
      <c r="B240" s="78">
        <v>34</v>
      </c>
      <c r="C240" s="268">
        <v>0</v>
      </c>
      <c r="D240" s="78">
        <v>0</v>
      </c>
      <c r="E240" s="78">
        <v>28</v>
      </c>
      <c r="F240" s="78">
        <f t="shared" si="0"/>
        <v>0</v>
      </c>
      <c r="G240" s="88" t="s">
        <v>2438</v>
      </c>
    </row>
    <row r="241" spans="1:7">
      <c r="A241" s="143" t="s">
        <v>2271</v>
      </c>
      <c r="B241" s="78">
        <v>34</v>
      </c>
      <c r="C241" s="268">
        <v>0</v>
      </c>
      <c r="D241" s="78">
        <v>2</v>
      </c>
      <c r="E241" s="78">
        <v>26</v>
      </c>
      <c r="F241" s="78">
        <f t="shared" si="0"/>
        <v>52</v>
      </c>
      <c r="G241" s="88" t="s">
        <v>2272</v>
      </c>
    </row>
    <row r="242" spans="1:7">
      <c r="A242" s="143" t="s">
        <v>2222</v>
      </c>
      <c r="B242" s="78">
        <v>34</v>
      </c>
      <c r="C242" s="268">
        <v>0</v>
      </c>
      <c r="D242" s="78">
        <v>0</v>
      </c>
      <c r="E242" s="78">
        <v>20</v>
      </c>
      <c r="F242" s="78">
        <f t="shared" si="0"/>
        <v>0</v>
      </c>
      <c r="G242" s="88" t="s">
        <v>2223</v>
      </c>
    </row>
    <row r="243" spans="1:7">
      <c r="A243" s="143" t="s">
        <v>2284</v>
      </c>
      <c r="B243" s="78">
        <v>34</v>
      </c>
      <c r="C243" s="268">
        <v>0</v>
      </c>
      <c r="D243" s="78">
        <v>0</v>
      </c>
      <c r="E243" s="78">
        <v>68</v>
      </c>
      <c r="F243" s="78">
        <f t="shared" si="0"/>
        <v>0</v>
      </c>
      <c r="G243" s="88" t="s">
        <v>2285</v>
      </c>
    </row>
    <row r="244" spans="1:7">
      <c r="A244" s="143" t="s">
        <v>2061</v>
      </c>
      <c r="B244" s="78">
        <v>34</v>
      </c>
      <c r="C244" s="268">
        <v>0</v>
      </c>
      <c r="D244" s="78">
        <v>0</v>
      </c>
      <c r="E244" s="78">
        <v>28</v>
      </c>
      <c r="F244" s="78">
        <f t="shared" si="0"/>
        <v>0</v>
      </c>
      <c r="G244" s="88" t="s">
        <v>2062</v>
      </c>
    </row>
    <row r="245" spans="1:7">
      <c r="A245" s="143" t="s">
        <v>1876</v>
      </c>
      <c r="B245" s="78">
        <v>34</v>
      </c>
      <c r="C245" s="268">
        <v>0</v>
      </c>
      <c r="D245" s="78">
        <v>0</v>
      </c>
      <c r="E245" s="78">
        <v>32</v>
      </c>
      <c r="F245" s="78">
        <f t="shared" si="0"/>
        <v>0</v>
      </c>
      <c r="G245" s="88" t="s">
        <v>1877</v>
      </c>
    </row>
    <row r="246" spans="1:7">
      <c r="A246" s="143" t="s">
        <v>1833</v>
      </c>
      <c r="B246" s="78">
        <v>34</v>
      </c>
      <c r="C246" s="268">
        <v>0</v>
      </c>
      <c r="D246" s="78">
        <v>0</v>
      </c>
      <c r="E246" s="78">
        <v>56</v>
      </c>
      <c r="F246" s="78">
        <f t="shared" si="0"/>
        <v>0</v>
      </c>
      <c r="G246" s="88" t="s">
        <v>1834</v>
      </c>
    </row>
    <row r="247" spans="1:7">
      <c r="A247" s="143" t="s">
        <v>1856</v>
      </c>
      <c r="B247" s="78">
        <v>34</v>
      </c>
      <c r="C247" s="268">
        <v>0</v>
      </c>
      <c r="D247" s="78">
        <v>0</v>
      </c>
      <c r="E247" s="78">
        <v>60</v>
      </c>
      <c r="F247" s="78">
        <f t="shared" si="0"/>
        <v>0</v>
      </c>
      <c r="G247" s="88" t="s">
        <v>1857</v>
      </c>
    </row>
    <row r="248" spans="1:7">
      <c r="A248" s="143" t="s">
        <v>2364</v>
      </c>
      <c r="B248" s="78">
        <v>34</v>
      </c>
      <c r="C248" s="268">
        <v>0</v>
      </c>
      <c r="D248" s="78">
        <v>0</v>
      </c>
      <c r="E248" s="78">
        <v>24</v>
      </c>
      <c r="F248" s="78">
        <f t="shared" si="0"/>
        <v>0</v>
      </c>
      <c r="G248" s="88" t="s">
        <v>2365</v>
      </c>
    </row>
    <row r="249" spans="1:7">
      <c r="A249" s="143" t="s">
        <v>2578</v>
      </c>
      <c r="B249" s="78">
        <v>34</v>
      </c>
      <c r="C249" s="268">
        <v>2</v>
      </c>
      <c r="D249" s="78">
        <v>2</v>
      </c>
      <c r="E249" s="78">
        <v>72</v>
      </c>
      <c r="F249" s="78">
        <f t="shared" si="0"/>
        <v>144</v>
      </c>
      <c r="G249" s="88" t="s">
        <v>2579</v>
      </c>
    </row>
    <row r="250" spans="1:7">
      <c r="A250" s="143" t="s">
        <v>1878</v>
      </c>
      <c r="B250" s="78">
        <v>34</v>
      </c>
      <c r="C250" s="268">
        <v>0</v>
      </c>
      <c r="D250" s="78">
        <v>0</v>
      </c>
      <c r="E250" s="78">
        <v>52</v>
      </c>
      <c r="F250" s="78">
        <f t="shared" si="0"/>
        <v>0</v>
      </c>
      <c r="G250" s="88" t="s">
        <v>1879</v>
      </c>
    </row>
    <row r="251" spans="1:7">
      <c r="A251" s="143" t="s">
        <v>2555</v>
      </c>
      <c r="B251" s="78">
        <v>34</v>
      </c>
      <c r="C251" s="268">
        <v>2</v>
      </c>
      <c r="D251" s="78">
        <v>2</v>
      </c>
      <c r="E251" s="78">
        <v>40</v>
      </c>
      <c r="F251" s="78">
        <f t="shared" si="0"/>
        <v>80</v>
      </c>
      <c r="G251" s="88" t="s">
        <v>2556</v>
      </c>
    </row>
    <row r="252" spans="1:7">
      <c r="A252" s="143" t="s">
        <v>2435</v>
      </c>
      <c r="B252" s="78">
        <v>34</v>
      </c>
      <c r="C252" s="268">
        <v>12</v>
      </c>
      <c r="D252" s="78">
        <v>13</v>
      </c>
      <c r="E252" s="78">
        <v>26</v>
      </c>
      <c r="F252" s="78">
        <f t="shared" si="0"/>
        <v>338</v>
      </c>
      <c r="G252" s="88" t="s">
        <v>2436</v>
      </c>
    </row>
    <row r="253" spans="1:7">
      <c r="A253" s="143" t="s">
        <v>1947</v>
      </c>
      <c r="B253" s="78">
        <v>34</v>
      </c>
      <c r="C253" s="268">
        <v>0</v>
      </c>
      <c r="D253" s="78">
        <v>0</v>
      </c>
      <c r="E253" s="78">
        <v>25</v>
      </c>
      <c r="F253" s="78">
        <f t="shared" si="0"/>
        <v>0</v>
      </c>
      <c r="G253" s="88" t="s">
        <v>1948</v>
      </c>
    </row>
    <row r="254" spans="1:7">
      <c r="A254" s="143" t="s">
        <v>1808</v>
      </c>
      <c r="B254" s="78">
        <v>34</v>
      </c>
      <c r="C254" s="268">
        <v>0</v>
      </c>
      <c r="D254" s="78">
        <v>0</v>
      </c>
      <c r="E254" s="78">
        <v>45</v>
      </c>
      <c r="F254" s="78">
        <f t="shared" si="0"/>
        <v>0</v>
      </c>
      <c r="G254" s="88" t="s">
        <v>1809</v>
      </c>
    </row>
    <row r="255" spans="1:7">
      <c r="A255" s="143" t="s">
        <v>2269</v>
      </c>
      <c r="B255" s="78">
        <v>34</v>
      </c>
      <c r="C255" s="268">
        <v>0</v>
      </c>
      <c r="D255" s="78">
        <v>0</v>
      </c>
      <c r="E255" s="78">
        <v>60</v>
      </c>
      <c r="F255" s="78">
        <f t="shared" si="0"/>
        <v>0</v>
      </c>
      <c r="G255" s="88" t="s">
        <v>2270</v>
      </c>
    </row>
    <row r="256" spans="1:7">
      <c r="A256" s="143" t="s">
        <v>2192</v>
      </c>
      <c r="B256" s="78">
        <v>34</v>
      </c>
      <c r="C256" s="268">
        <v>0</v>
      </c>
      <c r="D256" s="78">
        <v>0</v>
      </c>
      <c r="E256" s="78">
        <v>31</v>
      </c>
      <c r="F256" s="78">
        <f t="shared" si="0"/>
        <v>0</v>
      </c>
      <c r="G256" s="88" t="s">
        <v>2193</v>
      </c>
    </row>
    <row r="257" spans="1:7">
      <c r="A257" s="143" t="s">
        <v>2467</v>
      </c>
      <c r="B257" s="78">
        <v>34</v>
      </c>
      <c r="C257" s="268">
        <v>0</v>
      </c>
      <c r="D257" s="78">
        <v>0</v>
      </c>
      <c r="E257" s="78">
        <v>60</v>
      </c>
      <c r="F257" s="78">
        <f t="shared" ref="F257:F359" si="1">E257*D257</f>
        <v>0</v>
      </c>
      <c r="G257" s="88" t="s">
        <v>2468</v>
      </c>
    </row>
    <row r="258" spans="1:7">
      <c r="A258" s="143" t="s">
        <v>2340</v>
      </c>
      <c r="B258" s="78">
        <v>34</v>
      </c>
      <c r="C258" s="268">
        <v>0</v>
      </c>
      <c r="D258" s="78">
        <v>0</v>
      </c>
      <c r="E258" s="78">
        <v>60</v>
      </c>
      <c r="F258" s="78">
        <f t="shared" si="1"/>
        <v>0</v>
      </c>
      <c r="G258" s="88" t="s">
        <v>2341</v>
      </c>
    </row>
    <row r="259" spans="1:7">
      <c r="A259" s="143" t="s">
        <v>2251</v>
      </c>
      <c r="B259" s="78">
        <v>34</v>
      </c>
      <c r="C259" s="268">
        <v>0</v>
      </c>
      <c r="D259" s="78">
        <v>0</v>
      </c>
      <c r="E259" s="78">
        <v>60</v>
      </c>
      <c r="F259" s="78">
        <f t="shared" si="1"/>
        <v>0</v>
      </c>
      <c r="G259" s="88" t="s">
        <v>2252</v>
      </c>
    </row>
    <row r="260" spans="1:7">
      <c r="A260" s="143" t="s">
        <v>1827</v>
      </c>
      <c r="B260" s="78">
        <v>34</v>
      </c>
      <c r="C260" s="268">
        <v>0</v>
      </c>
      <c r="D260" s="78">
        <v>0</v>
      </c>
      <c r="E260" s="78">
        <v>34</v>
      </c>
      <c r="F260" s="78">
        <f t="shared" si="1"/>
        <v>0</v>
      </c>
      <c r="G260" s="88" t="s">
        <v>1828</v>
      </c>
    </row>
    <row r="261" spans="1:7">
      <c r="A261" s="143" t="s">
        <v>1890</v>
      </c>
      <c r="B261" s="78">
        <v>34</v>
      </c>
      <c r="C261" s="268">
        <v>0</v>
      </c>
      <c r="D261" s="78">
        <v>0</v>
      </c>
      <c r="E261" s="78">
        <v>68</v>
      </c>
      <c r="F261" s="78">
        <f t="shared" si="1"/>
        <v>0</v>
      </c>
      <c r="G261" s="88" t="s">
        <v>1891</v>
      </c>
    </row>
    <row r="262" spans="1:7">
      <c r="A262" s="143" t="s">
        <v>2161</v>
      </c>
      <c r="B262" s="78">
        <v>34</v>
      </c>
      <c r="C262" s="268">
        <v>0</v>
      </c>
      <c r="D262" s="78">
        <v>0</v>
      </c>
      <c r="E262" s="78">
        <v>65</v>
      </c>
      <c r="F262" s="78">
        <f t="shared" si="1"/>
        <v>0</v>
      </c>
      <c r="G262" s="88" t="s">
        <v>2162</v>
      </c>
    </row>
    <row r="263" spans="1:7">
      <c r="A263" s="143" t="s">
        <v>1886</v>
      </c>
      <c r="B263" s="78">
        <v>34</v>
      </c>
      <c r="C263" s="268">
        <v>0</v>
      </c>
      <c r="D263" s="78">
        <v>0</v>
      </c>
      <c r="E263" s="78">
        <v>22</v>
      </c>
      <c r="F263" s="78">
        <f t="shared" si="1"/>
        <v>0</v>
      </c>
      <c r="G263" s="88" t="s">
        <v>1887</v>
      </c>
    </row>
    <row r="264" spans="1:7">
      <c r="A264" s="143" t="s">
        <v>1829</v>
      </c>
      <c r="B264" s="78">
        <v>34</v>
      </c>
      <c r="C264" s="268">
        <v>0</v>
      </c>
      <c r="D264" s="78">
        <v>0</v>
      </c>
      <c r="E264" s="78">
        <v>52</v>
      </c>
      <c r="F264" s="78">
        <f t="shared" si="1"/>
        <v>0</v>
      </c>
      <c r="G264" s="88" t="s">
        <v>1830</v>
      </c>
    </row>
    <row r="265" spans="1:7">
      <c r="A265" s="143" t="s">
        <v>2263</v>
      </c>
      <c r="B265" s="78">
        <v>34</v>
      </c>
      <c r="C265" s="268">
        <v>0</v>
      </c>
      <c r="D265" s="78">
        <v>0</v>
      </c>
      <c r="E265" s="78">
        <v>68</v>
      </c>
      <c r="F265" s="78">
        <f t="shared" si="1"/>
        <v>0</v>
      </c>
      <c r="G265" s="88" t="s">
        <v>2264</v>
      </c>
    </row>
    <row r="266" spans="1:7">
      <c r="A266" s="143" t="s">
        <v>1967</v>
      </c>
      <c r="B266" s="78">
        <v>34</v>
      </c>
      <c r="C266" s="268">
        <v>0</v>
      </c>
      <c r="D266" s="78">
        <v>0</v>
      </c>
      <c r="E266" s="78">
        <v>52</v>
      </c>
      <c r="F266" s="78">
        <f t="shared" si="1"/>
        <v>0</v>
      </c>
      <c r="G266" s="88" t="s">
        <v>1968</v>
      </c>
    </row>
    <row r="267" spans="1:7">
      <c r="A267" s="143" t="s">
        <v>2026</v>
      </c>
      <c r="B267" s="78">
        <v>34</v>
      </c>
      <c r="C267" s="268">
        <v>0</v>
      </c>
      <c r="D267" s="78">
        <v>0</v>
      </c>
      <c r="E267" s="78">
        <v>32</v>
      </c>
      <c r="F267" s="78">
        <f t="shared" si="1"/>
        <v>0</v>
      </c>
      <c r="G267" s="88" t="s">
        <v>2027</v>
      </c>
    </row>
    <row r="268" spans="1:7">
      <c r="A268" s="143" t="s">
        <v>2198</v>
      </c>
      <c r="B268" s="78">
        <v>34</v>
      </c>
      <c r="C268" s="268">
        <v>0</v>
      </c>
      <c r="D268" s="78">
        <v>0</v>
      </c>
      <c r="E268" s="78">
        <v>32</v>
      </c>
      <c r="F268" s="78">
        <f t="shared" si="1"/>
        <v>0</v>
      </c>
      <c r="G268" s="88" t="s">
        <v>2199</v>
      </c>
    </row>
    <row r="269" spans="1:7">
      <c r="A269" s="143" t="s">
        <v>2265</v>
      </c>
      <c r="B269" s="78">
        <v>34</v>
      </c>
      <c r="C269" s="268">
        <v>0</v>
      </c>
      <c r="D269" s="78">
        <v>0</v>
      </c>
      <c r="E269" s="78">
        <v>48</v>
      </c>
      <c r="F269" s="78">
        <f t="shared" si="1"/>
        <v>0</v>
      </c>
      <c r="G269" s="88" t="s">
        <v>2266</v>
      </c>
    </row>
    <row r="270" spans="1:7">
      <c r="A270" s="143" t="s">
        <v>1963</v>
      </c>
      <c r="B270" s="78">
        <v>34</v>
      </c>
      <c r="C270" s="268">
        <v>0</v>
      </c>
      <c r="D270" s="78">
        <v>0</v>
      </c>
      <c r="E270" s="78">
        <v>24</v>
      </c>
      <c r="F270" s="78">
        <f t="shared" si="1"/>
        <v>0</v>
      </c>
      <c r="G270" s="88" t="s">
        <v>1964</v>
      </c>
    </row>
    <row r="271" spans="1:7">
      <c r="A271" s="143" t="s">
        <v>2342</v>
      </c>
      <c r="B271" s="78">
        <v>34</v>
      </c>
      <c r="C271" s="268">
        <v>0</v>
      </c>
      <c r="D271" s="78">
        <v>0</v>
      </c>
      <c r="E271" s="78">
        <v>48</v>
      </c>
      <c r="F271" s="78">
        <f t="shared" si="1"/>
        <v>0</v>
      </c>
      <c r="G271" s="88" t="s">
        <v>2343</v>
      </c>
    </row>
    <row r="272" spans="1:7">
      <c r="A272" s="143" t="s">
        <v>2288</v>
      </c>
      <c r="B272" s="78">
        <v>34</v>
      </c>
      <c r="C272" s="268">
        <v>0</v>
      </c>
      <c r="D272" s="78">
        <v>0</v>
      </c>
      <c r="E272" s="78">
        <v>68</v>
      </c>
      <c r="F272" s="78">
        <f t="shared" si="1"/>
        <v>0</v>
      </c>
      <c r="G272" s="88" t="s">
        <v>2289</v>
      </c>
    </row>
    <row r="273" spans="1:7">
      <c r="A273" s="143" t="s">
        <v>2362</v>
      </c>
      <c r="B273" s="78">
        <v>34</v>
      </c>
      <c r="C273" s="268">
        <v>0</v>
      </c>
      <c r="D273" s="78">
        <v>0</v>
      </c>
      <c r="E273" s="78">
        <v>24</v>
      </c>
      <c r="F273" s="78">
        <f t="shared" si="1"/>
        <v>0</v>
      </c>
      <c r="G273" s="88" t="s">
        <v>2363</v>
      </c>
    </row>
    <row r="274" spans="1:7">
      <c r="A274" s="143" t="s">
        <v>1862</v>
      </c>
      <c r="B274" s="78">
        <v>34</v>
      </c>
      <c r="C274" s="268">
        <v>0</v>
      </c>
      <c r="D274" s="78">
        <v>0</v>
      </c>
      <c r="E274" s="78">
        <v>34</v>
      </c>
      <c r="F274" s="78">
        <f t="shared" si="1"/>
        <v>0</v>
      </c>
      <c r="G274" s="88" t="s">
        <v>1863</v>
      </c>
    </row>
    <row r="275" spans="1:7">
      <c r="A275" s="143" t="s">
        <v>2228</v>
      </c>
      <c r="B275" s="78">
        <v>34</v>
      </c>
      <c r="C275" s="268">
        <v>0</v>
      </c>
      <c r="D275" s="78">
        <v>0</v>
      </c>
      <c r="E275" s="78">
        <v>56</v>
      </c>
      <c r="F275" s="78">
        <f t="shared" si="1"/>
        <v>0</v>
      </c>
      <c r="G275" s="88" t="s">
        <v>2229</v>
      </c>
    </row>
    <row r="276" spans="1:7">
      <c r="A276" s="143" t="s">
        <v>2075</v>
      </c>
      <c r="B276" s="78">
        <v>34</v>
      </c>
      <c r="C276" s="268">
        <v>0</v>
      </c>
      <c r="D276" s="78">
        <v>0</v>
      </c>
      <c r="E276" s="78">
        <v>25</v>
      </c>
      <c r="F276" s="78">
        <f t="shared" si="1"/>
        <v>0</v>
      </c>
      <c r="G276" s="88" t="s">
        <v>2076</v>
      </c>
    </row>
    <row r="277" spans="1:7">
      <c r="A277" s="143" t="s">
        <v>2236</v>
      </c>
      <c r="B277" s="78">
        <v>34</v>
      </c>
      <c r="C277" s="268">
        <v>0</v>
      </c>
      <c r="D277" s="78">
        <v>0</v>
      </c>
      <c r="E277" s="78">
        <v>20</v>
      </c>
      <c r="F277" s="78">
        <f t="shared" si="1"/>
        <v>0</v>
      </c>
      <c r="G277" s="88" t="s">
        <v>2237</v>
      </c>
    </row>
    <row r="278" spans="1:7">
      <c r="A278" s="143" t="s">
        <v>2208</v>
      </c>
      <c r="B278" s="78">
        <v>34</v>
      </c>
      <c r="C278" s="268">
        <v>0</v>
      </c>
      <c r="D278" s="78">
        <v>0</v>
      </c>
      <c r="E278" s="78">
        <v>28</v>
      </c>
      <c r="F278" s="78">
        <f t="shared" si="1"/>
        <v>0</v>
      </c>
      <c r="G278" s="88" t="s">
        <v>2209</v>
      </c>
    </row>
    <row r="279" spans="1:7">
      <c r="A279" s="143" t="s">
        <v>1813</v>
      </c>
      <c r="B279" s="78">
        <v>34</v>
      </c>
      <c r="C279" s="268">
        <v>0</v>
      </c>
      <c r="D279" s="78">
        <v>0</v>
      </c>
      <c r="E279" s="78">
        <v>44</v>
      </c>
      <c r="F279" s="78">
        <f t="shared" si="1"/>
        <v>0</v>
      </c>
      <c r="G279" s="88" t="s">
        <v>1814</v>
      </c>
    </row>
    <row r="280" spans="1:7">
      <c r="A280" s="143" t="s">
        <v>2852</v>
      </c>
      <c r="B280" s="78">
        <v>34</v>
      </c>
      <c r="C280" s="268">
        <v>4</v>
      </c>
      <c r="D280" s="78">
        <v>4</v>
      </c>
      <c r="E280" s="78">
        <v>32</v>
      </c>
      <c r="F280" s="78">
        <f t="shared" si="1"/>
        <v>128</v>
      </c>
      <c r="G280" s="88" t="s">
        <v>2853</v>
      </c>
    </row>
    <row r="281" spans="1:7">
      <c r="A281" s="143" t="s">
        <v>1938</v>
      </c>
      <c r="B281" s="78">
        <v>34</v>
      </c>
      <c r="C281" s="268">
        <v>0</v>
      </c>
      <c r="D281" s="78">
        <v>2</v>
      </c>
      <c r="E281" s="78">
        <v>20</v>
      </c>
      <c r="F281" s="78">
        <f t="shared" si="1"/>
        <v>40</v>
      </c>
      <c r="G281" s="88" t="s">
        <v>1939</v>
      </c>
    </row>
    <row r="282" spans="1:7">
      <c r="A282" s="143" t="s">
        <v>2396</v>
      </c>
      <c r="B282" s="78">
        <v>34</v>
      </c>
      <c r="C282" s="268">
        <v>0</v>
      </c>
      <c r="D282" s="78">
        <v>0</v>
      </c>
      <c r="E282" s="78">
        <v>60</v>
      </c>
      <c r="F282" s="78">
        <f t="shared" si="1"/>
        <v>0</v>
      </c>
      <c r="G282" s="88" t="s">
        <v>2397</v>
      </c>
    </row>
    <row r="283" spans="1:7">
      <c r="A283" s="143" t="s">
        <v>2463</v>
      </c>
      <c r="B283" s="78">
        <v>34</v>
      </c>
      <c r="C283" s="268">
        <v>0</v>
      </c>
      <c r="D283" s="78">
        <v>0</v>
      </c>
      <c r="E283" s="78">
        <v>68</v>
      </c>
      <c r="F283" s="78">
        <f t="shared" si="1"/>
        <v>0</v>
      </c>
      <c r="G283" s="88" t="s">
        <v>2464</v>
      </c>
    </row>
    <row r="284" spans="1:7">
      <c r="A284" s="143" t="s">
        <v>2431</v>
      </c>
      <c r="B284" s="78">
        <v>34</v>
      </c>
      <c r="C284" s="268">
        <v>0</v>
      </c>
      <c r="D284" s="78">
        <v>0</v>
      </c>
      <c r="E284" s="78">
        <v>80</v>
      </c>
      <c r="F284" s="78">
        <f t="shared" si="1"/>
        <v>0</v>
      </c>
      <c r="G284" s="88" t="s">
        <v>2432</v>
      </c>
    </row>
    <row r="285" spans="1:7">
      <c r="A285" s="143" t="s">
        <v>2149</v>
      </c>
      <c r="B285" s="78">
        <v>34</v>
      </c>
      <c r="C285" s="268">
        <v>0</v>
      </c>
      <c r="D285" s="78">
        <v>0</v>
      </c>
      <c r="E285" s="78">
        <v>29</v>
      </c>
      <c r="F285" s="78">
        <f t="shared" si="1"/>
        <v>0</v>
      </c>
      <c r="G285" s="88" t="s">
        <v>2150</v>
      </c>
    </row>
    <row r="286" spans="1:7">
      <c r="A286" s="143" t="s">
        <v>3037</v>
      </c>
      <c r="B286" s="78">
        <v>34</v>
      </c>
      <c r="C286" s="268">
        <v>4</v>
      </c>
      <c r="D286" s="78">
        <v>4</v>
      </c>
      <c r="E286" s="78">
        <v>1</v>
      </c>
      <c r="F286" s="78">
        <f t="shared" si="1"/>
        <v>4</v>
      </c>
      <c r="G286" s="88" t="s">
        <v>3038</v>
      </c>
    </row>
    <row r="287" spans="1:7">
      <c r="A287" s="143" t="s">
        <v>1835</v>
      </c>
      <c r="B287" s="78">
        <v>34</v>
      </c>
      <c r="C287" s="268">
        <v>0</v>
      </c>
      <c r="D287" s="78">
        <v>0</v>
      </c>
      <c r="E287" s="78">
        <v>26</v>
      </c>
      <c r="F287" s="78">
        <f t="shared" si="1"/>
        <v>0</v>
      </c>
      <c r="G287" s="88" t="s">
        <v>1836</v>
      </c>
    </row>
    <row r="288" spans="1:7">
      <c r="A288" s="143" t="s">
        <v>2096</v>
      </c>
      <c r="B288" s="78">
        <v>34</v>
      </c>
      <c r="C288" s="268">
        <v>0</v>
      </c>
      <c r="D288" s="78">
        <v>0</v>
      </c>
      <c r="E288" s="78">
        <v>58</v>
      </c>
      <c r="F288" s="78">
        <f t="shared" si="1"/>
        <v>0</v>
      </c>
      <c r="G288" s="88" t="s">
        <v>2097</v>
      </c>
    </row>
    <row r="289" spans="1:7">
      <c r="A289" s="143" t="s">
        <v>1922</v>
      </c>
      <c r="B289" s="78">
        <v>34</v>
      </c>
      <c r="C289" s="268">
        <v>0</v>
      </c>
      <c r="D289" s="78">
        <v>0</v>
      </c>
      <c r="E289" s="78">
        <v>22</v>
      </c>
      <c r="F289" s="78">
        <f t="shared" si="1"/>
        <v>0</v>
      </c>
      <c r="G289" s="88" t="s">
        <v>1923</v>
      </c>
    </row>
    <row r="290" spans="1:7">
      <c r="A290" s="143" t="s">
        <v>2995</v>
      </c>
      <c r="B290" s="78">
        <v>34</v>
      </c>
      <c r="C290" s="268">
        <v>2</v>
      </c>
      <c r="D290" s="78">
        <v>2</v>
      </c>
      <c r="E290" s="78">
        <v>27</v>
      </c>
      <c r="F290" s="78">
        <f t="shared" si="1"/>
        <v>54</v>
      </c>
      <c r="G290" s="88" t="s">
        <v>2996</v>
      </c>
    </row>
    <row r="291" spans="1:7">
      <c r="A291" s="143" t="s">
        <v>1868</v>
      </c>
      <c r="B291" s="78">
        <v>34</v>
      </c>
      <c r="C291" s="268">
        <v>0</v>
      </c>
      <c r="D291" s="78">
        <v>0</v>
      </c>
      <c r="E291" s="78">
        <v>72</v>
      </c>
      <c r="F291" s="78">
        <f t="shared" si="1"/>
        <v>0</v>
      </c>
      <c r="G291" s="88" t="s">
        <v>1869</v>
      </c>
    </row>
    <row r="292" spans="1:7">
      <c r="A292" s="143" t="s">
        <v>2104</v>
      </c>
      <c r="B292" s="78">
        <v>34</v>
      </c>
      <c r="C292" s="268">
        <v>0</v>
      </c>
      <c r="D292" s="78">
        <v>0</v>
      </c>
      <c r="E292" s="78">
        <v>60</v>
      </c>
      <c r="F292" s="78">
        <f t="shared" si="1"/>
        <v>0</v>
      </c>
      <c r="G292" s="88" t="s">
        <v>2105</v>
      </c>
    </row>
    <row r="293" spans="1:7">
      <c r="A293" s="143" t="s">
        <v>2677</v>
      </c>
      <c r="B293" s="78">
        <v>34</v>
      </c>
      <c r="C293" s="268">
        <v>29</v>
      </c>
      <c r="D293" s="78">
        <v>29</v>
      </c>
      <c r="E293" s="78">
        <v>17</v>
      </c>
      <c r="F293" s="78">
        <f t="shared" si="1"/>
        <v>493</v>
      </c>
      <c r="G293" s="88" t="s">
        <v>2678</v>
      </c>
    </row>
    <row r="294" spans="1:7">
      <c r="A294" s="143" t="s">
        <v>2053</v>
      </c>
      <c r="B294" s="78">
        <v>34</v>
      </c>
      <c r="C294" s="268">
        <v>0</v>
      </c>
      <c r="D294" s="78">
        <v>0</v>
      </c>
      <c r="E294" s="78">
        <v>65</v>
      </c>
      <c r="F294" s="78">
        <f t="shared" si="1"/>
        <v>0</v>
      </c>
      <c r="G294" s="90" t="s">
        <v>2054</v>
      </c>
    </row>
    <row r="295" spans="1:7">
      <c r="A295" s="143" t="s">
        <v>2818</v>
      </c>
      <c r="B295" s="78">
        <v>34</v>
      </c>
      <c r="C295" s="268">
        <v>2</v>
      </c>
      <c r="D295" s="78">
        <v>2</v>
      </c>
      <c r="E295" s="78">
        <v>24</v>
      </c>
      <c r="F295" s="78">
        <f t="shared" si="1"/>
        <v>48</v>
      </c>
      <c r="G295" s="88" t="s">
        <v>2819</v>
      </c>
    </row>
    <row r="296" spans="1:7">
      <c r="A296" s="143" t="s">
        <v>1804</v>
      </c>
      <c r="B296" s="78">
        <v>34</v>
      </c>
      <c r="C296" s="268">
        <v>0</v>
      </c>
      <c r="D296" s="78">
        <v>0</v>
      </c>
      <c r="E296" s="78">
        <v>18</v>
      </c>
      <c r="F296" s="78">
        <f t="shared" si="1"/>
        <v>0</v>
      </c>
      <c r="G296" s="88" t="s">
        <v>1805</v>
      </c>
    </row>
    <row r="297" spans="1:7">
      <c r="A297" s="143" t="s">
        <v>1837</v>
      </c>
      <c r="B297" s="78">
        <v>34</v>
      </c>
      <c r="C297" s="268">
        <v>0</v>
      </c>
      <c r="D297" s="78">
        <v>0</v>
      </c>
      <c r="E297" s="78">
        <v>25</v>
      </c>
      <c r="F297" s="78">
        <f t="shared" si="1"/>
        <v>0</v>
      </c>
      <c r="G297" s="88" t="s">
        <v>1838</v>
      </c>
    </row>
    <row r="298" spans="1:7">
      <c r="A298" s="143" t="s">
        <v>1779</v>
      </c>
      <c r="B298" s="78">
        <v>34</v>
      </c>
      <c r="C298" s="268">
        <v>0</v>
      </c>
      <c r="D298" s="78">
        <v>0</v>
      </c>
      <c r="E298" s="78">
        <v>25</v>
      </c>
      <c r="F298" s="78">
        <f t="shared" si="1"/>
        <v>0</v>
      </c>
      <c r="G298" s="88" t="s">
        <v>1780</v>
      </c>
    </row>
    <row r="299" spans="1:7">
      <c r="A299" s="143" t="s">
        <v>1969</v>
      </c>
      <c r="B299" s="78">
        <v>34</v>
      </c>
      <c r="C299" s="268">
        <v>0</v>
      </c>
      <c r="D299" s="78">
        <v>0</v>
      </c>
      <c r="E299" s="78">
        <v>48</v>
      </c>
      <c r="F299" s="78">
        <f t="shared" si="1"/>
        <v>0</v>
      </c>
      <c r="G299" s="88" t="s">
        <v>1970</v>
      </c>
    </row>
    <row r="300" spans="1:7">
      <c r="A300" s="143" t="s">
        <v>2294</v>
      </c>
      <c r="B300" s="78">
        <v>34</v>
      </c>
      <c r="C300" s="268">
        <v>0</v>
      </c>
      <c r="D300" s="78">
        <v>0</v>
      </c>
      <c r="E300" s="78">
        <v>52</v>
      </c>
      <c r="F300" s="78">
        <f t="shared" si="1"/>
        <v>0</v>
      </c>
      <c r="G300" s="88" t="s">
        <v>2295</v>
      </c>
    </row>
    <row r="301" spans="1:7">
      <c r="A301" s="143" t="s">
        <v>2196</v>
      </c>
      <c r="B301" s="78">
        <v>34</v>
      </c>
      <c r="C301" s="268">
        <v>0</v>
      </c>
      <c r="D301" s="78">
        <v>0</v>
      </c>
      <c r="E301" s="78">
        <v>34</v>
      </c>
      <c r="F301" s="78">
        <f t="shared" si="1"/>
        <v>0</v>
      </c>
      <c r="G301" s="88" t="s">
        <v>2197</v>
      </c>
    </row>
    <row r="302" spans="1:7">
      <c r="A302" s="143" t="s">
        <v>2153</v>
      </c>
      <c r="B302" s="78">
        <v>34</v>
      </c>
      <c r="C302" s="268">
        <v>0</v>
      </c>
      <c r="D302" s="78">
        <v>2</v>
      </c>
      <c r="E302" s="78">
        <v>38</v>
      </c>
      <c r="F302" s="78">
        <f t="shared" si="1"/>
        <v>76</v>
      </c>
      <c r="G302" s="88" t="s">
        <v>2154</v>
      </c>
    </row>
    <row r="303" spans="1:7">
      <c r="A303" s="143" t="s">
        <v>1997</v>
      </c>
      <c r="B303" s="78">
        <v>34</v>
      </c>
      <c r="C303" s="268">
        <v>0</v>
      </c>
      <c r="D303" s="78">
        <v>0</v>
      </c>
      <c r="E303" s="78">
        <v>72</v>
      </c>
      <c r="F303" s="78">
        <f t="shared" si="1"/>
        <v>0</v>
      </c>
      <c r="G303" s="88" t="s">
        <v>1998</v>
      </c>
    </row>
    <row r="304" spans="1:7">
      <c r="A304" s="143" t="s">
        <v>2298</v>
      </c>
      <c r="B304" s="78">
        <v>34</v>
      </c>
      <c r="C304" s="268">
        <v>0</v>
      </c>
      <c r="D304" s="78">
        <v>0</v>
      </c>
      <c r="E304" s="78">
        <v>30</v>
      </c>
      <c r="F304" s="78">
        <f t="shared" si="1"/>
        <v>0</v>
      </c>
      <c r="G304" s="88" t="s">
        <v>2299</v>
      </c>
    </row>
    <row r="305" spans="1:11">
      <c r="A305" s="143" t="s">
        <v>2086</v>
      </c>
      <c r="B305" s="78">
        <v>34</v>
      </c>
      <c r="C305" s="268">
        <v>0</v>
      </c>
      <c r="D305" s="78">
        <v>0</v>
      </c>
      <c r="E305" s="78">
        <v>62</v>
      </c>
      <c r="F305" s="78">
        <f t="shared" si="1"/>
        <v>0</v>
      </c>
      <c r="G305" s="88" t="s">
        <v>2087</v>
      </c>
    </row>
    <row r="306" spans="1:11">
      <c r="A306" s="143" t="s">
        <v>2247</v>
      </c>
      <c r="B306" s="78">
        <v>34</v>
      </c>
      <c r="C306" s="268">
        <v>0</v>
      </c>
      <c r="D306" s="78">
        <v>0</v>
      </c>
      <c r="E306" s="78">
        <v>18</v>
      </c>
      <c r="F306" s="78">
        <f t="shared" si="1"/>
        <v>0</v>
      </c>
      <c r="G306" s="88" t="s">
        <v>2248</v>
      </c>
      <c r="K306" s="2"/>
    </row>
    <row r="307" spans="1:11">
      <c r="A307" s="143" t="s">
        <v>2296</v>
      </c>
      <c r="B307" s="78">
        <v>34</v>
      </c>
      <c r="C307" s="268">
        <v>0</v>
      </c>
      <c r="D307" s="78">
        <v>0</v>
      </c>
      <c r="E307" s="78">
        <v>36</v>
      </c>
      <c r="F307" s="78">
        <f t="shared" si="1"/>
        <v>0</v>
      </c>
      <c r="G307" s="88" t="s">
        <v>2297</v>
      </c>
    </row>
    <row r="308" spans="1:11">
      <c r="A308" s="143" t="s">
        <v>1959</v>
      </c>
      <c r="B308" s="78">
        <v>34</v>
      </c>
      <c r="C308" s="268">
        <v>0</v>
      </c>
      <c r="D308" s="78">
        <v>0</v>
      </c>
      <c r="E308" s="78">
        <v>56</v>
      </c>
      <c r="F308" s="78">
        <f t="shared" si="1"/>
        <v>0</v>
      </c>
      <c r="G308" s="88" t="s">
        <v>1960</v>
      </c>
    </row>
    <row r="309" spans="1:11">
      <c r="A309" s="143" t="s">
        <v>2050</v>
      </c>
      <c r="B309" s="78">
        <v>34</v>
      </c>
      <c r="C309" s="268">
        <v>0</v>
      </c>
      <c r="D309" s="78">
        <v>0</v>
      </c>
      <c r="E309" s="78">
        <v>36</v>
      </c>
      <c r="F309" s="78">
        <f t="shared" si="1"/>
        <v>0</v>
      </c>
      <c r="G309" s="88" t="s">
        <v>2049</v>
      </c>
    </row>
    <row r="310" spans="1:11">
      <c r="A310" s="143" t="s">
        <v>2212</v>
      </c>
      <c r="B310" s="78">
        <v>34</v>
      </c>
      <c r="C310" s="268">
        <v>0</v>
      </c>
      <c r="D310" s="78">
        <v>0</v>
      </c>
      <c r="E310" s="78">
        <v>48</v>
      </c>
      <c r="F310" s="78">
        <f t="shared" si="1"/>
        <v>0</v>
      </c>
      <c r="G310" s="88" t="s">
        <v>2213</v>
      </c>
    </row>
    <row r="311" spans="1:11">
      <c r="A311" s="143" t="s">
        <v>2398</v>
      </c>
      <c r="B311" s="78">
        <v>34</v>
      </c>
      <c r="C311" s="268">
        <v>0</v>
      </c>
      <c r="D311" s="78">
        <v>0</v>
      </c>
      <c r="E311" s="78">
        <v>64</v>
      </c>
      <c r="F311" s="78">
        <f t="shared" si="1"/>
        <v>0</v>
      </c>
      <c r="G311" s="88" t="s">
        <v>2399</v>
      </c>
    </row>
    <row r="312" spans="1:11">
      <c r="A312" s="143" t="s">
        <v>2007</v>
      </c>
      <c r="B312" s="78">
        <v>34</v>
      </c>
      <c r="C312" s="268">
        <v>0</v>
      </c>
      <c r="D312" s="78">
        <v>0</v>
      </c>
      <c r="E312" s="78">
        <v>29</v>
      </c>
      <c r="F312" s="78">
        <f t="shared" si="1"/>
        <v>0</v>
      </c>
      <c r="G312" s="88" t="s">
        <v>2006</v>
      </c>
    </row>
    <row r="313" spans="1:11">
      <c r="A313" s="143" t="s">
        <v>2374</v>
      </c>
      <c r="B313" s="78">
        <v>34</v>
      </c>
      <c r="C313" s="268">
        <v>0</v>
      </c>
      <c r="D313" s="78">
        <v>0</v>
      </c>
      <c r="E313" s="78"/>
      <c r="F313" s="78">
        <f t="shared" si="1"/>
        <v>0</v>
      </c>
      <c r="G313" s="80" t="s">
        <v>2375</v>
      </c>
    </row>
    <row r="314" spans="1:11">
      <c r="A314" s="143" t="s">
        <v>2408</v>
      </c>
      <c r="B314" s="78">
        <v>34</v>
      </c>
      <c r="C314" s="268">
        <v>0</v>
      </c>
      <c r="D314" s="78">
        <v>0</v>
      </c>
      <c r="E314" s="78">
        <v>28</v>
      </c>
      <c r="F314" s="78">
        <f t="shared" si="1"/>
        <v>0</v>
      </c>
      <c r="G314" s="88" t="s">
        <v>2409</v>
      </c>
    </row>
    <row r="315" spans="1:11">
      <c r="A315" s="143" t="s">
        <v>2473</v>
      </c>
      <c r="B315" s="78">
        <v>34</v>
      </c>
      <c r="C315" s="268">
        <v>0</v>
      </c>
      <c r="D315" s="78">
        <v>0</v>
      </c>
      <c r="E315" s="78">
        <v>208</v>
      </c>
      <c r="F315" s="78">
        <f t="shared" si="1"/>
        <v>0</v>
      </c>
      <c r="G315" s="88" t="s">
        <v>2474</v>
      </c>
    </row>
    <row r="316" spans="1:11">
      <c r="A316" s="143" t="s">
        <v>2090</v>
      </c>
      <c r="B316" s="78">
        <v>34</v>
      </c>
      <c r="C316" s="268">
        <v>0</v>
      </c>
      <c r="D316" s="78">
        <v>0</v>
      </c>
      <c r="E316" s="78">
        <v>44</v>
      </c>
      <c r="F316" s="78">
        <f t="shared" si="1"/>
        <v>0</v>
      </c>
      <c r="G316" s="88" t="s">
        <v>2091</v>
      </c>
    </row>
    <row r="317" spans="1:11">
      <c r="A317" s="143" t="s">
        <v>2057</v>
      </c>
      <c r="B317" s="78">
        <v>34</v>
      </c>
      <c r="C317" s="268">
        <v>0</v>
      </c>
      <c r="D317" s="78">
        <v>0</v>
      </c>
      <c r="E317" s="78">
        <v>38</v>
      </c>
      <c r="F317" s="78">
        <f t="shared" si="1"/>
        <v>0</v>
      </c>
      <c r="G317" s="88" t="s">
        <v>2058</v>
      </c>
    </row>
    <row r="318" spans="1:11">
      <c r="A318" s="143" t="s">
        <v>2481</v>
      </c>
      <c r="B318" s="78">
        <v>34</v>
      </c>
      <c r="C318" s="268">
        <v>0</v>
      </c>
      <c r="D318" s="78">
        <v>0</v>
      </c>
      <c r="E318" s="78">
        <v>24</v>
      </c>
      <c r="F318" s="78">
        <f t="shared" si="1"/>
        <v>0</v>
      </c>
      <c r="G318" s="88" t="s">
        <v>2482</v>
      </c>
    </row>
    <row r="319" spans="1:11">
      <c r="A319" s="143" t="s">
        <v>1817</v>
      </c>
      <c r="B319" s="78">
        <v>34</v>
      </c>
      <c r="C319" s="268">
        <v>0</v>
      </c>
      <c r="D319" s="78">
        <v>0</v>
      </c>
      <c r="E319" s="78">
        <v>60</v>
      </c>
      <c r="F319" s="78">
        <f t="shared" si="1"/>
        <v>0</v>
      </c>
      <c r="G319" s="88" t="s">
        <v>1818</v>
      </c>
    </row>
    <row r="320" spans="1:11">
      <c r="A320" s="143" t="s">
        <v>2346</v>
      </c>
      <c r="B320" s="78">
        <v>34</v>
      </c>
      <c r="C320" s="268">
        <v>0</v>
      </c>
      <c r="D320" s="78">
        <v>0</v>
      </c>
      <c r="E320" s="78">
        <v>53</v>
      </c>
      <c r="F320" s="78">
        <f t="shared" si="1"/>
        <v>0</v>
      </c>
      <c r="G320" s="88" t="s">
        <v>2347</v>
      </c>
    </row>
    <row r="321" spans="1:7">
      <c r="A321" s="143" t="s">
        <v>1924</v>
      </c>
      <c r="B321" s="78">
        <v>34</v>
      </c>
      <c r="C321" s="268">
        <v>0</v>
      </c>
      <c r="D321" s="78">
        <v>0</v>
      </c>
      <c r="E321" s="78">
        <v>30</v>
      </c>
      <c r="F321" s="78">
        <f t="shared" si="1"/>
        <v>0</v>
      </c>
      <c r="G321" s="88" t="s">
        <v>1925</v>
      </c>
    </row>
    <row r="322" spans="1:7">
      <c r="A322" s="143" t="s">
        <v>1910</v>
      </c>
      <c r="B322" s="78">
        <v>34</v>
      </c>
      <c r="C322" s="268">
        <v>0</v>
      </c>
      <c r="D322" s="78">
        <v>0</v>
      </c>
      <c r="E322" s="78">
        <v>60</v>
      </c>
      <c r="F322" s="78">
        <f t="shared" si="1"/>
        <v>0</v>
      </c>
      <c r="G322" s="88" t="s">
        <v>1911</v>
      </c>
    </row>
    <row r="323" spans="1:7">
      <c r="A323" s="143" t="s">
        <v>2143</v>
      </c>
      <c r="B323" s="78">
        <v>34</v>
      </c>
      <c r="C323" s="268">
        <v>0</v>
      </c>
      <c r="D323" s="78">
        <v>0</v>
      </c>
      <c r="E323" s="78">
        <v>42</v>
      </c>
      <c r="F323" s="78">
        <f t="shared" si="1"/>
        <v>0</v>
      </c>
      <c r="G323" s="88" t="s">
        <v>2144</v>
      </c>
    </row>
    <row r="324" spans="1:7">
      <c r="A324" s="143" t="s">
        <v>1945</v>
      </c>
      <c r="B324" s="78">
        <v>34</v>
      </c>
      <c r="C324" s="268">
        <v>0</v>
      </c>
      <c r="D324" s="78">
        <v>0</v>
      </c>
      <c r="E324" s="78">
        <v>16</v>
      </c>
      <c r="F324" s="78">
        <f t="shared" si="1"/>
        <v>0</v>
      </c>
      <c r="G324" s="88" t="s">
        <v>1946</v>
      </c>
    </row>
    <row r="325" spans="1:7">
      <c r="A325" s="143" t="s">
        <v>1831</v>
      </c>
      <c r="B325" s="78">
        <v>34</v>
      </c>
      <c r="C325" s="268">
        <v>0</v>
      </c>
      <c r="D325" s="78">
        <v>0</v>
      </c>
      <c r="E325" s="78">
        <v>28</v>
      </c>
      <c r="F325" s="78">
        <f t="shared" si="1"/>
        <v>0</v>
      </c>
      <c r="G325" s="88" t="s">
        <v>1832</v>
      </c>
    </row>
    <row r="326" spans="1:7">
      <c r="A326" s="143" t="s">
        <v>2220</v>
      </c>
      <c r="B326" s="78">
        <v>34</v>
      </c>
      <c r="C326" s="268">
        <v>0</v>
      </c>
      <c r="D326" s="78">
        <v>0</v>
      </c>
      <c r="E326" s="78">
        <v>24</v>
      </c>
      <c r="F326" s="78">
        <f t="shared" si="1"/>
        <v>0</v>
      </c>
      <c r="G326" s="88" t="s">
        <v>2221</v>
      </c>
    </row>
    <row r="327" spans="1:7">
      <c r="A327" s="143" t="s">
        <v>2412</v>
      </c>
      <c r="B327" s="78">
        <v>34</v>
      </c>
      <c r="C327" s="268">
        <v>0</v>
      </c>
      <c r="D327" s="78">
        <v>0</v>
      </c>
      <c r="E327" s="78">
        <v>48</v>
      </c>
      <c r="F327" s="78">
        <f t="shared" si="1"/>
        <v>0</v>
      </c>
      <c r="G327" s="88" t="s">
        <v>2413</v>
      </c>
    </row>
    <row r="328" spans="1:7">
      <c r="A328" s="143" t="s">
        <v>2042</v>
      </c>
      <c r="B328" s="78">
        <v>34</v>
      </c>
      <c r="C328" s="268">
        <v>0</v>
      </c>
      <c r="D328" s="78">
        <v>0</v>
      </c>
      <c r="E328" s="78">
        <v>40</v>
      </c>
      <c r="F328" s="78">
        <f t="shared" si="1"/>
        <v>0</v>
      </c>
      <c r="G328" s="88" t="s">
        <v>2043</v>
      </c>
    </row>
    <row r="329" spans="1:7">
      <c r="A329" s="143" t="s">
        <v>1965</v>
      </c>
      <c r="B329" s="78">
        <v>34</v>
      </c>
      <c r="C329" s="268">
        <v>0</v>
      </c>
      <c r="D329" s="78">
        <v>0</v>
      </c>
      <c r="E329" s="78">
        <v>22</v>
      </c>
      <c r="F329" s="78">
        <f t="shared" si="1"/>
        <v>0</v>
      </c>
      <c r="G329" s="88" t="s">
        <v>1966</v>
      </c>
    </row>
    <row r="330" spans="1:7">
      <c r="A330" s="143" t="s">
        <v>2286</v>
      </c>
      <c r="B330" s="78">
        <v>34</v>
      </c>
      <c r="C330" s="268">
        <v>0</v>
      </c>
      <c r="D330" s="78">
        <v>0</v>
      </c>
      <c r="E330" s="78">
        <v>36</v>
      </c>
      <c r="F330" s="78">
        <f t="shared" si="1"/>
        <v>0</v>
      </c>
      <c r="G330" s="88" t="s">
        <v>2287</v>
      </c>
    </row>
    <row r="331" spans="1:7">
      <c r="A331" s="143" t="s">
        <v>2366</v>
      </c>
      <c r="B331" s="78">
        <v>34</v>
      </c>
      <c r="C331" s="268">
        <v>0</v>
      </c>
      <c r="D331" s="78">
        <v>0</v>
      </c>
      <c r="E331" s="78">
        <v>16</v>
      </c>
      <c r="F331" s="78">
        <f t="shared" si="1"/>
        <v>0</v>
      </c>
      <c r="G331" s="88" t="s">
        <v>2367</v>
      </c>
    </row>
    <row r="332" spans="1:7">
      <c r="A332" s="143" t="s">
        <v>1900</v>
      </c>
      <c r="B332" s="78">
        <v>34</v>
      </c>
      <c r="C332" s="268">
        <v>0</v>
      </c>
      <c r="D332" s="78">
        <v>0</v>
      </c>
      <c r="E332" s="78">
        <v>32</v>
      </c>
      <c r="F332" s="78">
        <f t="shared" si="1"/>
        <v>0</v>
      </c>
      <c r="G332" s="88" t="s">
        <v>1901</v>
      </c>
    </row>
    <row r="333" spans="1:7">
      <c r="A333" s="143" t="s">
        <v>2194</v>
      </c>
      <c r="B333" s="78">
        <v>34</v>
      </c>
      <c r="C333" s="268">
        <v>0</v>
      </c>
      <c r="D333" s="78">
        <v>0</v>
      </c>
      <c r="E333" s="78">
        <v>32</v>
      </c>
      <c r="F333" s="78">
        <f t="shared" si="1"/>
        <v>0</v>
      </c>
      <c r="G333" s="88" t="s">
        <v>2195</v>
      </c>
    </row>
    <row r="334" spans="1:7">
      <c r="A334" s="143" t="s">
        <v>2240</v>
      </c>
      <c r="B334" s="78">
        <v>34</v>
      </c>
      <c r="C334" s="268">
        <v>0</v>
      </c>
      <c r="D334" s="78">
        <v>0</v>
      </c>
      <c r="E334" s="78"/>
      <c r="F334" s="78">
        <f t="shared" si="1"/>
        <v>0</v>
      </c>
      <c r="G334" s="88" t="s">
        <v>2241</v>
      </c>
    </row>
    <row r="335" spans="1:7">
      <c r="A335" s="143" t="s">
        <v>1888</v>
      </c>
      <c r="B335" s="78">
        <v>34</v>
      </c>
      <c r="C335" s="268">
        <v>0</v>
      </c>
      <c r="D335" s="78">
        <v>0</v>
      </c>
      <c r="E335" s="78">
        <v>26</v>
      </c>
      <c r="F335" s="78">
        <f t="shared" si="1"/>
        <v>0</v>
      </c>
      <c r="G335" s="88" t="s">
        <v>1889</v>
      </c>
    </row>
    <row r="336" spans="1:7">
      <c r="A336" s="143" t="s">
        <v>2088</v>
      </c>
      <c r="B336" s="78">
        <v>34</v>
      </c>
      <c r="C336" s="268">
        <v>0</v>
      </c>
      <c r="D336" s="78">
        <v>0</v>
      </c>
      <c r="E336" s="78">
        <v>74</v>
      </c>
      <c r="F336" s="78">
        <f t="shared" si="1"/>
        <v>0</v>
      </c>
      <c r="G336" s="88" t="s">
        <v>2089</v>
      </c>
    </row>
    <row r="337" spans="1:7">
      <c r="A337" s="143" t="s">
        <v>2338</v>
      </c>
      <c r="B337" s="78">
        <v>34</v>
      </c>
      <c r="C337" s="268">
        <v>0</v>
      </c>
      <c r="D337" s="78">
        <v>0</v>
      </c>
      <c r="E337" s="78">
        <v>52</v>
      </c>
      <c r="F337" s="78">
        <f t="shared" si="1"/>
        <v>0</v>
      </c>
      <c r="G337" s="88" t="s">
        <v>2339</v>
      </c>
    </row>
    <row r="338" spans="1:7">
      <c r="A338" s="143" t="s">
        <v>1920</v>
      </c>
      <c r="B338" s="78">
        <v>34</v>
      </c>
      <c r="C338" s="268">
        <v>0</v>
      </c>
      <c r="D338" s="78">
        <v>0</v>
      </c>
      <c r="E338" s="78">
        <v>22</v>
      </c>
      <c r="F338" s="78">
        <f t="shared" si="1"/>
        <v>0</v>
      </c>
      <c r="G338" s="88" t="s">
        <v>1921</v>
      </c>
    </row>
    <row r="339" spans="1:7">
      <c r="A339" s="143" t="s">
        <v>2116</v>
      </c>
      <c r="B339" s="78">
        <v>34</v>
      </c>
      <c r="C339" s="268">
        <v>0</v>
      </c>
      <c r="D339" s="78">
        <v>0</v>
      </c>
      <c r="E339" s="78">
        <v>28</v>
      </c>
      <c r="F339" s="78">
        <f t="shared" si="1"/>
        <v>0</v>
      </c>
      <c r="G339" s="88" t="s">
        <v>2117</v>
      </c>
    </row>
    <row r="340" spans="1:7">
      <c r="A340" s="143" t="s">
        <v>2326</v>
      </c>
      <c r="B340" s="78">
        <v>34</v>
      </c>
      <c r="C340" s="268">
        <v>0</v>
      </c>
      <c r="D340" s="78">
        <v>0</v>
      </c>
      <c r="E340" s="78">
        <v>24</v>
      </c>
      <c r="F340" s="78">
        <f t="shared" si="1"/>
        <v>0</v>
      </c>
      <c r="G340" s="88" t="s">
        <v>2327</v>
      </c>
    </row>
    <row r="341" spans="1:7">
      <c r="A341" s="143" t="s">
        <v>1802</v>
      </c>
      <c r="B341" s="78">
        <v>34</v>
      </c>
      <c r="C341" s="268">
        <v>0</v>
      </c>
      <c r="D341" s="78">
        <v>0</v>
      </c>
      <c r="E341" s="78">
        <v>16</v>
      </c>
      <c r="F341" s="78">
        <f t="shared" si="1"/>
        <v>0</v>
      </c>
      <c r="G341" s="88" t="s">
        <v>1803</v>
      </c>
    </row>
    <row r="342" spans="1:7">
      <c r="A342" s="143" t="s">
        <v>2451</v>
      </c>
      <c r="B342" s="78">
        <v>34</v>
      </c>
      <c r="C342" s="268">
        <v>0</v>
      </c>
      <c r="D342" s="78">
        <v>0</v>
      </c>
      <c r="E342" s="78">
        <v>25</v>
      </c>
      <c r="F342" s="78">
        <f t="shared" si="1"/>
        <v>0</v>
      </c>
      <c r="G342" s="88" t="s">
        <v>2452</v>
      </c>
    </row>
    <row r="343" spans="1:7">
      <c r="A343" s="143" t="s">
        <v>2427</v>
      </c>
      <c r="B343" s="78">
        <v>34</v>
      </c>
      <c r="C343" s="268">
        <v>0</v>
      </c>
      <c r="D343" s="78">
        <v>0</v>
      </c>
      <c r="E343" s="78">
        <v>60</v>
      </c>
      <c r="F343" s="78">
        <f t="shared" si="1"/>
        <v>0</v>
      </c>
      <c r="G343" s="88" t="s">
        <v>2428</v>
      </c>
    </row>
    <row r="344" spans="1:7">
      <c r="A344" s="143" t="s">
        <v>2202</v>
      </c>
      <c r="B344" s="78">
        <v>34</v>
      </c>
      <c r="C344" s="268">
        <v>0</v>
      </c>
      <c r="D344" s="78">
        <v>0</v>
      </c>
      <c r="E344" s="78">
        <v>20</v>
      </c>
      <c r="F344" s="78">
        <f t="shared" si="1"/>
        <v>0</v>
      </c>
      <c r="G344" s="88" t="s">
        <v>2203</v>
      </c>
    </row>
    <row r="345" spans="1:7">
      <c r="A345" s="143" t="s">
        <v>2382</v>
      </c>
      <c r="B345" s="78">
        <v>34</v>
      </c>
      <c r="C345" s="268">
        <v>0</v>
      </c>
      <c r="D345" s="78">
        <v>0</v>
      </c>
      <c r="E345" s="78">
        <v>52</v>
      </c>
      <c r="F345" s="78">
        <f t="shared" si="1"/>
        <v>0</v>
      </c>
      <c r="G345" s="88" t="s">
        <v>2383</v>
      </c>
    </row>
    <row r="346" spans="1:7">
      <c r="A346" s="143" t="s">
        <v>1981</v>
      </c>
      <c r="B346" s="78">
        <v>34</v>
      </c>
      <c r="C346" s="268">
        <v>0</v>
      </c>
      <c r="D346" s="78">
        <v>0</v>
      </c>
      <c r="E346" s="78">
        <v>156</v>
      </c>
      <c r="F346" s="78">
        <f t="shared" si="1"/>
        <v>0</v>
      </c>
      <c r="G346" s="88" t="s">
        <v>1982</v>
      </c>
    </row>
    <row r="347" spans="1:7">
      <c r="A347" s="143" t="s">
        <v>1884</v>
      </c>
      <c r="B347" s="78">
        <v>34</v>
      </c>
      <c r="C347" s="268">
        <v>0</v>
      </c>
      <c r="D347" s="78">
        <v>0</v>
      </c>
      <c r="E347" s="78">
        <v>60</v>
      </c>
      <c r="F347" s="78">
        <f t="shared" si="1"/>
        <v>0</v>
      </c>
      <c r="G347" s="88" t="s">
        <v>1885</v>
      </c>
    </row>
    <row r="348" spans="1:7">
      <c r="A348" s="143" t="s">
        <v>2200</v>
      </c>
      <c r="B348" s="78">
        <v>34</v>
      </c>
      <c r="C348" s="268">
        <v>0</v>
      </c>
      <c r="D348" s="78">
        <v>0</v>
      </c>
      <c r="E348" s="78">
        <v>24</v>
      </c>
      <c r="F348" s="78">
        <f t="shared" si="1"/>
        <v>0</v>
      </c>
      <c r="G348" s="88" t="s">
        <v>2201</v>
      </c>
    </row>
    <row r="349" spans="1:7">
      <c r="A349" s="143" t="s">
        <v>1717</v>
      </c>
      <c r="B349" s="78">
        <v>34</v>
      </c>
      <c r="C349" s="268">
        <v>18</v>
      </c>
      <c r="D349" s="78">
        <v>19</v>
      </c>
      <c r="E349" s="78">
        <v>16</v>
      </c>
      <c r="F349" s="78">
        <f t="shared" si="1"/>
        <v>304</v>
      </c>
      <c r="G349" s="88" t="s">
        <v>1718</v>
      </c>
    </row>
    <row r="350" spans="1:7">
      <c r="A350" s="143" t="s">
        <v>2635</v>
      </c>
      <c r="B350" s="78">
        <v>35</v>
      </c>
      <c r="C350" s="268">
        <v>524</v>
      </c>
      <c r="D350" s="78">
        <v>524</v>
      </c>
      <c r="E350" s="78">
        <v>15</v>
      </c>
      <c r="F350" s="78">
        <f t="shared" si="1"/>
        <v>7860</v>
      </c>
      <c r="G350" s="88" t="s">
        <v>2636</v>
      </c>
    </row>
    <row r="351" spans="1:7">
      <c r="A351" s="143" t="s">
        <v>1726</v>
      </c>
      <c r="B351" s="78">
        <v>35</v>
      </c>
      <c r="C351" s="268">
        <v>593</v>
      </c>
      <c r="D351" s="78">
        <v>593</v>
      </c>
      <c r="E351" s="78">
        <v>26</v>
      </c>
      <c r="F351" s="78">
        <f t="shared" si="1"/>
        <v>15418</v>
      </c>
      <c r="G351" s="88" t="s">
        <v>1727</v>
      </c>
    </row>
    <row r="352" spans="1:7">
      <c r="A352" s="143" t="s">
        <v>2259</v>
      </c>
      <c r="B352" s="78">
        <v>35</v>
      </c>
      <c r="C352" s="268">
        <v>0</v>
      </c>
      <c r="D352" s="78">
        <v>0</v>
      </c>
      <c r="E352" s="78">
        <v>5</v>
      </c>
      <c r="F352" s="78">
        <f t="shared" si="1"/>
        <v>0</v>
      </c>
      <c r="G352" s="88" t="s">
        <v>2260</v>
      </c>
    </row>
    <row r="353" spans="1:7">
      <c r="A353" s="143" t="s">
        <v>2038</v>
      </c>
      <c r="B353" s="78">
        <v>35</v>
      </c>
      <c r="C353" s="268">
        <v>132</v>
      </c>
      <c r="D353" s="78">
        <v>113</v>
      </c>
      <c r="E353" s="78">
        <v>9</v>
      </c>
      <c r="F353" s="78">
        <f t="shared" si="1"/>
        <v>1017</v>
      </c>
      <c r="G353" s="88" t="s">
        <v>2740</v>
      </c>
    </row>
    <row r="354" spans="1:7">
      <c r="A354" s="143" t="s">
        <v>2845</v>
      </c>
      <c r="B354" s="78">
        <v>35</v>
      </c>
      <c r="C354" s="268">
        <v>57</v>
      </c>
      <c r="D354" s="78">
        <v>57</v>
      </c>
      <c r="E354" s="78"/>
      <c r="F354" s="78">
        <f t="shared" si="1"/>
        <v>0</v>
      </c>
      <c r="G354" s="80" t="s">
        <v>3</v>
      </c>
    </row>
    <row r="355" spans="1:7">
      <c r="A355" s="143" t="s">
        <v>2863</v>
      </c>
      <c r="B355" s="78">
        <v>36</v>
      </c>
      <c r="C355" s="268">
        <v>300</v>
      </c>
      <c r="D355" s="78">
        <v>2019</v>
      </c>
      <c r="E355" s="78">
        <v>8</v>
      </c>
      <c r="F355" s="78">
        <f t="shared" si="1"/>
        <v>16152</v>
      </c>
      <c r="G355" s="88" t="s">
        <v>2864</v>
      </c>
    </row>
    <row r="356" spans="1:7">
      <c r="A356" s="143" t="s">
        <v>2640</v>
      </c>
      <c r="B356" s="78">
        <v>36</v>
      </c>
      <c r="C356" s="268">
        <v>328</v>
      </c>
      <c r="D356" s="78">
        <v>328</v>
      </c>
      <c r="E356" s="78">
        <v>14</v>
      </c>
      <c r="F356" s="78">
        <f t="shared" si="1"/>
        <v>4592</v>
      </c>
      <c r="G356" s="88" t="s">
        <v>2642</v>
      </c>
    </row>
    <row r="357" spans="1:7">
      <c r="A357" s="143" t="s">
        <v>2040</v>
      </c>
      <c r="B357" s="78">
        <v>36</v>
      </c>
      <c r="C357" s="268">
        <v>65</v>
      </c>
      <c r="D357" s="78">
        <v>65</v>
      </c>
      <c r="E357" s="78">
        <v>14</v>
      </c>
      <c r="F357" s="78">
        <f t="shared" si="1"/>
        <v>910</v>
      </c>
      <c r="G357" s="88" t="s">
        <v>2041</v>
      </c>
    </row>
    <row r="358" spans="1:7">
      <c r="A358" s="143" t="s">
        <v>1979</v>
      </c>
      <c r="B358" s="78">
        <v>36</v>
      </c>
      <c r="C358" s="268">
        <v>0</v>
      </c>
      <c r="D358" s="78">
        <v>0</v>
      </c>
      <c r="E358" s="78">
        <v>15</v>
      </c>
      <c r="F358" s="78">
        <f t="shared" si="1"/>
        <v>0</v>
      </c>
      <c r="G358" s="88" t="s">
        <v>1980</v>
      </c>
    </row>
    <row r="359" spans="1:7">
      <c r="A359" s="143" t="s">
        <v>2168</v>
      </c>
      <c r="B359" s="78">
        <v>36</v>
      </c>
      <c r="C359" s="268">
        <v>0</v>
      </c>
      <c r="D359" s="78">
        <v>80</v>
      </c>
      <c r="E359" s="78">
        <v>16</v>
      </c>
      <c r="F359" s="78">
        <f t="shared" si="1"/>
        <v>1280</v>
      </c>
      <c r="G359" s="88" t="s">
        <v>2169</v>
      </c>
    </row>
    <row r="360" spans="1:7">
      <c r="C360" s="271"/>
    </row>
    <row r="361" spans="1:7">
      <c r="C361" s="272"/>
      <c r="D361" s="273">
        <f>SUM(D2:D359)</f>
        <v>33515</v>
      </c>
      <c r="F361" s="59">
        <f>SUM(F2:F359)</f>
        <v>776241</v>
      </c>
    </row>
    <row r="362" spans="1:7">
      <c r="C362" s="271"/>
      <c r="F362" s="59"/>
    </row>
    <row r="363" spans="1:7">
      <c r="C363" s="271"/>
      <c r="F363" s="59"/>
    </row>
    <row r="364" spans="1:7">
      <c r="C364" s="271"/>
      <c r="F364" s="59"/>
    </row>
    <row r="365" spans="1:7">
      <c r="C365" s="271"/>
      <c r="F365" s="59"/>
    </row>
    <row r="366" spans="1:7">
      <c r="C366" s="271"/>
      <c r="F366" s="59"/>
    </row>
    <row r="367" spans="1:7">
      <c r="C367" s="271"/>
      <c r="F367" s="59"/>
    </row>
    <row r="368" spans="1:7">
      <c r="C368" s="271"/>
      <c r="F368" s="59"/>
    </row>
    <row r="369" spans="3:6">
      <c r="C369" s="271"/>
      <c r="F369" s="59"/>
    </row>
    <row r="370" spans="3:6">
      <c r="C370" s="271"/>
      <c r="F370" s="59"/>
    </row>
    <row r="371" spans="3:6">
      <c r="C371" s="271"/>
      <c r="F371" s="59"/>
    </row>
    <row r="372" spans="3:6">
      <c r="C372" s="271"/>
      <c r="F372" s="59"/>
    </row>
    <row r="373" spans="3:6">
      <c r="C373" s="271"/>
      <c r="F373" s="59"/>
    </row>
    <row r="374" spans="3:6">
      <c r="C374" s="271"/>
      <c r="F374" s="59"/>
    </row>
    <row r="375" spans="3:6">
      <c r="C375" s="271"/>
      <c r="F375" s="59"/>
    </row>
    <row r="376" spans="3:6">
      <c r="C376" s="271"/>
      <c r="F376" s="59"/>
    </row>
    <row r="377" spans="3:6">
      <c r="C377" s="271"/>
      <c r="F377" s="59"/>
    </row>
    <row r="378" spans="3:6">
      <c r="C378" s="271"/>
      <c r="F378" s="59"/>
    </row>
    <row r="379" spans="3:6">
      <c r="C379" s="271"/>
      <c r="F379" s="59"/>
    </row>
    <row r="380" spans="3:6">
      <c r="C380" s="271"/>
      <c r="F380" s="59"/>
    </row>
    <row r="381" spans="3:6">
      <c r="C381" s="271"/>
      <c r="F381" s="59"/>
    </row>
    <row r="382" spans="3:6">
      <c r="C382" s="271"/>
      <c r="F382" s="59"/>
    </row>
    <row r="383" spans="3:6">
      <c r="C383" s="271"/>
      <c r="F383" s="59"/>
    </row>
    <row r="384" spans="3:6">
      <c r="C384" s="271"/>
      <c r="F384" s="59"/>
    </row>
    <row r="385" spans="3:6">
      <c r="C385" s="271"/>
      <c r="F385" s="59"/>
    </row>
    <row r="386" spans="3:6">
      <c r="C386" s="271"/>
      <c r="F386" s="59"/>
    </row>
    <row r="387" spans="3:6">
      <c r="C387" s="271"/>
      <c r="F387" s="59"/>
    </row>
    <row r="388" spans="3:6">
      <c r="C388" s="271"/>
      <c r="F388" s="59"/>
    </row>
    <row r="389" spans="3:6">
      <c r="C389" s="271"/>
      <c r="F389" s="59"/>
    </row>
    <row r="390" spans="3:6">
      <c r="C390" s="271"/>
      <c r="F390" s="59"/>
    </row>
    <row r="391" spans="3:6">
      <c r="C391" s="271"/>
      <c r="F391" s="59"/>
    </row>
    <row r="392" spans="3:6">
      <c r="C392" s="271"/>
      <c r="F392" s="59"/>
    </row>
    <row r="393" spans="3:6">
      <c r="C393" s="271"/>
      <c r="F393" s="59"/>
    </row>
    <row r="394" spans="3:6">
      <c r="C394" s="271"/>
      <c r="F394" s="59"/>
    </row>
    <row r="395" spans="3:6">
      <c r="C395" s="271"/>
      <c r="F395" s="59"/>
    </row>
    <row r="396" spans="3:6">
      <c r="C396" s="271"/>
      <c r="F396" s="59"/>
    </row>
    <row r="397" spans="3:6">
      <c r="C397" s="271"/>
      <c r="F397" s="59"/>
    </row>
    <row r="398" spans="3:6">
      <c r="C398" s="271"/>
      <c r="F398" s="59"/>
    </row>
    <row r="399" spans="3:6">
      <c r="C399" s="271"/>
      <c r="F399" s="59"/>
    </row>
    <row r="400" spans="3:6">
      <c r="C400" s="271"/>
      <c r="F400" s="59"/>
    </row>
    <row r="401" spans="3:6">
      <c r="C401" s="271"/>
      <c r="F401" s="59"/>
    </row>
    <row r="402" spans="3:6">
      <c r="C402" s="271"/>
      <c r="F402" s="59"/>
    </row>
    <row r="403" spans="3:6">
      <c r="C403" s="271"/>
      <c r="F403" s="59"/>
    </row>
    <row r="404" spans="3:6">
      <c r="C404" s="271"/>
      <c r="F404" s="59"/>
    </row>
    <row r="405" spans="3:6">
      <c r="C405" s="271"/>
      <c r="F405" s="59"/>
    </row>
    <row r="406" spans="3:6">
      <c r="C406" s="271"/>
      <c r="F406" s="59"/>
    </row>
    <row r="407" spans="3:6">
      <c r="C407" s="271"/>
      <c r="F407" s="59"/>
    </row>
    <row r="408" spans="3:6">
      <c r="C408" s="271"/>
      <c r="F408" s="59"/>
    </row>
    <row r="409" spans="3:6">
      <c r="C409" s="271"/>
      <c r="F409" s="59"/>
    </row>
    <row r="410" spans="3:6">
      <c r="C410" s="271"/>
      <c r="F410" s="59"/>
    </row>
    <row r="411" spans="3:6">
      <c r="C411" s="271"/>
      <c r="F411" s="59"/>
    </row>
    <row r="412" spans="3:6">
      <c r="C412" s="271"/>
      <c r="F412" s="59"/>
    </row>
    <row r="413" spans="3:6">
      <c r="C413" s="271"/>
      <c r="F413" s="59"/>
    </row>
    <row r="414" spans="3:6">
      <c r="C414" s="271"/>
      <c r="F414" s="59"/>
    </row>
    <row r="415" spans="3:6">
      <c r="C415" s="271"/>
      <c r="F415" s="59"/>
    </row>
    <row r="416" spans="3:6">
      <c r="C416" s="271"/>
      <c r="F416" s="59"/>
    </row>
    <row r="417" spans="3:6">
      <c r="C417" s="271"/>
      <c r="F417" s="59"/>
    </row>
    <row r="418" spans="3:6">
      <c r="C418" s="271"/>
      <c r="F418" s="59"/>
    </row>
    <row r="419" spans="3:6">
      <c r="C419" s="271"/>
      <c r="F419" s="59"/>
    </row>
    <row r="420" spans="3:6">
      <c r="C420" s="271"/>
      <c r="F420" s="59"/>
    </row>
    <row r="421" spans="3:6">
      <c r="C421" s="271"/>
      <c r="F421" s="59"/>
    </row>
    <row r="422" spans="3:6">
      <c r="C422" s="271"/>
      <c r="F422" s="59"/>
    </row>
    <row r="423" spans="3:6">
      <c r="C423" s="271"/>
      <c r="F423" s="59"/>
    </row>
    <row r="424" spans="3:6">
      <c r="C424" s="271"/>
      <c r="F424" s="59"/>
    </row>
    <row r="425" spans="3:6">
      <c r="C425" s="271"/>
      <c r="F425" s="59"/>
    </row>
    <row r="426" spans="3:6">
      <c r="C426" s="271"/>
      <c r="F426" s="59"/>
    </row>
    <row r="427" spans="3:6">
      <c r="C427" s="271"/>
      <c r="F427" s="59"/>
    </row>
    <row r="428" spans="3:6">
      <c r="C428" s="271"/>
      <c r="F428" s="59"/>
    </row>
    <row r="429" spans="3:6">
      <c r="C429" s="271"/>
      <c r="F429" s="59"/>
    </row>
    <row r="430" spans="3:6">
      <c r="C430" s="271"/>
      <c r="F430" s="59"/>
    </row>
    <row r="431" spans="3:6">
      <c r="C431" s="271"/>
      <c r="F431" s="59"/>
    </row>
    <row r="432" spans="3:6">
      <c r="C432" s="271"/>
      <c r="F432" s="59"/>
    </row>
    <row r="433" spans="3:6">
      <c r="C433" s="271"/>
      <c r="F433" s="59"/>
    </row>
    <row r="434" spans="3:6">
      <c r="C434" s="271"/>
      <c r="F434" s="59"/>
    </row>
    <row r="435" spans="3:6">
      <c r="C435" s="271"/>
      <c r="F435" s="59"/>
    </row>
    <row r="436" spans="3:6">
      <c r="C436" s="271"/>
      <c r="F436" s="59"/>
    </row>
    <row r="437" spans="3:6">
      <c r="C437" s="271"/>
      <c r="F437" s="59"/>
    </row>
    <row r="438" spans="3:6">
      <c r="C438" s="271"/>
      <c r="F438" s="59"/>
    </row>
    <row r="439" spans="3:6">
      <c r="C439" s="271"/>
      <c r="F439" s="59"/>
    </row>
    <row r="440" spans="3:6">
      <c r="C440" s="271"/>
      <c r="F440" s="59"/>
    </row>
    <row r="441" spans="3:6">
      <c r="C441" s="271"/>
      <c r="F441" s="59"/>
    </row>
    <row r="442" spans="3:6">
      <c r="C442" s="271"/>
      <c r="F442" s="59"/>
    </row>
    <row r="443" spans="3:6">
      <c r="C443" s="271"/>
      <c r="F443" s="59"/>
    </row>
    <row r="444" spans="3:6">
      <c r="C444" s="271"/>
      <c r="F444" s="59"/>
    </row>
    <row r="445" spans="3:6">
      <c r="C445" s="271"/>
      <c r="F445" s="59"/>
    </row>
    <row r="446" spans="3:6">
      <c r="C446" s="271"/>
      <c r="F446" s="59"/>
    </row>
    <row r="447" spans="3:6">
      <c r="C447" s="271"/>
      <c r="F447" s="59"/>
    </row>
    <row r="448" spans="3:6">
      <c r="C448" s="271"/>
      <c r="F448" s="59"/>
    </row>
    <row r="449" spans="3:6">
      <c r="C449" s="271"/>
      <c r="F449" s="59"/>
    </row>
    <row r="450" spans="3:6">
      <c r="C450" s="271"/>
      <c r="F450" s="59"/>
    </row>
    <row r="451" spans="3:6">
      <c r="C451" s="271"/>
      <c r="F451" s="59"/>
    </row>
    <row r="452" spans="3:6">
      <c r="C452" s="271"/>
      <c r="F452" s="59"/>
    </row>
    <row r="453" spans="3:6">
      <c r="C453" s="271"/>
      <c r="F453" s="59"/>
    </row>
    <row r="454" spans="3:6">
      <c r="C454" s="271"/>
      <c r="F454" s="59"/>
    </row>
    <row r="455" spans="3:6">
      <c r="C455" s="271"/>
      <c r="F455" s="59"/>
    </row>
    <row r="456" spans="3:6">
      <c r="C456" s="271"/>
      <c r="F456" s="59"/>
    </row>
    <row r="457" spans="3:6">
      <c r="C457" s="271"/>
      <c r="F457" s="59"/>
    </row>
    <row r="458" spans="3:6">
      <c r="C458" s="271"/>
      <c r="F458" s="59"/>
    </row>
    <row r="459" spans="3:6">
      <c r="C459" s="271"/>
      <c r="F459" s="59"/>
    </row>
    <row r="460" spans="3:6">
      <c r="C460" s="271"/>
      <c r="F460" s="59"/>
    </row>
    <row r="461" spans="3:6">
      <c r="C461" s="271"/>
      <c r="F461" s="59"/>
    </row>
    <row r="462" spans="3:6">
      <c r="C462" s="271"/>
      <c r="F462" s="59"/>
    </row>
    <row r="463" spans="3:6">
      <c r="C463" s="271"/>
      <c r="F463" s="59"/>
    </row>
    <row r="464" spans="3:6">
      <c r="C464" s="271"/>
      <c r="F464" s="59"/>
    </row>
    <row r="465" spans="3:6">
      <c r="C465" s="271"/>
      <c r="F465" s="59"/>
    </row>
    <row r="466" spans="3:6">
      <c r="C466" s="271"/>
      <c r="F466" s="59"/>
    </row>
    <row r="467" spans="3:6">
      <c r="C467" s="271"/>
      <c r="F467" s="59"/>
    </row>
    <row r="468" spans="3:6">
      <c r="C468" s="271"/>
      <c r="F468" s="59"/>
    </row>
    <row r="469" spans="3:6">
      <c r="C469" s="271"/>
      <c r="F469" s="59"/>
    </row>
    <row r="470" spans="3:6">
      <c r="C470" s="271"/>
      <c r="F470" s="59"/>
    </row>
    <row r="471" spans="3:6">
      <c r="C471" s="271"/>
      <c r="F471" s="59"/>
    </row>
    <row r="472" spans="3:6">
      <c r="C472" s="271"/>
      <c r="F472" s="59"/>
    </row>
    <row r="473" spans="3:6">
      <c r="C473" s="271"/>
      <c r="F473" s="59"/>
    </row>
    <row r="474" spans="3:6">
      <c r="C474" s="271"/>
      <c r="F474" s="59"/>
    </row>
    <row r="475" spans="3:6">
      <c r="C475" s="271"/>
      <c r="F475" s="59"/>
    </row>
    <row r="476" spans="3:6">
      <c r="C476" s="271"/>
      <c r="F476" s="59"/>
    </row>
    <row r="477" spans="3:6">
      <c r="C477" s="271"/>
      <c r="F477" s="59"/>
    </row>
    <row r="478" spans="3:6">
      <c r="C478" s="271"/>
      <c r="F478" s="59"/>
    </row>
    <row r="479" spans="3:6">
      <c r="C479" s="271"/>
      <c r="F479" s="59"/>
    </row>
    <row r="480" spans="3:6">
      <c r="C480" s="271"/>
      <c r="F480" s="59"/>
    </row>
    <row r="481" spans="3:6">
      <c r="C481" s="271"/>
      <c r="F481" s="59"/>
    </row>
    <row r="482" spans="3:6">
      <c r="C482" s="271"/>
      <c r="F482" s="59"/>
    </row>
    <row r="483" spans="3:6">
      <c r="C483" s="271"/>
      <c r="F483" s="59"/>
    </row>
    <row r="484" spans="3:6">
      <c r="C484" s="271"/>
      <c r="F484" s="59"/>
    </row>
    <row r="485" spans="3:6">
      <c r="C485" s="271"/>
      <c r="F485" s="59"/>
    </row>
    <row r="486" spans="3:6">
      <c r="C486" s="271"/>
      <c r="F486" s="59"/>
    </row>
    <row r="487" spans="3:6">
      <c r="C487" s="271"/>
      <c r="F487" s="59"/>
    </row>
    <row r="488" spans="3:6">
      <c r="C488" s="271"/>
      <c r="F488" s="59"/>
    </row>
    <row r="489" spans="3:6">
      <c r="C489" s="271"/>
      <c r="F489" s="59"/>
    </row>
    <row r="490" spans="3:6">
      <c r="C490" s="271"/>
      <c r="F490" s="59"/>
    </row>
    <row r="491" spans="3:6">
      <c r="C491" s="271"/>
      <c r="F491" s="59"/>
    </row>
    <row r="492" spans="3:6">
      <c r="C492" s="271"/>
      <c r="F492" s="59"/>
    </row>
    <row r="493" spans="3:6">
      <c r="C493" s="271"/>
      <c r="F493" s="59"/>
    </row>
    <row r="494" spans="3:6">
      <c r="C494" s="271"/>
      <c r="F494" s="59"/>
    </row>
    <row r="495" spans="3:6">
      <c r="C495" s="271"/>
      <c r="F495" s="59"/>
    </row>
    <row r="496" spans="3:6">
      <c r="C496" s="271"/>
      <c r="F496" s="59"/>
    </row>
    <row r="497" spans="3:6">
      <c r="C497" s="271"/>
      <c r="F497" s="59"/>
    </row>
    <row r="498" spans="3:6">
      <c r="C498" s="271"/>
      <c r="F498" s="59"/>
    </row>
    <row r="499" spans="3:6">
      <c r="C499" s="271"/>
      <c r="F499" s="59"/>
    </row>
    <row r="500" spans="3:6">
      <c r="C500" s="271"/>
      <c r="F500" s="59"/>
    </row>
    <row r="501" spans="3:6">
      <c r="C501" s="271"/>
      <c r="F501" s="59"/>
    </row>
    <row r="502" spans="3:6">
      <c r="C502" s="271"/>
      <c r="F502" s="59"/>
    </row>
    <row r="503" spans="3:6">
      <c r="C503" s="271"/>
      <c r="F503" s="59"/>
    </row>
    <row r="504" spans="3:6">
      <c r="C504" s="271"/>
      <c r="F504" s="59"/>
    </row>
    <row r="505" spans="3:6">
      <c r="C505" s="271"/>
      <c r="F505" s="59"/>
    </row>
    <row r="506" spans="3:6">
      <c r="C506" s="271"/>
      <c r="F506" s="59"/>
    </row>
    <row r="507" spans="3:6">
      <c r="C507" s="271"/>
      <c r="F507" s="59"/>
    </row>
    <row r="508" spans="3:6">
      <c r="C508" s="271"/>
      <c r="F508" s="59"/>
    </row>
    <row r="509" spans="3:6">
      <c r="C509" s="271"/>
      <c r="F509" s="59"/>
    </row>
    <row r="510" spans="3:6">
      <c r="C510" s="271"/>
      <c r="F510" s="59"/>
    </row>
    <row r="511" spans="3:6">
      <c r="C511" s="271"/>
      <c r="F511" s="59"/>
    </row>
    <row r="512" spans="3:6">
      <c r="C512" s="271"/>
      <c r="F512" s="59"/>
    </row>
    <row r="513" spans="3:6">
      <c r="C513" s="271"/>
      <c r="F513" s="59"/>
    </row>
    <row r="514" spans="3:6">
      <c r="C514" s="271"/>
      <c r="F514" s="59"/>
    </row>
    <row r="515" spans="3:6">
      <c r="C515" s="271"/>
      <c r="F515" s="59"/>
    </row>
    <row r="516" spans="3:6">
      <c r="C516" s="271"/>
      <c r="F516" s="59"/>
    </row>
    <row r="517" spans="3:6">
      <c r="C517" s="271"/>
      <c r="F517" s="59"/>
    </row>
    <row r="518" spans="3:6">
      <c r="C518" s="271"/>
      <c r="F518" s="59"/>
    </row>
    <row r="519" spans="3:6">
      <c r="C519" s="271"/>
      <c r="F519" s="59"/>
    </row>
    <row r="520" spans="3:6">
      <c r="C520" s="271"/>
      <c r="F520" s="59"/>
    </row>
    <row r="521" spans="3:6">
      <c r="C521" s="271"/>
      <c r="F521" s="59"/>
    </row>
    <row r="522" spans="3:6">
      <c r="C522" s="271"/>
      <c r="F522" s="59"/>
    </row>
    <row r="523" spans="3:6">
      <c r="C523" s="271"/>
      <c r="F523" s="59"/>
    </row>
    <row r="524" spans="3:6">
      <c r="C524" s="271"/>
      <c r="F524" s="59"/>
    </row>
    <row r="525" spans="3:6">
      <c r="C525" s="271"/>
      <c r="F525" s="59"/>
    </row>
    <row r="526" spans="3:6">
      <c r="C526" s="271"/>
      <c r="F526" s="59"/>
    </row>
    <row r="527" spans="3:6">
      <c r="C527" s="271"/>
      <c r="F527" s="59"/>
    </row>
    <row r="528" spans="3:6">
      <c r="C528" s="271"/>
      <c r="F528" s="59"/>
    </row>
    <row r="529" spans="3:6">
      <c r="C529" s="271"/>
      <c r="F529" s="59"/>
    </row>
    <row r="530" spans="3:6">
      <c r="C530" s="271"/>
      <c r="F530" s="59"/>
    </row>
    <row r="531" spans="3:6">
      <c r="C531" s="271"/>
      <c r="F531" s="59"/>
    </row>
    <row r="532" spans="3:6">
      <c r="C532" s="271"/>
      <c r="F532" s="59"/>
    </row>
    <row r="533" spans="3:6">
      <c r="C533" s="271"/>
      <c r="F533" s="59"/>
    </row>
    <row r="534" spans="3:6">
      <c r="C534" s="271"/>
      <c r="F534" s="59"/>
    </row>
    <row r="535" spans="3:6">
      <c r="C535" s="271"/>
      <c r="F535" s="59"/>
    </row>
    <row r="536" spans="3:6">
      <c r="C536" s="271"/>
      <c r="F536" s="59"/>
    </row>
    <row r="537" spans="3:6">
      <c r="C537" s="271"/>
      <c r="F537" s="59"/>
    </row>
    <row r="538" spans="3:6">
      <c r="C538" s="271"/>
      <c r="F538" s="59"/>
    </row>
    <row r="539" spans="3:6">
      <c r="C539" s="271"/>
      <c r="F539" s="59"/>
    </row>
    <row r="540" spans="3:6">
      <c r="C540" s="271"/>
      <c r="F540" s="59"/>
    </row>
    <row r="541" spans="3:6">
      <c r="C541" s="271"/>
      <c r="F541" s="59"/>
    </row>
    <row r="542" spans="3:6">
      <c r="C542" s="271"/>
      <c r="F542" s="59"/>
    </row>
    <row r="543" spans="3:6">
      <c r="C543" s="271"/>
      <c r="F543" s="59"/>
    </row>
    <row r="544" spans="3:6">
      <c r="C544" s="271"/>
      <c r="F544" s="59"/>
    </row>
    <row r="545" spans="3:6">
      <c r="C545" s="271"/>
      <c r="F545" s="59"/>
    </row>
    <row r="546" spans="3:6">
      <c r="C546" s="271"/>
      <c r="F546" s="59"/>
    </row>
    <row r="547" spans="3:6">
      <c r="C547" s="271"/>
      <c r="F547" s="59"/>
    </row>
    <row r="548" spans="3:6">
      <c r="C548" s="271"/>
      <c r="F548" s="59"/>
    </row>
    <row r="549" spans="3:6">
      <c r="C549" s="271"/>
      <c r="F549" s="59"/>
    </row>
    <row r="550" spans="3:6">
      <c r="C550" s="271"/>
      <c r="F550" s="59"/>
    </row>
    <row r="551" spans="3:6">
      <c r="C551" s="271"/>
      <c r="F551" s="59"/>
    </row>
    <row r="552" spans="3:6">
      <c r="C552" s="271"/>
      <c r="F552" s="59"/>
    </row>
    <row r="553" spans="3:6">
      <c r="C553" s="271"/>
      <c r="F553" s="59"/>
    </row>
    <row r="554" spans="3:6">
      <c r="C554" s="271"/>
      <c r="F554" s="59"/>
    </row>
    <row r="555" spans="3:6">
      <c r="C555" s="271"/>
      <c r="F555" s="59"/>
    </row>
    <row r="556" spans="3:6">
      <c r="C556" s="271"/>
      <c r="F556" s="59"/>
    </row>
    <row r="557" spans="3:6">
      <c r="C557" s="271"/>
      <c r="F557" s="59"/>
    </row>
    <row r="558" spans="3:6">
      <c r="C558" s="271"/>
      <c r="F558" s="59"/>
    </row>
    <row r="559" spans="3:6">
      <c r="C559" s="271"/>
      <c r="F559" s="59"/>
    </row>
    <row r="560" spans="3:6">
      <c r="C560" s="271"/>
      <c r="F560" s="59"/>
    </row>
    <row r="561" spans="3:6">
      <c r="C561" s="271"/>
      <c r="F561" s="59"/>
    </row>
    <row r="562" spans="3:6">
      <c r="C562" s="271"/>
      <c r="F562" s="59"/>
    </row>
    <row r="563" spans="3:6">
      <c r="C563" s="271"/>
      <c r="F563" s="59"/>
    </row>
    <row r="564" spans="3:6">
      <c r="C564" s="271"/>
      <c r="F564" s="59"/>
    </row>
    <row r="565" spans="3:6">
      <c r="C565" s="271"/>
      <c r="F565" s="59"/>
    </row>
    <row r="566" spans="3:6">
      <c r="C566" s="271"/>
      <c r="F566" s="59"/>
    </row>
    <row r="567" spans="3:6">
      <c r="C567" s="271"/>
      <c r="F567" s="59"/>
    </row>
    <row r="568" spans="3:6">
      <c r="C568" s="271"/>
      <c r="F568" s="59"/>
    </row>
    <row r="569" spans="3:6">
      <c r="C569" s="271"/>
      <c r="F569" s="59"/>
    </row>
    <row r="570" spans="3:6">
      <c r="C570" s="271"/>
      <c r="F570" s="59"/>
    </row>
    <row r="571" spans="3:6">
      <c r="C571" s="271"/>
      <c r="F571" s="59"/>
    </row>
    <row r="572" spans="3:6">
      <c r="C572" s="271"/>
      <c r="F572" s="59"/>
    </row>
    <row r="573" spans="3:6">
      <c r="C573" s="271"/>
      <c r="F573" s="59"/>
    </row>
    <row r="574" spans="3:6">
      <c r="C574" s="271"/>
      <c r="F574" s="59"/>
    </row>
    <row r="575" spans="3:6">
      <c r="C575" s="271"/>
      <c r="F575" s="59"/>
    </row>
    <row r="576" spans="3:6">
      <c r="C576" s="271"/>
      <c r="F576" s="59"/>
    </row>
    <row r="577" spans="3:6">
      <c r="C577" s="271"/>
      <c r="F577" s="59"/>
    </row>
    <row r="578" spans="3:6">
      <c r="C578" s="271"/>
      <c r="F578" s="59"/>
    </row>
    <row r="579" spans="3:6">
      <c r="C579" s="271"/>
      <c r="F579" s="59"/>
    </row>
    <row r="580" spans="3:6">
      <c r="C580" s="271"/>
      <c r="F580" s="59"/>
    </row>
    <row r="581" spans="3:6">
      <c r="C581" s="271"/>
      <c r="F581" s="59"/>
    </row>
    <row r="582" spans="3:6">
      <c r="C582" s="271"/>
      <c r="F582" s="59"/>
    </row>
    <row r="583" spans="3:6">
      <c r="C583" s="271"/>
      <c r="F583" s="59"/>
    </row>
    <row r="584" spans="3:6">
      <c r="C584" s="271"/>
      <c r="F584" s="59"/>
    </row>
    <row r="585" spans="3:6">
      <c r="C585" s="271"/>
      <c r="F585" s="59"/>
    </row>
    <row r="586" spans="3:6">
      <c r="C586" s="271"/>
      <c r="F586" s="59"/>
    </row>
    <row r="587" spans="3:6">
      <c r="C587" s="271"/>
      <c r="F587" s="59"/>
    </row>
    <row r="588" spans="3:6">
      <c r="C588" s="271"/>
      <c r="F588" s="59"/>
    </row>
    <row r="589" spans="3:6">
      <c r="C589" s="271"/>
      <c r="F589" s="59"/>
    </row>
    <row r="590" spans="3:6">
      <c r="C590" s="271"/>
      <c r="F590" s="59"/>
    </row>
    <row r="591" spans="3:6">
      <c r="C591" s="271"/>
      <c r="F591" s="59"/>
    </row>
    <row r="592" spans="3:6">
      <c r="C592" s="271"/>
      <c r="F592" s="59"/>
    </row>
    <row r="593" spans="3:6">
      <c r="C593" s="271"/>
      <c r="F593" s="59"/>
    </row>
    <row r="594" spans="3:6">
      <c r="C594" s="271"/>
      <c r="F594" s="59"/>
    </row>
    <row r="595" spans="3:6">
      <c r="C595" s="271"/>
      <c r="F595" s="59"/>
    </row>
    <row r="596" spans="3:6">
      <c r="C596" s="271"/>
      <c r="F596" s="59"/>
    </row>
    <row r="597" spans="3:6">
      <c r="C597" s="271"/>
      <c r="F597" s="59"/>
    </row>
    <row r="598" spans="3:6">
      <c r="C598" s="271"/>
      <c r="F598" s="59"/>
    </row>
    <row r="599" spans="3:6">
      <c r="C599" s="271"/>
      <c r="F599" s="59"/>
    </row>
    <row r="600" spans="3:6">
      <c r="C600" s="271"/>
      <c r="F600" s="59"/>
    </row>
    <row r="601" spans="3:6">
      <c r="C601" s="271"/>
      <c r="F601" s="59"/>
    </row>
    <row r="602" spans="3:6">
      <c r="C602" s="271"/>
      <c r="F602" s="59"/>
    </row>
    <row r="603" spans="3:6">
      <c r="C603" s="271"/>
      <c r="F603" s="59"/>
    </row>
    <row r="604" spans="3:6">
      <c r="C604" s="271"/>
      <c r="F604" s="59"/>
    </row>
    <row r="605" spans="3:6">
      <c r="C605" s="271"/>
      <c r="F605" s="59"/>
    </row>
    <row r="606" spans="3:6">
      <c r="C606" s="271"/>
      <c r="F606" s="59"/>
    </row>
    <row r="607" spans="3:6">
      <c r="C607" s="271"/>
      <c r="F607" s="59"/>
    </row>
    <row r="608" spans="3:6">
      <c r="C608" s="271"/>
      <c r="F608" s="59"/>
    </row>
    <row r="609" spans="3:6">
      <c r="C609" s="271"/>
      <c r="F609" s="59"/>
    </row>
    <row r="610" spans="3:6">
      <c r="C610" s="271"/>
      <c r="F610" s="59"/>
    </row>
    <row r="611" spans="3:6">
      <c r="C611" s="271"/>
      <c r="F611" s="59"/>
    </row>
    <row r="612" spans="3:6">
      <c r="C612" s="271"/>
      <c r="F612" s="59"/>
    </row>
    <row r="613" spans="3:6">
      <c r="C613" s="271"/>
      <c r="F613" s="59"/>
    </row>
    <row r="614" spans="3:6">
      <c r="C614" s="271"/>
      <c r="F614" s="59"/>
    </row>
    <row r="615" spans="3:6">
      <c r="C615" s="271"/>
      <c r="F615" s="59"/>
    </row>
    <row r="616" spans="3:6">
      <c r="C616" s="271"/>
      <c r="F616" s="59"/>
    </row>
    <row r="617" spans="3:6">
      <c r="C617" s="271"/>
      <c r="F617" s="59"/>
    </row>
    <row r="618" spans="3:6">
      <c r="C618" s="271"/>
      <c r="F618" s="59"/>
    </row>
    <row r="619" spans="3:6">
      <c r="C619" s="271"/>
      <c r="F619" s="59"/>
    </row>
    <row r="620" spans="3:6">
      <c r="C620" s="271"/>
      <c r="F620" s="59"/>
    </row>
    <row r="621" spans="3:6">
      <c r="C621" s="271"/>
      <c r="F621" s="59"/>
    </row>
    <row r="622" spans="3:6">
      <c r="C622" s="271"/>
      <c r="F622" s="59"/>
    </row>
    <row r="623" spans="3:6">
      <c r="C623" s="271"/>
      <c r="F623" s="59"/>
    </row>
    <row r="624" spans="3:6">
      <c r="C624" s="271"/>
      <c r="F624" s="59"/>
    </row>
    <row r="625" spans="3:6">
      <c r="C625" s="271"/>
      <c r="F625" s="59"/>
    </row>
    <row r="626" spans="3:6">
      <c r="C626" s="271"/>
      <c r="F626" s="59"/>
    </row>
    <row r="627" spans="3:6">
      <c r="C627" s="271"/>
      <c r="F627" s="59"/>
    </row>
    <row r="628" spans="3:6">
      <c r="C628" s="271"/>
      <c r="F628" s="59"/>
    </row>
    <row r="629" spans="3:6">
      <c r="C629" s="271"/>
      <c r="F629" s="59"/>
    </row>
    <row r="630" spans="3:6">
      <c r="C630" s="271"/>
      <c r="F630" s="59"/>
    </row>
    <row r="631" spans="3:6">
      <c r="C631" s="271"/>
      <c r="F631" s="59"/>
    </row>
    <row r="632" spans="3:6">
      <c r="C632" s="271"/>
      <c r="F632" s="59"/>
    </row>
    <row r="633" spans="3:6">
      <c r="C633" s="271"/>
      <c r="F633" s="59"/>
    </row>
    <row r="634" spans="3:6">
      <c r="C634" s="271"/>
      <c r="F634" s="59"/>
    </row>
    <row r="635" spans="3:6">
      <c r="C635" s="271"/>
      <c r="F635" s="59"/>
    </row>
    <row r="636" spans="3:6">
      <c r="C636" s="271"/>
      <c r="F636" s="59"/>
    </row>
    <row r="637" spans="3:6">
      <c r="C637" s="271"/>
      <c r="F637" s="59"/>
    </row>
    <row r="638" spans="3:6">
      <c r="C638" s="271"/>
      <c r="F638" s="59"/>
    </row>
    <row r="639" spans="3:6">
      <c r="C639" s="271"/>
      <c r="F639" s="59"/>
    </row>
    <row r="640" spans="3:6">
      <c r="C640" s="271"/>
      <c r="F640" s="59"/>
    </row>
    <row r="641" spans="3:6">
      <c r="C641" s="271"/>
      <c r="F641" s="59"/>
    </row>
    <row r="642" spans="3:6">
      <c r="C642" s="271"/>
      <c r="F642" s="59"/>
    </row>
    <row r="643" spans="3:6">
      <c r="C643" s="271"/>
      <c r="F643" s="59"/>
    </row>
    <row r="644" spans="3:6">
      <c r="C644" s="271"/>
      <c r="F644" s="59"/>
    </row>
    <row r="645" spans="3:6">
      <c r="C645" s="271"/>
      <c r="F645" s="59"/>
    </row>
    <row r="646" spans="3:6">
      <c r="C646" s="271"/>
      <c r="F646" s="59"/>
    </row>
    <row r="647" spans="3:6">
      <c r="C647" s="271"/>
      <c r="F647" s="59"/>
    </row>
    <row r="648" spans="3:6">
      <c r="C648" s="271"/>
      <c r="F648" s="59"/>
    </row>
    <row r="649" spans="3:6">
      <c r="C649" s="271"/>
      <c r="F649" s="59"/>
    </row>
    <row r="650" spans="3:6">
      <c r="C650" s="271"/>
      <c r="F650" s="59"/>
    </row>
    <row r="651" spans="3:6">
      <c r="C651" s="271"/>
      <c r="F651" s="59"/>
    </row>
    <row r="652" spans="3:6">
      <c r="C652" s="271"/>
      <c r="F652" s="59"/>
    </row>
    <row r="653" spans="3:6">
      <c r="C653" s="271"/>
      <c r="F653" s="59"/>
    </row>
    <row r="654" spans="3:6">
      <c r="C654" s="271"/>
      <c r="F654" s="59"/>
    </row>
    <row r="655" spans="3:6">
      <c r="C655" s="271"/>
      <c r="F655" s="59"/>
    </row>
    <row r="656" spans="3:6">
      <c r="C656" s="271"/>
      <c r="F656" s="59"/>
    </row>
    <row r="657" spans="3:6">
      <c r="C657" s="271"/>
      <c r="F657" s="59"/>
    </row>
    <row r="658" spans="3:6">
      <c r="C658" s="271"/>
      <c r="F658" s="59"/>
    </row>
    <row r="659" spans="3:6">
      <c r="C659" s="271"/>
      <c r="F659" s="59"/>
    </row>
    <row r="660" spans="3:6">
      <c r="C660" s="271"/>
      <c r="F660" s="59"/>
    </row>
    <row r="661" spans="3:6">
      <c r="C661" s="271"/>
      <c r="F661" s="59"/>
    </row>
    <row r="662" spans="3:6">
      <c r="C662" s="271"/>
      <c r="F662" s="59"/>
    </row>
    <row r="663" spans="3:6">
      <c r="C663" s="271"/>
      <c r="F663" s="59"/>
    </row>
    <row r="664" spans="3:6">
      <c r="C664" s="271"/>
      <c r="F664" s="59"/>
    </row>
    <row r="665" spans="3:6">
      <c r="C665" s="271"/>
      <c r="F665" s="59"/>
    </row>
    <row r="666" spans="3:6">
      <c r="C666" s="271"/>
      <c r="F666" s="59"/>
    </row>
    <row r="667" spans="3:6">
      <c r="C667" s="271"/>
      <c r="F667" s="59"/>
    </row>
    <row r="668" spans="3:6">
      <c r="C668" s="271"/>
      <c r="F668" s="59"/>
    </row>
    <row r="669" spans="3:6">
      <c r="C669" s="271"/>
      <c r="F669" s="59"/>
    </row>
    <row r="670" spans="3:6">
      <c r="C670" s="271"/>
      <c r="F670" s="59"/>
    </row>
    <row r="671" spans="3:6">
      <c r="C671" s="271"/>
      <c r="F671" s="59"/>
    </row>
    <row r="672" spans="3:6">
      <c r="C672" s="271"/>
      <c r="F672" s="59"/>
    </row>
    <row r="673" spans="3:6">
      <c r="C673" s="271"/>
      <c r="F673" s="59"/>
    </row>
    <row r="674" spans="3:6">
      <c r="C674" s="271"/>
      <c r="F674" s="59"/>
    </row>
    <row r="675" spans="3:6">
      <c r="C675" s="271"/>
      <c r="F675" s="59"/>
    </row>
    <row r="676" spans="3:6">
      <c r="C676" s="271"/>
      <c r="F676" s="59"/>
    </row>
    <row r="677" spans="3:6">
      <c r="C677" s="271"/>
      <c r="F677" s="59"/>
    </row>
    <row r="678" spans="3:6">
      <c r="C678" s="271"/>
      <c r="F678" s="59"/>
    </row>
    <row r="679" spans="3:6">
      <c r="C679" s="271"/>
      <c r="F679" s="59"/>
    </row>
    <row r="680" spans="3:6">
      <c r="C680" s="271"/>
      <c r="F680" s="59"/>
    </row>
    <row r="681" spans="3:6">
      <c r="C681" s="271"/>
      <c r="F681" s="59"/>
    </row>
    <row r="682" spans="3:6">
      <c r="C682" s="271"/>
      <c r="F682" s="59"/>
    </row>
    <row r="683" spans="3:6">
      <c r="C683" s="271"/>
      <c r="F683" s="59"/>
    </row>
    <row r="684" spans="3:6">
      <c r="C684" s="271"/>
      <c r="F684" s="59"/>
    </row>
    <row r="685" spans="3:6">
      <c r="C685" s="271"/>
      <c r="F685" s="59"/>
    </row>
    <row r="686" spans="3:6">
      <c r="C686" s="271"/>
      <c r="F686" s="59"/>
    </row>
    <row r="687" spans="3:6">
      <c r="C687" s="271"/>
      <c r="F687" s="59"/>
    </row>
    <row r="688" spans="3:6">
      <c r="C688" s="271"/>
      <c r="F688" s="59"/>
    </row>
    <row r="689" spans="3:6">
      <c r="C689" s="271"/>
      <c r="F689" s="59"/>
    </row>
    <row r="690" spans="3:6">
      <c r="C690" s="271"/>
      <c r="F690" s="59"/>
    </row>
    <row r="691" spans="3:6">
      <c r="C691" s="271"/>
      <c r="F691" s="59"/>
    </row>
    <row r="692" spans="3:6">
      <c r="C692" s="271"/>
      <c r="F692" s="59"/>
    </row>
    <row r="693" spans="3:6">
      <c r="C693" s="271"/>
      <c r="F693" s="59"/>
    </row>
    <row r="694" spans="3:6">
      <c r="C694" s="271"/>
      <c r="F694" s="59"/>
    </row>
    <row r="695" spans="3:6">
      <c r="C695" s="271"/>
      <c r="F695" s="59"/>
    </row>
    <row r="696" spans="3:6">
      <c r="C696" s="271"/>
      <c r="F696" s="59"/>
    </row>
    <row r="697" spans="3:6">
      <c r="C697" s="271"/>
      <c r="F697" s="59"/>
    </row>
    <row r="698" spans="3:6">
      <c r="C698" s="271"/>
      <c r="F698" s="59"/>
    </row>
    <row r="699" spans="3:6">
      <c r="C699" s="271"/>
      <c r="F699" s="59"/>
    </row>
    <row r="700" spans="3:6">
      <c r="C700" s="271"/>
      <c r="F700" s="59"/>
    </row>
    <row r="701" spans="3:6">
      <c r="C701" s="271"/>
      <c r="F701" s="59"/>
    </row>
    <row r="702" spans="3:6">
      <c r="C702" s="271"/>
      <c r="F702" s="59"/>
    </row>
    <row r="703" spans="3:6">
      <c r="C703" s="271"/>
      <c r="F703" s="59"/>
    </row>
    <row r="704" spans="3:6">
      <c r="C704" s="271"/>
      <c r="F704" s="59"/>
    </row>
    <row r="705" spans="3:6">
      <c r="C705" s="271"/>
      <c r="F705" s="59"/>
    </row>
    <row r="706" spans="3:6">
      <c r="C706" s="271"/>
      <c r="F706" s="59"/>
    </row>
    <row r="707" spans="3:6">
      <c r="C707" s="271"/>
      <c r="F707" s="59"/>
    </row>
    <row r="708" spans="3:6">
      <c r="C708" s="271"/>
      <c r="F708" s="59"/>
    </row>
    <row r="709" spans="3:6">
      <c r="C709" s="271"/>
      <c r="F709" s="59"/>
    </row>
    <row r="710" spans="3:6">
      <c r="C710" s="271"/>
      <c r="F710" s="59"/>
    </row>
    <row r="711" spans="3:6">
      <c r="C711" s="271"/>
      <c r="F711" s="59"/>
    </row>
    <row r="712" spans="3:6">
      <c r="C712" s="271"/>
      <c r="F712" s="59"/>
    </row>
    <row r="713" spans="3:6">
      <c r="C713" s="271"/>
      <c r="F713" s="59"/>
    </row>
    <row r="714" spans="3:6">
      <c r="C714" s="271"/>
      <c r="F714" s="59"/>
    </row>
    <row r="715" spans="3:6">
      <c r="C715" s="271"/>
      <c r="F715" s="59"/>
    </row>
    <row r="716" spans="3:6">
      <c r="C716" s="271"/>
      <c r="F716" s="59"/>
    </row>
    <row r="717" spans="3:6">
      <c r="C717" s="271"/>
      <c r="F717" s="59"/>
    </row>
    <row r="718" spans="3:6">
      <c r="C718" s="271"/>
      <c r="F718" s="59"/>
    </row>
    <row r="719" spans="3:6">
      <c r="C719" s="271"/>
      <c r="F719" s="59"/>
    </row>
    <row r="720" spans="3:6">
      <c r="C720" s="271"/>
      <c r="F720" s="59"/>
    </row>
    <row r="721" spans="3:6">
      <c r="C721" s="271"/>
      <c r="F721" s="59"/>
    </row>
    <row r="722" spans="3:6">
      <c r="C722" s="271"/>
      <c r="F722" s="59"/>
    </row>
    <row r="723" spans="3:6">
      <c r="C723" s="271"/>
      <c r="F723" s="59"/>
    </row>
    <row r="724" spans="3:6">
      <c r="C724" s="271"/>
      <c r="F724" s="59"/>
    </row>
    <row r="725" spans="3:6">
      <c r="C725" s="271"/>
      <c r="F725" s="59"/>
    </row>
    <row r="726" spans="3:6">
      <c r="C726" s="271"/>
      <c r="F726" s="59"/>
    </row>
    <row r="727" spans="3:6">
      <c r="C727" s="271"/>
      <c r="F727" s="59"/>
    </row>
    <row r="728" spans="3:6">
      <c r="C728" s="271"/>
      <c r="F728" s="59"/>
    </row>
    <row r="729" spans="3:6">
      <c r="C729" s="271"/>
      <c r="F729" s="59"/>
    </row>
    <row r="730" spans="3:6">
      <c r="C730" s="271"/>
      <c r="F730" s="59"/>
    </row>
    <row r="731" spans="3:6">
      <c r="C731" s="271"/>
      <c r="F731" s="59"/>
    </row>
    <row r="732" spans="3:6">
      <c r="C732" s="271"/>
      <c r="F732" s="59"/>
    </row>
    <row r="733" spans="3:6">
      <c r="C733" s="271"/>
      <c r="F733" s="59"/>
    </row>
    <row r="734" spans="3:6">
      <c r="C734" s="271"/>
      <c r="F734" s="59"/>
    </row>
    <row r="735" spans="3:6">
      <c r="C735" s="271"/>
      <c r="F735" s="59"/>
    </row>
    <row r="736" spans="3:6">
      <c r="C736" s="271"/>
      <c r="F736" s="59"/>
    </row>
    <row r="737" spans="3:6">
      <c r="C737" s="271"/>
      <c r="F737" s="59"/>
    </row>
    <row r="738" spans="3:6">
      <c r="C738" s="271"/>
      <c r="F738" s="59"/>
    </row>
    <row r="739" spans="3:6">
      <c r="C739" s="271"/>
      <c r="F739" s="59"/>
    </row>
    <row r="740" spans="3:6">
      <c r="C740" s="271"/>
      <c r="F740" s="59"/>
    </row>
    <row r="741" spans="3:6">
      <c r="C741" s="271"/>
      <c r="F741" s="59"/>
    </row>
    <row r="742" spans="3:6">
      <c r="C742" s="271"/>
      <c r="F742" s="59"/>
    </row>
    <row r="743" spans="3:6">
      <c r="C743" s="271"/>
      <c r="F743" s="59"/>
    </row>
    <row r="744" spans="3:6">
      <c r="C744" s="271"/>
      <c r="F744" s="59"/>
    </row>
    <row r="745" spans="3:6">
      <c r="C745" s="271"/>
      <c r="F745" s="59"/>
    </row>
    <row r="746" spans="3:6">
      <c r="C746" s="271"/>
      <c r="F746" s="59"/>
    </row>
    <row r="747" spans="3:6">
      <c r="C747" s="271"/>
      <c r="F747" s="59"/>
    </row>
    <row r="748" spans="3:6">
      <c r="C748" s="271"/>
      <c r="F748" s="59"/>
    </row>
    <row r="749" spans="3:6">
      <c r="C749" s="271"/>
      <c r="F749" s="59"/>
    </row>
    <row r="750" spans="3:6">
      <c r="C750" s="271"/>
      <c r="F750" s="59"/>
    </row>
    <row r="751" spans="3:6">
      <c r="C751" s="271"/>
      <c r="F751" s="59"/>
    </row>
    <row r="752" spans="3:6">
      <c r="C752" s="271"/>
      <c r="F752" s="59"/>
    </row>
    <row r="753" spans="3:6">
      <c r="C753" s="271"/>
      <c r="F753" s="59"/>
    </row>
    <row r="754" spans="3:6">
      <c r="C754" s="271"/>
      <c r="F754" s="59"/>
    </row>
    <row r="755" spans="3:6">
      <c r="C755" s="271"/>
      <c r="F755" s="59"/>
    </row>
    <row r="756" spans="3:6">
      <c r="C756" s="271"/>
      <c r="F756" s="59"/>
    </row>
    <row r="757" spans="3:6">
      <c r="C757" s="271"/>
      <c r="F757" s="59"/>
    </row>
    <row r="758" spans="3:6">
      <c r="C758" s="271"/>
      <c r="F758" s="59"/>
    </row>
    <row r="759" spans="3:6">
      <c r="C759" s="271"/>
      <c r="F759" s="59"/>
    </row>
    <row r="760" spans="3:6">
      <c r="C760" s="271"/>
      <c r="F760" s="59"/>
    </row>
    <row r="761" spans="3:6">
      <c r="C761" s="271"/>
      <c r="F761" s="59"/>
    </row>
    <row r="762" spans="3:6">
      <c r="C762" s="271"/>
      <c r="F762" s="59"/>
    </row>
    <row r="763" spans="3:6">
      <c r="C763" s="271"/>
      <c r="F763" s="59"/>
    </row>
    <row r="764" spans="3:6">
      <c r="C764" s="271"/>
      <c r="F764" s="59"/>
    </row>
    <row r="765" spans="3:6">
      <c r="C765" s="271"/>
      <c r="F765" s="59"/>
    </row>
    <row r="766" spans="3:6">
      <c r="C766" s="271"/>
      <c r="F766" s="59"/>
    </row>
    <row r="767" spans="3:6">
      <c r="C767" s="271"/>
      <c r="F767" s="59"/>
    </row>
    <row r="768" spans="3:6">
      <c r="C768" s="271"/>
      <c r="F768" s="59"/>
    </row>
    <row r="769" spans="3:6">
      <c r="C769" s="271"/>
      <c r="F769" s="59"/>
    </row>
    <row r="770" spans="3:6">
      <c r="C770" s="271"/>
      <c r="F770" s="59"/>
    </row>
    <row r="771" spans="3:6">
      <c r="C771" s="271"/>
      <c r="F771" s="59"/>
    </row>
    <row r="772" spans="3:6">
      <c r="C772" s="271"/>
      <c r="F772" s="59"/>
    </row>
    <row r="773" spans="3:6">
      <c r="C773" s="271"/>
      <c r="F773" s="59"/>
    </row>
    <row r="774" spans="3:6">
      <c r="C774" s="271"/>
      <c r="F774" s="59"/>
    </row>
    <row r="775" spans="3:6">
      <c r="C775" s="271"/>
      <c r="F775" s="59"/>
    </row>
    <row r="776" spans="3:6">
      <c r="C776" s="271"/>
      <c r="F776" s="59"/>
    </row>
    <row r="777" spans="3:6">
      <c r="C777" s="271"/>
      <c r="F777" s="59"/>
    </row>
    <row r="778" spans="3:6">
      <c r="C778" s="271"/>
      <c r="F778" s="59"/>
    </row>
    <row r="779" spans="3:6">
      <c r="C779" s="271"/>
      <c r="F779" s="59"/>
    </row>
    <row r="780" spans="3:6">
      <c r="C780" s="271"/>
      <c r="F780" s="59"/>
    </row>
    <row r="781" spans="3:6">
      <c r="C781" s="271"/>
      <c r="F781" s="59"/>
    </row>
    <row r="782" spans="3:6">
      <c r="C782" s="271"/>
      <c r="F782" s="59"/>
    </row>
    <row r="783" spans="3:6">
      <c r="C783" s="271"/>
      <c r="F783" s="59"/>
    </row>
    <row r="784" spans="3:6">
      <c r="C784" s="271"/>
      <c r="F784" s="59"/>
    </row>
    <row r="785" spans="3:6">
      <c r="C785" s="271"/>
      <c r="F785" s="59"/>
    </row>
    <row r="786" spans="3:6">
      <c r="C786" s="271"/>
      <c r="F786" s="59"/>
    </row>
    <row r="787" spans="3:6">
      <c r="C787" s="271"/>
      <c r="F787" s="59"/>
    </row>
    <row r="788" spans="3:6">
      <c r="C788" s="271"/>
      <c r="F788" s="59"/>
    </row>
    <row r="789" spans="3:6">
      <c r="C789" s="271"/>
      <c r="F789" s="59"/>
    </row>
    <row r="790" spans="3:6">
      <c r="C790" s="271"/>
      <c r="F790" s="59"/>
    </row>
    <row r="791" spans="3:6">
      <c r="C791" s="271"/>
      <c r="F791" s="59"/>
    </row>
    <row r="792" spans="3:6">
      <c r="C792" s="271"/>
      <c r="F792" s="59"/>
    </row>
    <row r="793" spans="3:6">
      <c r="C793" s="271"/>
      <c r="F793" s="59"/>
    </row>
    <row r="794" spans="3:6">
      <c r="C794" s="271"/>
      <c r="F794" s="59"/>
    </row>
    <row r="795" spans="3:6">
      <c r="C795" s="271"/>
      <c r="F795" s="59"/>
    </row>
    <row r="796" spans="3:6">
      <c r="C796" s="271"/>
      <c r="F796" s="59"/>
    </row>
    <row r="797" spans="3:6">
      <c r="C797" s="271"/>
      <c r="F797" s="59"/>
    </row>
    <row r="798" spans="3:6">
      <c r="C798" s="271"/>
      <c r="F798" s="59"/>
    </row>
    <row r="799" spans="3:6">
      <c r="C799" s="271"/>
      <c r="F799" s="59"/>
    </row>
    <row r="800" spans="3:6">
      <c r="C800" s="271"/>
      <c r="F800" s="59"/>
    </row>
    <row r="801" spans="3:6">
      <c r="C801" s="271"/>
      <c r="F801" s="59"/>
    </row>
    <row r="802" spans="3:6">
      <c r="C802" s="271"/>
      <c r="F802" s="59"/>
    </row>
    <row r="803" spans="3:6">
      <c r="C803" s="271"/>
      <c r="F803" s="59"/>
    </row>
    <row r="804" spans="3:6">
      <c r="C804" s="271"/>
      <c r="F804" s="59"/>
    </row>
    <row r="805" spans="3:6">
      <c r="C805" s="271"/>
      <c r="F805" s="59"/>
    </row>
    <row r="806" spans="3:6">
      <c r="C806" s="271"/>
      <c r="F806" s="59"/>
    </row>
    <row r="807" spans="3:6">
      <c r="C807" s="271"/>
      <c r="F807" s="59"/>
    </row>
    <row r="808" spans="3:6">
      <c r="C808" s="271"/>
      <c r="F808" s="59"/>
    </row>
    <row r="809" spans="3:6">
      <c r="C809" s="271"/>
      <c r="F809" s="59"/>
    </row>
    <row r="810" spans="3:6">
      <c r="C810" s="271"/>
      <c r="F810" s="59"/>
    </row>
    <row r="811" spans="3:6">
      <c r="C811" s="271"/>
      <c r="F811" s="59"/>
    </row>
    <row r="812" spans="3:6">
      <c r="C812" s="271"/>
      <c r="F812" s="59"/>
    </row>
    <row r="813" spans="3:6">
      <c r="C813" s="271"/>
      <c r="F813" s="59"/>
    </row>
    <row r="814" spans="3:6">
      <c r="C814" s="271"/>
      <c r="F814" s="59"/>
    </row>
    <row r="815" spans="3:6">
      <c r="C815" s="271"/>
      <c r="F815" s="59"/>
    </row>
    <row r="816" spans="3:6">
      <c r="C816" s="271"/>
      <c r="F816" s="59"/>
    </row>
    <row r="817" spans="3:6">
      <c r="C817" s="271"/>
      <c r="F817" s="59"/>
    </row>
    <row r="818" spans="3:6">
      <c r="C818" s="271"/>
      <c r="F818" s="59"/>
    </row>
    <row r="819" spans="3:6">
      <c r="C819" s="271"/>
      <c r="F819" s="59"/>
    </row>
    <row r="820" spans="3:6">
      <c r="C820" s="271"/>
      <c r="F820" s="59"/>
    </row>
    <row r="821" spans="3:6">
      <c r="C821" s="271"/>
      <c r="F821" s="59"/>
    </row>
    <row r="822" spans="3:6">
      <c r="C822" s="271"/>
      <c r="F822" s="59"/>
    </row>
    <row r="823" spans="3:6">
      <c r="C823" s="271"/>
      <c r="F823" s="59"/>
    </row>
    <row r="824" spans="3:6">
      <c r="C824" s="271"/>
      <c r="F824" s="59"/>
    </row>
    <row r="825" spans="3:6">
      <c r="C825" s="271"/>
      <c r="F825" s="59"/>
    </row>
    <row r="826" spans="3:6">
      <c r="C826" s="271"/>
      <c r="F826" s="59"/>
    </row>
    <row r="827" spans="3:6">
      <c r="C827" s="271"/>
      <c r="F827" s="59"/>
    </row>
    <row r="828" spans="3:6">
      <c r="C828" s="271"/>
      <c r="F828" s="59"/>
    </row>
    <row r="829" spans="3:6">
      <c r="C829" s="271"/>
      <c r="F829" s="59"/>
    </row>
    <row r="830" spans="3:6">
      <c r="C830" s="271"/>
      <c r="F830" s="59"/>
    </row>
    <row r="831" spans="3:6">
      <c r="C831" s="271"/>
      <c r="F831" s="59"/>
    </row>
    <row r="832" spans="3:6">
      <c r="C832" s="271"/>
      <c r="F832" s="59"/>
    </row>
    <row r="833" spans="3:6">
      <c r="C833" s="271"/>
      <c r="F833" s="59"/>
    </row>
    <row r="834" spans="3:6">
      <c r="C834" s="271"/>
      <c r="F834" s="59"/>
    </row>
    <row r="835" spans="3:6">
      <c r="C835" s="271"/>
      <c r="F835" s="59"/>
    </row>
    <row r="836" spans="3:6">
      <c r="C836" s="271"/>
      <c r="F836" s="59"/>
    </row>
    <row r="837" spans="3:6">
      <c r="C837" s="271"/>
      <c r="F837" s="59"/>
    </row>
    <row r="838" spans="3:6">
      <c r="C838" s="271"/>
      <c r="F838" s="59"/>
    </row>
    <row r="839" spans="3:6">
      <c r="C839" s="271"/>
      <c r="F839" s="59"/>
    </row>
    <row r="840" spans="3:6">
      <c r="C840" s="271"/>
      <c r="F840" s="59"/>
    </row>
    <row r="841" spans="3:6">
      <c r="C841" s="271"/>
      <c r="F841" s="59"/>
    </row>
    <row r="842" spans="3:6">
      <c r="C842" s="271"/>
      <c r="F842" s="59"/>
    </row>
    <row r="843" spans="3:6">
      <c r="C843" s="271"/>
      <c r="F843" s="59"/>
    </row>
    <row r="844" spans="3:6">
      <c r="C844" s="271"/>
      <c r="F844" s="59"/>
    </row>
    <row r="845" spans="3:6">
      <c r="C845" s="271"/>
      <c r="F845" s="59"/>
    </row>
    <row r="846" spans="3:6">
      <c r="C846" s="271"/>
      <c r="F846" s="59"/>
    </row>
    <row r="847" spans="3:6">
      <c r="C847" s="271"/>
      <c r="F847" s="59"/>
    </row>
    <row r="848" spans="3:6">
      <c r="C848" s="271"/>
      <c r="F848" s="59"/>
    </row>
    <row r="849" spans="3:6">
      <c r="C849" s="271"/>
      <c r="F849" s="59"/>
    </row>
    <row r="850" spans="3:6">
      <c r="C850" s="271"/>
      <c r="F850" s="59"/>
    </row>
    <row r="851" spans="3:6">
      <c r="C851" s="271"/>
      <c r="F851" s="59"/>
    </row>
    <row r="852" spans="3:6">
      <c r="C852" s="271"/>
      <c r="F852" s="59"/>
    </row>
    <row r="853" spans="3:6">
      <c r="C853" s="271"/>
      <c r="F853" s="59"/>
    </row>
    <row r="854" spans="3:6">
      <c r="C854" s="271"/>
      <c r="F854" s="59"/>
    </row>
    <row r="855" spans="3:6">
      <c r="C855" s="271"/>
      <c r="F855" s="59"/>
    </row>
    <row r="856" spans="3:6">
      <c r="C856" s="271"/>
      <c r="F856" s="59"/>
    </row>
    <row r="857" spans="3:6">
      <c r="C857" s="271"/>
      <c r="F857" s="59"/>
    </row>
    <row r="858" spans="3:6">
      <c r="C858" s="271"/>
      <c r="F858" s="59"/>
    </row>
    <row r="859" spans="3:6">
      <c r="C859" s="271"/>
      <c r="F859" s="59"/>
    </row>
    <row r="860" spans="3:6">
      <c r="C860" s="271"/>
      <c r="F860" s="59"/>
    </row>
    <row r="861" spans="3:6">
      <c r="C861" s="271"/>
      <c r="F861" s="59"/>
    </row>
    <row r="862" spans="3:6">
      <c r="C862" s="271"/>
      <c r="F862" s="59"/>
    </row>
    <row r="863" spans="3:6">
      <c r="C863" s="271"/>
      <c r="F863" s="59"/>
    </row>
    <row r="864" spans="3:6">
      <c r="C864" s="271"/>
      <c r="F864" s="59"/>
    </row>
    <row r="865" spans="3:6">
      <c r="C865" s="271"/>
      <c r="F865" s="59"/>
    </row>
    <row r="866" spans="3:6">
      <c r="C866" s="271"/>
      <c r="F866" s="59"/>
    </row>
    <row r="867" spans="3:6">
      <c r="C867" s="271"/>
      <c r="F867" s="59"/>
    </row>
    <row r="868" spans="3:6">
      <c r="C868" s="271"/>
      <c r="F868" s="59"/>
    </row>
    <row r="869" spans="3:6">
      <c r="C869" s="271"/>
      <c r="F869" s="59"/>
    </row>
    <row r="870" spans="3:6">
      <c r="C870" s="271"/>
      <c r="F870" s="59"/>
    </row>
    <row r="871" spans="3:6">
      <c r="C871" s="271"/>
      <c r="F871" s="59"/>
    </row>
    <row r="872" spans="3:6">
      <c r="C872" s="271"/>
      <c r="F872" s="59"/>
    </row>
    <row r="873" spans="3:6">
      <c r="C873" s="271"/>
      <c r="F873" s="59"/>
    </row>
    <row r="874" spans="3:6">
      <c r="C874" s="271"/>
      <c r="F874" s="59"/>
    </row>
    <row r="875" spans="3:6">
      <c r="C875" s="271"/>
      <c r="F875" s="59"/>
    </row>
    <row r="876" spans="3:6">
      <c r="C876" s="271"/>
      <c r="F876" s="59"/>
    </row>
    <row r="877" spans="3:6">
      <c r="C877" s="271"/>
      <c r="F877" s="59"/>
    </row>
    <row r="878" spans="3:6">
      <c r="C878" s="271"/>
      <c r="F878" s="59"/>
    </row>
    <row r="879" spans="3:6">
      <c r="C879" s="271"/>
      <c r="F879" s="59"/>
    </row>
    <row r="880" spans="3:6">
      <c r="C880" s="271"/>
      <c r="F880" s="59"/>
    </row>
    <row r="881" spans="3:6">
      <c r="C881" s="271"/>
      <c r="F881" s="59"/>
    </row>
    <row r="882" spans="3:6">
      <c r="C882" s="271"/>
      <c r="F882" s="59"/>
    </row>
    <row r="883" spans="3:6">
      <c r="C883" s="271"/>
      <c r="F883" s="59"/>
    </row>
    <row r="884" spans="3:6">
      <c r="C884" s="271"/>
      <c r="F884" s="59"/>
    </row>
    <row r="885" spans="3:6">
      <c r="C885" s="271"/>
      <c r="F885" s="59"/>
    </row>
    <row r="886" spans="3:6">
      <c r="C886" s="271"/>
      <c r="F886" s="59"/>
    </row>
    <row r="887" spans="3:6">
      <c r="C887" s="271"/>
      <c r="F887" s="59"/>
    </row>
    <row r="888" spans="3:6">
      <c r="C888" s="271"/>
      <c r="F888" s="59"/>
    </row>
    <row r="889" spans="3:6">
      <c r="C889" s="271"/>
      <c r="F889" s="59"/>
    </row>
    <row r="890" spans="3:6">
      <c r="C890" s="271"/>
      <c r="F890" s="59"/>
    </row>
    <row r="891" spans="3:6">
      <c r="C891" s="271"/>
      <c r="F891" s="59"/>
    </row>
    <row r="892" spans="3:6">
      <c r="C892" s="271"/>
      <c r="F892" s="59"/>
    </row>
    <row r="893" spans="3:6">
      <c r="C893" s="271"/>
      <c r="F893" s="59"/>
    </row>
    <row r="894" spans="3:6">
      <c r="C894" s="271"/>
      <c r="F894" s="59"/>
    </row>
    <row r="895" spans="3:6">
      <c r="C895" s="271"/>
      <c r="F895" s="59"/>
    </row>
    <row r="896" spans="3:6">
      <c r="C896" s="271"/>
      <c r="F896" s="59"/>
    </row>
    <row r="897" spans="3:6">
      <c r="C897" s="271"/>
      <c r="F897" s="59"/>
    </row>
    <row r="898" spans="3:6">
      <c r="C898" s="271"/>
      <c r="F898" s="59"/>
    </row>
    <row r="899" spans="3:6">
      <c r="C899" s="271"/>
      <c r="F899" s="59"/>
    </row>
    <row r="900" spans="3:6">
      <c r="C900" s="271"/>
      <c r="F900" s="59"/>
    </row>
    <row r="901" spans="3:6">
      <c r="C901" s="271"/>
      <c r="F901" s="59"/>
    </row>
    <row r="902" spans="3:6">
      <c r="C902" s="271"/>
      <c r="F902" s="59"/>
    </row>
    <row r="903" spans="3:6">
      <c r="C903" s="271"/>
      <c r="F903" s="59"/>
    </row>
    <row r="904" spans="3:6">
      <c r="C904" s="271"/>
      <c r="F904" s="59"/>
    </row>
    <row r="905" spans="3:6">
      <c r="C905" s="271"/>
      <c r="F905" s="59"/>
    </row>
    <row r="906" spans="3:6">
      <c r="C906" s="271"/>
      <c r="F906" s="59"/>
    </row>
    <row r="907" spans="3:6">
      <c r="C907" s="271"/>
      <c r="F907" s="59"/>
    </row>
    <row r="908" spans="3:6">
      <c r="C908" s="271"/>
      <c r="F908" s="59"/>
    </row>
    <row r="909" spans="3:6">
      <c r="C909" s="271"/>
      <c r="F909" s="59"/>
    </row>
    <row r="910" spans="3:6">
      <c r="C910" s="271"/>
      <c r="F910" s="59"/>
    </row>
    <row r="911" spans="3:6">
      <c r="C911" s="271"/>
      <c r="F911" s="59"/>
    </row>
    <row r="912" spans="3:6">
      <c r="C912" s="271"/>
      <c r="F912" s="59"/>
    </row>
    <row r="913" spans="3:6">
      <c r="C913" s="271"/>
      <c r="F913" s="59"/>
    </row>
    <row r="914" spans="3:6">
      <c r="C914" s="271"/>
      <c r="F914" s="59"/>
    </row>
    <row r="915" spans="3:6">
      <c r="C915" s="271"/>
      <c r="F915" s="59"/>
    </row>
    <row r="916" spans="3:6">
      <c r="C916" s="271"/>
      <c r="F916" s="59"/>
    </row>
    <row r="917" spans="3:6">
      <c r="C917" s="271"/>
      <c r="F917" s="59"/>
    </row>
    <row r="918" spans="3:6">
      <c r="C918" s="271"/>
      <c r="F918" s="59"/>
    </row>
    <row r="919" spans="3:6">
      <c r="C919" s="271"/>
      <c r="F919" s="59"/>
    </row>
    <row r="920" spans="3:6">
      <c r="C920" s="271"/>
      <c r="F920" s="59"/>
    </row>
    <row r="921" spans="3:6">
      <c r="C921" s="271"/>
      <c r="F921" s="59"/>
    </row>
    <row r="922" spans="3:6">
      <c r="C922" s="271"/>
      <c r="F922" s="59"/>
    </row>
    <row r="923" spans="3:6">
      <c r="C923" s="271"/>
      <c r="F923" s="59"/>
    </row>
    <row r="924" spans="3:6">
      <c r="C924" s="271"/>
      <c r="F924" s="59"/>
    </row>
    <row r="925" spans="3:6">
      <c r="C925" s="271"/>
      <c r="F925" s="59"/>
    </row>
    <row r="926" spans="3:6">
      <c r="C926" s="271"/>
      <c r="F926" s="59"/>
    </row>
    <row r="927" spans="3:6">
      <c r="C927" s="271"/>
      <c r="F927" s="59"/>
    </row>
    <row r="928" spans="3:6">
      <c r="C928" s="271"/>
      <c r="F928" s="59"/>
    </row>
    <row r="929" spans="3:6">
      <c r="C929" s="271"/>
      <c r="F929" s="59"/>
    </row>
    <row r="930" spans="3:6">
      <c r="C930" s="271"/>
      <c r="F930" s="59"/>
    </row>
    <row r="931" spans="3:6">
      <c r="C931" s="271"/>
      <c r="F931" s="59"/>
    </row>
    <row r="932" spans="3:6">
      <c r="C932" s="271"/>
      <c r="F932" s="59"/>
    </row>
    <row r="933" spans="3:6">
      <c r="C933" s="271"/>
      <c r="F933" s="59"/>
    </row>
    <row r="934" spans="3:6">
      <c r="C934" s="271"/>
      <c r="F934" s="59"/>
    </row>
    <row r="935" spans="3:6">
      <c r="C935" s="271"/>
      <c r="F935" s="59"/>
    </row>
    <row r="936" spans="3:6">
      <c r="C936" s="271"/>
      <c r="F936" s="59"/>
    </row>
    <row r="937" spans="3:6">
      <c r="C937" s="271"/>
      <c r="F937" s="59"/>
    </row>
    <row r="938" spans="3:6">
      <c r="C938" s="271"/>
      <c r="F938" s="59"/>
    </row>
    <row r="939" spans="3:6">
      <c r="C939" s="271"/>
      <c r="F939" s="59"/>
    </row>
    <row r="940" spans="3:6">
      <c r="C940" s="271"/>
      <c r="F940" s="59"/>
    </row>
    <row r="941" spans="3:6">
      <c r="C941" s="271"/>
      <c r="F941" s="59"/>
    </row>
    <row r="942" spans="3:6">
      <c r="C942" s="271"/>
      <c r="F942" s="59"/>
    </row>
    <row r="943" spans="3:6">
      <c r="C943" s="271"/>
      <c r="F943" s="59"/>
    </row>
    <row r="944" spans="3:6">
      <c r="C944" s="271"/>
      <c r="F944" s="59"/>
    </row>
    <row r="945" spans="3:6">
      <c r="C945" s="271"/>
      <c r="F945" s="59"/>
    </row>
    <row r="946" spans="3:6">
      <c r="C946" s="271"/>
      <c r="F946" s="59"/>
    </row>
    <row r="947" spans="3:6">
      <c r="C947" s="271"/>
      <c r="F947" s="59"/>
    </row>
    <row r="948" spans="3:6">
      <c r="C948" s="271"/>
      <c r="F948" s="59"/>
    </row>
    <row r="949" spans="3:6">
      <c r="C949" s="271"/>
      <c r="F949" s="59"/>
    </row>
    <row r="950" spans="3:6">
      <c r="C950" s="271"/>
      <c r="F950" s="59"/>
    </row>
    <row r="951" spans="3:6">
      <c r="C951" s="271"/>
      <c r="F951" s="59"/>
    </row>
    <row r="952" spans="3:6">
      <c r="C952" s="271"/>
      <c r="F952" s="59"/>
    </row>
    <row r="953" spans="3:6">
      <c r="C953" s="271"/>
      <c r="F953" s="59"/>
    </row>
    <row r="954" spans="3:6">
      <c r="C954" s="271"/>
      <c r="F954" s="59"/>
    </row>
    <row r="955" spans="3:6">
      <c r="C955" s="271"/>
      <c r="F955" s="59"/>
    </row>
    <row r="956" spans="3:6">
      <c r="C956" s="271"/>
      <c r="F956" s="59"/>
    </row>
    <row r="957" spans="3:6">
      <c r="C957" s="271"/>
      <c r="F957" s="59"/>
    </row>
    <row r="958" spans="3:6">
      <c r="C958" s="271"/>
      <c r="F958" s="59"/>
    </row>
    <row r="959" spans="3:6">
      <c r="C959" s="271"/>
      <c r="F959" s="59"/>
    </row>
    <row r="960" spans="3:6">
      <c r="C960" s="271"/>
      <c r="F960" s="59"/>
    </row>
    <row r="961" spans="3:6">
      <c r="C961" s="271"/>
      <c r="F961" s="59"/>
    </row>
    <row r="962" spans="3:6">
      <c r="C962" s="271"/>
      <c r="F962" s="59"/>
    </row>
    <row r="963" spans="3:6">
      <c r="C963" s="271"/>
      <c r="F963" s="59"/>
    </row>
    <row r="964" spans="3:6">
      <c r="C964" s="271"/>
      <c r="F964" s="59"/>
    </row>
    <row r="965" spans="3:6">
      <c r="C965" s="271"/>
      <c r="F965" s="59"/>
    </row>
    <row r="966" spans="3:6">
      <c r="C966" s="271"/>
      <c r="F966" s="59"/>
    </row>
    <row r="967" spans="3:6">
      <c r="C967" s="271"/>
      <c r="F967" s="59"/>
    </row>
    <row r="968" spans="3:6">
      <c r="C968" s="271"/>
      <c r="F968" s="59"/>
    </row>
    <row r="969" spans="3:6">
      <c r="C969" s="271"/>
      <c r="F969" s="59"/>
    </row>
    <row r="970" spans="3:6">
      <c r="C970" s="271"/>
      <c r="F970" s="59"/>
    </row>
    <row r="971" spans="3:6">
      <c r="C971" s="271"/>
      <c r="F971" s="59"/>
    </row>
    <row r="972" spans="3:6">
      <c r="C972" s="271"/>
      <c r="F972" s="59"/>
    </row>
    <row r="973" spans="3:6">
      <c r="C973" s="271"/>
      <c r="F973" s="59"/>
    </row>
    <row r="974" spans="3:6">
      <c r="C974" s="271"/>
      <c r="F974" s="59"/>
    </row>
    <row r="975" spans="3:6">
      <c r="C975" s="271"/>
      <c r="F975" s="59"/>
    </row>
    <row r="976" spans="3:6">
      <c r="C976" s="271"/>
      <c r="F976" s="59"/>
    </row>
    <row r="977" spans="3:6">
      <c r="C977" s="271"/>
      <c r="F977" s="59"/>
    </row>
    <row r="978" spans="3:6">
      <c r="C978" s="271"/>
      <c r="F978" s="59"/>
    </row>
    <row r="979" spans="3:6">
      <c r="C979" s="271"/>
      <c r="F979" s="59"/>
    </row>
    <row r="980" spans="3:6">
      <c r="C980" s="271"/>
      <c r="F980" s="59"/>
    </row>
    <row r="981" spans="3:6">
      <c r="C981" s="271"/>
      <c r="F981" s="59"/>
    </row>
    <row r="982" spans="3:6">
      <c r="C982" s="271"/>
      <c r="F982" s="59"/>
    </row>
    <row r="983" spans="3:6">
      <c r="C983" s="271"/>
      <c r="F983" s="59"/>
    </row>
    <row r="984" spans="3:6">
      <c r="C984" s="271"/>
      <c r="F984" s="59"/>
    </row>
    <row r="985" spans="3:6">
      <c r="C985" s="271"/>
      <c r="F985" s="59"/>
    </row>
    <row r="986" spans="3:6">
      <c r="C986" s="271"/>
      <c r="F986" s="59"/>
    </row>
    <row r="987" spans="3:6">
      <c r="C987" s="271"/>
      <c r="F987" s="59"/>
    </row>
    <row r="988" spans="3:6">
      <c r="C988" s="271"/>
      <c r="F988" s="59"/>
    </row>
    <row r="989" spans="3:6">
      <c r="C989" s="271"/>
      <c r="F989" s="59"/>
    </row>
    <row r="990" spans="3:6">
      <c r="C990" s="271"/>
      <c r="F990" s="59"/>
    </row>
    <row r="991" spans="3:6">
      <c r="C991" s="271"/>
      <c r="F991" s="59"/>
    </row>
    <row r="992" spans="3:6">
      <c r="C992" s="271"/>
      <c r="F992" s="59"/>
    </row>
    <row r="993" spans="3:6">
      <c r="C993" s="271"/>
      <c r="F993" s="59"/>
    </row>
    <row r="994" spans="3:6">
      <c r="C994" s="271"/>
      <c r="F994" s="59"/>
    </row>
    <row r="995" spans="3:6">
      <c r="C995" s="271"/>
      <c r="F995" s="59"/>
    </row>
    <row r="996" spans="3:6">
      <c r="C996" s="271"/>
      <c r="F996" s="59"/>
    </row>
    <row r="997" spans="3:6">
      <c r="C997" s="271"/>
      <c r="F997" s="59"/>
    </row>
    <row r="998" spans="3:6">
      <c r="C998" s="271"/>
      <c r="F998" s="59"/>
    </row>
    <row r="999" spans="3:6">
      <c r="C999" s="271"/>
      <c r="F999" s="59"/>
    </row>
    <row r="1000" spans="3:6">
      <c r="C1000" s="271"/>
      <c r="F1000" s="59"/>
    </row>
  </sheetData>
  <customSheetViews>
    <customSheetView guid="{17F82AA5-2DCC-4AFF-9B6B-D9C36A0E343F}" filter="1" showAutoFilter="1">
      <pageMargins left="0.7" right="0.7" top="0.78740157499999996" bottom="0.78740157499999996" header="0.3" footer="0.3"/>
      <autoFilter ref="A1:G359" xr:uid="{8FFD4949-748A-564D-9CAA-CBDF006120CF}"/>
    </customSheetView>
    <customSheetView guid="{1464C570-F741-439A-95C4-B8854A7C6837}" filter="1" showAutoFilter="1">
      <pageMargins left="0.7" right="0.7" top="0.78740157499999996" bottom="0.78740157499999996" header="0.3" footer="0.3"/>
      <autoFilter ref="A1:Z359" xr:uid="{C8561FA4-A6E1-8448-8369-E11987ED348B}"/>
    </customSheetView>
    <customSheetView guid="{844EC9A4-519F-4C77-AD0D-4C3BC429D0A7}" filter="1" showAutoFilter="1">
      <pageMargins left="0.7" right="0.7" top="0.78740157499999996" bottom="0.78740157499999996" header="0.3" footer="0.3"/>
      <autoFilter ref="A1:G360" xr:uid="{AA3D355A-0D0E-0B4E-967A-77A33D289570}"/>
    </customSheetView>
  </customSheetViews>
  <hyperlinks>
    <hyperlink ref="G2" r:id="rId1" xr:uid="{00000000-0004-0000-2200-000000000000}"/>
    <hyperlink ref="G3" r:id="rId2" xr:uid="{00000000-0004-0000-2200-000001000000}"/>
    <hyperlink ref="G4" r:id="rId3" xr:uid="{00000000-0004-0000-2200-000002000000}"/>
    <hyperlink ref="G5" r:id="rId4" xr:uid="{00000000-0004-0000-2200-000003000000}"/>
    <hyperlink ref="G6" r:id="rId5" xr:uid="{00000000-0004-0000-2200-000004000000}"/>
    <hyperlink ref="G7" r:id="rId6" xr:uid="{00000000-0004-0000-2200-000005000000}"/>
    <hyperlink ref="G8" r:id="rId7" xr:uid="{00000000-0004-0000-2200-000006000000}"/>
    <hyperlink ref="G9" r:id="rId8" xr:uid="{00000000-0004-0000-2200-000007000000}"/>
    <hyperlink ref="G10" r:id="rId9" xr:uid="{00000000-0004-0000-2200-000008000000}"/>
    <hyperlink ref="G11" r:id="rId10" xr:uid="{00000000-0004-0000-2200-000009000000}"/>
    <hyperlink ref="G12" r:id="rId11" xr:uid="{00000000-0004-0000-2200-00000A000000}"/>
    <hyperlink ref="G13" r:id="rId12" xr:uid="{00000000-0004-0000-2200-00000B000000}"/>
    <hyperlink ref="G14" r:id="rId13" xr:uid="{00000000-0004-0000-2200-00000C000000}"/>
    <hyperlink ref="G15" r:id="rId14" xr:uid="{00000000-0004-0000-2200-00000D000000}"/>
    <hyperlink ref="G16" r:id="rId15" xr:uid="{00000000-0004-0000-2200-00000E000000}"/>
    <hyperlink ref="G17" r:id="rId16" xr:uid="{00000000-0004-0000-2200-00000F000000}"/>
    <hyperlink ref="G18" r:id="rId17" xr:uid="{00000000-0004-0000-2200-000010000000}"/>
    <hyperlink ref="G19" r:id="rId18" xr:uid="{00000000-0004-0000-2200-000011000000}"/>
    <hyperlink ref="G20" r:id="rId19" xr:uid="{00000000-0004-0000-2200-000012000000}"/>
    <hyperlink ref="G21" r:id="rId20" xr:uid="{00000000-0004-0000-2200-000013000000}"/>
    <hyperlink ref="G22" r:id="rId21" xr:uid="{00000000-0004-0000-2200-000014000000}"/>
    <hyperlink ref="G23" r:id="rId22" xr:uid="{00000000-0004-0000-2200-000015000000}"/>
    <hyperlink ref="G24" r:id="rId23" xr:uid="{00000000-0004-0000-2200-000016000000}"/>
    <hyperlink ref="G25" r:id="rId24" xr:uid="{00000000-0004-0000-2200-000017000000}"/>
    <hyperlink ref="G26" r:id="rId25" xr:uid="{00000000-0004-0000-2200-000018000000}"/>
    <hyperlink ref="G27" r:id="rId26" xr:uid="{00000000-0004-0000-2200-000019000000}"/>
    <hyperlink ref="G28" r:id="rId27" xr:uid="{00000000-0004-0000-2200-00001A000000}"/>
    <hyperlink ref="G29" r:id="rId28" xr:uid="{00000000-0004-0000-2200-00001B000000}"/>
    <hyperlink ref="G30" r:id="rId29" xr:uid="{00000000-0004-0000-2200-00001C000000}"/>
    <hyperlink ref="G31" r:id="rId30" xr:uid="{00000000-0004-0000-2200-00001D000000}"/>
    <hyperlink ref="G32" r:id="rId31" xr:uid="{00000000-0004-0000-2200-00001E000000}"/>
    <hyperlink ref="G33" r:id="rId32" xr:uid="{00000000-0004-0000-2200-00001F000000}"/>
    <hyperlink ref="G34" r:id="rId33" xr:uid="{00000000-0004-0000-2200-000020000000}"/>
    <hyperlink ref="G35" r:id="rId34" xr:uid="{00000000-0004-0000-2200-000021000000}"/>
    <hyperlink ref="G36" r:id="rId35" xr:uid="{00000000-0004-0000-2200-000022000000}"/>
    <hyperlink ref="G37" r:id="rId36" xr:uid="{00000000-0004-0000-2200-000023000000}"/>
    <hyperlink ref="G38" r:id="rId37" xr:uid="{00000000-0004-0000-2200-000024000000}"/>
    <hyperlink ref="G39" r:id="rId38" xr:uid="{00000000-0004-0000-2200-000025000000}"/>
    <hyperlink ref="G40" r:id="rId39" xr:uid="{00000000-0004-0000-2200-000026000000}"/>
    <hyperlink ref="G41" r:id="rId40" xr:uid="{00000000-0004-0000-2200-000027000000}"/>
    <hyperlink ref="G42" r:id="rId41" xr:uid="{00000000-0004-0000-2200-000028000000}"/>
    <hyperlink ref="G43" r:id="rId42" xr:uid="{00000000-0004-0000-2200-000029000000}"/>
    <hyperlink ref="G44" r:id="rId43" xr:uid="{00000000-0004-0000-2200-00002A000000}"/>
    <hyperlink ref="G45" r:id="rId44" xr:uid="{00000000-0004-0000-2200-00002B000000}"/>
    <hyperlink ref="G46" r:id="rId45" xr:uid="{00000000-0004-0000-2200-00002C000000}"/>
    <hyperlink ref="G47" r:id="rId46" xr:uid="{00000000-0004-0000-2200-00002D000000}"/>
    <hyperlink ref="G48" r:id="rId47" xr:uid="{00000000-0004-0000-2200-00002E000000}"/>
    <hyperlink ref="G49" r:id="rId48" xr:uid="{00000000-0004-0000-2200-00002F000000}"/>
    <hyperlink ref="G50" r:id="rId49" xr:uid="{00000000-0004-0000-2200-000030000000}"/>
    <hyperlink ref="G51" r:id="rId50" xr:uid="{00000000-0004-0000-2200-000031000000}"/>
    <hyperlink ref="G52" r:id="rId51" xr:uid="{00000000-0004-0000-2200-000032000000}"/>
    <hyperlink ref="G53" r:id="rId52" xr:uid="{00000000-0004-0000-2200-000033000000}"/>
    <hyperlink ref="G54" r:id="rId53" xr:uid="{00000000-0004-0000-2200-000034000000}"/>
    <hyperlink ref="G55" r:id="rId54" xr:uid="{00000000-0004-0000-2200-000035000000}"/>
    <hyperlink ref="G56" r:id="rId55" xr:uid="{00000000-0004-0000-2200-000036000000}"/>
    <hyperlink ref="G57" r:id="rId56" xr:uid="{00000000-0004-0000-2200-000037000000}"/>
    <hyperlink ref="G58" r:id="rId57" xr:uid="{00000000-0004-0000-2200-000038000000}"/>
    <hyperlink ref="G59" r:id="rId58" xr:uid="{00000000-0004-0000-2200-000039000000}"/>
    <hyperlink ref="G60" r:id="rId59" xr:uid="{00000000-0004-0000-2200-00003A000000}"/>
    <hyperlink ref="G61" r:id="rId60" xr:uid="{00000000-0004-0000-2200-00003B000000}"/>
    <hyperlink ref="G62" r:id="rId61" xr:uid="{00000000-0004-0000-2200-00003C000000}"/>
    <hyperlink ref="G63" r:id="rId62" xr:uid="{00000000-0004-0000-2200-00003D000000}"/>
    <hyperlink ref="G64" r:id="rId63" xr:uid="{00000000-0004-0000-2200-00003E000000}"/>
    <hyperlink ref="G65" r:id="rId64" xr:uid="{00000000-0004-0000-2200-00003F000000}"/>
    <hyperlink ref="G66" r:id="rId65" xr:uid="{00000000-0004-0000-2200-000040000000}"/>
    <hyperlink ref="G67" r:id="rId66" xr:uid="{00000000-0004-0000-2200-000041000000}"/>
    <hyperlink ref="G68" r:id="rId67" xr:uid="{00000000-0004-0000-2200-000042000000}"/>
    <hyperlink ref="G69" r:id="rId68" xr:uid="{00000000-0004-0000-2200-000043000000}"/>
    <hyperlink ref="G70" r:id="rId69" xr:uid="{00000000-0004-0000-2200-000044000000}"/>
    <hyperlink ref="G71" r:id="rId70" xr:uid="{00000000-0004-0000-2200-000045000000}"/>
    <hyperlink ref="G72" r:id="rId71" xr:uid="{00000000-0004-0000-2200-000046000000}"/>
    <hyperlink ref="G73" r:id="rId72" xr:uid="{00000000-0004-0000-2200-000047000000}"/>
    <hyperlink ref="G74" r:id="rId73" xr:uid="{00000000-0004-0000-2200-000048000000}"/>
    <hyperlink ref="G75" r:id="rId74" xr:uid="{00000000-0004-0000-2200-000049000000}"/>
    <hyperlink ref="G76" r:id="rId75" xr:uid="{00000000-0004-0000-2200-00004A000000}"/>
    <hyperlink ref="G77" r:id="rId76" xr:uid="{00000000-0004-0000-2200-00004B000000}"/>
    <hyperlink ref="G78" r:id="rId77" xr:uid="{00000000-0004-0000-2200-00004C000000}"/>
    <hyperlink ref="G79" r:id="rId78" xr:uid="{00000000-0004-0000-2200-00004D000000}"/>
    <hyperlink ref="G80" r:id="rId79" xr:uid="{00000000-0004-0000-2200-00004E000000}"/>
    <hyperlink ref="G81" r:id="rId80" xr:uid="{00000000-0004-0000-2200-00004F000000}"/>
    <hyperlink ref="G82" r:id="rId81" xr:uid="{00000000-0004-0000-2200-000050000000}"/>
    <hyperlink ref="G83" r:id="rId82" xr:uid="{00000000-0004-0000-2200-000051000000}"/>
    <hyperlink ref="G84" r:id="rId83" xr:uid="{00000000-0004-0000-2200-000052000000}"/>
    <hyperlink ref="G85" r:id="rId84" xr:uid="{00000000-0004-0000-2200-000053000000}"/>
    <hyperlink ref="G86" r:id="rId85" xr:uid="{00000000-0004-0000-2200-000054000000}"/>
    <hyperlink ref="G87" r:id="rId86" xr:uid="{00000000-0004-0000-2200-000055000000}"/>
    <hyperlink ref="G88" r:id="rId87" location="/409-model-black" xr:uid="{00000000-0004-0000-2200-000056000000}"/>
    <hyperlink ref="G89" r:id="rId88" xr:uid="{00000000-0004-0000-2200-000057000000}"/>
    <hyperlink ref="G90" r:id="rId89" xr:uid="{00000000-0004-0000-2200-000058000000}"/>
    <hyperlink ref="G91" r:id="rId90" xr:uid="{00000000-0004-0000-2200-000059000000}"/>
    <hyperlink ref="G92" r:id="rId91" xr:uid="{00000000-0004-0000-2200-00005A000000}"/>
    <hyperlink ref="G93" r:id="rId92" xr:uid="{00000000-0004-0000-2200-00005B000000}"/>
    <hyperlink ref="G94" r:id="rId93" xr:uid="{00000000-0004-0000-2200-00005C000000}"/>
    <hyperlink ref="G95" r:id="rId94" xr:uid="{00000000-0004-0000-2200-00005D000000}"/>
    <hyperlink ref="G96" r:id="rId95" xr:uid="{00000000-0004-0000-2200-00005E000000}"/>
    <hyperlink ref="G97" r:id="rId96" xr:uid="{00000000-0004-0000-2200-00005F000000}"/>
    <hyperlink ref="G98" r:id="rId97" xr:uid="{00000000-0004-0000-2200-000060000000}"/>
    <hyperlink ref="G99" r:id="rId98" xr:uid="{00000000-0004-0000-2200-000061000000}"/>
    <hyperlink ref="G100" r:id="rId99" xr:uid="{00000000-0004-0000-2200-000062000000}"/>
    <hyperlink ref="G101" r:id="rId100" xr:uid="{00000000-0004-0000-2200-000063000000}"/>
    <hyperlink ref="G102" r:id="rId101" xr:uid="{00000000-0004-0000-2200-000064000000}"/>
    <hyperlink ref="G103" r:id="rId102" xr:uid="{00000000-0004-0000-2200-000065000000}"/>
    <hyperlink ref="G104" r:id="rId103" xr:uid="{00000000-0004-0000-2200-000066000000}"/>
    <hyperlink ref="G105" r:id="rId104" xr:uid="{00000000-0004-0000-2200-000067000000}"/>
    <hyperlink ref="G106" r:id="rId105" xr:uid="{00000000-0004-0000-2200-000068000000}"/>
    <hyperlink ref="G107" r:id="rId106" xr:uid="{00000000-0004-0000-2200-000069000000}"/>
    <hyperlink ref="G108" r:id="rId107" xr:uid="{00000000-0004-0000-2200-00006A000000}"/>
    <hyperlink ref="G109" r:id="rId108" xr:uid="{00000000-0004-0000-2200-00006B000000}"/>
    <hyperlink ref="G110" r:id="rId109" xr:uid="{00000000-0004-0000-2200-00006C000000}"/>
    <hyperlink ref="G111" r:id="rId110" xr:uid="{00000000-0004-0000-2200-00006D000000}"/>
    <hyperlink ref="G112" r:id="rId111" xr:uid="{00000000-0004-0000-2200-00006E000000}"/>
    <hyperlink ref="G113" r:id="rId112" xr:uid="{00000000-0004-0000-2200-00006F000000}"/>
    <hyperlink ref="G114" r:id="rId113" xr:uid="{00000000-0004-0000-2200-000070000000}"/>
    <hyperlink ref="G115" r:id="rId114" xr:uid="{00000000-0004-0000-2200-000071000000}"/>
    <hyperlink ref="G116" r:id="rId115" xr:uid="{00000000-0004-0000-2200-000072000000}"/>
    <hyperlink ref="G117" r:id="rId116" location=":~:text=VOOPOO%20p%C5%99edstavuje%20elektronickou%20cigaretou%20FINIC%20Fish%20typu%20ALL,hlavou%20o%20odporu%201%2C6ohm%20pojme%20a%C5%BE%201%2C7ml%20liquidu." xr:uid="{00000000-0004-0000-2200-000073000000}"/>
    <hyperlink ref="G118" r:id="rId117" xr:uid="{00000000-0004-0000-2200-000074000000}"/>
    <hyperlink ref="G119" r:id="rId118" xr:uid="{00000000-0004-0000-2200-000075000000}"/>
    <hyperlink ref="G120" r:id="rId119" xr:uid="{00000000-0004-0000-2200-000076000000}"/>
    <hyperlink ref="G121" r:id="rId120" xr:uid="{00000000-0004-0000-2200-000077000000}"/>
    <hyperlink ref="G122" r:id="rId121" xr:uid="{00000000-0004-0000-2200-000078000000}"/>
    <hyperlink ref="G123" r:id="rId122" xr:uid="{00000000-0004-0000-2200-000079000000}"/>
    <hyperlink ref="G124" r:id="rId123" xr:uid="{00000000-0004-0000-2200-00007A000000}"/>
    <hyperlink ref="G125" r:id="rId124" xr:uid="{00000000-0004-0000-2200-00007B000000}"/>
    <hyperlink ref="G126" r:id="rId125" xr:uid="{00000000-0004-0000-2200-00007C000000}"/>
    <hyperlink ref="G127" r:id="rId126" xr:uid="{00000000-0004-0000-2200-00007D000000}"/>
    <hyperlink ref="G128" r:id="rId127" xr:uid="{00000000-0004-0000-2200-00007E000000}"/>
    <hyperlink ref="G129" r:id="rId128" location="prehled/" xr:uid="{00000000-0004-0000-2200-00007F000000}"/>
    <hyperlink ref="G130" r:id="rId129" xr:uid="{00000000-0004-0000-2200-000080000000}"/>
    <hyperlink ref="G131" r:id="rId130" xr:uid="{00000000-0004-0000-2200-000081000000}"/>
    <hyperlink ref="G132" r:id="rId131" xr:uid="{00000000-0004-0000-2200-000082000000}"/>
    <hyperlink ref="G133" r:id="rId132" xr:uid="{00000000-0004-0000-2200-000083000000}"/>
    <hyperlink ref="G134" r:id="rId133" xr:uid="{00000000-0004-0000-2200-000084000000}"/>
    <hyperlink ref="G135" r:id="rId134" xr:uid="{00000000-0004-0000-2200-000085000000}"/>
    <hyperlink ref="G136" r:id="rId135" xr:uid="{00000000-0004-0000-2200-000086000000}"/>
    <hyperlink ref="G137" r:id="rId136" xr:uid="{00000000-0004-0000-2200-000087000000}"/>
    <hyperlink ref="G138" r:id="rId137" xr:uid="{00000000-0004-0000-2200-000088000000}"/>
    <hyperlink ref="G139" r:id="rId138" xr:uid="{00000000-0004-0000-2200-000089000000}"/>
    <hyperlink ref="G140" r:id="rId139" xr:uid="{00000000-0004-0000-2200-00008A000000}"/>
    <hyperlink ref="G141" r:id="rId140" xr:uid="{00000000-0004-0000-2200-00008B000000}"/>
    <hyperlink ref="G142" r:id="rId141" xr:uid="{00000000-0004-0000-2200-00008C000000}"/>
    <hyperlink ref="G143" r:id="rId142" xr:uid="{00000000-0004-0000-2200-00008D000000}"/>
    <hyperlink ref="G144" r:id="rId143" xr:uid="{00000000-0004-0000-2200-00008E000000}"/>
    <hyperlink ref="G145" r:id="rId144" xr:uid="{00000000-0004-0000-2200-00008F000000}"/>
    <hyperlink ref="G146" r:id="rId145" xr:uid="{00000000-0004-0000-2200-000090000000}"/>
    <hyperlink ref="G147" r:id="rId146" xr:uid="{00000000-0004-0000-2200-000091000000}"/>
    <hyperlink ref="G148" r:id="rId147" xr:uid="{00000000-0004-0000-2200-000092000000}"/>
    <hyperlink ref="G149" r:id="rId148" xr:uid="{00000000-0004-0000-2200-000093000000}"/>
    <hyperlink ref="G150" r:id="rId149" xr:uid="{00000000-0004-0000-2200-000094000000}"/>
    <hyperlink ref="G151" r:id="rId150" xr:uid="{00000000-0004-0000-2200-000095000000}"/>
    <hyperlink ref="G152" r:id="rId151" xr:uid="{00000000-0004-0000-2200-000096000000}"/>
    <hyperlink ref="G153" r:id="rId152" xr:uid="{00000000-0004-0000-2200-000097000000}"/>
    <hyperlink ref="G154" r:id="rId153" xr:uid="{00000000-0004-0000-2200-000098000000}"/>
    <hyperlink ref="G155" r:id="rId154" xr:uid="{00000000-0004-0000-2200-000099000000}"/>
    <hyperlink ref="G156" r:id="rId155" xr:uid="{00000000-0004-0000-2200-00009A000000}"/>
    <hyperlink ref="G157" r:id="rId156" xr:uid="{00000000-0004-0000-2200-00009B000000}"/>
    <hyperlink ref="G158" r:id="rId157" xr:uid="{00000000-0004-0000-2200-00009C000000}"/>
    <hyperlink ref="G159" r:id="rId158" xr:uid="{00000000-0004-0000-2200-00009D000000}"/>
    <hyperlink ref="G160" r:id="rId159" xr:uid="{00000000-0004-0000-2200-00009E000000}"/>
    <hyperlink ref="G161" r:id="rId160" xr:uid="{00000000-0004-0000-2200-00009F000000}"/>
    <hyperlink ref="G162" r:id="rId161" xr:uid="{00000000-0004-0000-2200-0000A0000000}"/>
    <hyperlink ref="G163" r:id="rId162" xr:uid="{00000000-0004-0000-2200-0000A1000000}"/>
    <hyperlink ref="G164" r:id="rId163" xr:uid="{00000000-0004-0000-2200-0000A2000000}"/>
    <hyperlink ref="G165" r:id="rId164" xr:uid="{00000000-0004-0000-2200-0000A3000000}"/>
    <hyperlink ref="G166" r:id="rId165" xr:uid="{00000000-0004-0000-2200-0000A4000000}"/>
    <hyperlink ref="G167" r:id="rId166" xr:uid="{00000000-0004-0000-2200-0000A5000000}"/>
    <hyperlink ref="G168" r:id="rId167" xr:uid="{00000000-0004-0000-2200-0000A6000000}"/>
    <hyperlink ref="G169" r:id="rId168" xr:uid="{00000000-0004-0000-2200-0000A7000000}"/>
    <hyperlink ref="G170" r:id="rId169" xr:uid="{00000000-0004-0000-2200-0000A8000000}"/>
    <hyperlink ref="G171" r:id="rId170" xr:uid="{00000000-0004-0000-2200-0000A9000000}"/>
    <hyperlink ref="G172" r:id="rId171" xr:uid="{00000000-0004-0000-2200-0000AA000000}"/>
    <hyperlink ref="G173" r:id="rId172" xr:uid="{00000000-0004-0000-2200-0000AB000000}"/>
    <hyperlink ref="G174" r:id="rId173" xr:uid="{00000000-0004-0000-2200-0000AC000000}"/>
    <hyperlink ref="G175" r:id="rId174" xr:uid="{00000000-0004-0000-2200-0000AD000000}"/>
    <hyperlink ref="G176" r:id="rId175" xr:uid="{00000000-0004-0000-2200-0000AE000000}"/>
    <hyperlink ref="G177" r:id="rId176" xr:uid="{00000000-0004-0000-2200-0000AF000000}"/>
    <hyperlink ref="G178" r:id="rId177" xr:uid="{00000000-0004-0000-2200-0000B0000000}"/>
    <hyperlink ref="G179" r:id="rId178" xr:uid="{00000000-0004-0000-2200-0000B1000000}"/>
    <hyperlink ref="G180" r:id="rId179" xr:uid="{00000000-0004-0000-2200-0000B2000000}"/>
    <hyperlink ref="G181" r:id="rId180" xr:uid="{00000000-0004-0000-2200-0000B3000000}"/>
    <hyperlink ref="G182" r:id="rId181" xr:uid="{00000000-0004-0000-2200-0000B4000000}"/>
    <hyperlink ref="G183" r:id="rId182" xr:uid="{00000000-0004-0000-2200-0000B5000000}"/>
    <hyperlink ref="G184" r:id="rId183" xr:uid="{00000000-0004-0000-2200-0000B6000000}"/>
    <hyperlink ref="G185" r:id="rId184" xr:uid="{00000000-0004-0000-2200-0000B7000000}"/>
    <hyperlink ref="G186" r:id="rId185" xr:uid="{00000000-0004-0000-2200-0000B8000000}"/>
    <hyperlink ref="G187" r:id="rId186" xr:uid="{00000000-0004-0000-2200-0000B9000000}"/>
    <hyperlink ref="G188" r:id="rId187" xr:uid="{00000000-0004-0000-2200-0000BA000000}"/>
    <hyperlink ref="G189" r:id="rId188" xr:uid="{00000000-0004-0000-2200-0000BB000000}"/>
    <hyperlink ref="G190" r:id="rId189" xr:uid="{00000000-0004-0000-2200-0000BC000000}"/>
    <hyperlink ref="G191" r:id="rId190" xr:uid="{00000000-0004-0000-2200-0000BD000000}"/>
    <hyperlink ref="G192" r:id="rId191" xr:uid="{00000000-0004-0000-2200-0000BE000000}"/>
    <hyperlink ref="G193" r:id="rId192" xr:uid="{00000000-0004-0000-2200-0000BF000000}"/>
    <hyperlink ref="G194" r:id="rId193" xr:uid="{00000000-0004-0000-2200-0000C0000000}"/>
    <hyperlink ref="G195" r:id="rId194" xr:uid="{00000000-0004-0000-2200-0000C1000000}"/>
    <hyperlink ref="G196" r:id="rId195" xr:uid="{00000000-0004-0000-2200-0000C2000000}"/>
    <hyperlink ref="G197" r:id="rId196" xr:uid="{00000000-0004-0000-2200-0000C3000000}"/>
    <hyperlink ref="G198" r:id="rId197" xr:uid="{00000000-0004-0000-2200-0000C4000000}"/>
    <hyperlink ref="G199" r:id="rId198" xr:uid="{00000000-0004-0000-2200-0000C5000000}"/>
    <hyperlink ref="G200" r:id="rId199" xr:uid="{00000000-0004-0000-2200-0000C6000000}"/>
    <hyperlink ref="G201" r:id="rId200" xr:uid="{00000000-0004-0000-2200-0000C7000000}"/>
    <hyperlink ref="G202" r:id="rId201" xr:uid="{00000000-0004-0000-2200-0000C8000000}"/>
    <hyperlink ref="G203" r:id="rId202" xr:uid="{00000000-0004-0000-2200-0000C9000000}"/>
    <hyperlink ref="G204" r:id="rId203" xr:uid="{00000000-0004-0000-2200-0000CA000000}"/>
    <hyperlink ref="G205" r:id="rId204" xr:uid="{00000000-0004-0000-2200-0000CB000000}"/>
    <hyperlink ref="G206" r:id="rId205" xr:uid="{00000000-0004-0000-2200-0000CC000000}"/>
    <hyperlink ref="G207" r:id="rId206" xr:uid="{00000000-0004-0000-2200-0000CD000000}"/>
    <hyperlink ref="G208" r:id="rId207" xr:uid="{00000000-0004-0000-2200-0000CE000000}"/>
    <hyperlink ref="G209" r:id="rId208" xr:uid="{00000000-0004-0000-2200-0000CF000000}"/>
    <hyperlink ref="G210" r:id="rId209" xr:uid="{00000000-0004-0000-2200-0000D0000000}"/>
    <hyperlink ref="G211" r:id="rId210" xr:uid="{00000000-0004-0000-2200-0000D1000000}"/>
    <hyperlink ref="G212" r:id="rId211" xr:uid="{00000000-0004-0000-2200-0000D2000000}"/>
    <hyperlink ref="G213" r:id="rId212" xr:uid="{00000000-0004-0000-2200-0000D3000000}"/>
    <hyperlink ref="G214" r:id="rId213" xr:uid="{00000000-0004-0000-2200-0000D4000000}"/>
    <hyperlink ref="G215" r:id="rId214" xr:uid="{00000000-0004-0000-2200-0000D5000000}"/>
    <hyperlink ref="G216" r:id="rId215" xr:uid="{00000000-0004-0000-2200-0000D6000000}"/>
    <hyperlink ref="G217" r:id="rId216" xr:uid="{00000000-0004-0000-2200-0000D7000000}"/>
    <hyperlink ref="G218" r:id="rId217" xr:uid="{00000000-0004-0000-2200-0000D8000000}"/>
    <hyperlink ref="G219" r:id="rId218" xr:uid="{00000000-0004-0000-2200-0000D9000000}"/>
    <hyperlink ref="G220" r:id="rId219" xr:uid="{00000000-0004-0000-2200-0000DA000000}"/>
    <hyperlink ref="G221" r:id="rId220" xr:uid="{00000000-0004-0000-2200-0000DB000000}"/>
    <hyperlink ref="G222" r:id="rId221" xr:uid="{00000000-0004-0000-2200-0000DC000000}"/>
    <hyperlink ref="G223" r:id="rId222" xr:uid="{00000000-0004-0000-2200-0000DD000000}"/>
    <hyperlink ref="G224" r:id="rId223" xr:uid="{00000000-0004-0000-2200-0000DE000000}"/>
    <hyperlink ref="G225" r:id="rId224" xr:uid="{00000000-0004-0000-2200-0000DF000000}"/>
    <hyperlink ref="G226" r:id="rId225" xr:uid="{00000000-0004-0000-2200-0000E0000000}"/>
    <hyperlink ref="G227" r:id="rId226" xr:uid="{00000000-0004-0000-2200-0000E1000000}"/>
    <hyperlink ref="G228" r:id="rId227" xr:uid="{00000000-0004-0000-2200-0000E2000000}"/>
    <hyperlink ref="G229" r:id="rId228" xr:uid="{00000000-0004-0000-2200-0000E3000000}"/>
    <hyperlink ref="G230" r:id="rId229" xr:uid="{00000000-0004-0000-2200-0000E4000000}"/>
    <hyperlink ref="G231" r:id="rId230" xr:uid="{00000000-0004-0000-2200-0000E5000000}"/>
    <hyperlink ref="G232" r:id="rId231" xr:uid="{00000000-0004-0000-2200-0000E6000000}"/>
    <hyperlink ref="G233" r:id="rId232" xr:uid="{00000000-0004-0000-2200-0000E7000000}"/>
    <hyperlink ref="G234" r:id="rId233" xr:uid="{00000000-0004-0000-2200-0000E8000000}"/>
    <hyperlink ref="G235" r:id="rId234" xr:uid="{00000000-0004-0000-2200-0000E9000000}"/>
    <hyperlink ref="G236" r:id="rId235" xr:uid="{00000000-0004-0000-2200-0000EA000000}"/>
    <hyperlink ref="G237" r:id="rId236" xr:uid="{00000000-0004-0000-2200-0000EB000000}"/>
    <hyperlink ref="G238" r:id="rId237" xr:uid="{00000000-0004-0000-2200-0000EC000000}"/>
    <hyperlink ref="G239" r:id="rId238" xr:uid="{00000000-0004-0000-2200-0000ED000000}"/>
    <hyperlink ref="G240" r:id="rId239" xr:uid="{00000000-0004-0000-2200-0000EE000000}"/>
    <hyperlink ref="G241" r:id="rId240" xr:uid="{00000000-0004-0000-2200-0000EF000000}"/>
    <hyperlink ref="G242" r:id="rId241" xr:uid="{00000000-0004-0000-2200-0000F0000000}"/>
    <hyperlink ref="G243" r:id="rId242" xr:uid="{00000000-0004-0000-2200-0000F1000000}"/>
    <hyperlink ref="G244" r:id="rId243" xr:uid="{00000000-0004-0000-2200-0000F2000000}"/>
    <hyperlink ref="G245" r:id="rId244" xr:uid="{00000000-0004-0000-2200-0000F3000000}"/>
    <hyperlink ref="G246" r:id="rId245" xr:uid="{00000000-0004-0000-2200-0000F4000000}"/>
    <hyperlink ref="G247" r:id="rId246" xr:uid="{00000000-0004-0000-2200-0000F5000000}"/>
    <hyperlink ref="G248" r:id="rId247" xr:uid="{00000000-0004-0000-2200-0000F6000000}"/>
    <hyperlink ref="G249" r:id="rId248" xr:uid="{00000000-0004-0000-2200-0000F7000000}"/>
    <hyperlink ref="G250" r:id="rId249" xr:uid="{00000000-0004-0000-2200-0000F8000000}"/>
    <hyperlink ref="G251" r:id="rId250" xr:uid="{00000000-0004-0000-2200-0000F9000000}"/>
    <hyperlink ref="G252" r:id="rId251" xr:uid="{00000000-0004-0000-2200-0000FA000000}"/>
    <hyperlink ref="G253" r:id="rId252" xr:uid="{00000000-0004-0000-2200-0000FB000000}"/>
    <hyperlink ref="G254" r:id="rId253" xr:uid="{00000000-0004-0000-2200-0000FC000000}"/>
    <hyperlink ref="G255" r:id="rId254" location="prehled/" xr:uid="{00000000-0004-0000-2200-0000FD000000}"/>
    <hyperlink ref="G256" r:id="rId255" xr:uid="{00000000-0004-0000-2200-0000FE000000}"/>
    <hyperlink ref="G257" r:id="rId256" xr:uid="{00000000-0004-0000-2200-0000FF000000}"/>
    <hyperlink ref="G258" r:id="rId257" xr:uid="{00000000-0004-0000-2200-000000010000}"/>
    <hyperlink ref="G259" r:id="rId258" xr:uid="{00000000-0004-0000-2200-000001010000}"/>
    <hyperlink ref="G260" r:id="rId259" xr:uid="{00000000-0004-0000-2200-000002010000}"/>
    <hyperlink ref="G261" r:id="rId260" xr:uid="{00000000-0004-0000-2200-000003010000}"/>
    <hyperlink ref="G262" r:id="rId261" xr:uid="{00000000-0004-0000-2200-000004010000}"/>
    <hyperlink ref="G263" r:id="rId262" xr:uid="{00000000-0004-0000-2200-000005010000}"/>
    <hyperlink ref="G264" r:id="rId263" xr:uid="{00000000-0004-0000-2200-000006010000}"/>
    <hyperlink ref="G265" r:id="rId264" xr:uid="{00000000-0004-0000-2200-000007010000}"/>
    <hyperlink ref="G266" r:id="rId265" xr:uid="{00000000-0004-0000-2200-000008010000}"/>
    <hyperlink ref="G267" r:id="rId266" xr:uid="{00000000-0004-0000-2200-000009010000}"/>
    <hyperlink ref="G268" r:id="rId267" xr:uid="{00000000-0004-0000-2200-00000A010000}"/>
    <hyperlink ref="G269" r:id="rId268" xr:uid="{00000000-0004-0000-2200-00000B010000}"/>
    <hyperlink ref="G270" r:id="rId269" xr:uid="{00000000-0004-0000-2200-00000C010000}"/>
    <hyperlink ref="G271" r:id="rId270" xr:uid="{00000000-0004-0000-2200-00000D010000}"/>
    <hyperlink ref="G272" r:id="rId271" xr:uid="{00000000-0004-0000-2200-00000E010000}"/>
    <hyperlink ref="G273" r:id="rId272" xr:uid="{00000000-0004-0000-2200-00000F010000}"/>
    <hyperlink ref="G274" r:id="rId273" xr:uid="{00000000-0004-0000-2200-000010010000}"/>
    <hyperlink ref="G275" r:id="rId274" xr:uid="{00000000-0004-0000-2200-000011010000}"/>
    <hyperlink ref="G276" r:id="rId275" xr:uid="{00000000-0004-0000-2200-000012010000}"/>
    <hyperlink ref="G277" r:id="rId276" xr:uid="{00000000-0004-0000-2200-000013010000}"/>
    <hyperlink ref="G278" r:id="rId277" xr:uid="{00000000-0004-0000-2200-000014010000}"/>
    <hyperlink ref="G279" r:id="rId278" xr:uid="{00000000-0004-0000-2200-000015010000}"/>
    <hyperlink ref="G280" r:id="rId279" xr:uid="{00000000-0004-0000-2200-000016010000}"/>
    <hyperlink ref="G281" r:id="rId280" xr:uid="{00000000-0004-0000-2200-000017010000}"/>
    <hyperlink ref="G282" r:id="rId281" xr:uid="{00000000-0004-0000-2200-000018010000}"/>
    <hyperlink ref="G283" r:id="rId282" xr:uid="{00000000-0004-0000-2200-000019010000}"/>
    <hyperlink ref="G284" r:id="rId283" xr:uid="{00000000-0004-0000-2200-00001A010000}"/>
    <hyperlink ref="G285" r:id="rId284" xr:uid="{00000000-0004-0000-2200-00001B010000}"/>
    <hyperlink ref="G286" r:id="rId285" xr:uid="{00000000-0004-0000-2200-00001C010000}"/>
    <hyperlink ref="G287" r:id="rId286" xr:uid="{00000000-0004-0000-2200-00001D010000}"/>
    <hyperlink ref="G288" r:id="rId287" xr:uid="{00000000-0004-0000-2200-00001E010000}"/>
    <hyperlink ref="G289" r:id="rId288" xr:uid="{00000000-0004-0000-2200-00001F010000}"/>
    <hyperlink ref="G290" r:id="rId289" xr:uid="{00000000-0004-0000-2200-000020010000}"/>
    <hyperlink ref="G291" r:id="rId290" xr:uid="{00000000-0004-0000-2200-000021010000}"/>
    <hyperlink ref="G292" r:id="rId291" xr:uid="{00000000-0004-0000-2200-000022010000}"/>
    <hyperlink ref="G293" r:id="rId292" xr:uid="{00000000-0004-0000-2200-000023010000}"/>
    <hyperlink ref="G294" r:id="rId293" xr:uid="{00000000-0004-0000-2200-000024010000}"/>
    <hyperlink ref="G295" r:id="rId294" xr:uid="{00000000-0004-0000-2200-000025010000}"/>
    <hyperlink ref="G296" r:id="rId295" xr:uid="{00000000-0004-0000-2200-000026010000}"/>
    <hyperlink ref="G297" r:id="rId296" xr:uid="{00000000-0004-0000-2200-000027010000}"/>
    <hyperlink ref="G298" r:id="rId297" xr:uid="{00000000-0004-0000-2200-000028010000}"/>
    <hyperlink ref="G299" r:id="rId298" xr:uid="{00000000-0004-0000-2200-000029010000}"/>
    <hyperlink ref="G300" r:id="rId299" xr:uid="{00000000-0004-0000-2200-00002A010000}"/>
    <hyperlink ref="G301" r:id="rId300" xr:uid="{00000000-0004-0000-2200-00002B010000}"/>
    <hyperlink ref="G302" r:id="rId301" xr:uid="{00000000-0004-0000-2200-00002C010000}"/>
    <hyperlink ref="G303" r:id="rId302" xr:uid="{00000000-0004-0000-2200-00002D010000}"/>
    <hyperlink ref="G304" r:id="rId303" xr:uid="{00000000-0004-0000-2200-00002E010000}"/>
    <hyperlink ref="G305" r:id="rId304" xr:uid="{00000000-0004-0000-2200-00002F010000}"/>
    <hyperlink ref="G306" r:id="rId305" xr:uid="{00000000-0004-0000-2200-000030010000}"/>
    <hyperlink ref="G307" r:id="rId306" xr:uid="{00000000-0004-0000-2200-000031010000}"/>
    <hyperlink ref="G308" r:id="rId307" xr:uid="{00000000-0004-0000-2200-000032010000}"/>
    <hyperlink ref="G309" r:id="rId308" xr:uid="{00000000-0004-0000-2200-000033010000}"/>
    <hyperlink ref="G310" r:id="rId309" xr:uid="{00000000-0004-0000-2200-000034010000}"/>
    <hyperlink ref="G311" r:id="rId310" xr:uid="{00000000-0004-0000-2200-000035010000}"/>
    <hyperlink ref="G312" r:id="rId311" xr:uid="{00000000-0004-0000-2200-000036010000}"/>
    <hyperlink ref="G314" r:id="rId312" xr:uid="{00000000-0004-0000-2200-000037010000}"/>
    <hyperlink ref="G315" r:id="rId313" xr:uid="{00000000-0004-0000-2200-000038010000}"/>
    <hyperlink ref="G316" r:id="rId314" xr:uid="{00000000-0004-0000-2200-000039010000}"/>
    <hyperlink ref="G317" r:id="rId315" xr:uid="{00000000-0004-0000-2200-00003A010000}"/>
    <hyperlink ref="G318" r:id="rId316" xr:uid="{00000000-0004-0000-2200-00003B010000}"/>
    <hyperlink ref="G319" r:id="rId317" xr:uid="{00000000-0004-0000-2200-00003C010000}"/>
    <hyperlink ref="G320" r:id="rId318" xr:uid="{00000000-0004-0000-2200-00003D010000}"/>
    <hyperlink ref="G321" r:id="rId319" xr:uid="{00000000-0004-0000-2200-00003E010000}"/>
    <hyperlink ref="G322" r:id="rId320" xr:uid="{00000000-0004-0000-2200-00003F010000}"/>
    <hyperlink ref="G323" r:id="rId321" xr:uid="{00000000-0004-0000-2200-000040010000}"/>
    <hyperlink ref="G324" r:id="rId322" xr:uid="{00000000-0004-0000-2200-000041010000}"/>
    <hyperlink ref="G325" r:id="rId323" xr:uid="{00000000-0004-0000-2200-000042010000}"/>
    <hyperlink ref="G326" r:id="rId324" xr:uid="{00000000-0004-0000-2200-000043010000}"/>
    <hyperlink ref="G327" r:id="rId325" xr:uid="{00000000-0004-0000-2200-000044010000}"/>
    <hyperlink ref="G328" r:id="rId326" location="prehled/" xr:uid="{00000000-0004-0000-2200-000045010000}"/>
    <hyperlink ref="G329" r:id="rId327" xr:uid="{00000000-0004-0000-2200-000046010000}"/>
    <hyperlink ref="G330" r:id="rId328" xr:uid="{00000000-0004-0000-2200-000047010000}"/>
    <hyperlink ref="G331" r:id="rId329" xr:uid="{00000000-0004-0000-2200-000048010000}"/>
    <hyperlink ref="G332" r:id="rId330" xr:uid="{00000000-0004-0000-2200-000049010000}"/>
    <hyperlink ref="G333" r:id="rId331" xr:uid="{00000000-0004-0000-2200-00004A010000}"/>
    <hyperlink ref="G334" r:id="rId332" xr:uid="{00000000-0004-0000-2200-00004B010000}"/>
    <hyperlink ref="G335" r:id="rId333" xr:uid="{00000000-0004-0000-2200-00004C010000}"/>
    <hyperlink ref="G336" r:id="rId334" xr:uid="{00000000-0004-0000-2200-00004D010000}"/>
    <hyperlink ref="G337" r:id="rId335" xr:uid="{00000000-0004-0000-2200-00004E010000}"/>
    <hyperlink ref="G338" r:id="rId336" xr:uid="{00000000-0004-0000-2200-00004F010000}"/>
    <hyperlink ref="G339" r:id="rId337" xr:uid="{00000000-0004-0000-2200-000050010000}"/>
    <hyperlink ref="G340" r:id="rId338" xr:uid="{00000000-0004-0000-2200-000051010000}"/>
    <hyperlink ref="G341" r:id="rId339" xr:uid="{00000000-0004-0000-2200-000052010000}"/>
    <hyperlink ref="G342" r:id="rId340" xr:uid="{00000000-0004-0000-2200-000053010000}"/>
    <hyperlink ref="G343" r:id="rId341" xr:uid="{00000000-0004-0000-2200-000054010000}"/>
    <hyperlink ref="G344" r:id="rId342" xr:uid="{00000000-0004-0000-2200-000055010000}"/>
    <hyperlink ref="G345" r:id="rId343" xr:uid="{00000000-0004-0000-2200-000056010000}"/>
    <hyperlink ref="G346" r:id="rId344" xr:uid="{00000000-0004-0000-2200-000057010000}"/>
    <hyperlink ref="G347" r:id="rId345" xr:uid="{00000000-0004-0000-2200-000058010000}"/>
    <hyperlink ref="G348" r:id="rId346" xr:uid="{00000000-0004-0000-2200-000059010000}"/>
    <hyperlink ref="G349" r:id="rId347" xr:uid="{00000000-0004-0000-2200-00005A010000}"/>
    <hyperlink ref="G350" r:id="rId348" xr:uid="{00000000-0004-0000-2200-00005B010000}"/>
    <hyperlink ref="G351" r:id="rId349" xr:uid="{00000000-0004-0000-2200-00005C010000}"/>
    <hyperlink ref="G352" r:id="rId350" xr:uid="{00000000-0004-0000-2200-00005D010000}"/>
    <hyperlink ref="G353" r:id="rId351" xr:uid="{00000000-0004-0000-2200-00005E010000}"/>
    <hyperlink ref="G355" r:id="rId352" xr:uid="{00000000-0004-0000-2200-00005F010000}"/>
    <hyperlink ref="G356" r:id="rId353" xr:uid="{00000000-0004-0000-2200-000060010000}"/>
    <hyperlink ref="G357" r:id="rId354" xr:uid="{00000000-0004-0000-2200-000061010000}"/>
    <hyperlink ref="G358" r:id="rId355" xr:uid="{00000000-0004-0000-2200-000062010000}"/>
    <hyperlink ref="G359" r:id="rId356" xr:uid="{00000000-0004-0000-2200-000063010000}"/>
  </hyperlinks>
  <pageMargins left="0.7" right="0.7" top="0.78740157499999996" bottom="0.78740157499999996" header="0.3" footer="0.3"/>
  <legacyDrawing r:id="rId357"/>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outlinePr summaryBelow="0" summaryRight="0"/>
  </sheetPr>
  <dimension ref="A1:AA1000"/>
  <sheetViews>
    <sheetView workbookViewId="0"/>
  </sheetViews>
  <sheetFormatPr baseColWidth="10" defaultColWidth="14.3984375" defaultRowHeight="15.75" customHeight="1"/>
  <cols>
    <col min="1" max="1" width="28.19921875" customWidth="1"/>
    <col min="6" max="6" width="20.3984375" customWidth="1"/>
    <col min="7" max="7" width="85.59765625" customWidth="1"/>
  </cols>
  <sheetData>
    <row r="1" spans="1:8">
      <c r="A1" s="79" t="s">
        <v>1690</v>
      </c>
      <c r="B1" s="79" t="s">
        <v>1667</v>
      </c>
      <c r="C1" s="267"/>
      <c r="D1" s="79" t="s">
        <v>3188</v>
      </c>
      <c r="E1" s="81" t="s">
        <v>3187</v>
      </c>
      <c r="F1" s="81" t="s">
        <v>1697</v>
      </c>
      <c r="G1" s="79" t="s">
        <v>1</v>
      </c>
      <c r="H1" s="58" t="s">
        <v>3189</v>
      </c>
    </row>
    <row r="2" spans="1:8">
      <c r="A2" s="80" t="s">
        <v>2832</v>
      </c>
      <c r="B2" s="78">
        <v>40</v>
      </c>
      <c r="C2" s="268">
        <v>1035</v>
      </c>
      <c r="D2" s="78">
        <v>1035</v>
      </c>
      <c r="E2" s="78">
        <v>27</v>
      </c>
      <c r="F2" s="78">
        <v>27945</v>
      </c>
      <c r="G2" s="274" t="s">
        <v>2834</v>
      </c>
      <c r="H2" s="2" t="s">
        <v>3190</v>
      </c>
    </row>
    <row r="3" spans="1:8">
      <c r="A3" s="80" t="s">
        <v>2713</v>
      </c>
      <c r="B3" s="78">
        <v>40</v>
      </c>
      <c r="C3" s="268">
        <v>198</v>
      </c>
      <c r="D3" s="78">
        <v>198</v>
      </c>
      <c r="E3" s="78">
        <v>7</v>
      </c>
      <c r="F3" s="78">
        <v>1386</v>
      </c>
      <c r="G3" s="274" t="s">
        <v>2714</v>
      </c>
    </row>
    <row r="4" spans="1:8">
      <c r="A4" s="80" t="s">
        <v>2622</v>
      </c>
      <c r="B4" s="78">
        <v>40</v>
      </c>
      <c r="C4" s="268">
        <v>68</v>
      </c>
      <c r="D4" s="78">
        <v>68</v>
      </c>
      <c r="E4" s="78">
        <v>11</v>
      </c>
      <c r="F4" s="78">
        <v>748</v>
      </c>
      <c r="G4" s="274" t="s">
        <v>2621</v>
      </c>
    </row>
    <row r="5" spans="1:8">
      <c r="A5" s="80" t="s">
        <v>2753</v>
      </c>
      <c r="B5" s="78">
        <v>40</v>
      </c>
      <c r="C5" s="268">
        <v>20</v>
      </c>
      <c r="D5" s="78">
        <v>20</v>
      </c>
      <c r="E5" s="78">
        <v>27</v>
      </c>
      <c r="F5" s="78">
        <v>540</v>
      </c>
      <c r="G5" s="274" t="s">
        <v>2754</v>
      </c>
    </row>
    <row r="6" spans="1:8">
      <c r="A6" s="80" t="s">
        <v>3020</v>
      </c>
      <c r="B6" s="78">
        <v>40</v>
      </c>
      <c r="C6" s="268">
        <v>260</v>
      </c>
      <c r="D6" s="78">
        <v>260</v>
      </c>
      <c r="E6" s="78">
        <v>8</v>
      </c>
      <c r="F6" s="78">
        <v>2080</v>
      </c>
      <c r="G6" s="88" t="s">
        <v>3021</v>
      </c>
    </row>
    <row r="7" spans="1:8">
      <c r="A7" s="80" t="s">
        <v>2840</v>
      </c>
      <c r="B7" s="78">
        <v>40</v>
      </c>
      <c r="C7" s="268">
        <v>33</v>
      </c>
      <c r="D7" s="78">
        <v>33</v>
      </c>
      <c r="E7" s="78">
        <v>78</v>
      </c>
      <c r="F7" s="78">
        <v>3432</v>
      </c>
      <c r="G7" s="88" t="s">
        <v>2244</v>
      </c>
      <c r="H7" s="2" t="s">
        <v>3190</v>
      </c>
    </row>
    <row r="8" spans="1:8">
      <c r="A8" s="80" t="s">
        <v>1703</v>
      </c>
      <c r="B8" s="78">
        <v>40</v>
      </c>
      <c r="C8" s="268">
        <v>405</v>
      </c>
      <c r="D8" s="78">
        <v>405</v>
      </c>
      <c r="E8" s="78">
        <v>22</v>
      </c>
      <c r="F8" s="78">
        <v>8910</v>
      </c>
      <c r="G8" s="88" t="s">
        <v>1705</v>
      </c>
    </row>
    <row r="9" spans="1:8">
      <c r="A9" s="275" t="s">
        <v>2567</v>
      </c>
      <c r="B9" s="78">
        <v>40</v>
      </c>
      <c r="C9" s="268">
        <v>83</v>
      </c>
      <c r="D9" s="78">
        <v>83</v>
      </c>
      <c r="E9" s="78">
        <v>70</v>
      </c>
      <c r="F9" s="78">
        <v>6510</v>
      </c>
      <c r="G9" s="88" t="s">
        <v>2568</v>
      </c>
      <c r="H9" s="2" t="s">
        <v>3190</v>
      </c>
    </row>
    <row r="10" spans="1:8">
      <c r="A10" s="80" t="s">
        <v>2972</v>
      </c>
      <c r="B10" s="78">
        <v>40</v>
      </c>
      <c r="C10" s="268">
        <v>47</v>
      </c>
      <c r="D10" s="78">
        <v>47</v>
      </c>
      <c r="E10" s="78">
        <v>16</v>
      </c>
      <c r="F10" s="78">
        <v>752</v>
      </c>
      <c r="G10" s="88" t="s">
        <v>2973</v>
      </c>
    </row>
    <row r="11" spans="1:8">
      <c r="A11" s="80" t="s">
        <v>2978</v>
      </c>
      <c r="B11" s="78">
        <v>40</v>
      </c>
      <c r="C11" s="268">
        <v>32</v>
      </c>
      <c r="D11" s="78">
        <v>32</v>
      </c>
      <c r="E11" s="78">
        <v>177</v>
      </c>
      <c r="F11" s="78">
        <v>7434</v>
      </c>
      <c r="G11" s="88" t="s">
        <v>2979</v>
      </c>
      <c r="H11" s="2" t="s">
        <v>3190</v>
      </c>
    </row>
    <row r="12" spans="1:8">
      <c r="A12" s="80" t="s">
        <v>3015</v>
      </c>
      <c r="B12" s="78">
        <v>41</v>
      </c>
      <c r="C12" s="268">
        <v>1134</v>
      </c>
      <c r="D12" s="78">
        <v>1134</v>
      </c>
      <c r="E12" s="78">
        <v>9</v>
      </c>
      <c r="F12" s="78">
        <v>10206</v>
      </c>
      <c r="G12" s="274" t="s">
        <v>3019</v>
      </c>
    </row>
    <row r="13" spans="1:8">
      <c r="A13" s="80" t="s">
        <v>2936</v>
      </c>
      <c r="B13" s="78">
        <v>41</v>
      </c>
      <c r="C13" s="268">
        <v>141</v>
      </c>
      <c r="D13" s="78">
        <v>141</v>
      </c>
      <c r="E13" s="78">
        <v>103</v>
      </c>
      <c r="F13" s="78">
        <v>15553</v>
      </c>
      <c r="G13" s="88" t="s">
        <v>2937</v>
      </c>
    </row>
    <row r="14" spans="1:8">
      <c r="A14" s="80" t="s">
        <v>2828</v>
      </c>
      <c r="B14" s="78">
        <v>41</v>
      </c>
      <c r="C14" s="268">
        <v>40</v>
      </c>
      <c r="D14" s="78">
        <v>40</v>
      </c>
      <c r="E14" s="78">
        <v>60</v>
      </c>
      <c r="F14" s="78">
        <v>3000</v>
      </c>
      <c r="G14" s="274" t="s">
        <v>2829</v>
      </c>
      <c r="H14" s="2" t="s">
        <v>3190</v>
      </c>
    </row>
    <row r="15" spans="1:8">
      <c r="A15" s="80" t="s">
        <v>2181</v>
      </c>
      <c r="B15" s="78">
        <v>41</v>
      </c>
      <c r="C15" s="268">
        <v>138</v>
      </c>
      <c r="D15" s="78">
        <v>138</v>
      </c>
      <c r="E15" s="78">
        <v>26</v>
      </c>
      <c r="F15" s="78">
        <v>3588</v>
      </c>
      <c r="G15" s="88" t="s">
        <v>2182</v>
      </c>
    </row>
    <row r="16" spans="1:8">
      <c r="A16" s="80" t="s">
        <v>1719</v>
      </c>
      <c r="B16" s="78">
        <v>42</v>
      </c>
      <c r="C16" s="268">
        <v>2333</v>
      </c>
      <c r="D16" s="78">
        <v>2333</v>
      </c>
      <c r="E16" s="78">
        <v>14</v>
      </c>
      <c r="F16" s="78">
        <v>32662</v>
      </c>
      <c r="G16" s="88" t="s">
        <v>1720</v>
      </c>
    </row>
    <row r="17" spans="1:8">
      <c r="A17" s="80" t="s">
        <v>2981</v>
      </c>
      <c r="B17" s="78">
        <v>43</v>
      </c>
      <c r="C17" s="268">
        <v>629</v>
      </c>
      <c r="D17" s="78">
        <v>629</v>
      </c>
      <c r="E17" s="78">
        <v>64</v>
      </c>
      <c r="F17" s="78">
        <v>40896</v>
      </c>
      <c r="G17" s="274" t="s">
        <v>2982</v>
      </c>
    </row>
    <row r="18" spans="1:8">
      <c r="A18" s="80" t="s">
        <v>2859</v>
      </c>
      <c r="B18" s="78">
        <v>44</v>
      </c>
      <c r="C18" s="268">
        <v>2453</v>
      </c>
      <c r="D18" s="78">
        <v>2453</v>
      </c>
      <c r="E18" s="78">
        <v>20</v>
      </c>
      <c r="F18" s="78">
        <v>49060</v>
      </c>
      <c r="G18" s="274" t="s">
        <v>2860</v>
      </c>
    </row>
    <row r="19" spans="1:8">
      <c r="A19" s="80" t="s">
        <v>2825</v>
      </c>
      <c r="B19" s="78">
        <v>45</v>
      </c>
      <c r="C19" s="268">
        <v>0</v>
      </c>
      <c r="D19" s="78">
        <v>1400</v>
      </c>
      <c r="E19" s="78">
        <v>26</v>
      </c>
      <c r="F19" s="78">
        <v>36400</v>
      </c>
      <c r="G19" s="274" t="s">
        <v>2826</v>
      </c>
    </row>
    <row r="20" spans="1:8">
      <c r="A20" s="80" t="s">
        <v>2825</v>
      </c>
      <c r="B20" s="78">
        <v>46</v>
      </c>
      <c r="C20" s="268">
        <v>2000</v>
      </c>
      <c r="D20" s="78">
        <v>1634</v>
      </c>
      <c r="E20" s="78">
        <v>26</v>
      </c>
      <c r="F20" s="78">
        <v>42484</v>
      </c>
      <c r="G20" s="274" t="s">
        <v>2826</v>
      </c>
    </row>
    <row r="21" spans="1:8">
      <c r="A21" s="80" t="s">
        <v>2825</v>
      </c>
      <c r="B21" s="78">
        <v>47</v>
      </c>
      <c r="C21" s="268">
        <v>0</v>
      </c>
      <c r="D21" s="78">
        <v>2000</v>
      </c>
      <c r="E21" s="78">
        <v>26</v>
      </c>
      <c r="F21" s="78">
        <v>52000</v>
      </c>
      <c r="G21" s="274" t="s">
        <v>2826</v>
      </c>
    </row>
    <row r="22" spans="1:8">
      <c r="A22" s="80" t="s">
        <v>3045</v>
      </c>
      <c r="B22" s="78">
        <v>48</v>
      </c>
      <c r="C22" s="268">
        <v>922</v>
      </c>
      <c r="D22" s="78">
        <v>922</v>
      </c>
      <c r="E22" s="78">
        <v>50</v>
      </c>
      <c r="F22" s="78">
        <v>46600</v>
      </c>
      <c r="G22" s="274" t="s">
        <v>3046</v>
      </c>
    </row>
    <row r="23" spans="1:8">
      <c r="A23" s="80" t="s">
        <v>1728</v>
      </c>
      <c r="B23" s="78">
        <v>49</v>
      </c>
      <c r="C23" s="268">
        <v>1878</v>
      </c>
      <c r="D23" s="78">
        <v>1878</v>
      </c>
      <c r="E23" s="78">
        <v>30</v>
      </c>
      <c r="F23" s="78">
        <v>56340</v>
      </c>
      <c r="G23" s="274" t="s">
        <v>1729</v>
      </c>
    </row>
    <row r="24" spans="1:8">
      <c r="A24" s="80" t="s">
        <v>1916</v>
      </c>
      <c r="B24" s="78">
        <v>49</v>
      </c>
      <c r="C24" s="268">
        <v>27</v>
      </c>
      <c r="D24" s="78">
        <v>27</v>
      </c>
      <c r="E24" s="78">
        <v>54</v>
      </c>
      <c r="F24" s="78">
        <v>1998</v>
      </c>
      <c r="G24" s="88" t="s">
        <v>1917</v>
      </c>
    </row>
    <row r="25" spans="1:8">
      <c r="A25" s="80" t="s">
        <v>2410</v>
      </c>
      <c r="B25" s="78">
        <v>49</v>
      </c>
      <c r="C25" s="268">
        <v>5</v>
      </c>
      <c r="D25" s="78">
        <v>15</v>
      </c>
      <c r="E25" s="78">
        <v>38</v>
      </c>
      <c r="F25" s="78">
        <v>988</v>
      </c>
      <c r="G25" s="88" t="s">
        <v>2411</v>
      </c>
      <c r="H25" s="2" t="s">
        <v>3190</v>
      </c>
    </row>
    <row r="26" spans="1:8">
      <c r="A26" s="80" t="s">
        <v>2414</v>
      </c>
      <c r="B26" s="78">
        <v>49</v>
      </c>
      <c r="C26" s="268">
        <v>0</v>
      </c>
      <c r="D26" s="78">
        <v>0</v>
      </c>
      <c r="E26" s="78">
        <v>51</v>
      </c>
      <c r="F26" s="78">
        <v>1173</v>
      </c>
      <c r="G26" s="88" t="s">
        <v>2418</v>
      </c>
      <c r="H26" s="2" t="s">
        <v>3190</v>
      </c>
    </row>
    <row r="27" spans="1:8">
      <c r="A27" s="80" t="s">
        <v>2128</v>
      </c>
      <c r="B27" s="78">
        <v>49</v>
      </c>
      <c r="C27" s="268">
        <v>105</v>
      </c>
      <c r="D27" s="78">
        <v>218</v>
      </c>
      <c r="E27" s="78">
        <v>26</v>
      </c>
      <c r="F27" s="78">
        <v>5694</v>
      </c>
      <c r="G27" s="88" t="s">
        <v>2129</v>
      </c>
    </row>
    <row r="28" spans="1:8">
      <c r="A28" s="80" t="s">
        <v>3053</v>
      </c>
      <c r="B28" s="78">
        <v>49</v>
      </c>
      <c r="C28" s="268">
        <v>20</v>
      </c>
      <c r="D28" s="78">
        <v>20</v>
      </c>
      <c r="E28" s="78">
        <v>9</v>
      </c>
      <c r="F28" s="78">
        <v>180</v>
      </c>
      <c r="G28" s="88" t="s">
        <v>3054</v>
      </c>
    </row>
    <row r="29" spans="1:8">
      <c r="A29" s="80" t="s">
        <v>3013</v>
      </c>
      <c r="B29" s="78">
        <v>49</v>
      </c>
      <c r="C29" s="268">
        <v>1</v>
      </c>
      <c r="D29" s="78">
        <v>0</v>
      </c>
      <c r="E29" s="78">
        <v>43</v>
      </c>
      <c r="F29" s="78">
        <v>344</v>
      </c>
      <c r="G29" s="274" t="s">
        <v>3014</v>
      </c>
    </row>
    <row r="30" spans="1:8">
      <c r="A30" s="80" t="s">
        <v>2777</v>
      </c>
      <c r="B30" s="78">
        <v>49</v>
      </c>
      <c r="C30" s="268">
        <v>65</v>
      </c>
      <c r="D30" s="78">
        <v>65</v>
      </c>
      <c r="E30" s="78">
        <v>23</v>
      </c>
      <c r="F30" s="78">
        <v>1495</v>
      </c>
      <c r="G30" s="88" t="s">
        <v>2778</v>
      </c>
    </row>
    <row r="31" spans="1:8">
      <c r="A31" s="80" t="s">
        <v>2965</v>
      </c>
      <c r="B31" s="78">
        <v>49</v>
      </c>
      <c r="C31" s="268">
        <v>18</v>
      </c>
      <c r="D31" s="78">
        <v>18</v>
      </c>
      <c r="E31" s="78">
        <v>28</v>
      </c>
      <c r="F31" s="78">
        <v>504</v>
      </c>
      <c r="G31" s="274" t="s">
        <v>2726</v>
      </c>
    </row>
    <row r="32" spans="1:8">
      <c r="A32" s="80" t="s">
        <v>2354</v>
      </c>
      <c r="B32" s="78">
        <v>49</v>
      </c>
      <c r="C32" s="268">
        <v>0</v>
      </c>
      <c r="D32" s="78">
        <v>0</v>
      </c>
      <c r="E32" s="78">
        <v>25</v>
      </c>
      <c r="F32" s="78">
        <v>1300</v>
      </c>
      <c r="G32" s="88" t="s">
        <v>2355</v>
      </c>
      <c r="H32" s="2" t="s">
        <v>3190</v>
      </c>
    </row>
    <row r="33" spans="1:7">
      <c r="A33" s="80" t="s">
        <v>3009</v>
      </c>
      <c r="B33" s="78">
        <v>49</v>
      </c>
      <c r="C33" s="268">
        <v>22</v>
      </c>
      <c r="D33" s="78">
        <v>22</v>
      </c>
      <c r="E33" s="78">
        <v>29</v>
      </c>
      <c r="F33" s="78">
        <v>638</v>
      </c>
      <c r="G33" s="88" t="s">
        <v>3010</v>
      </c>
    </row>
    <row r="34" spans="1:7">
      <c r="A34" s="80" t="s">
        <v>2178</v>
      </c>
      <c r="B34" s="78">
        <v>49</v>
      </c>
      <c r="C34" s="268">
        <v>0</v>
      </c>
      <c r="D34" s="78">
        <v>0</v>
      </c>
      <c r="E34" s="78">
        <v>38</v>
      </c>
      <c r="F34" s="78">
        <v>418</v>
      </c>
      <c r="G34" s="88" t="s">
        <v>2177</v>
      </c>
    </row>
    <row r="35" spans="1:7">
      <c r="A35" s="80" t="s">
        <v>2749</v>
      </c>
      <c r="B35" s="78">
        <v>49</v>
      </c>
      <c r="C35" s="268">
        <v>30</v>
      </c>
      <c r="D35" s="78">
        <v>41</v>
      </c>
      <c r="E35" s="78">
        <v>74</v>
      </c>
      <c r="F35" s="78">
        <v>3774</v>
      </c>
      <c r="G35" s="88" t="s">
        <v>2750</v>
      </c>
    </row>
    <row r="36" spans="1:7">
      <c r="A36" s="80" t="s">
        <v>2063</v>
      </c>
      <c r="B36" s="78">
        <v>49</v>
      </c>
      <c r="C36" s="268">
        <v>0</v>
      </c>
      <c r="D36" s="78">
        <v>0</v>
      </c>
      <c r="E36" s="78">
        <v>34</v>
      </c>
      <c r="F36" s="78">
        <v>510</v>
      </c>
      <c r="G36" s="88" t="s">
        <v>2065</v>
      </c>
    </row>
    <row r="37" spans="1:7">
      <c r="A37" s="80" t="s">
        <v>2773</v>
      </c>
      <c r="B37" s="78">
        <v>49</v>
      </c>
      <c r="C37" s="268">
        <v>7</v>
      </c>
      <c r="D37" s="78">
        <v>6</v>
      </c>
      <c r="E37" s="78">
        <v>24</v>
      </c>
      <c r="F37" s="78">
        <v>144</v>
      </c>
      <c r="G37" s="88" t="s">
        <v>2774</v>
      </c>
    </row>
    <row r="38" spans="1:7">
      <c r="A38" s="80" t="s">
        <v>2814</v>
      </c>
      <c r="B38" s="78">
        <v>49</v>
      </c>
      <c r="C38" s="268">
        <v>9</v>
      </c>
      <c r="D38" s="78">
        <v>9</v>
      </c>
      <c r="E38" s="78">
        <v>64</v>
      </c>
      <c r="F38" s="78">
        <v>1216</v>
      </c>
      <c r="G38" s="88" t="s">
        <v>2815</v>
      </c>
    </row>
    <row r="39" spans="1:7">
      <c r="A39" s="80" t="s">
        <v>1786</v>
      </c>
      <c r="B39" s="78">
        <v>49</v>
      </c>
      <c r="C39" s="268">
        <v>0</v>
      </c>
      <c r="D39" s="78">
        <v>0</v>
      </c>
      <c r="E39" s="78">
        <v>111</v>
      </c>
      <c r="F39" s="78">
        <v>666</v>
      </c>
      <c r="G39" s="88" t="s">
        <v>1787</v>
      </c>
    </row>
    <row r="40" spans="1:7">
      <c r="A40" s="80" t="s">
        <v>2396</v>
      </c>
      <c r="B40" s="78">
        <v>49</v>
      </c>
      <c r="C40" s="268">
        <v>3</v>
      </c>
      <c r="D40" s="78">
        <v>3</v>
      </c>
      <c r="E40" s="78">
        <v>60</v>
      </c>
      <c r="F40" s="78">
        <v>180</v>
      </c>
      <c r="G40" s="88" t="s">
        <v>2397</v>
      </c>
    </row>
    <row r="41" spans="1:7">
      <c r="A41" s="80" t="s">
        <v>2382</v>
      </c>
      <c r="B41" s="78">
        <v>49</v>
      </c>
      <c r="C41" s="268">
        <v>0</v>
      </c>
      <c r="D41" s="78">
        <v>0</v>
      </c>
      <c r="E41" s="78">
        <v>52</v>
      </c>
      <c r="F41" s="78">
        <v>572</v>
      </c>
      <c r="G41" s="88" t="s">
        <v>2383</v>
      </c>
    </row>
    <row r="42" spans="1:7">
      <c r="A42" s="80" t="s">
        <v>3062</v>
      </c>
      <c r="B42" s="78">
        <v>49</v>
      </c>
      <c r="C42" s="268">
        <v>47</v>
      </c>
      <c r="D42" s="78">
        <v>47</v>
      </c>
      <c r="E42" s="78">
        <v>15</v>
      </c>
      <c r="F42" s="78">
        <v>705</v>
      </c>
      <c r="G42" s="88" t="s">
        <v>3063</v>
      </c>
    </row>
    <row r="43" spans="1:7">
      <c r="A43" s="80" t="s">
        <v>2991</v>
      </c>
      <c r="B43" s="78">
        <v>49</v>
      </c>
      <c r="C43" s="268">
        <v>67</v>
      </c>
      <c r="D43" s="78">
        <v>67</v>
      </c>
      <c r="E43" s="78">
        <v>57</v>
      </c>
      <c r="F43" s="78">
        <v>4389</v>
      </c>
      <c r="G43" s="88" t="s">
        <v>2992</v>
      </c>
    </row>
    <row r="44" spans="1:7">
      <c r="A44" s="80" t="s">
        <v>2522</v>
      </c>
      <c r="B44" s="78">
        <v>49</v>
      </c>
      <c r="C44" s="268">
        <v>8</v>
      </c>
      <c r="D44" s="78">
        <v>8</v>
      </c>
      <c r="E44" s="78">
        <v>20</v>
      </c>
      <c r="F44" s="78">
        <v>160</v>
      </c>
      <c r="G44" s="88" t="s">
        <v>2523</v>
      </c>
    </row>
    <row r="45" spans="1:7">
      <c r="A45" s="80" t="s">
        <v>2346</v>
      </c>
      <c r="B45" s="78">
        <v>49</v>
      </c>
      <c r="C45" s="268">
        <v>13</v>
      </c>
      <c r="D45" s="78">
        <v>13</v>
      </c>
      <c r="E45" s="78">
        <v>53</v>
      </c>
      <c r="F45" s="78">
        <v>1219</v>
      </c>
      <c r="G45" s="88" t="s">
        <v>2347</v>
      </c>
    </row>
    <row r="46" spans="1:7">
      <c r="A46" s="80" t="s">
        <v>2643</v>
      </c>
      <c r="B46" s="78">
        <v>49</v>
      </c>
      <c r="C46" s="268">
        <v>13</v>
      </c>
      <c r="D46" s="78">
        <v>13</v>
      </c>
      <c r="E46" s="78">
        <v>16</v>
      </c>
      <c r="F46" s="78">
        <v>208</v>
      </c>
      <c r="G46" s="88" t="s">
        <v>2644</v>
      </c>
    </row>
    <row r="47" spans="1:7">
      <c r="A47" s="80" t="s">
        <v>2885</v>
      </c>
      <c r="B47" s="78">
        <v>49</v>
      </c>
      <c r="C47" s="268">
        <v>14</v>
      </c>
      <c r="D47" s="78">
        <v>16</v>
      </c>
      <c r="E47" s="78">
        <v>39</v>
      </c>
      <c r="F47" s="78">
        <v>1014</v>
      </c>
      <c r="G47" s="88" t="s">
        <v>2886</v>
      </c>
    </row>
    <row r="48" spans="1:7">
      <c r="A48" s="80" t="s">
        <v>2970</v>
      </c>
      <c r="B48" s="78">
        <v>49</v>
      </c>
      <c r="C48" s="268">
        <v>40</v>
      </c>
      <c r="D48" s="78">
        <v>30</v>
      </c>
      <c r="E48" s="78">
        <v>44</v>
      </c>
      <c r="F48" s="78">
        <v>1760</v>
      </c>
      <c r="G48" s="88" t="s">
        <v>2971</v>
      </c>
    </row>
    <row r="49" spans="1:7">
      <c r="A49" s="80" t="s">
        <v>2584</v>
      </c>
      <c r="B49" s="78">
        <v>49</v>
      </c>
      <c r="C49" s="268">
        <v>42</v>
      </c>
      <c r="D49" s="78">
        <v>42</v>
      </c>
      <c r="E49" s="78">
        <v>19</v>
      </c>
      <c r="F49" s="78">
        <v>798</v>
      </c>
      <c r="G49" s="88" t="s">
        <v>2585</v>
      </c>
    </row>
    <row r="50" spans="1:7">
      <c r="A50" s="80" t="s">
        <v>1905</v>
      </c>
      <c r="B50" s="78">
        <v>49</v>
      </c>
      <c r="C50" s="268">
        <v>0</v>
      </c>
      <c r="D50" s="78">
        <v>0</v>
      </c>
      <c r="E50" s="78">
        <v>70</v>
      </c>
      <c r="F50" s="78">
        <v>280</v>
      </c>
      <c r="G50" s="88" t="s">
        <v>1907</v>
      </c>
    </row>
    <row r="51" spans="1:7">
      <c r="A51" s="80" t="s">
        <v>2635</v>
      </c>
      <c r="B51" s="78">
        <v>50</v>
      </c>
      <c r="C51" s="268">
        <v>515</v>
      </c>
      <c r="D51" s="78">
        <v>515</v>
      </c>
      <c r="E51" s="78">
        <v>15</v>
      </c>
      <c r="F51" s="78">
        <v>7725</v>
      </c>
      <c r="G51" s="88" t="s">
        <v>2636</v>
      </c>
    </row>
    <row r="52" spans="1:7">
      <c r="A52" s="80" t="s">
        <v>2813</v>
      </c>
      <c r="B52" s="78">
        <v>50</v>
      </c>
      <c r="C52" s="268">
        <v>26</v>
      </c>
      <c r="D52" s="78">
        <v>26</v>
      </c>
      <c r="E52" s="78">
        <v>72</v>
      </c>
      <c r="F52" s="78">
        <v>2592</v>
      </c>
      <c r="G52" s="88" t="s">
        <v>2164</v>
      </c>
    </row>
    <row r="53" spans="1:7">
      <c r="A53" s="80" t="s">
        <v>2604</v>
      </c>
      <c r="B53" s="78">
        <v>50</v>
      </c>
      <c r="C53" s="268">
        <v>19</v>
      </c>
      <c r="D53" s="78">
        <v>19</v>
      </c>
      <c r="E53" s="78">
        <v>43</v>
      </c>
      <c r="F53" s="78">
        <v>1247</v>
      </c>
      <c r="G53" s="274" t="s">
        <v>1915</v>
      </c>
    </row>
    <row r="54" spans="1:7">
      <c r="A54" s="80" t="s">
        <v>2094</v>
      </c>
      <c r="B54" s="78">
        <v>50</v>
      </c>
      <c r="C54" s="268"/>
      <c r="D54" s="78">
        <v>0</v>
      </c>
      <c r="E54" s="78">
        <v>32</v>
      </c>
      <c r="F54" s="78">
        <v>224</v>
      </c>
      <c r="G54" s="88" t="s">
        <v>2095</v>
      </c>
    </row>
    <row r="55" spans="1:7">
      <c r="A55" s="80" t="s">
        <v>2332</v>
      </c>
      <c r="B55" s="78">
        <v>50</v>
      </c>
      <c r="C55" s="268">
        <v>14</v>
      </c>
      <c r="D55" s="78">
        <v>12</v>
      </c>
      <c r="E55" s="78">
        <v>30</v>
      </c>
      <c r="F55" s="78">
        <v>360</v>
      </c>
      <c r="G55" s="88" t="s">
        <v>2333</v>
      </c>
    </row>
    <row r="56" spans="1:7">
      <c r="A56" s="80" t="s">
        <v>2122</v>
      </c>
      <c r="B56" s="78">
        <v>50</v>
      </c>
      <c r="C56" s="268">
        <v>17</v>
      </c>
      <c r="D56" s="78">
        <v>28</v>
      </c>
      <c r="E56" s="78">
        <v>19</v>
      </c>
      <c r="F56" s="78">
        <v>532</v>
      </c>
      <c r="G56" s="88" t="s">
        <v>2123</v>
      </c>
    </row>
    <row r="57" spans="1:7">
      <c r="A57" s="80" t="s">
        <v>2372</v>
      </c>
      <c r="B57" s="78">
        <v>50</v>
      </c>
      <c r="C57" s="268">
        <v>0</v>
      </c>
      <c r="D57" s="78">
        <v>0</v>
      </c>
      <c r="E57" s="78">
        <v>56</v>
      </c>
      <c r="F57" s="78">
        <v>952</v>
      </c>
      <c r="G57" s="88" t="s">
        <v>2373</v>
      </c>
    </row>
    <row r="58" spans="1:7">
      <c r="A58" s="80" t="s">
        <v>2976</v>
      </c>
      <c r="B58" s="78">
        <v>50</v>
      </c>
      <c r="C58" s="268">
        <v>44</v>
      </c>
      <c r="D58" s="78">
        <v>44</v>
      </c>
      <c r="E58" s="78">
        <v>19</v>
      </c>
      <c r="F58" s="78">
        <v>836</v>
      </c>
      <c r="G58" s="274" t="s">
        <v>2977</v>
      </c>
    </row>
    <row r="59" spans="1:7">
      <c r="A59" s="80" t="s">
        <v>2807</v>
      </c>
      <c r="B59" s="78">
        <v>50</v>
      </c>
      <c r="C59" s="268">
        <v>10</v>
      </c>
      <c r="D59" s="78">
        <v>10</v>
      </c>
      <c r="E59" s="78">
        <v>22</v>
      </c>
      <c r="F59" s="78">
        <v>220</v>
      </c>
      <c r="G59" s="274" t="s">
        <v>2808</v>
      </c>
    </row>
    <row r="60" spans="1:7">
      <c r="A60" s="80" t="s">
        <v>2157</v>
      </c>
      <c r="B60" s="78">
        <v>50</v>
      </c>
      <c r="C60" s="268">
        <v>0</v>
      </c>
      <c r="D60" s="78">
        <v>0</v>
      </c>
      <c r="E60" s="78">
        <v>35</v>
      </c>
      <c r="F60" s="78">
        <v>490</v>
      </c>
      <c r="G60" s="274" t="s">
        <v>2158</v>
      </c>
    </row>
    <row r="61" spans="1:7">
      <c r="A61" s="80" t="s">
        <v>2386</v>
      </c>
      <c r="B61" s="78">
        <v>50</v>
      </c>
      <c r="C61" s="268">
        <v>0</v>
      </c>
      <c r="D61" s="78">
        <v>0</v>
      </c>
      <c r="E61" s="78">
        <v>35</v>
      </c>
      <c r="F61" s="78">
        <v>420</v>
      </c>
      <c r="G61" s="88" t="s">
        <v>2387</v>
      </c>
    </row>
    <row r="62" spans="1:7">
      <c r="A62" s="80" t="s">
        <v>1788</v>
      </c>
      <c r="B62" s="78">
        <v>50</v>
      </c>
      <c r="C62" s="268">
        <v>0</v>
      </c>
      <c r="D62" s="78">
        <v>0</v>
      </c>
      <c r="E62" s="78">
        <v>36</v>
      </c>
      <c r="F62" s="78">
        <v>504</v>
      </c>
      <c r="G62" s="274" t="s">
        <v>1789</v>
      </c>
    </row>
    <row r="63" spans="1:7">
      <c r="A63" s="80" t="s">
        <v>2114</v>
      </c>
      <c r="B63" s="78">
        <v>50</v>
      </c>
      <c r="C63" s="268">
        <v>0</v>
      </c>
      <c r="D63" s="78">
        <v>16</v>
      </c>
      <c r="E63" s="78">
        <v>31</v>
      </c>
      <c r="F63" s="78">
        <v>496</v>
      </c>
      <c r="G63" s="88" t="s">
        <v>2115</v>
      </c>
    </row>
    <row r="64" spans="1:7">
      <c r="A64" s="80" t="s">
        <v>1868</v>
      </c>
      <c r="B64" s="78">
        <v>50</v>
      </c>
      <c r="C64" s="268">
        <v>0</v>
      </c>
      <c r="D64" s="78">
        <v>0</v>
      </c>
      <c r="E64" s="78">
        <v>72</v>
      </c>
      <c r="F64" s="78">
        <v>288</v>
      </c>
      <c r="G64" s="88" t="s">
        <v>1869</v>
      </c>
    </row>
    <row r="65" spans="1:27">
      <c r="A65" s="80" t="s">
        <v>2891</v>
      </c>
      <c r="B65" s="78">
        <v>50</v>
      </c>
      <c r="C65" s="268">
        <v>313</v>
      </c>
      <c r="D65" s="78">
        <v>313</v>
      </c>
      <c r="E65" s="78">
        <v>19</v>
      </c>
      <c r="F65" s="78">
        <v>5947</v>
      </c>
      <c r="G65" s="88" t="s">
        <v>2892</v>
      </c>
    </row>
    <row r="66" spans="1:27">
      <c r="A66" s="80" t="s">
        <v>2465</v>
      </c>
      <c r="B66" s="78">
        <v>50</v>
      </c>
      <c r="C66" s="268">
        <v>1</v>
      </c>
      <c r="D66" s="78">
        <v>1</v>
      </c>
      <c r="E66" s="78">
        <v>43</v>
      </c>
      <c r="F66" s="78">
        <v>43</v>
      </c>
      <c r="G66" s="88" t="s">
        <v>2466</v>
      </c>
    </row>
    <row r="67" spans="1:27">
      <c r="A67" s="80" t="s">
        <v>1784</v>
      </c>
      <c r="B67" s="78">
        <v>50</v>
      </c>
      <c r="C67" s="268">
        <v>0</v>
      </c>
      <c r="D67" s="78">
        <v>0</v>
      </c>
      <c r="E67" s="78">
        <v>52</v>
      </c>
      <c r="F67" s="78">
        <v>364</v>
      </c>
      <c r="G67" s="88" t="s">
        <v>1785</v>
      </c>
    </row>
    <row r="68" spans="1:27">
      <c r="A68" s="80" t="s">
        <v>1711</v>
      </c>
      <c r="B68" s="78">
        <v>50</v>
      </c>
      <c r="C68" s="268">
        <v>23</v>
      </c>
      <c r="D68" s="78">
        <v>23</v>
      </c>
      <c r="E68" s="78">
        <v>28</v>
      </c>
      <c r="F68" s="78">
        <v>644</v>
      </c>
      <c r="G68" s="88" t="s">
        <v>1712</v>
      </c>
    </row>
    <row r="69" spans="1:27">
      <c r="A69" s="80" t="s">
        <v>2425</v>
      </c>
      <c r="B69" s="78">
        <v>50</v>
      </c>
      <c r="C69" s="268">
        <v>14</v>
      </c>
      <c r="D69" s="78">
        <v>14</v>
      </c>
      <c r="E69" s="78">
        <v>12</v>
      </c>
      <c r="F69" s="78">
        <v>168</v>
      </c>
      <c r="G69" s="88" t="s">
        <v>2426</v>
      </c>
    </row>
    <row r="70" spans="1:27">
      <c r="A70" s="80" t="s">
        <v>2999</v>
      </c>
      <c r="B70" s="78">
        <v>50</v>
      </c>
      <c r="C70" s="268">
        <v>37</v>
      </c>
      <c r="D70" s="78">
        <v>37</v>
      </c>
      <c r="E70" s="78">
        <v>61</v>
      </c>
      <c r="F70" s="78">
        <v>2928</v>
      </c>
      <c r="G70" s="88" t="s">
        <v>3000</v>
      </c>
    </row>
    <row r="71" spans="1:27">
      <c r="A71" s="80" t="s">
        <v>2204</v>
      </c>
      <c r="B71" s="78">
        <v>50</v>
      </c>
      <c r="C71" s="268">
        <v>9</v>
      </c>
      <c r="D71" s="78">
        <v>11</v>
      </c>
      <c r="E71" s="78">
        <v>22</v>
      </c>
      <c r="F71" s="78">
        <v>242</v>
      </c>
      <c r="G71" s="88" t="s">
        <v>2205</v>
      </c>
    </row>
    <row r="72" spans="1:27">
      <c r="A72" s="80" t="s">
        <v>1715</v>
      </c>
      <c r="B72" s="78">
        <v>50</v>
      </c>
      <c r="C72" s="268">
        <v>8</v>
      </c>
      <c r="D72" s="78">
        <v>10</v>
      </c>
      <c r="E72" s="78">
        <v>23</v>
      </c>
      <c r="F72" s="78">
        <v>230</v>
      </c>
      <c r="G72" s="88" t="s">
        <v>1716</v>
      </c>
    </row>
    <row r="73" spans="1:27">
      <c r="A73" s="80" t="s">
        <v>1896</v>
      </c>
      <c r="B73" s="78">
        <v>50</v>
      </c>
      <c r="C73" s="268">
        <v>0</v>
      </c>
      <c r="D73" s="78">
        <v>0</v>
      </c>
      <c r="E73" s="78">
        <v>59</v>
      </c>
      <c r="F73" s="78">
        <v>236</v>
      </c>
      <c r="G73" s="88" t="s">
        <v>1897</v>
      </c>
    </row>
    <row r="74" spans="1:27">
      <c r="A74" s="80" t="s">
        <v>2655</v>
      </c>
      <c r="B74" s="78">
        <v>50</v>
      </c>
      <c r="C74" s="268">
        <v>1</v>
      </c>
      <c r="D74" s="78">
        <v>1</v>
      </c>
      <c r="E74" s="78">
        <v>45</v>
      </c>
      <c r="F74" s="78">
        <v>45</v>
      </c>
      <c r="G74" s="88" t="s">
        <v>2656</v>
      </c>
    </row>
    <row r="75" spans="1:27">
      <c r="A75" s="80" t="s">
        <v>2571</v>
      </c>
      <c r="B75" s="78">
        <v>50</v>
      </c>
      <c r="C75" s="268">
        <v>3</v>
      </c>
      <c r="D75" s="78">
        <v>3</v>
      </c>
      <c r="E75" s="78">
        <v>31</v>
      </c>
      <c r="F75" s="78">
        <v>93</v>
      </c>
      <c r="G75" s="88" t="s">
        <v>1842</v>
      </c>
    </row>
    <row r="76" spans="1:27">
      <c r="A76" s="80" t="s">
        <v>1852</v>
      </c>
      <c r="B76" s="78">
        <v>50</v>
      </c>
      <c r="C76" s="268">
        <v>0</v>
      </c>
      <c r="D76" s="78">
        <v>0</v>
      </c>
      <c r="E76" s="78">
        <v>68</v>
      </c>
      <c r="F76" s="78">
        <v>204</v>
      </c>
      <c r="G76" s="88" t="s">
        <v>1853</v>
      </c>
    </row>
    <row r="77" spans="1:27">
      <c r="A77" s="80" t="s">
        <v>2625</v>
      </c>
      <c r="B77" s="78">
        <v>50</v>
      </c>
      <c r="C77" s="268">
        <v>1</v>
      </c>
      <c r="D77" s="78">
        <v>1</v>
      </c>
      <c r="E77" s="78">
        <v>34</v>
      </c>
      <c r="F77" s="78">
        <v>34</v>
      </c>
      <c r="G77" s="88" t="s">
        <v>2626</v>
      </c>
    </row>
    <row r="78" spans="1:27">
      <c r="A78" s="275" t="s">
        <v>2435</v>
      </c>
      <c r="B78" s="276">
        <v>50</v>
      </c>
      <c r="C78" s="268"/>
      <c r="D78" s="276">
        <v>19</v>
      </c>
      <c r="E78" s="276">
        <v>26</v>
      </c>
      <c r="F78" s="276">
        <v>494</v>
      </c>
      <c r="G78" s="277" t="s">
        <v>2436</v>
      </c>
      <c r="H78" s="278"/>
      <c r="I78" s="278"/>
      <c r="J78" s="278"/>
      <c r="K78" s="278"/>
      <c r="L78" s="278"/>
      <c r="M78" s="278"/>
      <c r="N78" s="278"/>
      <c r="O78" s="278"/>
      <c r="P78" s="278"/>
      <c r="Q78" s="278"/>
      <c r="R78" s="278"/>
      <c r="S78" s="278"/>
      <c r="T78" s="278"/>
      <c r="U78" s="278"/>
      <c r="V78" s="278"/>
      <c r="W78" s="278"/>
      <c r="X78" s="278"/>
      <c r="Y78" s="278"/>
      <c r="Z78" s="278"/>
      <c r="AA78" s="278"/>
    </row>
    <row r="79" spans="1:27">
      <c r="A79" s="80" t="s">
        <v>2300</v>
      </c>
      <c r="B79" s="78">
        <v>50</v>
      </c>
      <c r="C79" s="268">
        <v>1</v>
      </c>
      <c r="D79" s="78">
        <v>1</v>
      </c>
      <c r="E79" s="78">
        <v>51</v>
      </c>
      <c r="F79" s="78">
        <v>51</v>
      </c>
      <c r="G79" s="88" t="s">
        <v>2301</v>
      </c>
    </row>
    <row r="80" spans="1:27">
      <c r="A80" s="80" t="s">
        <v>1847</v>
      </c>
      <c r="B80" s="78">
        <v>50</v>
      </c>
      <c r="C80" s="268">
        <v>0</v>
      </c>
      <c r="D80" s="78">
        <v>0</v>
      </c>
      <c r="E80" s="78">
        <v>43</v>
      </c>
      <c r="F80" s="78">
        <v>645</v>
      </c>
      <c r="G80" s="88" t="s">
        <v>1848</v>
      </c>
    </row>
    <row r="81" spans="1:7">
      <c r="A81" s="80" t="s">
        <v>1735</v>
      </c>
      <c r="B81" s="78">
        <v>50</v>
      </c>
      <c r="C81" s="268">
        <v>1</v>
      </c>
      <c r="D81" s="78">
        <v>1</v>
      </c>
      <c r="E81" s="78">
        <v>61</v>
      </c>
      <c r="F81" s="78">
        <v>61</v>
      </c>
      <c r="G81" s="88" t="s">
        <v>1736</v>
      </c>
    </row>
    <row r="82" spans="1:7">
      <c r="A82" s="80" t="s">
        <v>2269</v>
      </c>
      <c r="B82" s="78">
        <v>50</v>
      </c>
      <c r="C82" s="268">
        <v>0</v>
      </c>
      <c r="D82" s="78">
        <v>0</v>
      </c>
      <c r="E82" s="78">
        <v>60</v>
      </c>
      <c r="F82" s="78">
        <v>240</v>
      </c>
      <c r="G82" s="88" t="s">
        <v>2270</v>
      </c>
    </row>
    <row r="83" spans="1:7">
      <c r="A83" s="80" t="s">
        <v>2286</v>
      </c>
      <c r="B83" s="78">
        <v>50</v>
      </c>
      <c r="C83" s="268">
        <v>4</v>
      </c>
      <c r="D83" s="78">
        <v>4</v>
      </c>
      <c r="E83" s="78">
        <v>26</v>
      </c>
      <c r="F83" s="78">
        <v>104</v>
      </c>
      <c r="G83" s="88" t="s">
        <v>2287</v>
      </c>
    </row>
    <row r="84" spans="1:7">
      <c r="A84" s="80" t="s">
        <v>2384</v>
      </c>
      <c r="B84" s="78">
        <v>50</v>
      </c>
      <c r="C84" s="268">
        <v>0</v>
      </c>
      <c r="D84" s="78">
        <v>0</v>
      </c>
      <c r="E84" s="78">
        <v>50</v>
      </c>
      <c r="F84" s="78">
        <v>300</v>
      </c>
      <c r="G84" s="88" t="s">
        <v>2385</v>
      </c>
    </row>
    <row r="85" spans="1:7">
      <c r="A85" s="80" t="s">
        <v>2661</v>
      </c>
      <c r="B85" s="78">
        <v>50</v>
      </c>
      <c r="C85" s="268">
        <v>22</v>
      </c>
      <c r="D85" s="78">
        <v>22</v>
      </c>
      <c r="E85" s="78">
        <v>15</v>
      </c>
      <c r="F85" s="78">
        <v>330</v>
      </c>
      <c r="G85" s="88" t="s">
        <v>1980</v>
      </c>
    </row>
    <row r="86" spans="1:7">
      <c r="A86" s="80" t="s">
        <v>2659</v>
      </c>
      <c r="B86" s="78">
        <v>50</v>
      </c>
      <c r="C86" s="268">
        <v>7</v>
      </c>
      <c r="D86" s="78">
        <v>7</v>
      </c>
      <c r="E86" s="78">
        <v>26</v>
      </c>
      <c r="F86" s="78">
        <v>182</v>
      </c>
      <c r="G86" s="88" t="s">
        <v>2660</v>
      </c>
    </row>
    <row r="87" spans="1:7">
      <c r="A87" s="80" t="s">
        <v>2251</v>
      </c>
      <c r="B87" s="78">
        <v>50</v>
      </c>
      <c r="C87" s="268">
        <v>0</v>
      </c>
      <c r="D87" s="78">
        <v>0</v>
      </c>
      <c r="E87" s="78">
        <v>60</v>
      </c>
      <c r="F87" s="78">
        <v>240</v>
      </c>
      <c r="G87" s="88" t="s">
        <v>2252</v>
      </c>
    </row>
    <row r="88" spans="1:7">
      <c r="A88" s="80" t="s">
        <v>2055</v>
      </c>
      <c r="B88" s="78">
        <v>50</v>
      </c>
      <c r="C88" s="268">
        <v>18</v>
      </c>
      <c r="D88" s="78">
        <v>18</v>
      </c>
      <c r="E88" s="78">
        <v>72</v>
      </c>
      <c r="F88" s="78">
        <v>2016</v>
      </c>
      <c r="G88" s="88" t="s">
        <v>2056</v>
      </c>
    </row>
    <row r="89" spans="1:7">
      <c r="A89" s="80" t="s">
        <v>2232</v>
      </c>
      <c r="B89" s="78">
        <v>50</v>
      </c>
      <c r="C89" s="268">
        <v>0</v>
      </c>
      <c r="D89" s="78">
        <v>1</v>
      </c>
      <c r="E89" s="78">
        <v>64</v>
      </c>
      <c r="F89" s="78">
        <v>64</v>
      </c>
      <c r="G89" s="88" t="s">
        <v>2233</v>
      </c>
    </row>
    <row r="90" spans="1:7">
      <c r="A90" s="80" t="s">
        <v>3057</v>
      </c>
      <c r="B90" s="78">
        <v>50</v>
      </c>
      <c r="C90" s="268">
        <v>5</v>
      </c>
      <c r="D90" s="78">
        <v>5</v>
      </c>
      <c r="E90" s="78">
        <v>16</v>
      </c>
      <c r="F90" s="78">
        <v>80</v>
      </c>
      <c r="G90" s="88" t="s">
        <v>3059</v>
      </c>
    </row>
    <row r="91" spans="1:7">
      <c r="A91" s="80" t="s">
        <v>1798</v>
      </c>
      <c r="B91" s="78">
        <v>50</v>
      </c>
      <c r="C91" s="268">
        <v>7</v>
      </c>
      <c r="D91" s="78">
        <v>7</v>
      </c>
      <c r="E91" s="78">
        <v>43</v>
      </c>
      <c r="F91" s="78">
        <v>301</v>
      </c>
      <c r="G91" s="88" t="s">
        <v>1799</v>
      </c>
    </row>
    <row r="92" spans="1:7">
      <c r="A92" s="80" t="s">
        <v>1796</v>
      </c>
      <c r="B92" s="78">
        <v>50</v>
      </c>
      <c r="C92" s="268">
        <v>0</v>
      </c>
      <c r="D92" s="78">
        <v>0</v>
      </c>
      <c r="E92" s="78">
        <v>39</v>
      </c>
      <c r="F92" s="78">
        <v>390</v>
      </c>
      <c r="G92" s="88" t="s">
        <v>1797</v>
      </c>
    </row>
    <row r="93" spans="1:7">
      <c r="A93" s="80" t="s">
        <v>2445</v>
      </c>
      <c r="B93" s="78">
        <v>50</v>
      </c>
      <c r="C93" s="268">
        <v>0</v>
      </c>
      <c r="D93" s="78">
        <v>0</v>
      </c>
      <c r="E93" s="78">
        <v>42</v>
      </c>
      <c r="F93" s="78">
        <v>546</v>
      </c>
      <c r="G93" s="88" t="s">
        <v>2444</v>
      </c>
    </row>
    <row r="94" spans="1:7">
      <c r="A94" s="80" t="s">
        <v>2236</v>
      </c>
      <c r="B94" s="78">
        <v>50</v>
      </c>
      <c r="C94" s="268">
        <v>9</v>
      </c>
      <c r="D94" s="78">
        <v>9</v>
      </c>
      <c r="E94" s="78">
        <v>20</v>
      </c>
      <c r="F94" s="78">
        <v>180</v>
      </c>
      <c r="G94" s="88" t="s">
        <v>2237</v>
      </c>
    </row>
    <row r="95" spans="1:7">
      <c r="A95" s="80" t="s">
        <v>1707</v>
      </c>
      <c r="B95" s="78">
        <v>50</v>
      </c>
      <c r="C95" s="268">
        <v>7</v>
      </c>
      <c r="D95" s="78">
        <v>7</v>
      </c>
      <c r="E95" s="78">
        <v>9</v>
      </c>
      <c r="F95" s="78">
        <v>63</v>
      </c>
      <c r="G95" s="88" t="s">
        <v>1708</v>
      </c>
    </row>
    <row r="96" spans="1:7">
      <c r="A96" s="80" t="s">
        <v>1928</v>
      </c>
      <c r="B96" s="78">
        <v>50</v>
      </c>
      <c r="C96" s="268">
        <v>0</v>
      </c>
      <c r="D96" s="78">
        <v>0</v>
      </c>
      <c r="E96" s="78">
        <v>61</v>
      </c>
      <c r="F96" s="78">
        <v>244</v>
      </c>
      <c r="G96" s="88" t="s">
        <v>1929</v>
      </c>
    </row>
    <row r="97" spans="1:7">
      <c r="A97" s="80" t="s">
        <v>2190</v>
      </c>
      <c r="B97" s="78">
        <v>50</v>
      </c>
      <c r="C97" s="268">
        <v>1</v>
      </c>
      <c r="D97" s="78">
        <v>1</v>
      </c>
      <c r="E97" s="78">
        <v>52</v>
      </c>
      <c r="F97" s="78">
        <v>52</v>
      </c>
      <c r="G97" s="88" t="s">
        <v>2191</v>
      </c>
    </row>
    <row r="98" spans="1:7">
      <c r="A98" s="80" t="s">
        <v>2098</v>
      </c>
      <c r="B98" s="78">
        <v>50</v>
      </c>
      <c r="C98" s="268">
        <v>0</v>
      </c>
      <c r="D98" s="78">
        <v>1</v>
      </c>
      <c r="E98" s="78">
        <v>34</v>
      </c>
      <c r="F98" s="78">
        <v>34</v>
      </c>
      <c r="G98" s="88" t="s">
        <v>2099</v>
      </c>
    </row>
    <row r="99" spans="1:7">
      <c r="A99" s="80" t="s">
        <v>2796</v>
      </c>
      <c r="B99" s="78">
        <v>50</v>
      </c>
      <c r="C99" s="268">
        <v>2</v>
      </c>
      <c r="D99" s="78">
        <v>2</v>
      </c>
      <c r="E99" s="78">
        <v>48</v>
      </c>
      <c r="F99" s="78">
        <v>96</v>
      </c>
      <c r="G99" s="88" t="s">
        <v>2797</v>
      </c>
    </row>
    <row r="100" spans="1:7">
      <c r="A100" s="80" t="s">
        <v>2618</v>
      </c>
      <c r="B100" s="78">
        <v>50</v>
      </c>
      <c r="C100" s="268">
        <v>3</v>
      </c>
      <c r="D100" s="78">
        <v>3</v>
      </c>
      <c r="E100" s="78">
        <v>18</v>
      </c>
      <c r="F100" s="78">
        <v>54</v>
      </c>
      <c r="G100" s="88" t="s">
        <v>2619</v>
      </c>
    </row>
    <row r="101" spans="1:7">
      <c r="A101" s="80" t="s">
        <v>2030</v>
      </c>
      <c r="B101" s="78">
        <v>50</v>
      </c>
      <c r="C101" s="268">
        <v>0</v>
      </c>
      <c r="D101" s="78">
        <v>0</v>
      </c>
      <c r="E101" s="78">
        <v>73</v>
      </c>
      <c r="F101" s="78">
        <v>1022</v>
      </c>
      <c r="G101" s="88" t="s">
        <v>2031</v>
      </c>
    </row>
    <row r="102" spans="1:7">
      <c r="A102" s="80" t="s">
        <v>1936</v>
      </c>
      <c r="B102" s="78">
        <v>50</v>
      </c>
      <c r="C102" s="268">
        <v>0</v>
      </c>
      <c r="D102" s="78">
        <v>0</v>
      </c>
      <c r="E102" s="78">
        <v>73</v>
      </c>
      <c r="F102" s="78">
        <v>1095</v>
      </c>
      <c r="G102" s="88" t="s">
        <v>1937</v>
      </c>
    </row>
    <row r="103" spans="1:7">
      <c r="A103" s="80" t="s">
        <v>2448</v>
      </c>
      <c r="B103" s="78">
        <v>50</v>
      </c>
      <c r="C103" s="268">
        <v>0</v>
      </c>
      <c r="D103" s="78">
        <v>0</v>
      </c>
      <c r="E103" s="78">
        <v>91</v>
      </c>
      <c r="F103" s="78">
        <v>728</v>
      </c>
      <c r="G103" s="88" t="s">
        <v>2449</v>
      </c>
    </row>
    <row r="104" spans="1:7">
      <c r="A104" s="80" t="s">
        <v>2075</v>
      </c>
      <c r="B104" s="78">
        <v>50</v>
      </c>
      <c r="C104" s="268">
        <v>7</v>
      </c>
      <c r="D104" s="78">
        <v>7</v>
      </c>
      <c r="E104" s="78">
        <v>15</v>
      </c>
      <c r="F104" s="78">
        <v>105</v>
      </c>
      <c r="G104" s="88" t="s">
        <v>2757</v>
      </c>
    </row>
    <row r="105" spans="1:7">
      <c r="A105" s="80" t="s">
        <v>2421</v>
      </c>
      <c r="B105" s="78">
        <v>50</v>
      </c>
      <c r="C105" s="268">
        <v>0</v>
      </c>
      <c r="D105" s="78">
        <v>0</v>
      </c>
      <c r="E105" s="78">
        <v>51</v>
      </c>
      <c r="F105" s="78">
        <v>153</v>
      </c>
      <c r="G105" s="88" t="s">
        <v>2422</v>
      </c>
    </row>
    <row r="106" spans="1:7">
      <c r="A106" s="80" t="s">
        <v>2612</v>
      </c>
      <c r="B106" s="78">
        <v>50</v>
      </c>
      <c r="C106" s="268">
        <v>2</v>
      </c>
      <c r="D106" s="78">
        <v>2</v>
      </c>
      <c r="E106" s="78">
        <v>59</v>
      </c>
      <c r="F106" s="78">
        <v>118</v>
      </c>
      <c r="G106" s="88" t="s">
        <v>2613</v>
      </c>
    </row>
    <row r="107" spans="1:7">
      <c r="A107" s="80" t="s">
        <v>2804</v>
      </c>
      <c r="B107" s="78">
        <v>50</v>
      </c>
      <c r="C107" s="268">
        <v>2</v>
      </c>
      <c r="D107" s="78">
        <v>2</v>
      </c>
      <c r="E107" s="78">
        <v>11</v>
      </c>
      <c r="F107" s="78">
        <v>22</v>
      </c>
      <c r="G107" s="88" t="s">
        <v>2803</v>
      </c>
    </row>
    <row r="108" spans="1:7">
      <c r="A108" s="80" t="s">
        <v>2212</v>
      </c>
      <c r="B108" s="78">
        <v>50</v>
      </c>
      <c r="C108" s="268">
        <v>16</v>
      </c>
      <c r="D108" s="78">
        <v>16</v>
      </c>
      <c r="E108" s="78">
        <v>48</v>
      </c>
      <c r="F108" s="78">
        <v>1248</v>
      </c>
      <c r="G108" s="88" t="s">
        <v>2213</v>
      </c>
    </row>
    <row r="109" spans="1:7">
      <c r="A109" s="80" t="s">
        <v>2623</v>
      </c>
      <c r="B109" s="78">
        <v>50</v>
      </c>
      <c r="C109" s="268">
        <v>5</v>
      </c>
      <c r="D109" s="78">
        <v>5</v>
      </c>
      <c r="E109" s="78">
        <v>30</v>
      </c>
      <c r="F109" s="78">
        <v>150</v>
      </c>
      <c r="G109" s="88" t="s">
        <v>2624</v>
      </c>
    </row>
    <row r="110" spans="1:7">
      <c r="A110" s="80" t="s">
        <v>1926</v>
      </c>
      <c r="B110" s="78">
        <v>50</v>
      </c>
      <c r="C110" s="268">
        <v>21</v>
      </c>
      <c r="D110" s="78">
        <v>21</v>
      </c>
      <c r="E110" s="78">
        <v>28</v>
      </c>
      <c r="F110" s="78">
        <v>588</v>
      </c>
      <c r="G110" s="88" t="s">
        <v>2605</v>
      </c>
    </row>
    <row r="111" spans="1:7">
      <c r="A111" s="80" t="s">
        <v>2730</v>
      </c>
      <c r="B111" s="78">
        <v>50</v>
      </c>
      <c r="C111" s="268">
        <v>228</v>
      </c>
      <c r="D111" s="78">
        <v>228</v>
      </c>
      <c r="E111" s="78">
        <v>18</v>
      </c>
      <c r="F111" s="78">
        <v>4104</v>
      </c>
      <c r="G111" s="88" t="s">
        <v>2729</v>
      </c>
    </row>
    <row r="112" spans="1:7">
      <c r="A112" s="80" t="s">
        <v>1802</v>
      </c>
      <c r="B112" s="78">
        <v>50</v>
      </c>
      <c r="C112" s="268">
        <v>19</v>
      </c>
      <c r="D112" s="78">
        <v>19</v>
      </c>
      <c r="E112" s="78">
        <v>16</v>
      </c>
      <c r="F112" s="78">
        <v>304</v>
      </c>
      <c r="G112" s="88" t="s">
        <v>1803</v>
      </c>
    </row>
    <row r="113" spans="1:7">
      <c r="A113" s="80" t="s">
        <v>2850</v>
      </c>
      <c r="B113" s="78">
        <v>50</v>
      </c>
      <c r="C113" s="268">
        <v>49</v>
      </c>
      <c r="D113" s="78">
        <v>49</v>
      </c>
      <c r="E113" s="78">
        <v>19</v>
      </c>
      <c r="F113" s="78">
        <v>931</v>
      </c>
      <c r="G113" s="88" t="s">
        <v>2851</v>
      </c>
    </row>
    <row r="114" spans="1:7">
      <c r="A114" s="80" t="s">
        <v>2370</v>
      </c>
      <c r="B114" s="78">
        <v>50</v>
      </c>
      <c r="C114" s="268">
        <v>0</v>
      </c>
      <c r="D114" s="78">
        <v>0</v>
      </c>
      <c r="E114" s="78">
        <v>151</v>
      </c>
      <c r="F114" s="78">
        <v>2416</v>
      </c>
      <c r="G114" s="88" t="s">
        <v>2371</v>
      </c>
    </row>
    <row r="115" spans="1:7">
      <c r="A115" s="80" t="s">
        <v>2188</v>
      </c>
      <c r="B115" s="78">
        <v>50</v>
      </c>
      <c r="C115" s="268">
        <v>0</v>
      </c>
      <c r="D115" s="78">
        <v>0</v>
      </c>
      <c r="E115" s="78">
        <v>41</v>
      </c>
      <c r="F115" s="78">
        <v>164</v>
      </c>
      <c r="G115" s="88" t="s">
        <v>2189</v>
      </c>
    </row>
    <row r="116" spans="1:7">
      <c r="A116" s="80" t="s">
        <v>2755</v>
      </c>
      <c r="B116" s="78">
        <v>50</v>
      </c>
      <c r="C116" s="268">
        <v>1</v>
      </c>
      <c r="D116" s="78">
        <v>1</v>
      </c>
      <c r="E116" s="78">
        <v>39</v>
      </c>
      <c r="F116" s="78">
        <v>39</v>
      </c>
      <c r="G116" s="88" t="s">
        <v>2756</v>
      </c>
    </row>
    <row r="117" spans="1:7">
      <c r="A117" s="80" t="s">
        <v>2681</v>
      </c>
      <c r="B117" s="78">
        <v>50</v>
      </c>
      <c r="C117" s="268">
        <v>1</v>
      </c>
      <c r="D117" s="78">
        <v>1</v>
      </c>
      <c r="E117" s="78">
        <v>22</v>
      </c>
      <c r="F117" s="78">
        <v>22</v>
      </c>
      <c r="G117" s="88" t="s">
        <v>2682</v>
      </c>
    </row>
    <row r="118" spans="1:7">
      <c r="A118" s="80" t="s">
        <v>2596</v>
      </c>
      <c r="B118" s="78">
        <v>50</v>
      </c>
      <c r="C118" s="268">
        <v>1</v>
      </c>
      <c r="D118" s="78">
        <v>1</v>
      </c>
      <c r="E118" s="78">
        <v>56</v>
      </c>
      <c r="F118" s="78">
        <v>56</v>
      </c>
      <c r="G118" s="88" t="s">
        <v>2597</v>
      </c>
    </row>
    <row r="119" spans="1:7">
      <c r="A119" s="80" t="s">
        <v>3055</v>
      </c>
      <c r="B119" s="78">
        <v>50</v>
      </c>
      <c r="C119" s="268">
        <v>1</v>
      </c>
      <c r="D119" s="78">
        <v>1</v>
      </c>
      <c r="E119" s="78">
        <v>48</v>
      </c>
      <c r="F119" s="78">
        <v>48</v>
      </c>
      <c r="G119" s="88" t="s">
        <v>3056</v>
      </c>
    </row>
    <row r="120" spans="1:7">
      <c r="A120" s="80" t="s">
        <v>2745</v>
      </c>
      <c r="B120" s="78">
        <v>50</v>
      </c>
      <c r="C120" s="268">
        <v>1</v>
      </c>
      <c r="D120" s="78">
        <v>1</v>
      </c>
      <c r="E120" s="78">
        <v>23</v>
      </c>
      <c r="F120" s="78">
        <v>23</v>
      </c>
      <c r="G120" s="88" t="s">
        <v>2746</v>
      </c>
    </row>
    <row r="121" spans="1:7">
      <c r="A121" s="80" t="s">
        <v>2230</v>
      </c>
      <c r="B121" s="78">
        <v>50</v>
      </c>
      <c r="C121" s="268">
        <v>0</v>
      </c>
      <c r="D121" s="78">
        <v>0</v>
      </c>
      <c r="E121" s="78">
        <v>60</v>
      </c>
      <c r="F121" s="78">
        <v>360</v>
      </c>
      <c r="G121" s="88" t="s">
        <v>2231</v>
      </c>
    </row>
    <row r="122" spans="1:7">
      <c r="A122" s="80" t="s">
        <v>2400</v>
      </c>
      <c r="B122" s="78">
        <v>50</v>
      </c>
      <c r="C122" s="268">
        <v>0</v>
      </c>
      <c r="D122" s="78">
        <v>0</v>
      </c>
      <c r="E122" s="78">
        <v>70</v>
      </c>
      <c r="F122" s="78">
        <v>490</v>
      </c>
      <c r="G122" s="88" t="s">
        <v>2401</v>
      </c>
    </row>
    <row r="123" spans="1:7">
      <c r="A123" s="80" t="s">
        <v>1870</v>
      </c>
      <c r="B123" s="78">
        <v>50</v>
      </c>
      <c r="C123" s="268">
        <v>0</v>
      </c>
      <c r="D123" s="78">
        <v>0</v>
      </c>
      <c r="E123" s="78">
        <v>39</v>
      </c>
      <c r="F123" s="78">
        <v>117</v>
      </c>
      <c r="G123" s="88" t="s">
        <v>1871</v>
      </c>
    </row>
    <row r="124" spans="1:7">
      <c r="A124" s="80" t="s">
        <v>2816</v>
      </c>
      <c r="B124" s="78">
        <v>50</v>
      </c>
      <c r="C124" s="268">
        <v>1</v>
      </c>
      <c r="D124" s="78">
        <v>1</v>
      </c>
      <c r="E124" s="78">
        <v>87</v>
      </c>
      <c r="F124" s="78">
        <v>87</v>
      </c>
      <c r="G124" s="88" t="s">
        <v>2817</v>
      </c>
    </row>
    <row r="125" spans="1:7">
      <c r="A125" s="80" t="s">
        <v>1864</v>
      </c>
      <c r="B125" s="78">
        <v>50</v>
      </c>
      <c r="C125" s="268">
        <v>0</v>
      </c>
      <c r="D125" s="78">
        <v>0</v>
      </c>
      <c r="E125" s="78">
        <v>40</v>
      </c>
      <c r="F125" s="78">
        <v>440</v>
      </c>
      <c r="G125" s="88" t="s">
        <v>1865</v>
      </c>
    </row>
    <row r="126" spans="1:7">
      <c r="A126" s="80" t="s">
        <v>1902</v>
      </c>
      <c r="B126" s="78">
        <v>50</v>
      </c>
      <c r="C126" s="268">
        <v>0</v>
      </c>
      <c r="D126" s="78">
        <v>0</v>
      </c>
      <c r="E126" s="78">
        <v>55</v>
      </c>
      <c r="F126" s="78">
        <v>990</v>
      </c>
      <c r="G126" s="88" t="s">
        <v>1903</v>
      </c>
    </row>
    <row r="127" spans="1:7">
      <c r="A127" s="80" t="s">
        <v>2637</v>
      </c>
      <c r="B127" s="78">
        <v>50</v>
      </c>
      <c r="C127" s="268">
        <v>139</v>
      </c>
      <c r="D127" s="78">
        <v>139</v>
      </c>
      <c r="E127" s="78">
        <v>23</v>
      </c>
      <c r="F127" s="78">
        <v>3197</v>
      </c>
      <c r="G127" s="88" t="s">
        <v>2632</v>
      </c>
    </row>
    <row r="128" spans="1:7">
      <c r="A128" s="80" t="s">
        <v>2685</v>
      </c>
      <c r="B128" s="78">
        <v>50</v>
      </c>
      <c r="C128" s="268">
        <v>1</v>
      </c>
      <c r="D128" s="78">
        <v>1</v>
      </c>
      <c r="E128" s="78">
        <v>46</v>
      </c>
      <c r="F128" s="78">
        <v>46</v>
      </c>
      <c r="G128" s="88" t="s">
        <v>2686</v>
      </c>
    </row>
    <row r="129" spans="1:7">
      <c r="A129" s="80" t="s">
        <v>2311</v>
      </c>
      <c r="B129" s="78">
        <v>50</v>
      </c>
      <c r="C129" s="268">
        <v>1</v>
      </c>
      <c r="D129" s="78">
        <v>1</v>
      </c>
      <c r="E129" s="78">
        <v>42</v>
      </c>
      <c r="F129" s="78">
        <v>42</v>
      </c>
      <c r="G129" s="88" t="s">
        <v>2312</v>
      </c>
    </row>
    <row r="130" spans="1:7">
      <c r="A130" s="80" t="s">
        <v>2943</v>
      </c>
      <c r="B130" s="78">
        <v>50</v>
      </c>
      <c r="C130" s="268">
        <v>1</v>
      </c>
      <c r="D130" s="78">
        <v>1</v>
      </c>
      <c r="E130" s="78">
        <v>85</v>
      </c>
      <c r="F130" s="78">
        <v>85</v>
      </c>
      <c r="G130" s="88" t="s">
        <v>2944</v>
      </c>
    </row>
    <row r="131" spans="1:7">
      <c r="A131" s="80" t="s">
        <v>2966</v>
      </c>
      <c r="B131" s="78">
        <v>50</v>
      </c>
      <c r="C131" s="268">
        <v>53</v>
      </c>
      <c r="D131" s="78">
        <v>53</v>
      </c>
      <c r="E131" s="78">
        <v>80</v>
      </c>
      <c r="F131" s="78">
        <v>4240</v>
      </c>
      <c r="G131" s="88" t="s">
        <v>2967</v>
      </c>
    </row>
    <row r="132" spans="1:7">
      <c r="A132" s="80" t="s">
        <v>2649</v>
      </c>
      <c r="B132" s="78">
        <v>50</v>
      </c>
      <c r="C132" s="268">
        <v>1</v>
      </c>
      <c r="D132" s="78">
        <v>1</v>
      </c>
      <c r="E132" s="78">
        <v>39</v>
      </c>
      <c r="F132" s="78">
        <v>39</v>
      </c>
      <c r="G132" s="88" t="s">
        <v>2650</v>
      </c>
    </row>
    <row r="133" spans="1:7">
      <c r="A133" s="80" t="s">
        <v>1724</v>
      </c>
      <c r="B133" s="78">
        <v>50</v>
      </c>
      <c r="C133" s="268">
        <v>38</v>
      </c>
      <c r="D133" s="78">
        <v>38</v>
      </c>
      <c r="E133" s="78">
        <v>12</v>
      </c>
      <c r="F133" s="78">
        <v>456</v>
      </c>
      <c r="G133" s="88" t="s">
        <v>1725</v>
      </c>
    </row>
    <row r="134" spans="1:7">
      <c r="A134" s="80" t="s">
        <v>2261</v>
      </c>
      <c r="B134" s="78">
        <v>50</v>
      </c>
      <c r="C134" s="268">
        <v>0</v>
      </c>
      <c r="D134" s="78">
        <v>0</v>
      </c>
      <c r="E134" s="78">
        <v>200</v>
      </c>
      <c r="F134" s="78">
        <v>2800</v>
      </c>
      <c r="G134" s="88" t="s">
        <v>2262</v>
      </c>
    </row>
    <row r="135" spans="1:7">
      <c r="A135" s="80" t="s">
        <v>2038</v>
      </c>
      <c r="B135" s="78">
        <v>50</v>
      </c>
      <c r="C135" s="268">
        <v>37</v>
      </c>
      <c r="D135" s="78">
        <v>37</v>
      </c>
      <c r="E135" s="78">
        <v>13</v>
      </c>
      <c r="F135" s="78">
        <v>481</v>
      </c>
      <c r="G135" s="88" t="s">
        <v>2741</v>
      </c>
    </row>
    <row r="136" spans="1:7">
      <c r="A136" s="80" t="s">
        <v>2874</v>
      </c>
      <c r="B136" s="78">
        <v>50</v>
      </c>
      <c r="C136" s="268">
        <v>1</v>
      </c>
      <c r="D136" s="78">
        <v>1</v>
      </c>
      <c r="E136" s="78">
        <v>195</v>
      </c>
      <c r="F136" s="78">
        <v>195</v>
      </c>
      <c r="G136" s="88" t="s">
        <v>2875</v>
      </c>
    </row>
    <row r="137" spans="1:7">
      <c r="A137" s="80" t="s">
        <v>2696</v>
      </c>
      <c r="B137" s="78">
        <v>50</v>
      </c>
      <c r="C137" s="268">
        <v>2</v>
      </c>
      <c r="D137" s="78">
        <v>2</v>
      </c>
      <c r="E137" s="78">
        <v>23</v>
      </c>
      <c r="F137" s="78">
        <v>46</v>
      </c>
      <c r="G137" s="88" t="s">
        <v>2697</v>
      </c>
    </row>
    <row r="138" spans="1:7">
      <c r="A138" s="80" t="s">
        <v>2985</v>
      </c>
      <c r="B138" s="78">
        <v>50</v>
      </c>
      <c r="C138" s="268">
        <v>6</v>
      </c>
      <c r="D138" s="78">
        <v>6</v>
      </c>
      <c r="E138" s="78">
        <v>30</v>
      </c>
      <c r="F138" s="78">
        <v>180</v>
      </c>
      <c r="G138" s="88" t="s">
        <v>2986</v>
      </c>
    </row>
    <row r="139" spans="1:7">
      <c r="A139" s="80" t="s">
        <v>2723</v>
      </c>
      <c r="B139" s="78">
        <v>50</v>
      </c>
      <c r="C139" s="268">
        <v>1</v>
      </c>
      <c r="D139" s="78">
        <v>1</v>
      </c>
      <c r="E139" s="78">
        <v>16</v>
      </c>
      <c r="F139" s="78">
        <v>16</v>
      </c>
      <c r="G139" s="88" t="s">
        <v>2724</v>
      </c>
    </row>
    <row r="140" spans="1:7">
      <c r="A140" s="80" t="s">
        <v>2600</v>
      </c>
      <c r="B140" s="78">
        <v>50</v>
      </c>
      <c r="C140" s="268">
        <v>1</v>
      </c>
      <c r="D140" s="78">
        <v>1</v>
      </c>
      <c r="E140" s="78">
        <v>19</v>
      </c>
      <c r="F140" s="78">
        <v>19</v>
      </c>
      <c r="G140" s="88" t="s">
        <v>2601</v>
      </c>
    </row>
    <row r="141" spans="1:7">
      <c r="A141" s="80" t="s">
        <v>3024</v>
      </c>
      <c r="B141" s="78">
        <v>51</v>
      </c>
      <c r="C141" s="268">
        <v>364</v>
      </c>
      <c r="D141" s="78">
        <v>364</v>
      </c>
      <c r="E141" s="78">
        <v>13</v>
      </c>
      <c r="F141" s="78">
        <v>4732</v>
      </c>
      <c r="G141" s="274" t="s">
        <v>3025</v>
      </c>
    </row>
    <row r="142" spans="1:7">
      <c r="A142" s="80" t="s">
        <v>2668</v>
      </c>
      <c r="B142" s="78">
        <v>51</v>
      </c>
      <c r="C142" s="268">
        <v>191</v>
      </c>
      <c r="D142" s="78">
        <v>191</v>
      </c>
      <c r="E142" s="78">
        <v>27</v>
      </c>
      <c r="F142" s="78">
        <v>5157</v>
      </c>
      <c r="G142" s="274" t="s">
        <v>2669</v>
      </c>
    </row>
    <row r="143" spans="1:7">
      <c r="A143" s="80" t="s">
        <v>2066</v>
      </c>
      <c r="B143" s="78">
        <v>51</v>
      </c>
      <c r="C143" s="268">
        <v>0</v>
      </c>
      <c r="D143" s="78">
        <v>0</v>
      </c>
      <c r="E143" s="78">
        <v>50</v>
      </c>
      <c r="F143" s="78">
        <v>400</v>
      </c>
      <c r="G143" s="274" t="s">
        <v>2067</v>
      </c>
    </row>
    <row r="144" spans="1:7">
      <c r="A144" s="80" t="s">
        <v>1794</v>
      </c>
      <c r="B144" s="78">
        <v>51</v>
      </c>
      <c r="C144" s="268">
        <v>0</v>
      </c>
      <c r="D144" s="78">
        <v>0</v>
      </c>
      <c r="E144" s="78">
        <v>46</v>
      </c>
      <c r="F144" s="78">
        <v>598</v>
      </c>
      <c r="G144" s="274" t="s">
        <v>1795</v>
      </c>
    </row>
    <row r="145" spans="1:27">
      <c r="A145" s="80" t="s">
        <v>2608</v>
      </c>
      <c r="B145" s="78">
        <v>51</v>
      </c>
      <c r="C145" s="268">
        <v>5</v>
      </c>
      <c r="D145" s="78">
        <v>5</v>
      </c>
      <c r="E145" s="78">
        <v>28</v>
      </c>
      <c r="F145" s="78">
        <v>140</v>
      </c>
      <c r="G145" s="88" t="s">
        <v>2609</v>
      </c>
    </row>
    <row r="146" spans="1:27">
      <c r="A146" s="80" t="s">
        <v>2328</v>
      </c>
      <c r="B146" s="78">
        <v>51</v>
      </c>
      <c r="C146" s="268">
        <v>0</v>
      </c>
      <c r="D146" s="78">
        <v>0</v>
      </c>
      <c r="E146" s="78">
        <v>83</v>
      </c>
      <c r="F146" s="78">
        <v>498</v>
      </c>
      <c r="G146" s="274" t="s">
        <v>2329</v>
      </c>
    </row>
    <row r="147" spans="1:27">
      <c r="A147" s="80" t="s">
        <v>1843</v>
      </c>
      <c r="B147" s="78">
        <v>51</v>
      </c>
      <c r="C147" s="268">
        <v>0</v>
      </c>
      <c r="D147" s="78">
        <v>0</v>
      </c>
      <c r="E147" s="78">
        <v>40</v>
      </c>
      <c r="F147" s="78">
        <v>120</v>
      </c>
      <c r="G147" s="88" t="s">
        <v>1844</v>
      </c>
    </row>
    <row r="148" spans="1:27">
      <c r="A148" s="80" t="s">
        <v>2789</v>
      </c>
      <c r="B148" s="78">
        <v>51</v>
      </c>
      <c r="C148" s="268">
        <v>1</v>
      </c>
      <c r="D148" s="78">
        <v>15</v>
      </c>
      <c r="E148" s="78">
        <v>20</v>
      </c>
      <c r="F148" s="78">
        <v>300</v>
      </c>
      <c r="G148" s="88" t="s">
        <v>2790</v>
      </c>
    </row>
    <row r="149" spans="1:27">
      <c r="A149" s="80" t="s">
        <v>2112</v>
      </c>
      <c r="B149" s="78">
        <v>51</v>
      </c>
      <c r="C149" s="268">
        <v>0</v>
      </c>
      <c r="D149" s="78">
        <v>19</v>
      </c>
      <c r="E149" s="78">
        <v>28</v>
      </c>
      <c r="F149" s="78">
        <v>532</v>
      </c>
      <c r="G149" s="88" t="s">
        <v>2113</v>
      </c>
    </row>
    <row r="150" spans="1:27">
      <c r="A150" s="80" t="s">
        <v>2224</v>
      </c>
      <c r="B150" s="78">
        <v>51</v>
      </c>
      <c r="C150" s="268">
        <v>9</v>
      </c>
      <c r="D150" s="78">
        <v>10</v>
      </c>
      <c r="E150" s="78">
        <v>13</v>
      </c>
      <c r="F150" s="78">
        <v>130</v>
      </c>
      <c r="G150" s="88" t="s">
        <v>2225</v>
      </c>
    </row>
    <row r="151" spans="1:27">
      <c r="A151" s="80" t="s">
        <v>2071</v>
      </c>
      <c r="B151" s="78">
        <v>51</v>
      </c>
      <c r="C151" s="268">
        <v>0</v>
      </c>
      <c r="D151" s="78">
        <v>0</v>
      </c>
      <c r="E151" s="78">
        <v>36</v>
      </c>
      <c r="F151" s="78">
        <v>432</v>
      </c>
      <c r="G151" s="88" t="s">
        <v>2072</v>
      </c>
    </row>
    <row r="152" spans="1:27">
      <c r="A152" s="80" t="s">
        <v>1941</v>
      </c>
      <c r="B152" s="78">
        <v>51</v>
      </c>
      <c r="C152" s="268">
        <v>0</v>
      </c>
      <c r="D152" s="78">
        <v>0</v>
      </c>
      <c r="E152" s="78">
        <v>47</v>
      </c>
      <c r="F152" s="78">
        <v>188</v>
      </c>
      <c r="G152" s="88" t="s">
        <v>1942</v>
      </c>
    </row>
    <row r="153" spans="1:27">
      <c r="A153" s="80" t="s">
        <v>2130</v>
      </c>
      <c r="B153" s="78">
        <v>51</v>
      </c>
      <c r="C153" s="268">
        <v>0</v>
      </c>
      <c r="D153" s="78">
        <v>7</v>
      </c>
      <c r="E153" s="78">
        <v>18</v>
      </c>
      <c r="F153" s="78">
        <v>126</v>
      </c>
      <c r="G153" s="88" t="s">
        <v>2131</v>
      </c>
    </row>
    <row r="154" spans="1:27">
      <c r="A154" s="80" t="s">
        <v>2218</v>
      </c>
      <c r="B154" s="78">
        <v>51</v>
      </c>
      <c r="C154" s="268">
        <v>16</v>
      </c>
      <c r="D154" s="78">
        <v>18</v>
      </c>
      <c r="E154" s="78">
        <v>17</v>
      </c>
      <c r="F154" s="78">
        <v>306</v>
      </c>
      <c r="G154" s="88" t="s">
        <v>2219</v>
      </c>
    </row>
    <row r="155" spans="1:27">
      <c r="A155" s="80" t="s">
        <v>2273</v>
      </c>
      <c r="B155" s="78">
        <v>51</v>
      </c>
      <c r="C155" s="268">
        <v>9</v>
      </c>
      <c r="D155" s="78">
        <v>10</v>
      </c>
      <c r="E155" s="78">
        <v>25</v>
      </c>
      <c r="F155" s="78">
        <v>250</v>
      </c>
      <c r="G155" s="88" t="s">
        <v>2274</v>
      </c>
    </row>
    <row r="156" spans="1:27">
      <c r="A156" s="80" t="s">
        <v>2580</v>
      </c>
      <c r="B156" s="78">
        <v>51</v>
      </c>
      <c r="C156" s="268">
        <v>1</v>
      </c>
      <c r="D156" s="78">
        <v>3</v>
      </c>
      <c r="E156" s="78">
        <v>23</v>
      </c>
      <c r="F156" s="78">
        <v>69</v>
      </c>
      <c r="G156" s="274" t="s">
        <v>2581</v>
      </c>
    </row>
    <row r="157" spans="1:27">
      <c r="A157" s="275" t="s">
        <v>1717</v>
      </c>
      <c r="B157" s="275">
        <v>51</v>
      </c>
      <c r="C157" s="268">
        <v>8</v>
      </c>
      <c r="D157" s="276">
        <v>8</v>
      </c>
      <c r="E157" s="276">
        <v>16</v>
      </c>
      <c r="F157" s="276">
        <v>128</v>
      </c>
      <c r="G157" s="277" t="s">
        <v>1718</v>
      </c>
      <c r="H157" s="278"/>
      <c r="I157" s="278"/>
      <c r="J157" s="278"/>
      <c r="K157" s="278"/>
      <c r="L157" s="278"/>
      <c r="M157" s="278"/>
      <c r="N157" s="278"/>
      <c r="O157" s="278"/>
      <c r="P157" s="278"/>
      <c r="Q157" s="278"/>
      <c r="R157" s="278"/>
      <c r="S157" s="278"/>
      <c r="T157" s="278"/>
      <c r="U157" s="278"/>
      <c r="V157" s="278"/>
      <c r="W157" s="278"/>
      <c r="X157" s="278"/>
      <c r="Y157" s="278"/>
      <c r="Z157" s="278"/>
      <c r="AA157" s="278"/>
    </row>
    <row r="158" spans="1:27">
      <c r="A158" s="80" t="s">
        <v>2527</v>
      </c>
      <c r="B158" s="78">
        <v>51</v>
      </c>
      <c r="C158" s="268">
        <v>9</v>
      </c>
      <c r="D158" s="78">
        <v>9</v>
      </c>
      <c r="E158" s="78">
        <v>16</v>
      </c>
      <c r="F158" s="78">
        <v>144</v>
      </c>
      <c r="G158" s="88" t="s">
        <v>2528</v>
      </c>
    </row>
    <row r="159" spans="1:27">
      <c r="A159" s="80" t="s">
        <v>2048</v>
      </c>
      <c r="B159" s="78">
        <v>51</v>
      </c>
      <c r="C159" s="268">
        <v>0</v>
      </c>
      <c r="D159" s="78">
        <v>0</v>
      </c>
      <c r="E159" s="78">
        <v>36</v>
      </c>
      <c r="F159" s="78">
        <v>180</v>
      </c>
      <c r="G159" s="88" t="s">
        <v>2049</v>
      </c>
    </row>
    <row r="160" spans="1:27">
      <c r="A160" s="80" t="s">
        <v>1858</v>
      </c>
      <c r="B160" s="78">
        <v>51</v>
      </c>
      <c r="C160" s="268">
        <v>0</v>
      </c>
      <c r="D160" s="78">
        <v>0</v>
      </c>
      <c r="E160" s="78">
        <v>54</v>
      </c>
      <c r="F160" s="78">
        <v>162</v>
      </c>
      <c r="G160" s="88" t="s">
        <v>1859</v>
      </c>
    </row>
    <row r="161" spans="1:7">
      <c r="A161" s="80" t="s">
        <v>1851</v>
      </c>
      <c r="B161" s="78">
        <v>51</v>
      </c>
      <c r="C161" s="268">
        <v>0</v>
      </c>
      <c r="D161" s="78">
        <v>0</v>
      </c>
      <c r="E161" s="78">
        <v>32</v>
      </c>
      <c r="F161" s="78">
        <v>96</v>
      </c>
      <c r="G161" s="88" t="s">
        <v>1850</v>
      </c>
    </row>
    <row r="162" spans="1:7">
      <c r="A162" s="80" t="s">
        <v>1866</v>
      </c>
      <c r="B162" s="78">
        <v>51</v>
      </c>
      <c r="C162" s="268">
        <v>0</v>
      </c>
      <c r="D162" s="78">
        <v>0</v>
      </c>
      <c r="E162" s="78">
        <v>44</v>
      </c>
      <c r="F162" s="78">
        <v>176</v>
      </c>
      <c r="G162" s="88" t="s">
        <v>1867</v>
      </c>
    </row>
    <row r="163" spans="1:7">
      <c r="A163" s="80" t="s">
        <v>2429</v>
      </c>
      <c r="B163" s="78">
        <v>51</v>
      </c>
      <c r="C163" s="268">
        <v>0</v>
      </c>
      <c r="D163" s="78">
        <v>0</v>
      </c>
      <c r="E163" s="78">
        <v>85</v>
      </c>
      <c r="F163" s="78">
        <v>255</v>
      </c>
      <c r="G163" s="88" t="s">
        <v>2430</v>
      </c>
    </row>
    <row r="164" spans="1:7">
      <c r="A164" s="80" t="s">
        <v>1947</v>
      </c>
      <c r="B164" s="78">
        <v>51</v>
      </c>
      <c r="C164" s="268">
        <v>9</v>
      </c>
      <c r="D164" s="78">
        <v>9</v>
      </c>
      <c r="E164" s="78">
        <v>25</v>
      </c>
      <c r="F164" s="78">
        <v>225</v>
      </c>
      <c r="G164" s="88" t="s">
        <v>1948</v>
      </c>
    </row>
    <row r="165" spans="1:7">
      <c r="A165" s="80" t="s">
        <v>2290</v>
      </c>
      <c r="B165" s="78">
        <v>51</v>
      </c>
      <c r="C165" s="268">
        <v>0</v>
      </c>
      <c r="D165" s="78">
        <v>0</v>
      </c>
      <c r="E165" s="78">
        <v>139</v>
      </c>
      <c r="F165" s="78">
        <v>1946</v>
      </c>
      <c r="G165" s="88" t="s">
        <v>2291</v>
      </c>
    </row>
    <row r="166" spans="1:7">
      <c r="A166" s="80" t="s">
        <v>3001</v>
      </c>
      <c r="B166" s="78">
        <v>51</v>
      </c>
      <c r="C166" s="268">
        <v>1</v>
      </c>
      <c r="D166" s="78">
        <v>1</v>
      </c>
      <c r="E166" s="78">
        <v>64</v>
      </c>
      <c r="F166" s="78">
        <v>64</v>
      </c>
      <c r="G166" s="88" t="s">
        <v>2393</v>
      </c>
    </row>
    <row r="167" spans="1:7">
      <c r="A167" s="80" t="s">
        <v>2307</v>
      </c>
      <c r="B167" s="78">
        <v>51</v>
      </c>
      <c r="C167" s="268">
        <v>1</v>
      </c>
      <c r="D167" s="78">
        <v>1</v>
      </c>
      <c r="E167" s="78">
        <v>79</v>
      </c>
      <c r="F167" s="78">
        <v>79</v>
      </c>
      <c r="G167" s="88" t="s">
        <v>2942</v>
      </c>
    </row>
    <row r="168" spans="1:7">
      <c r="A168" s="80" t="s">
        <v>2559</v>
      </c>
      <c r="B168" s="78">
        <v>51</v>
      </c>
      <c r="C168" s="268">
        <v>2</v>
      </c>
      <c r="D168" s="78">
        <v>2</v>
      </c>
      <c r="E168" s="78">
        <v>56</v>
      </c>
      <c r="F168" s="78">
        <v>112</v>
      </c>
      <c r="G168" s="88" t="s">
        <v>2560</v>
      </c>
    </row>
    <row r="169" spans="1:7">
      <c r="A169" s="80" t="s">
        <v>1872</v>
      </c>
      <c r="B169" s="78">
        <v>51</v>
      </c>
      <c r="C169" s="268">
        <v>0</v>
      </c>
      <c r="D169" s="78">
        <v>1</v>
      </c>
      <c r="E169" s="78">
        <v>60</v>
      </c>
      <c r="F169" s="78">
        <v>60</v>
      </c>
      <c r="G169" s="88" t="s">
        <v>1873</v>
      </c>
    </row>
    <row r="170" spans="1:7">
      <c r="A170" s="80" t="s">
        <v>2899</v>
      </c>
      <c r="B170" s="78">
        <v>51</v>
      </c>
      <c r="C170" s="268">
        <v>1</v>
      </c>
      <c r="D170" s="78">
        <v>1</v>
      </c>
      <c r="E170" s="78">
        <v>56</v>
      </c>
      <c r="F170" s="78">
        <v>56</v>
      </c>
      <c r="G170" s="88" t="s">
        <v>2900</v>
      </c>
    </row>
    <row r="171" spans="1:7">
      <c r="A171" s="80" t="s">
        <v>1860</v>
      </c>
      <c r="B171" s="78">
        <v>51</v>
      </c>
      <c r="C171" s="268">
        <v>0</v>
      </c>
      <c r="D171" s="78">
        <v>2</v>
      </c>
      <c r="E171" s="78">
        <v>56</v>
      </c>
      <c r="F171" s="78">
        <v>112</v>
      </c>
      <c r="G171" s="88" t="s">
        <v>1861</v>
      </c>
    </row>
    <row r="172" spans="1:7">
      <c r="A172" s="80" t="s">
        <v>1819</v>
      </c>
      <c r="B172" s="78">
        <v>51</v>
      </c>
      <c r="C172" s="268">
        <v>1</v>
      </c>
      <c r="D172" s="78">
        <v>1</v>
      </c>
      <c r="E172" s="78">
        <v>19</v>
      </c>
      <c r="F172" s="78">
        <v>19</v>
      </c>
      <c r="G172" s="88" t="s">
        <v>2526</v>
      </c>
    </row>
    <row r="173" spans="1:7">
      <c r="A173" s="80" t="s">
        <v>2042</v>
      </c>
      <c r="B173" s="78">
        <v>51</v>
      </c>
      <c r="C173" s="268">
        <v>1</v>
      </c>
      <c r="D173" s="78">
        <v>1</v>
      </c>
      <c r="E173" s="78">
        <v>40</v>
      </c>
      <c r="F173" s="78">
        <v>40</v>
      </c>
      <c r="G173" s="88" t="s">
        <v>2043</v>
      </c>
    </row>
    <row r="174" spans="1:7">
      <c r="A174" s="80" t="s">
        <v>2503</v>
      </c>
      <c r="B174" s="78">
        <v>51</v>
      </c>
      <c r="C174" s="268">
        <v>2</v>
      </c>
      <c r="D174" s="78">
        <v>2</v>
      </c>
      <c r="E174" s="78">
        <v>9</v>
      </c>
      <c r="F174" s="78">
        <v>18</v>
      </c>
      <c r="G174" s="88" t="s">
        <v>2504</v>
      </c>
    </row>
    <row r="175" spans="1:7">
      <c r="A175" s="80" t="s">
        <v>2940</v>
      </c>
      <c r="B175" s="78">
        <v>51</v>
      </c>
      <c r="C175" s="268">
        <v>3</v>
      </c>
      <c r="D175" s="78">
        <v>6</v>
      </c>
      <c r="E175" s="78">
        <v>21</v>
      </c>
      <c r="F175" s="78">
        <v>126</v>
      </c>
      <c r="G175" s="88" t="s">
        <v>2941</v>
      </c>
    </row>
    <row r="176" spans="1:7">
      <c r="A176" s="80" t="s">
        <v>3007</v>
      </c>
      <c r="B176" s="78">
        <v>51</v>
      </c>
      <c r="C176" s="268">
        <v>1</v>
      </c>
      <c r="D176" s="78">
        <v>1</v>
      </c>
      <c r="E176" s="78">
        <v>50</v>
      </c>
      <c r="F176" s="78">
        <v>50</v>
      </c>
      <c r="G176" s="88" t="s">
        <v>3008</v>
      </c>
    </row>
    <row r="177" spans="1:7">
      <c r="A177" s="80" t="s">
        <v>3002</v>
      </c>
      <c r="B177" s="78">
        <v>51</v>
      </c>
      <c r="C177" s="268">
        <v>1</v>
      </c>
      <c r="D177" s="78">
        <v>1</v>
      </c>
      <c r="E177" s="78">
        <v>44</v>
      </c>
      <c r="F177" s="78">
        <v>44</v>
      </c>
      <c r="G177" s="88" t="s">
        <v>3004</v>
      </c>
    </row>
    <row r="178" spans="1:7">
      <c r="A178" s="80" t="s">
        <v>3005</v>
      </c>
      <c r="B178" s="78">
        <v>51</v>
      </c>
      <c r="C178" s="268">
        <v>2</v>
      </c>
      <c r="D178" s="78">
        <v>2</v>
      </c>
      <c r="E178" s="78">
        <v>82</v>
      </c>
      <c r="F178" s="78">
        <v>164</v>
      </c>
      <c r="G178" s="88" t="s">
        <v>3006</v>
      </c>
    </row>
    <row r="179" spans="1:7">
      <c r="A179" s="80" t="s">
        <v>2324</v>
      </c>
      <c r="B179" s="78">
        <v>51</v>
      </c>
      <c r="C179" s="268">
        <v>2</v>
      </c>
      <c r="D179" s="78">
        <v>2</v>
      </c>
      <c r="E179" s="78">
        <v>37</v>
      </c>
      <c r="F179" s="78">
        <v>74</v>
      </c>
      <c r="G179" s="88" t="s">
        <v>2325</v>
      </c>
    </row>
    <row r="180" spans="1:7">
      <c r="A180" s="80" t="s">
        <v>2959</v>
      </c>
      <c r="B180" s="78">
        <v>51</v>
      </c>
      <c r="C180" s="268">
        <v>1</v>
      </c>
      <c r="D180" s="78">
        <v>1</v>
      </c>
      <c r="E180" s="78">
        <v>36</v>
      </c>
      <c r="F180" s="78">
        <v>36</v>
      </c>
      <c r="G180" s="88" t="s">
        <v>2960</v>
      </c>
    </row>
    <row r="181" spans="1:7">
      <c r="A181" s="80" t="s">
        <v>2053</v>
      </c>
      <c r="B181" s="78">
        <v>51</v>
      </c>
      <c r="C181" s="268">
        <v>2</v>
      </c>
      <c r="D181" s="78">
        <v>2</v>
      </c>
      <c r="E181" s="78">
        <v>65</v>
      </c>
      <c r="F181" s="78">
        <v>130</v>
      </c>
      <c r="G181" s="88" t="s">
        <v>2054</v>
      </c>
    </row>
    <row r="182" spans="1:7">
      <c r="A182" s="80" t="s">
        <v>2145</v>
      </c>
      <c r="B182" s="78">
        <v>51</v>
      </c>
      <c r="C182" s="268">
        <v>0</v>
      </c>
      <c r="D182" s="78">
        <v>2</v>
      </c>
      <c r="E182" s="78">
        <v>33</v>
      </c>
      <c r="F182" s="78">
        <v>66</v>
      </c>
      <c r="G182" s="88" t="s">
        <v>2146</v>
      </c>
    </row>
    <row r="183" spans="1:7">
      <c r="A183" s="80" t="s">
        <v>2118</v>
      </c>
      <c r="B183" s="78">
        <v>51</v>
      </c>
      <c r="C183" s="268">
        <v>2</v>
      </c>
      <c r="D183" s="78">
        <v>2</v>
      </c>
      <c r="E183" s="78">
        <v>16</v>
      </c>
      <c r="F183" s="78">
        <v>32</v>
      </c>
      <c r="G183" s="88" t="s">
        <v>2119</v>
      </c>
    </row>
    <row r="184" spans="1:7">
      <c r="A184" s="80" t="s">
        <v>2183</v>
      </c>
      <c r="B184" s="78">
        <v>51</v>
      </c>
      <c r="C184" s="268">
        <v>0</v>
      </c>
      <c r="D184" s="78">
        <v>0</v>
      </c>
      <c r="E184" s="78">
        <v>34</v>
      </c>
      <c r="F184" s="78">
        <v>170</v>
      </c>
      <c r="G184" s="88" t="s">
        <v>2185</v>
      </c>
    </row>
    <row r="185" spans="1:7">
      <c r="A185" s="80" t="s">
        <v>2419</v>
      </c>
      <c r="B185" s="78">
        <v>51</v>
      </c>
      <c r="C185" s="268">
        <v>0</v>
      </c>
      <c r="D185" s="78">
        <v>1</v>
      </c>
      <c r="E185" s="78">
        <v>48</v>
      </c>
      <c r="F185" s="78">
        <v>48</v>
      </c>
      <c r="G185" s="88" t="s">
        <v>2420</v>
      </c>
    </row>
    <row r="186" spans="1:7">
      <c r="A186" s="80" t="s">
        <v>2305</v>
      </c>
      <c r="B186" s="78">
        <v>51</v>
      </c>
      <c r="C186" s="268">
        <v>2</v>
      </c>
      <c r="D186" s="78">
        <v>2</v>
      </c>
      <c r="E186" s="78">
        <v>27</v>
      </c>
      <c r="F186" s="78">
        <v>54</v>
      </c>
      <c r="G186" s="88" t="s">
        <v>2306</v>
      </c>
    </row>
    <row r="187" spans="1:7">
      <c r="A187" s="80" t="s">
        <v>2104</v>
      </c>
      <c r="B187" s="78">
        <v>51</v>
      </c>
      <c r="C187" s="268">
        <v>0</v>
      </c>
      <c r="D187" s="78">
        <v>0</v>
      </c>
      <c r="E187" s="78">
        <v>60</v>
      </c>
      <c r="F187" s="78">
        <v>180</v>
      </c>
      <c r="G187" s="88" t="s">
        <v>2105</v>
      </c>
    </row>
    <row r="188" spans="1:7">
      <c r="A188" s="80" t="s">
        <v>2793</v>
      </c>
      <c r="B188" s="78">
        <v>51</v>
      </c>
      <c r="C188" s="268">
        <v>5</v>
      </c>
      <c r="D188" s="78">
        <v>5</v>
      </c>
      <c r="E188" s="78">
        <v>27</v>
      </c>
      <c r="F188" s="78">
        <v>135</v>
      </c>
      <c r="G188" s="88" t="s">
        <v>2795</v>
      </c>
    </row>
    <row r="189" spans="1:7">
      <c r="A189" s="80" t="s">
        <v>2541</v>
      </c>
      <c r="B189" s="78">
        <v>51</v>
      </c>
      <c r="C189" s="268">
        <v>3</v>
      </c>
      <c r="D189" s="78">
        <v>3</v>
      </c>
      <c r="E189" s="78">
        <v>25</v>
      </c>
      <c r="F189" s="78">
        <v>75</v>
      </c>
      <c r="G189" s="88" t="s">
        <v>2542</v>
      </c>
    </row>
    <row r="190" spans="1:7">
      <c r="A190" s="80" t="s">
        <v>2489</v>
      </c>
      <c r="B190" s="78">
        <v>51</v>
      </c>
      <c r="C190" s="268">
        <v>3</v>
      </c>
      <c r="D190" s="78">
        <v>3</v>
      </c>
      <c r="E190" s="78">
        <v>27</v>
      </c>
      <c r="F190" s="78">
        <v>81</v>
      </c>
      <c r="G190" s="88" t="s">
        <v>2490</v>
      </c>
    </row>
    <row r="191" spans="1:7">
      <c r="A191" s="80" t="s">
        <v>1862</v>
      </c>
      <c r="B191" s="78">
        <v>51</v>
      </c>
      <c r="C191" s="268">
        <v>2</v>
      </c>
      <c r="D191" s="78">
        <v>2</v>
      </c>
      <c r="E191" s="78">
        <v>34</v>
      </c>
      <c r="F191" s="78">
        <v>68</v>
      </c>
      <c r="G191" s="88" t="s">
        <v>1863</v>
      </c>
    </row>
    <row r="192" spans="1:7">
      <c r="A192" s="80" t="s">
        <v>2557</v>
      </c>
      <c r="B192" s="78">
        <v>51</v>
      </c>
      <c r="C192" s="268">
        <v>1</v>
      </c>
      <c r="D192" s="78">
        <v>1</v>
      </c>
      <c r="E192" s="78">
        <v>95</v>
      </c>
      <c r="F192" s="78">
        <v>95</v>
      </c>
      <c r="G192" s="88" t="s">
        <v>2558</v>
      </c>
    </row>
    <row r="193" spans="1:7">
      <c r="A193" s="80" t="s">
        <v>2563</v>
      </c>
      <c r="B193" s="78">
        <v>51</v>
      </c>
      <c r="C193" s="268">
        <v>1</v>
      </c>
      <c r="D193" s="78">
        <v>2</v>
      </c>
      <c r="E193" s="78">
        <v>55</v>
      </c>
      <c r="F193" s="78">
        <v>110</v>
      </c>
      <c r="G193" s="88" t="s">
        <v>2564</v>
      </c>
    </row>
    <row r="194" spans="1:7">
      <c r="A194" s="80" t="s">
        <v>2569</v>
      </c>
      <c r="B194" s="78">
        <v>51</v>
      </c>
      <c r="C194" s="268">
        <v>1</v>
      </c>
      <c r="D194" s="78">
        <v>2</v>
      </c>
      <c r="E194" s="78">
        <v>72</v>
      </c>
      <c r="F194" s="78">
        <v>144</v>
      </c>
      <c r="G194" s="88" t="s">
        <v>2570</v>
      </c>
    </row>
    <row r="195" spans="1:7">
      <c r="A195" s="80" t="s">
        <v>1845</v>
      </c>
      <c r="B195" s="78">
        <v>51</v>
      </c>
      <c r="C195" s="268">
        <v>0</v>
      </c>
      <c r="D195" s="78">
        <v>2</v>
      </c>
      <c r="E195" s="78">
        <v>78</v>
      </c>
      <c r="F195" s="78">
        <v>156</v>
      </c>
      <c r="G195" s="88" t="s">
        <v>1846</v>
      </c>
    </row>
    <row r="196" spans="1:7">
      <c r="A196" s="80" t="s">
        <v>2085</v>
      </c>
      <c r="B196" s="78">
        <v>51</v>
      </c>
      <c r="C196" s="268">
        <v>0</v>
      </c>
      <c r="D196" s="78">
        <v>1</v>
      </c>
      <c r="E196" s="78">
        <v>73</v>
      </c>
      <c r="F196" s="78">
        <v>73</v>
      </c>
      <c r="G196" s="88" t="s">
        <v>2078</v>
      </c>
    </row>
    <row r="197" spans="1:7">
      <c r="A197" s="80" t="s">
        <v>2255</v>
      </c>
      <c r="B197" s="78">
        <v>51</v>
      </c>
      <c r="C197" s="268">
        <v>2</v>
      </c>
      <c r="D197" s="78">
        <v>2</v>
      </c>
      <c r="E197" s="78">
        <v>30</v>
      </c>
      <c r="F197" s="78">
        <v>60</v>
      </c>
      <c r="G197" s="88" t="s">
        <v>2867</v>
      </c>
    </row>
    <row r="198" spans="1:7">
      <c r="A198" s="80" t="s">
        <v>3011</v>
      </c>
      <c r="B198" s="78">
        <v>51</v>
      </c>
      <c r="C198" s="268">
        <v>2</v>
      </c>
      <c r="D198" s="78">
        <v>2</v>
      </c>
      <c r="E198" s="78">
        <v>51</v>
      </c>
      <c r="F198" s="78">
        <v>102</v>
      </c>
      <c r="G198" s="88" t="s">
        <v>3012</v>
      </c>
    </row>
    <row r="199" spans="1:7">
      <c r="A199" s="80" t="s">
        <v>2841</v>
      </c>
      <c r="B199" s="78">
        <v>51</v>
      </c>
      <c r="C199" s="268">
        <v>1</v>
      </c>
      <c r="D199" s="78">
        <v>1</v>
      </c>
      <c r="E199" s="78">
        <v>27</v>
      </c>
      <c r="F199" s="78">
        <v>27</v>
      </c>
      <c r="G199" s="88" t="s">
        <v>2842</v>
      </c>
    </row>
    <row r="200" spans="1:7">
      <c r="A200" s="80" t="s">
        <v>2968</v>
      </c>
      <c r="B200" s="78">
        <v>51</v>
      </c>
      <c r="C200" s="268">
        <v>3</v>
      </c>
      <c r="D200" s="78">
        <v>3</v>
      </c>
      <c r="E200" s="78">
        <v>28</v>
      </c>
      <c r="F200" s="78">
        <v>84</v>
      </c>
      <c r="G200" s="88" t="s">
        <v>2969</v>
      </c>
    </row>
    <row r="201" spans="1:7">
      <c r="A201" s="80" t="s">
        <v>2439</v>
      </c>
      <c r="B201" s="78">
        <v>51</v>
      </c>
      <c r="C201" s="268">
        <v>0</v>
      </c>
      <c r="D201" s="78">
        <v>0</v>
      </c>
      <c r="E201" s="78">
        <v>61</v>
      </c>
      <c r="F201" s="78">
        <v>366</v>
      </c>
      <c r="G201" s="88" t="s">
        <v>2440</v>
      </c>
    </row>
    <row r="202" spans="1:7">
      <c r="A202" s="80" t="s">
        <v>2437</v>
      </c>
      <c r="B202" s="78">
        <v>51</v>
      </c>
      <c r="C202" s="268">
        <v>6</v>
      </c>
      <c r="D202" s="78">
        <v>6</v>
      </c>
      <c r="E202" s="78">
        <v>26</v>
      </c>
      <c r="F202" s="78">
        <v>156</v>
      </c>
      <c r="G202" s="88" t="s">
        <v>3036</v>
      </c>
    </row>
    <row r="203" spans="1:7">
      <c r="A203" s="80" t="s">
        <v>2453</v>
      </c>
      <c r="B203" s="78">
        <v>51</v>
      </c>
      <c r="C203" s="268">
        <v>0</v>
      </c>
      <c r="D203" s="78">
        <v>0</v>
      </c>
      <c r="E203" s="78">
        <v>51</v>
      </c>
      <c r="F203" s="78">
        <v>204</v>
      </c>
      <c r="G203" s="88" t="s">
        <v>2454</v>
      </c>
    </row>
    <row r="204" spans="1:7">
      <c r="A204" s="80" t="s">
        <v>1983</v>
      </c>
      <c r="B204" s="78">
        <v>51</v>
      </c>
      <c r="C204" s="268">
        <v>0</v>
      </c>
      <c r="D204" s="78">
        <v>0</v>
      </c>
      <c r="E204" s="78">
        <v>65</v>
      </c>
      <c r="F204" s="78">
        <v>390</v>
      </c>
      <c r="G204" s="88" t="s">
        <v>1984</v>
      </c>
    </row>
    <row r="205" spans="1:7">
      <c r="A205" s="80" t="s">
        <v>2132</v>
      </c>
      <c r="B205" s="78">
        <v>51</v>
      </c>
      <c r="C205" s="268">
        <v>0</v>
      </c>
      <c r="D205" s="78">
        <v>1</v>
      </c>
      <c r="E205" s="78">
        <v>32</v>
      </c>
      <c r="F205" s="78">
        <v>32</v>
      </c>
      <c r="G205" s="88" t="s">
        <v>2133</v>
      </c>
    </row>
    <row r="206" spans="1:7">
      <c r="A206" s="80" t="s">
        <v>2715</v>
      </c>
      <c r="B206" s="78">
        <v>51</v>
      </c>
      <c r="C206" s="268">
        <v>4</v>
      </c>
      <c r="D206" s="78">
        <v>4</v>
      </c>
      <c r="E206" s="78">
        <v>20</v>
      </c>
      <c r="F206" s="78">
        <v>80</v>
      </c>
      <c r="G206" s="88" t="s">
        <v>2716</v>
      </c>
    </row>
    <row r="207" spans="1:7">
      <c r="A207" s="80" t="s">
        <v>2192</v>
      </c>
      <c r="B207" s="78">
        <v>51</v>
      </c>
      <c r="C207" s="268">
        <v>2</v>
      </c>
      <c r="D207" s="78">
        <v>2</v>
      </c>
      <c r="E207" s="78">
        <v>31</v>
      </c>
      <c r="F207" s="78">
        <v>62</v>
      </c>
      <c r="G207" s="88" t="s">
        <v>2193</v>
      </c>
    </row>
    <row r="208" spans="1:7">
      <c r="A208" s="80" t="s">
        <v>2932</v>
      </c>
      <c r="B208" s="78">
        <v>51</v>
      </c>
      <c r="C208" s="268">
        <v>27</v>
      </c>
      <c r="D208" s="78">
        <v>24</v>
      </c>
      <c r="E208" s="78">
        <v>23</v>
      </c>
      <c r="F208" s="78">
        <v>552</v>
      </c>
      <c r="G208" s="88" t="s">
        <v>2933</v>
      </c>
    </row>
    <row r="209" spans="1:7">
      <c r="A209" s="80" t="s">
        <v>2856</v>
      </c>
      <c r="B209" s="78">
        <v>51</v>
      </c>
      <c r="C209" s="268">
        <v>3</v>
      </c>
      <c r="D209" s="78">
        <v>3</v>
      </c>
      <c r="E209" s="78">
        <v>32</v>
      </c>
      <c r="F209" s="78">
        <v>96</v>
      </c>
      <c r="G209" s="88" t="s">
        <v>2855</v>
      </c>
    </row>
    <row r="210" spans="1:7">
      <c r="A210" s="80" t="s">
        <v>2316</v>
      </c>
      <c r="B210" s="78">
        <v>51</v>
      </c>
      <c r="C210" s="268">
        <v>0</v>
      </c>
      <c r="D210" s="78">
        <v>0</v>
      </c>
      <c r="E210" s="78">
        <v>34</v>
      </c>
      <c r="F210" s="78">
        <v>136</v>
      </c>
      <c r="G210" s="88" t="s">
        <v>2317</v>
      </c>
    </row>
    <row r="211" spans="1:7">
      <c r="A211" s="80" t="s">
        <v>3041</v>
      </c>
      <c r="B211" s="78">
        <v>51</v>
      </c>
      <c r="C211" s="268">
        <v>1</v>
      </c>
      <c r="D211" s="78">
        <v>1</v>
      </c>
      <c r="E211" s="78">
        <v>17</v>
      </c>
      <c r="F211" s="78">
        <v>17</v>
      </c>
      <c r="G211" s="88" t="s">
        <v>2678</v>
      </c>
    </row>
    <row r="212" spans="1:7">
      <c r="A212" s="80" t="s">
        <v>2124</v>
      </c>
      <c r="B212" s="78">
        <v>51</v>
      </c>
      <c r="C212" s="268">
        <v>0</v>
      </c>
      <c r="D212" s="78">
        <v>1</v>
      </c>
      <c r="E212" s="78">
        <v>21</v>
      </c>
      <c r="F212" s="78">
        <v>21</v>
      </c>
      <c r="G212" s="88" t="s">
        <v>2125</v>
      </c>
    </row>
    <row r="213" spans="1:7">
      <c r="A213" s="80" t="s">
        <v>1739</v>
      </c>
      <c r="B213" s="78">
        <v>51</v>
      </c>
      <c r="C213" s="268">
        <v>1</v>
      </c>
      <c r="D213" s="78">
        <v>1</v>
      </c>
      <c r="E213" s="78">
        <v>70</v>
      </c>
      <c r="F213" s="78">
        <v>70</v>
      </c>
      <c r="G213" s="88" t="s">
        <v>1740</v>
      </c>
    </row>
    <row r="214" spans="1:7">
      <c r="A214" s="80" t="s">
        <v>2358</v>
      </c>
      <c r="B214" s="78">
        <v>51</v>
      </c>
      <c r="C214" s="268">
        <v>2</v>
      </c>
      <c r="D214" s="78">
        <v>2</v>
      </c>
      <c r="E214" s="78">
        <v>14</v>
      </c>
      <c r="F214" s="78">
        <v>28</v>
      </c>
      <c r="G214" s="88" t="s">
        <v>2359</v>
      </c>
    </row>
    <row r="215" spans="1:7">
      <c r="A215" s="80" t="s">
        <v>2957</v>
      </c>
      <c r="B215" s="78">
        <v>51</v>
      </c>
      <c r="C215" s="268">
        <v>2</v>
      </c>
      <c r="D215" s="78">
        <v>2</v>
      </c>
      <c r="E215" s="78">
        <v>53</v>
      </c>
      <c r="F215" s="78">
        <v>106</v>
      </c>
      <c r="G215" s="88" t="s">
        <v>2958</v>
      </c>
    </row>
    <row r="216" spans="1:7">
      <c r="A216" s="80" t="s">
        <v>2961</v>
      </c>
      <c r="B216" s="78">
        <v>51</v>
      </c>
      <c r="C216" s="268">
        <v>2</v>
      </c>
      <c r="D216" s="78">
        <v>2</v>
      </c>
      <c r="E216" s="78">
        <v>43</v>
      </c>
      <c r="F216" s="78">
        <v>86</v>
      </c>
      <c r="G216" s="88" t="s">
        <v>2962</v>
      </c>
    </row>
    <row r="217" spans="1:7">
      <c r="A217" s="80" t="s">
        <v>2242</v>
      </c>
      <c r="B217" s="78">
        <v>51</v>
      </c>
      <c r="C217" s="268">
        <v>0</v>
      </c>
      <c r="D217" s="78">
        <v>0</v>
      </c>
      <c r="E217" s="78">
        <v>121</v>
      </c>
      <c r="F217" s="78">
        <v>484</v>
      </c>
      <c r="G217" s="88" t="s">
        <v>1899</v>
      </c>
    </row>
    <row r="218" spans="1:7">
      <c r="A218" s="80" t="s">
        <v>2798</v>
      </c>
      <c r="B218" s="78">
        <v>51</v>
      </c>
      <c r="C218" s="268">
        <v>1</v>
      </c>
      <c r="D218" s="78">
        <v>1</v>
      </c>
      <c r="E218" s="78">
        <v>55</v>
      </c>
      <c r="F218" s="78">
        <v>55</v>
      </c>
      <c r="G218" s="88" t="s">
        <v>2799</v>
      </c>
    </row>
    <row r="219" spans="1:7">
      <c r="A219" s="80" t="s">
        <v>1839</v>
      </c>
      <c r="B219" s="78">
        <v>51</v>
      </c>
      <c r="C219" s="268">
        <v>1</v>
      </c>
      <c r="D219" s="78">
        <v>1</v>
      </c>
      <c r="E219" s="78">
        <v>81</v>
      </c>
      <c r="F219" s="78">
        <v>81</v>
      </c>
      <c r="G219" s="88" t="s">
        <v>1840</v>
      </c>
    </row>
    <row r="220" spans="1:7">
      <c r="A220" s="80" t="s">
        <v>2614</v>
      </c>
      <c r="B220" s="78">
        <v>51</v>
      </c>
      <c r="C220" s="268">
        <v>1</v>
      </c>
      <c r="D220" s="78">
        <v>1</v>
      </c>
      <c r="E220" s="78">
        <v>64</v>
      </c>
      <c r="F220" s="78">
        <v>64</v>
      </c>
      <c r="G220" s="88" t="s">
        <v>2615</v>
      </c>
    </row>
    <row r="221" spans="1:7">
      <c r="A221" s="80" t="s">
        <v>1945</v>
      </c>
      <c r="B221" s="78">
        <v>51</v>
      </c>
      <c r="C221" s="268">
        <v>0</v>
      </c>
      <c r="D221" s="78">
        <v>2</v>
      </c>
      <c r="E221" s="78">
        <v>16</v>
      </c>
      <c r="F221" s="78">
        <v>32</v>
      </c>
      <c r="G221" s="88" t="s">
        <v>1946</v>
      </c>
    </row>
    <row r="222" spans="1:7">
      <c r="A222" s="80" t="s">
        <v>3030</v>
      </c>
      <c r="B222" s="78">
        <v>51</v>
      </c>
      <c r="C222" s="268">
        <v>1</v>
      </c>
      <c r="D222" s="78">
        <v>1</v>
      </c>
      <c r="E222" s="78">
        <v>26</v>
      </c>
      <c r="F222" s="78">
        <v>26</v>
      </c>
      <c r="G222" s="88" t="s">
        <v>3031</v>
      </c>
    </row>
    <row r="223" spans="1:7">
      <c r="A223" s="80" t="s">
        <v>2138</v>
      </c>
      <c r="B223" s="78">
        <v>51</v>
      </c>
      <c r="C223" s="268">
        <v>2</v>
      </c>
      <c r="D223" s="78">
        <v>2</v>
      </c>
      <c r="E223" s="78">
        <v>26</v>
      </c>
      <c r="F223" s="78">
        <v>52</v>
      </c>
      <c r="G223" s="88" t="s">
        <v>2140</v>
      </c>
    </row>
    <row r="224" spans="1:7">
      <c r="A224" s="80" t="s">
        <v>1732</v>
      </c>
      <c r="B224" s="78">
        <v>51</v>
      </c>
      <c r="C224" s="268">
        <v>3</v>
      </c>
      <c r="D224" s="78">
        <v>3</v>
      </c>
      <c r="E224" s="78">
        <v>30</v>
      </c>
      <c r="F224" s="78">
        <v>90</v>
      </c>
      <c r="G224" s="88" t="s">
        <v>1733</v>
      </c>
    </row>
    <row r="225" spans="1:7">
      <c r="A225" s="80" t="s">
        <v>2517</v>
      </c>
      <c r="B225" s="78">
        <v>51</v>
      </c>
      <c r="C225" s="268">
        <v>2</v>
      </c>
      <c r="D225" s="78">
        <v>2</v>
      </c>
      <c r="E225" s="78">
        <v>11</v>
      </c>
      <c r="F225" s="78">
        <v>22</v>
      </c>
      <c r="G225" s="88" t="s">
        <v>2518</v>
      </c>
    </row>
    <row r="226" spans="1:7">
      <c r="A226" s="80" t="s">
        <v>2738</v>
      </c>
      <c r="B226" s="78">
        <v>51</v>
      </c>
      <c r="C226" s="268">
        <v>1</v>
      </c>
      <c r="D226" s="78">
        <v>2</v>
      </c>
      <c r="E226" s="78">
        <v>20</v>
      </c>
      <c r="F226" s="78">
        <v>40</v>
      </c>
      <c r="G226" s="88" t="s">
        <v>2739</v>
      </c>
    </row>
    <row r="227" spans="1:7">
      <c r="A227" s="80" t="s">
        <v>1894</v>
      </c>
      <c r="B227" s="78">
        <v>51</v>
      </c>
      <c r="C227" s="268">
        <v>0</v>
      </c>
      <c r="D227" s="78">
        <v>0</v>
      </c>
      <c r="E227" s="78">
        <v>169</v>
      </c>
      <c r="F227" s="78">
        <v>1859</v>
      </c>
      <c r="G227" s="88" t="s">
        <v>1895</v>
      </c>
    </row>
    <row r="228" spans="1:7">
      <c r="A228" s="80" t="s">
        <v>2565</v>
      </c>
      <c r="B228" s="78">
        <v>51</v>
      </c>
      <c r="C228" s="268">
        <v>1</v>
      </c>
      <c r="D228" s="78">
        <v>1</v>
      </c>
      <c r="E228" s="78">
        <v>30</v>
      </c>
      <c r="F228" s="78">
        <v>30</v>
      </c>
      <c r="G228" s="88" t="s">
        <v>2566</v>
      </c>
    </row>
    <row r="229" spans="1:7">
      <c r="A229" s="80" t="s">
        <v>2481</v>
      </c>
      <c r="B229" s="78">
        <v>51</v>
      </c>
      <c r="C229" s="268">
        <v>1</v>
      </c>
      <c r="D229" s="78">
        <v>1</v>
      </c>
      <c r="E229" s="78">
        <v>24</v>
      </c>
      <c r="F229" s="78">
        <v>24</v>
      </c>
      <c r="G229" s="88" t="s">
        <v>2482</v>
      </c>
    </row>
    <row r="230" spans="1:7">
      <c r="A230" s="80" t="s">
        <v>1932</v>
      </c>
      <c r="B230" s="78">
        <v>51</v>
      </c>
      <c r="C230" s="268">
        <v>1</v>
      </c>
      <c r="D230" s="78">
        <v>1</v>
      </c>
      <c r="E230" s="78">
        <v>17</v>
      </c>
      <c r="F230" s="78">
        <v>17</v>
      </c>
      <c r="G230" s="88" t="s">
        <v>1933</v>
      </c>
    </row>
    <row r="231" spans="1:7">
      <c r="A231" s="80" t="s">
        <v>2007</v>
      </c>
      <c r="B231" s="78">
        <v>51</v>
      </c>
      <c r="C231" s="268">
        <v>792</v>
      </c>
      <c r="D231" s="78">
        <v>792</v>
      </c>
      <c r="E231" s="78">
        <v>29</v>
      </c>
      <c r="F231" s="78">
        <v>22968</v>
      </c>
      <c r="G231" s="88" t="s">
        <v>2006</v>
      </c>
    </row>
    <row r="232" spans="1:7">
      <c r="A232" s="80" t="s">
        <v>2497</v>
      </c>
      <c r="B232" s="78">
        <v>51</v>
      </c>
      <c r="C232" s="268">
        <v>2</v>
      </c>
      <c r="D232" s="78">
        <v>1</v>
      </c>
      <c r="E232" s="78">
        <v>30</v>
      </c>
      <c r="F232" s="78">
        <v>30</v>
      </c>
      <c r="G232" s="88" t="s">
        <v>2498</v>
      </c>
    </row>
    <row r="233" spans="1:7">
      <c r="A233" s="80" t="s">
        <v>2083</v>
      </c>
      <c r="B233" s="78">
        <v>51</v>
      </c>
      <c r="C233" s="268">
        <v>0</v>
      </c>
      <c r="D233" s="78">
        <v>0</v>
      </c>
      <c r="E233" s="78">
        <v>37</v>
      </c>
      <c r="F233" s="78">
        <v>111</v>
      </c>
      <c r="G233" s="88" t="s">
        <v>2084</v>
      </c>
    </row>
    <row r="234" spans="1:7">
      <c r="A234" s="80" t="s">
        <v>2096</v>
      </c>
      <c r="B234" s="78">
        <v>51</v>
      </c>
      <c r="C234" s="268">
        <v>0</v>
      </c>
      <c r="D234" s="78">
        <v>2</v>
      </c>
      <c r="E234" s="78">
        <v>58</v>
      </c>
      <c r="F234" s="78">
        <v>116</v>
      </c>
      <c r="G234" s="88" t="s">
        <v>2097</v>
      </c>
    </row>
    <row r="235" spans="1:7">
      <c r="A235" s="80" t="s">
        <v>2079</v>
      </c>
      <c r="B235" s="78">
        <v>51</v>
      </c>
      <c r="C235" s="268">
        <v>1</v>
      </c>
      <c r="D235" s="78">
        <v>1</v>
      </c>
      <c r="E235" s="78">
        <v>61</v>
      </c>
      <c r="F235" s="78">
        <v>61</v>
      </c>
      <c r="G235" s="88" t="s">
        <v>2080</v>
      </c>
    </row>
    <row r="236" spans="1:7">
      <c r="A236" s="80" t="s">
        <v>2765</v>
      </c>
      <c r="B236" s="78">
        <v>51</v>
      </c>
      <c r="C236" s="268">
        <v>1</v>
      </c>
      <c r="D236" s="78">
        <v>1</v>
      </c>
      <c r="E236" s="78">
        <v>43</v>
      </c>
      <c r="F236" s="78">
        <v>43</v>
      </c>
      <c r="G236" s="88" t="s">
        <v>2766</v>
      </c>
    </row>
    <row r="237" spans="1:7">
      <c r="A237" s="80" t="s">
        <v>2302</v>
      </c>
      <c r="B237" s="78">
        <v>51</v>
      </c>
      <c r="C237" s="268">
        <v>1</v>
      </c>
      <c r="D237" s="78">
        <v>1</v>
      </c>
      <c r="E237" s="78">
        <v>81</v>
      </c>
      <c r="F237" s="78">
        <v>81</v>
      </c>
      <c r="G237" s="88" t="s">
        <v>2303</v>
      </c>
    </row>
    <row r="238" spans="1:7">
      <c r="A238" s="80" t="s">
        <v>1880</v>
      </c>
      <c r="B238" s="78">
        <v>51</v>
      </c>
      <c r="C238" s="268">
        <v>0</v>
      </c>
      <c r="D238" s="78">
        <v>1</v>
      </c>
      <c r="E238" s="78">
        <v>10</v>
      </c>
      <c r="F238" s="78">
        <v>10</v>
      </c>
      <c r="G238" s="88" t="s">
        <v>1881</v>
      </c>
    </row>
    <row r="239" spans="1:7">
      <c r="A239" s="80" t="s">
        <v>1831</v>
      </c>
      <c r="B239" s="78">
        <v>51</v>
      </c>
      <c r="C239" s="268">
        <v>3</v>
      </c>
      <c r="D239" s="78">
        <v>3</v>
      </c>
      <c r="E239" s="78">
        <v>28</v>
      </c>
      <c r="F239" s="78">
        <v>84</v>
      </c>
      <c r="G239" s="88" t="s">
        <v>1832</v>
      </c>
    </row>
    <row r="240" spans="1:7">
      <c r="A240" s="80" t="s">
        <v>2461</v>
      </c>
      <c r="B240" s="78">
        <v>51</v>
      </c>
      <c r="C240" s="268">
        <v>0</v>
      </c>
      <c r="D240" s="78">
        <v>0</v>
      </c>
      <c r="E240" s="78">
        <v>61</v>
      </c>
      <c r="F240" s="78">
        <v>183</v>
      </c>
      <c r="G240" s="88" t="s">
        <v>2462</v>
      </c>
    </row>
    <row r="241" spans="1:7">
      <c r="A241" s="80" t="s">
        <v>2963</v>
      </c>
      <c r="B241" s="78">
        <v>51</v>
      </c>
      <c r="C241" s="268">
        <v>2</v>
      </c>
      <c r="D241" s="78">
        <v>2</v>
      </c>
      <c r="E241" s="78">
        <v>25</v>
      </c>
      <c r="F241" s="78">
        <v>50</v>
      </c>
      <c r="G241" s="88" t="s">
        <v>2964</v>
      </c>
    </row>
    <row r="242" spans="1:7">
      <c r="A242" s="80" t="s">
        <v>2805</v>
      </c>
      <c r="B242" s="78">
        <v>51</v>
      </c>
      <c r="C242" s="268">
        <v>2</v>
      </c>
      <c r="D242" s="78">
        <v>2</v>
      </c>
      <c r="E242" s="78">
        <v>37</v>
      </c>
      <c r="F242" s="78">
        <v>74</v>
      </c>
      <c r="G242" s="88" t="s">
        <v>2806</v>
      </c>
    </row>
    <row r="243" spans="1:7">
      <c r="A243" s="80" t="s">
        <v>1713</v>
      </c>
      <c r="B243" s="78">
        <v>51</v>
      </c>
      <c r="C243" s="268">
        <v>3</v>
      </c>
      <c r="D243" s="78">
        <v>3</v>
      </c>
      <c r="E243" s="78">
        <v>18</v>
      </c>
      <c r="F243" s="78">
        <v>54</v>
      </c>
      <c r="G243" s="88" t="s">
        <v>1714</v>
      </c>
    </row>
    <row r="244" spans="1:7">
      <c r="A244" s="80" t="s">
        <v>2664</v>
      </c>
      <c r="B244" s="78">
        <v>51</v>
      </c>
      <c r="C244" s="268">
        <v>2</v>
      </c>
      <c r="D244" s="78">
        <v>2</v>
      </c>
      <c r="E244" s="78">
        <v>30</v>
      </c>
      <c r="F244" s="78">
        <v>60</v>
      </c>
      <c r="G244" s="88" t="s">
        <v>2665</v>
      </c>
    </row>
    <row r="245" spans="1:7">
      <c r="A245" s="80" t="s">
        <v>2653</v>
      </c>
      <c r="B245" s="78">
        <v>51</v>
      </c>
      <c r="C245" s="268">
        <v>2</v>
      </c>
      <c r="D245" s="78">
        <v>2</v>
      </c>
      <c r="E245" s="78">
        <v>56</v>
      </c>
      <c r="F245" s="78">
        <v>112</v>
      </c>
      <c r="G245" s="88" t="s">
        <v>2654</v>
      </c>
    </row>
    <row r="246" spans="1:7">
      <c r="A246" s="80" t="s">
        <v>2520</v>
      </c>
      <c r="B246" s="78">
        <v>51</v>
      </c>
      <c r="C246" s="268">
        <v>2</v>
      </c>
      <c r="D246" s="78">
        <v>2</v>
      </c>
      <c r="E246" s="78">
        <v>43</v>
      </c>
      <c r="F246" s="78">
        <v>86</v>
      </c>
      <c r="G246" s="88" t="s">
        <v>2521</v>
      </c>
    </row>
    <row r="247" spans="1:7">
      <c r="A247" s="80" t="s">
        <v>2366</v>
      </c>
      <c r="B247" s="78">
        <v>51</v>
      </c>
      <c r="C247" s="268">
        <v>10</v>
      </c>
      <c r="D247" s="78">
        <v>10</v>
      </c>
      <c r="E247" s="78">
        <v>16</v>
      </c>
      <c r="F247" s="78">
        <v>160</v>
      </c>
      <c r="G247" s="88" t="s">
        <v>2367</v>
      </c>
    </row>
    <row r="248" spans="1:7">
      <c r="A248" s="80" t="s">
        <v>2708</v>
      </c>
      <c r="B248" s="78">
        <v>51</v>
      </c>
      <c r="C248" s="268">
        <v>4</v>
      </c>
      <c r="D248" s="78">
        <v>4</v>
      </c>
      <c r="E248" s="78">
        <v>21</v>
      </c>
      <c r="F248" s="78">
        <v>84</v>
      </c>
      <c r="G248" s="88" t="s">
        <v>2709</v>
      </c>
    </row>
    <row r="249" spans="1:7">
      <c r="A249" s="80" t="s">
        <v>2446</v>
      </c>
      <c r="B249" s="78">
        <v>51</v>
      </c>
      <c r="C249" s="268">
        <v>0</v>
      </c>
      <c r="D249" s="78">
        <v>2</v>
      </c>
      <c r="E249" s="78">
        <v>14</v>
      </c>
      <c r="F249" s="78">
        <v>28</v>
      </c>
      <c r="G249" s="88" t="s">
        <v>2447</v>
      </c>
    </row>
    <row r="250" spans="1:7">
      <c r="A250" s="80" t="s">
        <v>2675</v>
      </c>
      <c r="B250" s="78">
        <v>51</v>
      </c>
      <c r="C250" s="268">
        <v>1</v>
      </c>
      <c r="D250" s="78">
        <v>1</v>
      </c>
      <c r="E250" s="78">
        <v>41</v>
      </c>
      <c r="F250" s="78">
        <v>41</v>
      </c>
      <c r="G250" s="88" t="s">
        <v>2676</v>
      </c>
    </row>
    <row r="251" spans="1:7">
      <c r="A251" s="80" t="s">
        <v>2670</v>
      </c>
      <c r="B251" s="78">
        <v>51</v>
      </c>
      <c r="C251" s="268">
        <v>1</v>
      </c>
      <c r="D251" s="78">
        <v>1</v>
      </c>
      <c r="E251" s="78">
        <v>43</v>
      </c>
      <c r="F251" s="78">
        <v>43</v>
      </c>
      <c r="G251" s="88" t="s">
        <v>2671</v>
      </c>
    </row>
    <row r="252" spans="1:7">
      <c r="A252" s="80" t="s">
        <v>2818</v>
      </c>
      <c r="B252" s="78">
        <v>51</v>
      </c>
      <c r="C252" s="268">
        <v>1</v>
      </c>
      <c r="D252" s="78">
        <v>1</v>
      </c>
      <c r="E252" s="78">
        <v>24</v>
      </c>
      <c r="F252" s="78">
        <v>24</v>
      </c>
      <c r="G252" s="88" t="s">
        <v>2819</v>
      </c>
    </row>
    <row r="253" spans="1:7">
      <c r="A253" s="80" t="s">
        <v>2116</v>
      </c>
      <c r="B253" s="78">
        <v>51</v>
      </c>
      <c r="C253" s="268">
        <v>0</v>
      </c>
      <c r="D253" s="78">
        <v>1</v>
      </c>
      <c r="E253" s="78">
        <v>28</v>
      </c>
      <c r="F253" s="78">
        <v>28</v>
      </c>
      <c r="G253" s="88" t="s">
        <v>2117</v>
      </c>
    </row>
    <row r="254" spans="1:7">
      <c r="A254" s="80" t="s">
        <v>2657</v>
      </c>
      <c r="B254" s="78">
        <v>51</v>
      </c>
      <c r="C254" s="268">
        <v>1</v>
      </c>
      <c r="D254" s="78">
        <v>1</v>
      </c>
      <c r="E254" s="78">
        <v>28</v>
      </c>
      <c r="F254" s="78">
        <v>28</v>
      </c>
      <c r="G254" s="88" t="s">
        <v>2658</v>
      </c>
    </row>
    <row r="255" spans="1:7">
      <c r="A255" s="80" t="s">
        <v>2876</v>
      </c>
      <c r="B255" s="78">
        <v>51</v>
      </c>
      <c r="C255" s="268">
        <v>2</v>
      </c>
      <c r="D255" s="78">
        <v>2</v>
      </c>
      <c r="E255" s="78">
        <v>65</v>
      </c>
      <c r="F255" s="78">
        <v>130</v>
      </c>
      <c r="G255" s="88" t="s">
        <v>2877</v>
      </c>
    </row>
    <row r="256" spans="1:7">
      <c r="A256" s="80" t="s">
        <v>1800</v>
      </c>
      <c r="B256" s="78">
        <v>51</v>
      </c>
      <c r="C256" s="268">
        <v>2</v>
      </c>
      <c r="D256" s="78">
        <v>2</v>
      </c>
      <c r="E256" s="78">
        <v>6</v>
      </c>
      <c r="F256" s="78">
        <v>12</v>
      </c>
      <c r="G256" s="88" t="s">
        <v>2519</v>
      </c>
    </row>
    <row r="257" spans="1:7">
      <c r="A257" s="80" t="s">
        <v>2469</v>
      </c>
      <c r="B257" s="78">
        <v>51</v>
      </c>
      <c r="C257" s="268">
        <v>0</v>
      </c>
      <c r="D257" s="78">
        <v>0</v>
      </c>
      <c r="E257" s="78">
        <v>37</v>
      </c>
      <c r="F257" s="78">
        <v>333</v>
      </c>
      <c r="G257" s="88" t="s">
        <v>2470</v>
      </c>
    </row>
    <row r="258" spans="1:7">
      <c r="A258" s="80" t="s">
        <v>2974</v>
      </c>
      <c r="B258" s="78">
        <v>51</v>
      </c>
      <c r="C258" s="268">
        <v>27</v>
      </c>
      <c r="D258" s="78">
        <v>27</v>
      </c>
      <c r="E258" s="78">
        <v>199</v>
      </c>
      <c r="F258" s="78">
        <v>7363</v>
      </c>
      <c r="G258" s="88" t="s">
        <v>2975</v>
      </c>
    </row>
    <row r="259" spans="1:7">
      <c r="A259" s="80" t="s">
        <v>2781</v>
      </c>
      <c r="B259" s="78">
        <v>51</v>
      </c>
      <c r="C259" s="268">
        <v>2</v>
      </c>
      <c r="D259" s="78">
        <v>13</v>
      </c>
      <c r="E259" s="78">
        <v>28</v>
      </c>
      <c r="F259" s="78">
        <v>364</v>
      </c>
      <c r="G259" s="88" t="s">
        <v>2782</v>
      </c>
    </row>
    <row r="260" spans="1:7">
      <c r="A260" s="80" t="s">
        <v>2106</v>
      </c>
      <c r="B260" s="78">
        <v>51</v>
      </c>
      <c r="C260" s="268">
        <v>2</v>
      </c>
      <c r="D260" s="78">
        <v>2</v>
      </c>
      <c r="E260" s="78">
        <v>68</v>
      </c>
      <c r="F260" s="78">
        <v>136</v>
      </c>
      <c r="G260" s="88" t="s">
        <v>2107</v>
      </c>
    </row>
    <row r="261" spans="1:7">
      <c r="A261" s="80" t="s">
        <v>1730</v>
      </c>
      <c r="B261" s="78">
        <v>51</v>
      </c>
      <c r="C261" s="268">
        <v>2</v>
      </c>
      <c r="D261" s="78">
        <v>2</v>
      </c>
      <c r="E261" s="78">
        <v>39</v>
      </c>
      <c r="F261" s="78">
        <v>78</v>
      </c>
      <c r="G261" s="88" t="s">
        <v>1731</v>
      </c>
    </row>
    <row r="262" spans="1:7">
      <c r="A262" s="80" t="s">
        <v>2987</v>
      </c>
      <c r="B262" s="78">
        <v>51</v>
      </c>
      <c r="C262" s="268">
        <v>1</v>
      </c>
      <c r="D262" s="78">
        <v>1</v>
      </c>
      <c r="E262" s="78">
        <v>10</v>
      </c>
      <c r="F262" s="78">
        <v>10</v>
      </c>
      <c r="G262" s="88" t="s">
        <v>2988</v>
      </c>
    </row>
    <row r="263" spans="1:7">
      <c r="A263" s="80" t="s">
        <v>2390</v>
      </c>
      <c r="B263" s="78">
        <v>51</v>
      </c>
      <c r="C263" s="268">
        <v>0</v>
      </c>
      <c r="D263" s="78">
        <v>0</v>
      </c>
      <c r="E263" s="78">
        <v>74</v>
      </c>
      <c r="F263" s="78">
        <v>222</v>
      </c>
      <c r="G263" s="88" t="s">
        <v>2391</v>
      </c>
    </row>
    <row r="264" spans="1:7">
      <c r="A264" s="80" t="s">
        <v>2309</v>
      </c>
      <c r="B264" s="78">
        <v>51</v>
      </c>
      <c r="C264" s="268">
        <v>2</v>
      </c>
      <c r="D264" s="78">
        <v>2</v>
      </c>
      <c r="E264" s="78">
        <v>48</v>
      </c>
      <c r="F264" s="78">
        <v>96</v>
      </c>
      <c r="G264" s="88" t="s">
        <v>2310</v>
      </c>
    </row>
    <row r="265" spans="1:7">
      <c r="A265" s="80" t="s">
        <v>2149</v>
      </c>
      <c r="B265" s="78">
        <v>51</v>
      </c>
      <c r="C265" s="268">
        <v>5</v>
      </c>
      <c r="D265" s="78">
        <v>7</v>
      </c>
      <c r="E265" s="78">
        <v>29</v>
      </c>
      <c r="F265" s="78">
        <v>203</v>
      </c>
      <c r="G265" s="88" t="s">
        <v>2150</v>
      </c>
    </row>
    <row r="266" spans="1:7">
      <c r="A266" s="80" t="s">
        <v>2222</v>
      </c>
      <c r="B266" s="78">
        <v>51</v>
      </c>
      <c r="C266" s="268">
        <v>0</v>
      </c>
      <c r="D266" s="78">
        <v>1</v>
      </c>
      <c r="E266" s="78">
        <v>20</v>
      </c>
      <c r="F266" s="78">
        <v>20</v>
      </c>
      <c r="G266" s="88" t="s">
        <v>2223</v>
      </c>
    </row>
    <row r="267" spans="1:7">
      <c r="A267" s="80" t="s">
        <v>2451</v>
      </c>
      <c r="B267" s="78">
        <v>51</v>
      </c>
      <c r="C267" s="268">
        <v>1</v>
      </c>
      <c r="D267" s="78">
        <v>1</v>
      </c>
      <c r="E267" s="78">
        <v>25</v>
      </c>
      <c r="F267" s="78">
        <v>25</v>
      </c>
      <c r="G267" s="88" t="s">
        <v>2452</v>
      </c>
    </row>
    <row r="268" spans="1:7">
      <c r="A268" s="80" t="s">
        <v>2155</v>
      </c>
      <c r="B268" s="78">
        <v>51</v>
      </c>
      <c r="C268" s="268">
        <v>0</v>
      </c>
      <c r="D268" s="78">
        <v>1</v>
      </c>
      <c r="E268" s="78">
        <v>37</v>
      </c>
      <c r="F268" s="78">
        <v>37</v>
      </c>
      <c r="G268" s="88" t="s">
        <v>2156</v>
      </c>
    </row>
    <row r="269" spans="1:7">
      <c r="A269" s="80" t="s">
        <v>2878</v>
      </c>
      <c r="B269" s="78">
        <v>51</v>
      </c>
      <c r="C269" s="268">
        <v>1</v>
      </c>
      <c r="D269" s="78">
        <v>1</v>
      </c>
      <c r="E269" s="78">
        <v>55</v>
      </c>
      <c r="F269" s="78">
        <v>55</v>
      </c>
      <c r="G269" s="88" t="s">
        <v>2880</v>
      </c>
    </row>
    <row r="270" spans="1:7">
      <c r="A270" s="80" t="s">
        <v>2887</v>
      </c>
      <c r="B270" s="78">
        <v>51</v>
      </c>
      <c r="C270" s="268">
        <v>1</v>
      </c>
      <c r="D270" s="78">
        <v>1</v>
      </c>
      <c r="E270" s="78">
        <v>13</v>
      </c>
      <c r="F270" s="78">
        <v>13</v>
      </c>
      <c r="G270" s="88" t="s">
        <v>2888</v>
      </c>
    </row>
    <row r="271" spans="1:7">
      <c r="A271" s="80" t="s">
        <v>2368</v>
      </c>
      <c r="B271" s="78">
        <v>51</v>
      </c>
      <c r="C271" s="268">
        <v>0</v>
      </c>
      <c r="D271" s="78">
        <v>0</v>
      </c>
      <c r="E271" s="78">
        <v>42</v>
      </c>
      <c r="F271" s="78">
        <v>210</v>
      </c>
      <c r="G271" s="88" t="s">
        <v>2369</v>
      </c>
    </row>
    <row r="272" spans="1:7">
      <c r="A272" s="80" t="s">
        <v>2561</v>
      </c>
      <c r="B272" s="78">
        <v>51</v>
      </c>
      <c r="C272" s="268">
        <v>1</v>
      </c>
      <c r="D272" s="78">
        <v>1</v>
      </c>
      <c r="E272" s="78">
        <v>38</v>
      </c>
      <c r="F272" s="78">
        <v>38</v>
      </c>
      <c r="G272" s="88" t="s">
        <v>2562</v>
      </c>
    </row>
    <row r="273" spans="1:7">
      <c r="A273" s="80" t="s">
        <v>2610</v>
      </c>
      <c r="B273" s="78">
        <v>51</v>
      </c>
      <c r="C273" s="268">
        <v>1</v>
      </c>
      <c r="D273" s="78">
        <v>1</v>
      </c>
      <c r="E273" s="78">
        <v>28</v>
      </c>
      <c r="F273" s="78">
        <v>28</v>
      </c>
      <c r="G273" s="88" t="s">
        <v>2611</v>
      </c>
    </row>
    <row r="274" spans="1:7">
      <c r="A274" s="80" t="s">
        <v>1804</v>
      </c>
      <c r="B274" s="78">
        <v>51</v>
      </c>
      <c r="C274" s="268">
        <v>0</v>
      </c>
      <c r="D274" s="78">
        <v>1</v>
      </c>
      <c r="E274" s="78">
        <v>18</v>
      </c>
      <c r="F274" s="78">
        <v>18</v>
      </c>
      <c r="G274" s="88" t="s">
        <v>1805</v>
      </c>
    </row>
    <row r="275" spans="1:7">
      <c r="A275" s="80" t="s">
        <v>2868</v>
      </c>
      <c r="B275" s="78">
        <v>51</v>
      </c>
      <c r="C275" s="268">
        <v>1</v>
      </c>
      <c r="D275" s="78">
        <v>1</v>
      </c>
      <c r="E275" s="78">
        <v>18</v>
      </c>
      <c r="F275" s="78">
        <v>18</v>
      </c>
      <c r="G275" s="88" t="s">
        <v>2869</v>
      </c>
    </row>
    <row r="276" spans="1:7">
      <c r="A276" s="80" t="s">
        <v>2893</v>
      </c>
      <c r="B276" s="78">
        <v>51</v>
      </c>
      <c r="C276" s="268">
        <v>1</v>
      </c>
      <c r="D276" s="78">
        <v>1</v>
      </c>
      <c r="E276" s="78">
        <v>40</v>
      </c>
      <c r="F276" s="78">
        <v>40</v>
      </c>
      <c r="G276" s="88" t="s">
        <v>2894</v>
      </c>
    </row>
    <row r="277" spans="1:7">
      <c r="A277" s="80" t="s">
        <v>2020</v>
      </c>
      <c r="B277" s="78">
        <v>51</v>
      </c>
      <c r="C277" s="268">
        <v>0</v>
      </c>
      <c r="D277" s="78">
        <v>1</v>
      </c>
      <c r="E277" s="78">
        <v>19</v>
      </c>
      <c r="F277" s="78">
        <v>19</v>
      </c>
      <c r="G277" s="88" t="s">
        <v>2021</v>
      </c>
    </row>
    <row r="278" spans="1:7">
      <c r="A278" s="80" t="s">
        <v>2993</v>
      </c>
      <c r="B278" s="78">
        <v>51</v>
      </c>
      <c r="C278" s="268">
        <v>1</v>
      </c>
      <c r="D278" s="78">
        <v>1</v>
      </c>
      <c r="E278" s="78">
        <v>43</v>
      </c>
      <c r="F278" s="78">
        <v>43</v>
      </c>
      <c r="G278" s="88" t="s">
        <v>2994</v>
      </c>
    </row>
    <row r="279" spans="1:7">
      <c r="A279" s="80" t="s">
        <v>1997</v>
      </c>
      <c r="B279" s="78">
        <v>51</v>
      </c>
      <c r="C279" s="268">
        <v>1</v>
      </c>
      <c r="D279" s="78">
        <v>1</v>
      </c>
      <c r="E279" s="78">
        <v>72</v>
      </c>
      <c r="F279" s="78">
        <v>72</v>
      </c>
      <c r="G279" s="88" t="s">
        <v>1998</v>
      </c>
    </row>
    <row r="280" spans="1:7">
      <c r="A280" s="80" t="s">
        <v>2547</v>
      </c>
      <c r="B280" s="78">
        <v>51</v>
      </c>
      <c r="C280" s="268">
        <v>4</v>
      </c>
      <c r="D280" s="78">
        <v>4</v>
      </c>
      <c r="E280" s="78">
        <v>19</v>
      </c>
      <c r="F280" s="78">
        <v>76</v>
      </c>
      <c r="G280" s="88" t="s">
        <v>2548</v>
      </c>
    </row>
    <row r="281" spans="1:7">
      <c r="A281" s="80" t="s">
        <v>2208</v>
      </c>
      <c r="B281" s="78">
        <v>51</v>
      </c>
      <c r="C281" s="268">
        <v>1</v>
      </c>
      <c r="D281" s="78">
        <v>1</v>
      </c>
      <c r="E281" s="78">
        <v>28</v>
      </c>
      <c r="F281" s="78">
        <v>28</v>
      </c>
      <c r="G281" s="88" t="s">
        <v>2209</v>
      </c>
    </row>
    <row r="282" spans="1:7">
      <c r="A282" s="80" t="s">
        <v>2845</v>
      </c>
      <c r="B282" s="78">
        <v>51</v>
      </c>
      <c r="C282" s="268">
        <v>100</v>
      </c>
      <c r="D282" s="78">
        <v>105</v>
      </c>
      <c r="E282" s="78">
        <v>0</v>
      </c>
      <c r="F282" s="78">
        <v>0</v>
      </c>
      <c r="G282" s="80" t="s">
        <v>3</v>
      </c>
    </row>
    <row r="283" spans="1:7">
      <c r="A283" s="80" t="s">
        <v>2955</v>
      </c>
      <c r="B283" s="78">
        <v>51</v>
      </c>
      <c r="C283" s="268">
        <v>1</v>
      </c>
      <c r="D283" s="78">
        <v>1</v>
      </c>
      <c r="E283" s="78">
        <v>39</v>
      </c>
      <c r="F283" s="78">
        <v>39</v>
      </c>
      <c r="G283" s="88" t="s">
        <v>2956</v>
      </c>
    </row>
    <row r="284" spans="1:7">
      <c r="A284" s="80" t="s">
        <v>2588</v>
      </c>
      <c r="B284" s="78">
        <v>51</v>
      </c>
      <c r="C284" s="268">
        <v>1</v>
      </c>
      <c r="D284" s="78">
        <v>1</v>
      </c>
      <c r="E284" s="78">
        <v>128</v>
      </c>
      <c r="F284" s="78">
        <v>128</v>
      </c>
      <c r="G284" s="88" t="s">
        <v>2589</v>
      </c>
    </row>
    <row r="285" spans="1:7">
      <c r="A285" s="80" t="s">
        <v>2044</v>
      </c>
      <c r="B285" s="78">
        <v>51</v>
      </c>
      <c r="C285" s="268">
        <v>0</v>
      </c>
      <c r="D285" s="78">
        <v>1</v>
      </c>
      <c r="E285" s="78">
        <v>27</v>
      </c>
      <c r="F285" s="78">
        <v>27</v>
      </c>
      <c r="G285" s="88" t="s">
        <v>2045</v>
      </c>
    </row>
    <row r="286" spans="1:7">
      <c r="A286" s="80" t="s">
        <v>2147</v>
      </c>
      <c r="B286" s="78">
        <v>51</v>
      </c>
      <c r="C286" s="268">
        <v>0</v>
      </c>
      <c r="D286" s="78">
        <v>1</v>
      </c>
      <c r="E286" s="78">
        <v>37</v>
      </c>
      <c r="F286" s="78">
        <v>37</v>
      </c>
      <c r="G286" s="88" t="s">
        <v>2148</v>
      </c>
    </row>
    <row r="287" spans="1:7">
      <c r="A287" s="80" t="s">
        <v>1987</v>
      </c>
      <c r="B287" s="78">
        <v>51</v>
      </c>
      <c r="C287" s="268">
        <v>1</v>
      </c>
      <c r="D287" s="78">
        <v>1</v>
      </c>
      <c r="E287" s="78">
        <v>68</v>
      </c>
      <c r="F287" s="78">
        <v>68</v>
      </c>
      <c r="G287" s="88" t="s">
        <v>1988</v>
      </c>
    </row>
    <row r="288" spans="1:7">
      <c r="A288" s="80" t="s">
        <v>2288</v>
      </c>
      <c r="B288" s="78">
        <v>51</v>
      </c>
      <c r="C288" s="268">
        <v>1</v>
      </c>
      <c r="D288" s="78">
        <v>1</v>
      </c>
      <c r="E288" s="78">
        <v>68</v>
      </c>
      <c r="F288" s="78">
        <v>68</v>
      </c>
      <c r="G288" s="88" t="s">
        <v>2289</v>
      </c>
    </row>
    <row r="289" spans="1:7">
      <c r="A289" s="80" t="s">
        <v>2022</v>
      </c>
      <c r="B289" s="78">
        <v>51</v>
      </c>
      <c r="C289" s="268">
        <v>0</v>
      </c>
      <c r="D289" s="78">
        <v>0</v>
      </c>
      <c r="E289" s="78">
        <v>32</v>
      </c>
      <c r="F289" s="78">
        <v>224</v>
      </c>
      <c r="G289" s="88" t="s">
        <v>2023</v>
      </c>
    </row>
    <row r="290" spans="1:7">
      <c r="A290" s="80" t="s">
        <v>2679</v>
      </c>
      <c r="B290" s="78">
        <v>51</v>
      </c>
      <c r="C290" s="268">
        <v>2</v>
      </c>
      <c r="D290" s="78">
        <v>2</v>
      </c>
      <c r="E290" s="78">
        <v>17</v>
      </c>
      <c r="F290" s="78">
        <v>34</v>
      </c>
      <c r="G290" s="88" t="s">
        <v>2680</v>
      </c>
    </row>
    <row r="291" spans="1:7">
      <c r="A291" s="80" t="s">
        <v>2820</v>
      </c>
      <c r="B291" s="78">
        <v>51</v>
      </c>
      <c r="C291" s="268">
        <v>1</v>
      </c>
      <c r="D291" s="78">
        <v>1</v>
      </c>
      <c r="E291" s="78">
        <v>30</v>
      </c>
      <c r="F291" s="78">
        <v>30</v>
      </c>
      <c r="G291" s="88" t="s">
        <v>2821</v>
      </c>
    </row>
    <row r="292" spans="1:7">
      <c r="A292" s="80" t="s">
        <v>2194</v>
      </c>
      <c r="B292" s="78">
        <v>51</v>
      </c>
      <c r="C292" s="268">
        <v>2</v>
      </c>
      <c r="D292" s="78">
        <v>2</v>
      </c>
      <c r="E292" s="78">
        <v>12</v>
      </c>
      <c r="F292" s="78">
        <v>24</v>
      </c>
      <c r="G292" s="274" t="s">
        <v>2822</v>
      </c>
    </row>
    <row r="293" spans="1:7">
      <c r="A293" s="80" t="s">
        <v>2837</v>
      </c>
      <c r="B293" s="78">
        <v>52</v>
      </c>
      <c r="C293" s="268">
        <v>848</v>
      </c>
      <c r="D293" s="78">
        <v>848</v>
      </c>
      <c r="E293" s="78">
        <v>9</v>
      </c>
      <c r="F293" s="78">
        <v>7632</v>
      </c>
      <c r="G293" s="274" t="s">
        <v>2836</v>
      </c>
    </row>
    <row r="294" spans="1:7">
      <c r="A294" s="80" t="s">
        <v>3051</v>
      </c>
      <c r="B294" s="78">
        <v>52</v>
      </c>
      <c r="C294" s="268">
        <v>1904</v>
      </c>
      <c r="D294" s="78">
        <v>1904</v>
      </c>
      <c r="E294" s="78">
        <v>25</v>
      </c>
      <c r="F294" s="78">
        <v>47600</v>
      </c>
      <c r="G294" s="274" t="s">
        <v>3052</v>
      </c>
    </row>
    <row r="295" spans="1:7">
      <c r="A295" s="80" t="s">
        <v>2640</v>
      </c>
      <c r="B295" s="78">
        <v>52</v>
      </c>
      <c r="C295" s="268">
        <v>203</v>
      </c>
      <c r="D295" s="78">
        <v>203</v>
      </c>
      <c r="E295" s="78">
        <v>14</v>
      </c>
      <c r="F295" s="78">
        <v>2842</v>
      </c>
      <c r="G295" s="88" t="s">
        <v>2642</v>
      </c>
    </row>
    <row r="296" spans="1:7">
      <c r="A296" s="80" t="s">
        <v>2638</v>
      </c>
      <c r="B296" s="78">
        <v>52</v>
      </c>
      <c r="C296" s="268">
        <v>151</v>
      </c>
      <c r="D296" s="78">
        <v>151</v>
      </c>
      <c r="E296" s="78">
        <v>22</v>
      </c>
      <c r="F296" s="78">
        <v>3322</v>
      </c>
      <c r="G296" s="88" t="s">
        <v>2639</v>
      </c>
    </row>
    <row r="297" spans="1:7">
      <c r="A297" s="80" t="s">
        <v>2505</v>
      </c>
      <c r="B297" s="78">
        <v>52</v>
      </c>
      <c r="C297" s="268">
        <v>12</v>
      </c>
      <c r="D297" s="78">
        <v>12</v>
      </c>
      <c r="E297" s="78">
        <v>37</v>
      </c>
      <c r="F297" s="78">
        <v>444</v>
      </c>
      <c r="G297" s="88" t="s">
        <v>2506</v>
      </c>
    </row>
    <row r="298" spans="1:7">
      <c r="A298" s="80" t="s">
        <v>3064</v>
      </c>
      <c r="B298" s="78">
        <v>52</v>
      </c>
      <c r="C298" s="268">
        <v>2</v>
      </c>
      <c r="D298" s="78">
        <v>2</v>
      </c>
      <c r="E298" s="78">
        <v>20</v>
      </c>
      <c r="F298" s="78">
        <v>40</v>
      </c>
      <c r="G298" s="88" t="s">
        <v>3065</v>
      </c>
    </row>
    <row r="299" spans="1:7">
      <c r="A299" s="80" t="s">
        <v>2507</v>
      </c>
      <c r="B299" s="78">
        <v>52</v>
      </c>
      <c r="C299" s="268">
        <v>1</v>
      </c>
      <c r="D299" s="78">
        <v>1</v>
      </c>
      <c r="E299" s="78">
        <v>20</v>
      </c>
      <c r="F299" s="78">
        <v>20</v>
      </c>
      <c r="G299" s="88" t="s">
        <v>2508</v>
      </c>
    </row>
    <row r="300" spans="1:7">
      <c r="A300" s="80" t="s">
        <v>2509</v>
      </c>
      <c r="B300" s="78">
        <v>52</v>
      </c>
      <c r="C300" s="268">
        <v>1</v>
      </c>
      <c r="D300" s="78">
        <v>1</v>
      </c>
      <c r="E300" s="78">
        <v>23</v>
      </c>
      <c r="F300" s="78">
        <v>23</v>
      </c>
      <c r="G300" s="88" t="s">
        <v>2510</v>
      </c>
    </row>
    <row r="301" spans="1:7">
      <c r="C301" s="255"/>
      <c r="D301" s="59">
        <f>SUM(D3:D300)</f>
        <v>23305</v>
      </c>
    </row>
    <row r="302" spans="1:7">
      <c r="C302" s="271"/>
    </row>
    <row r="303" spans="1:7">
      <c r="C303" s="271"/>
    </row>
    <row r="304" spans="1:7">
      <c r="C304" s="271"/>
    </row>
    <row r="305" spans="3:3">
      <c r="C305" s="271"/>
    </row>
    <row r="306" spans="3:3">
      <c r="C306" s="271"/>
    </row>
    <row r="307" spans="3:3">
      <c r="C307" s="271"/>
    </row>
    <row r="308" spans="3:3">
      <c r="C308" s="271"/>
    </row>
    <row r="309" spans="3:3">
      <c r="C309" s="271"/>
    </row>
    <row r="310" spans="3:3">
      <c r="C310" s="271"/>
    </row>
    <row r="311" spans="3:3">
      <c r="C311" s="271"/>
    </row>
    <row r="312" spans="3:3">
      <c r="C312" s="271"/>
    </row>
    <row r="313" spans="3:3">
      <c r="C313" s="271"/>
    </row>
    <row r="314" spans="3:3">
      <c r="C314" s="271"/>
    </row>
    <row r="315" spans="3:3">
      <c r="C315" s="271"/>
    </row>
    <row r="316" spans="3:3">
      <c r="C316" s="271"/>
    </row>
    <row r="317" spans="3:3">
      <c r="C317" s="271"/>
    </row>
    <row r="318" spans="3:3">
      <c r="C318" s="271"/>
    </row>
    <row r="319" spans="3:3">
      <c r="C319" s="271"/>
    </row>
    <row r="320" spans="3:3">
      <c r="C320" s="271"/>
    </row>
    <row r="321" spans="3:3">
      <c r="C321" s="271"/>
    </row>
    <row r="322" spans="3:3">
      <c r="C322" s="271"/>
    </row>
    <row r="323" spans="3:3">
      <c r="C323" s="271"/>
    </row>
    <row r="324" spans="3:3">
      <c r="C324" s="271"/>
    </row>
    <row r="325" spans="3:3">
      <c r="C325" s="271"/>
    </row>
    <row r="326" spans="3:3">
      <c r="C326" s="271"/>
    </row>
    <row r="327" spans="3:3">
      <c r="C327" s="271"/>
    </row>
    <row r="328" spans="3:3">
      <c r="C328" s="271"/>
    </row>
    <row r="329" spans="3:3">
      <c r="C329" s="271"/>
    </row>
    <row r="330" spans="3:3">
      <c r="C330" s="271"/>
    </row>
    <row r="331" spans="3:3">
      <c r="C331" s="271"/>
    </row>
    <row r="332" spans="3:3">
      <c r="C332" s="271"/>
    </row>
    <row r="333" spans="3:3">
      <c r="C333" s="271"/>
    </row>
    <row r="334" spans="3:3">
      <c r="C334" s="271"/>
    </row>
    <row r="335" spans="3:3">
      <c r="C335" s="271"/>
    </row>
    <row r="336" spans="3:3">
      <c r="C336" s="271"/>
    </row>
    <row r="337" spans="3:3">
      <c r="C337" s="271"/>
    </row>
    <row r="338" spans="3:3">
      <c r="C338" s="271"/>
    </row>
    <row r="339" spans="3:3">
      <c r="C339" s="271"/>
    </row>
    <row r="340" spans="3:3">
      <c r="C340" s="271"/>
    </row>
    <row r="341" spans="3:3">
      <c r="C341" s="271"/>
    </row>
    <row r="342" spans="3:3">
      <c r="C342" s="271"/>
    </row>
    <row r="343" spans="3:3">
      <c r="C343" s="271"/>
    </row>
    <row r="344" spans="3:3">
      <c r="C344" s="271"/>
    </row>
    <row r="345" spans="3:3">
      <c r="C345" s="271"/>
    </row>
    <row r="346" spans="3:3">
      <c r="C346" s="271"/>
    </row>
    <row r="347" spans="3:3">
      <c r="C347" s="271"/>
    </row>
    <row r="348" spans="3:3">
      <c r="C348" s="271"/>
    </row>
    <row r="349" spans="3:3">
      <c r="C349" s="271"/>
    </row>
    <row r="350" spans="3:3">
      <c r="C350" s="271"/>
    </row>
    <row r="351" spans="3:3">
      <c r="C351" s="271"/>
    </row>
    <row r="352" spans="3:3">
      <c r="C352" s="271"/>
    </row>
    <row r="353" spans="3:3">
      <c r="C353" s="271"/>
    </row>
    <row r="354" spans="3:3">
      <c r="C354" s="271"/>
    </row>
    <row r="355" spans="3:3">
      <c r="C355" s="271"/>
    </row>
    <row r="356" spans="3:3">
      <c r="C356" s="271"/>
    </row>
    <row r="357" spans="3:3">
      <c r="C357" s="271"/>
    </row>
    <row r="358" spans="3:3">
      <c r="C358" s="271"/>
    </row>
    <row r="359" spans="3:3">
      <c r="C359" s="271"/>
    </row>
    <row r="360" spans="3:3">
      <c r="C360" s="271"/>
    </row>
    <row r="361" spans="3:3">
      <c r="C361" s="271"/>
    </row>
    <row r="362" spans="3:3">
      <c r="C362" s="271"/>
    </row>
    <row r="363" spans="3:3">
      <c r="C363" s="271"/>
    </row>
    <row r="364" spans="3:3">
      <c r="C364" s="271"/>
    </row>
    <row r="365" spans="3:3">
      <c r="C365" s="271"/>
    </row>
    <row r="366" spans="3:3">
      <c r="C366" s="271"/>
    </row>
    <row r="367" spans="3:3">
      <c r="C367" s="271"/>
    </row>
    <row r="368" spans="3:3">
      <c r="C368" s="271"/>
    </row>
    <row r="369" spans="3:3">
      <c r="C369" s="271"/>
    </row>
    <row r="370" spans="3:3">
      <c r="C370" s="271"/>
    </row>
    <row r="371" spans="3:3">
      <c r="C371" s="271"/>
    </row>
    <row r="372" spans="3:3">
      <c r="C372" s="271"/>
    </row>
    <row r="373" spans="3:3">
      <c r="C373" s="271"/>
    </row>
    <row r="374" spans="3:3">
      <c r="C374" s="271"/>
    </row>
    <row r="375" spans="3:3">
      <c r="C375" s="271"/>
    </row>
    <row r="376" spans="3:3">
      <c r="C376" s="271"/>
    </row>
    <row r="377" spans="3:3">
      <c r="C377" s="271"/>
    </row>
    <row r="378" spans="3:3">
      <c r="C378" s="271"/>
    </row>
    <row r="379" spans="3:3">
      <c r="C379" s="271"/>
    </row>
    <row r="380" spans="3:3">
      <c r="C380" s="271"/>
    </row>
    <row r="381" spans="3:3">
      <c r="C381" s="271"/>
    </row>
    <row r="382" spans="3:3">
      <c r="C382" s="271"/>
    </row>
    <row r="383" spans="3:3">
      <c r="C383" s="271"/>
    </row>
    <row r="384" spans="3:3">
      <c r="C384" s="271"/>
    </row>
    <row r="385" spans="3:3">
      <c r="C385" s="271"/>
    </row>
    <row r="386" spans="3:3">
      <c r="C386" s="271"/>
    </row>
    <row r="387" spans="3:3">
      <c r="C387" s="271"/>
    </row>
    <row r="388" spans="3:3">
      <c r="C388" s="271"/>
    </row>
    <row r="389" spans="3:3">
      <c r="C389" s="271"/>
    </row>
    <row r="390" spans="3:3">
      <c r="C390" s="271"/>
    </row>
    <row r="391" spans="3:3">
      <c r="C391" s="271"/>
    </row>
    <row r="392" spans="3:3">
      <c r="C392" s="271"/>
    </row>
    <row r="393" spans="3:3">
      <c r="C393" s="271"/>
    </row>
    <row r="394" spans="3:3">
      <c r="C394" s="271"/>
    </row>
    <row r="395" spans="3:3">
      <c r="C395" s="271"/>
    </row>
    <row r="396" spans="3:3">
      <c r="C396" s="271"/>
    </row>
    <row r="397" spans="3:3">
      <c r="C397" s="271"/>
    </row>
    <row r="398" spans="3:3">
      <c r="C398" s="271"/>
    </row>
    <row r="399" spans="3:3">
      <c r="C399" s="271"/>
    </row>
    <row r="400" spans="3:3">
      <c r="C400" s="271"/>
    </row>
    <row r="401" spans="3:3">
      <c r="C401" s="271"/>
    </row>
    <row r="402" spans="3:3">
      <c r="C402" s="271"/>
    </row>
    <row r="403" spans="3:3">
      <c r="C403" s="271"/>
    </row>
    <row r="404" spans="3:3">
      <c r="C404" s="271"/>
    </row>
    <row r="405" spans="3:3">
      <c r="C405" s="271"/>
    </row>
    <row r="406" spans="3:3">
      <c r="C406" s="271"/>
    </row>
    <row r="407" spans="3:3">
      <c r="C407" s="271"/>
    </row>
    <row r="408" spans="3:3">
      <c r="C408" s="271"/>
    </row>
    <row r="409" spans="3:3">
      <c r="C409" s="271"/>
    </row>
    <row r="410" spans="3:3">
      <c r="C410" s="271"/>
    </row>
    <row r="411" spans="3:3">
      <c r="C411" s="271"/>
    </row>
    <row r="412" spans="3:3">
      <c r="C412" s="271"/>
    </row>
    <row r="413" spans="3:3">
      <c r="C413" s="271"/>
    </row>
    <row r="414" spans="3:3">
      <c r="C414" s="271"/>
    </row>
    <row r="415" spans="3:3">
      <c r="C415" s="271"/>
    </row>
    <row r="416" spans="3:3">
      <c r="C416" s="271"/>
    </row>
    <row r="417" spans="3:3">
      <c r="C417" s="271"/>
    </row>
    <row r="418" spans="3:3">
      <c r="C418" s="271"/>
    </row>
    <row r="419" spans="3:3">
      <c r="C419" s="271"/>
    </row>
    <row r="420" spans="3:3">
      <c r="C420" s="271"/>
    </row>
    <row r="421" spans="3:3">
      <c r="C421" s="271"/>
    </row>
    <row r="422" spans="3:3">
      <c r="C422" s="271"/>
    </row>
    <row r="423" spans="3:3">
      <c r="C423" s="271"/>
    </row>
    <row r="424" spans="3:3">
      <c r="C424" s="271"/>
    </row>
    <row r="425" spans="3:3">
      <c r="C425" s="271"/>
    </row>
    <row r="426" spans="3:3">
      <c r="C426" s="271"/>
    </row>
    <row r="427" spans="3:3">
      <c r="C427" s="271"/>
    </row>
    <row r="428" spans="3:3">
      <c r="C428" s="271"/>
    </row>
    <row r="429" spans="3:3">
      <c r="C429" s="271"/>
    </row>
    <row r="430" spans="3:3">
      <c r="C430" s="271"/>
    </row>
    <row r="431" spans="3:3">
      <c r="C431" s="271"/>
    </row>
    <row r="432" spans="3:3">
      <c r="C432" s="271"/>
    </row>
    <row r="433" spans="3:3">
      <c r="C433" s="271"/>
    </row>
    <row r="434" spans="3:3">
      <c r="C434" s="271"/>
    </row>
    <row r="435" spans="3:3">
      <c r="C435" s="271"/>
    </row>
    <row r="436" spans="3:3">
      <c r="C436" s="271"/>
    </row>
    <row r="437" spans="3:3">
      <c r="C437" s="271"/>
    </row>
    <row r="438" spans="3:3">
      <c r="C438" s="271"/>
    </row>
    <row r="439" spans="3:3">
      <c r="C439" s="271"/>
    </row>
    <row r="440" spans="3:3">
      <c r="C440" s="271"/>
    </row>
    <row r="441" spans="3:3">
      <c r="C441" s="271"/>
    </row>
    <row r="442" spans="3:3">
      <c r="C442" s="271"/>
    </row>
    <row r="443" spans="3:3">
      <c r="C443" s="271"/>
    </row>
    <row r="444" spans="3:3">
      <c r="C444" s="271"/>
    </row>
    <row r="445" spans="3:3">
      <c r="C445" s="271"/>
    </row>
    <row r="446" spans="3:3">
      <c r="C446" s="271"/>
    </row>
    <row r="447" spans="3:3">
      <c r="C447" s="271"/>
    </row>
    <row r="448" spans="3:3">
      <c r="C448" s="271"/>
    </row>
    <row r="449" spans="3:3">
      <c r="C449" s="271"/>
    </row>
    <row r="450" spans="3:3">
      <c r="C450" s="271"/>
    </row>
    <row r="451" spans="3:3">
      <c r="C451" s="271"/>
    </row>
    <row r="452" spans="3:3">
      <c r="C452" s="271"/>
    </row>
    <row r="453" spans="3:3">
      <c r="C453" s="271"/>
    </row>
    <row r="454" spans="3:3">
      <c r="C454" s="271"/>
    </row>
    <row r="455" spans="3:3">
      <c r="C455" s="271"/>
    </row>
    <row r="456" spans="3:3">
      <c r="C456" s="271"/>
    </row>
    <row r="457" spans="3:3">
      <c r="C457" s="271"/>
    </row>
    <row r="458" spans="3:3">
      <c r="C458" s="271"/>
    </row>
    <row r="459" spans="3:3">
      <c r="C459" s="271"/>
    </row>
    <row r="460" spans="3:3">
      <c r="C460" s="271"/>
    </row>
    <row r="461" spans="3:3">
      <c r="C461" s="271"/>
    </row>
    <row r="462" spans="3:3">
      <c r="C462" s="271"/>
    </row>
    <row r="463" spans="3:3">
      <c r="C463" s="271"/>
    </row>
    <row r="464" spans="3:3">
      <c r="C464" s="271"/>
    </row>
    <row r="465" spans="3:3">
      <c r="C465" s="271"/>
    </row>
    <row r="466" spans="3:3">
      <c r="C466" s="271"/>
    </row>
    <row r="467" spans="3:3">
      <c r="C467" s="271"/>
    </row>
    <row r="468" spans="3:3">
      <c r="C468" s="271"/>
    </row>
    <row r="469" spans="3:3">
      <c r="C469" s="271"/>
    </row>
    <row r="470" spans="3:3">
      <c r="C470" s="271"/>
    </row>
    <row r="471" spans="3:3">
      <c r="C471" s="271"/>
    </row>
    <row r="472" spans="3:3">
      <c r="C472" s="271"/>
    </row>
    <row r="473" spans="3:3">
      <c r="C473" s="271"/>
    </row>
    <row r="474" spans="3:3">
      <c r="C474" s="271"/>
    </row>
    <row r="475" spans="3:3">
      <c r="C475" s="271"/>
    </row>
    <row r="476" spans="3:3">
      <c r="C476" s="271"/>
    </row>
    <row r="477" spans="3:3">
      <c r="C477" s="271"/>
    </row>
    <row r="478" spans="3:3">
      <c r="C478" s="271"/>
    </row>
    <row r="479" spans="3:3">
      <c r="C479" s="271"/>
    </row>
    <row r="480" spans="3:3">
      <c r="C480" s="271"/>
    </row>
    <row r="481" spans="3:3">
      <c r="C481" s="271"/>
    </row>
    <row r="482" spans="3:3">
      <c r="C482" s="271"/>
    </row>
    <row r="483" spans="3:3">
      <c r="C483" s="271"/>
    </row>
    <row r="484" spans="3:3">
      <c r="C484" s="271"/>
    </row>
    <row r="485" spans="3:3">
      <c r="C485" s="271"/>
    </row>
    <row r="486" spans="3:3">
      <c r="C486" s="271"/>
    </row>
    <row r="487" spans="3:3">
      <c r="C487" s="271"/>
    </row>
    <row r="488" spans="3:3">
      <c r="C488" s="271"/>
    </row>
    <row r="489" spans="3:3">
      <c r="C489" s="271"/>
    </row>
    <row r="490" spans="3:3">
      <c r="C490" s="271"/>
    </row>
    <row r="491" spans="3:3">
      <c r="C491" s="271"/>
    </row>
    <row r="492" spans="3:3">
      <c r="C492" s="271"/>
    </row>
    <row r="493" spans="3:3">
      <c r="C493" s="271"/>
    </row>
    <row r="494" spans="3:3">
      <c r="C494" s="271"/>
    </row>
    <row r="495" spans="3:3">
      <c r="C495" s="271"/>
    </row>
    <row r="496" spans="3:3">
      <c r="C496" s="271"/>
    </row>
    <row r="497" spans="3:3">
      <c r="C497" s="271"/>
    </row>
    <row r="498" spans="3:3">
      <c r="C498" s="271"/>
    </row>
    <row r="499" spans="3:3">
      <c r="C499" s="271"/>
    </row>
    <row r="500" spans="3:3">
      <c r="C500" s="271"/>
    </row>
    <row r="501" spans="3:3">
      <c r="C501" s="271"/>
    </row>
    <row r="502" spans="3:3">
      <c r="C502" s="271"/>
    </row>
    <row r="503" spans="3:3">
      <c r="C503" s="271"/>
    </row>
    <row r="504" spans="3:3">
      <c r="C504" s="271"/>
    </row>
    <row r="505" spans="3:3">
      <c r="C505" s="271"/>
    </row>
    <row r="506" spans="3:3">
      <c r="C506" s="271"/>
    </row>
    <row r="507" spans="3:3">
      <c r="C507" s="271"/>
    </row>
    <row r="508" spans="3:3">
      <c r="C508" s="271"/>
    </row>
    <row r="509" spans="3:3">
      <c r="C509" s="271"/>
    </row>
    <row r="510" spans="3:3">
      <c r="C510" s="271"/>
    </row>
    <row r="511" spans="3:3">
      <c r="C511" s="271"/>
    </row>
    <row r="512" spans="3:3">
      <c r="C512" s="271"/>
    </row>
    <row r="513" spans="3:3">
      <c r="C513" s="271"/>
    </row>
    <row r="514" spans="3:3">
      <c r="C514" s="271"/>
    </row>
    <row r="515" spans="3:3">
      <c r="C515" s="271"/>
    </row>
    <row r="516" spans="3:3">
      <c r="C516" s="271"/>
    </row>
    <row r="517" spans="3:3">
      <c r="C517" s="271"/>
    </row>
    <row r="518" spans="3:3">
      <c r="C518" s="271"/>
    </row>
    <row r="519" spans="3:3">
      <c r="C519" s="271"/>
    </row>
    <row r="520" spans="3:3">
      <c r="C520" s="271"/>
    </row>
    <row r="521" spans="3:3">
      <c r="C521" s="271"/>
    </row>
    <row r="522" spans="3:3">
      <c r="C522" s="271"/>
    </row>
    <row r="523" spans="3:3">
      <c r="C523" s="271"/>
    </row>
    <row r="524" spans="3:3">
      <c r="C524" s="271"/>
    </row>
    <row r="525" spans="3:3">
      <c r="C525" s="271"/>
    </row>
    <row r="526" spans="3:3">
      <c r="C526" s="271"/>
    </row>
    <row r="527" spans="3:3">
      <c r="C527" s="271"/>
    </row>
    <row r="528" spans="3:3">
      <c r="C528" s="271"/>
    </row>
    <row r="529" spans="3:3">
      <c r="C529" s="271"/>
    </row>
    <row r="530" spans="3:3">
      <c r="C530" s="271"/>
    </row>
    <row r="531" spans="3:3">
      <c r="C531" s="271"/>
    </row>
    <row r="532" spans="3:3">
      <c r="C532" s="271"/>
    </row>
    <row r="533" spans="3:3">
      <c r="C533" s="271"/>
    </row>
    <row r="534" spans="3:3">
      <c r="C534" s="271"/>
    </row>
    <row r="535" spans="3:3">
      <c r="C535" s="271"/>
    </row>
    <row r="536" spans="3:3">
      <c r="C536" s="271"/>
    </row>
    <row r="537" spans="3:3">
      <c r="C537" s="271"/>
    </row>
    <row r="538" spans="3:3">
      <c r="C538" s="271"/>
    </row>
    <row r="539" spans="3:3">
      <c r="C539" s="271"/>
    </row>
    <row r="540" spans="3:3">
      <c r="C540" s="271"/>
    </row>
    <row r="541" spans="3:3">
      <c r="C541" s="271"/>
    </row>
    <row r="542" spans="3:3">
      <c r="C542" s="271"/>
    </row>
    <row r="543" spans="3:3">
      <c r="C543" s="271"/>
    </row>
    <row r="544" spans="3:3">
      <c r="C544" s="271"/>
    </row>
    <row r="545" spans="3:3">
      <c r="C545" s="271"/>
    </row>
    <row r="546" spans="3:3">
      <c r="C546" s="271"/>
    </row>
    <row r="547" spans="3:3">
      <c r="C547" s="271"/>
    </row>
    <row r="548" spans="3:3">
      <c r="C548" s="271"/>
    </row>
    <row r="549" spans="3:3">
      <c r="C549" s="271"/>
    </row>
    <row r="550" spans="3:3">
      <c r="C550" s="271"/>
    </row>
    <row r="551" spans="3:3">
      <c r="C551" s="271"/>
    </row>
    <row r="552" spans="3:3">
      <c r="C552" s="271"/>
    </row>
    <row r="553" spans="3:3">
      <c r="C553" s="271"/>
    </row>
    <row r="554" spans="3:3">
      <c r="C554" s="271"/>
    </row>
    <row r="555" spans="3:3">
      <c r="C555" s="271"/>
    </row>
    <row r="556" spans="3:3">
      <c r="C556" s="271"/>
    </row>
    <row r="557" spans="3:3">
      <c r="C557" s="271"/>
    </row>
    <row r="558" spans="3:3">
      <c r="C558" s="271"/>
    </row>
    <row r="559" spans="3:3">
      <c r="C559" s="271"/>
    </row>
    <row r="560" spans="3:3">
      <c r="C560" s="271"/>
    </row>
    <row r="561" spans="3:3">
      <c r="C561" s="271"/>
    </row>
    <row r="562" spans="3:3">
      <c r="C562" s="271"/>
    </row>
    <row r="563" spans="3:3">
      <c r="C563" s="271"/>
    </row>
    <row r="564" spans="3:3">
      <c r="C564" s="271"/>
    </row>
    <row r="565" spans="3:3">
      <c r="C565" s="271"/>
    </row>
    <row r="566" spans="3:3">
      <c r="C566" s="271"/>
    </row>
    <row r="567" spans="3:3">
      <c r="C567" s="271"/>
    </row>
    <row r="568" spans="3:3">
      <c r="C568" s="271"/>
    </row>
    <row r="569" spans="3:3">
      <c r="C569" s="271"/>
    </row>
    <row r="570" spans="3:3">
      <c r="C570" s="271"/>
    </row>
    <row r="571" spans="3:3">
      <c r="C571" s="271"/>
    </row>
    <row r="572" spans="3:3">
      <c r="C572" s="271"/>
    </row>
    <row r="573" spans="3:3">
      <c r="C573" s="271"/>
    </row>
    <row r="574" spans="3:3">
      <c r="C574" s="271"/>
    </row>
    <row r="575" spans="3:3">
      <c r="C575" s="271"/>
    </row>
    <row r="576" spans="3:3">
      <c r="C576" s="271"/>
    </row>
    <row r="577" spans="3:3">
      <c r="C577" s="271"/>
    </row>
    <row r="578" spans="3:3">
      <c r="C578" s="271"/>
    </row>
    <row r="579" spans="3:3">
      <c r="C579" s="271"/>
    </row>
    <row r="580" spans="3:3">
      <c r="C580" s="271"/>
    </row>
    <row r="581" spans="3:3">
      <c r="C581" s="271"/>
    </row>
    <row r="582" spans="3:3">
      <c r="C582" s="271"/>
    </row>
    <row r="583" spans="3:3">
      <c r="C583" s="271"/>
    </row>
    <row r="584" spans="3:3">
      <c r="C584" s="271"/>
    </row>
    <row r="585" spans="3:3">
      <c r="C585" s="271"/>
    </row>
    <row r="586" spans="3:3">
      <c r="C586" s="271"/>
    </row>
    <row r="587" spans="3:3">
      <c r="C587" s="271"/>
    </row>
    <row r="588" spans="3:3">
      <c r="C588" s="271"/>
    </row>
    <row r="589" spans="3:3">
      <c r="C589" s="271"/>
    </row>
    <row r="590" spans="3:3">
      <c r="C590" s="271"/>
    </row>
    <row r="591" spans="3:3">
      <c r="C591" s="271"/>
    </row>
    <row r="592" spans="3:3">
      <c r="C592" s="271"/>
    </row>
    <row r="593" spans="3:3">
      <c r="C593" s="271"/>
    </row>
    <row r="594" spans="3:3">
      <c r="C594" s="271"/>
    </row>
    <row r="595" spans="3:3">
      <c r="C595" s="271"/>
    </row>
    <row r="596" spans="3:3">
      <c r="C596" s="271"/>
    </row>
    <row r="597" spans="3:3">
      <c r="C597" s="271"/>
    </row>
    <row r="598" spans="3:3">
      <c r="C598" s="271"/>
    </row>
    <row r="599" spans="3:3">
      <c r="C599" s="271"/>
    </row>
    <row r="600" spans="3:3">
      <c r="C600" s="271"/>
    </row>
    <row r="601" spans="3:3">
      <c r="C601" s="271"/>
    </row>
    <row r="602" spans="3:3">
      <c r="C602" s="271"/>
    </row>
    <row r="603" spans="3:3">
      <c r="C603" s="271"/>
    </row>
    <row r="604" spans="3:3">
      <c r="C604" s="271"/>
    </row>
    <row r="605" spans="3:3">
      <c r="C605" s="271"/>
    </row>
    <row r="606" spans="3:3">
      <c r="C606" s="271"/>
    </row>
    <row r="607" spans="3:3">
      <c r="C607" s="271"/>
    </row>
    <row r="608" spans="3:3">
      <c r="C608" s="271"/>
    </row>
    <row r="609" spans="3:3">
      <c r="C609" s="271"/>
    </row>
    <row r="610" spans="3:3">
      <c r="C610" s="271"/>
    </row>
    <row r="611" spans="3:3">
      <c r="C611" s="271"/>
    </row>
    <row r="612" spans="3:3">
      <c r="C612" s="271"/>
    </row>
    <row r="613" spans="3:3">
      <c r="C613" s="271"/>
    </row>
    <row r="614" spans="3:3">
      <c r="C614" s="271"/>
    </row>
    <row r="615" spans="3:3">
      <c r="C615" s="271"/>
    </row>
    <row r="616" spans="3:3">
      <c r="C616" s="271"/>
    </row>
    <row r="617" spans="3:3">
      <c r="C617" s="271"/>
    </row>
    <row r="618" spans="3:3">
      <c r="C618" s="271"/>
    </row>
    <row r="619" spans="3:3">
      <c r="C619" s="271"/>
    </row>
    <row r="620" spans="3:3">
      <c r="C620" s="271"/>
    </row>
    <row r="621" spans="3:3">
      <c r="C621" s="271"/>
    </row>
    <row r="622" spans="3:3">
      <c r="C622" s="271"/>
    </row>
    <row r="623" spans="3:3">
      <c r="C623" s="271"/>
    </row>
    <row r="624" spans="3:3">
      <c r="C624" s="271"/>
    </row>
    <row r="625" spans="3:3">
      <c r="C625" s="271"/>
    </row>
    <row r="626" spans="3:3">
      <c r="C626" s="271"/>
    </row>
    <row r="627" spans="3:3">
      <c r="C627" s="271"/>
    </row>
    <row r="628" spans="3:3">
      <c r="C628" s="271"/>
    </row>
    <row r="629" spans="3:3">
      <c r="C629" s="271"/>
    </row>
    <row r="630" spans="3:3">
      <c r="C630" s="271"/>
    </row>
    <row r="631" spans="3:3">
      <c r="C631" s="271"/>
    </row>
    <row r="632" spans="3:3">
      <c r="C632" s="271"/>
    </row>
    <row r="633" spans="3:3">
      <c r="C633" s="271"/>
    </row>
    <row r="634" spans="3:3">
      <c r="C634" s="271"/>
    </row>
    <row r="635" spans="3:3">
      <c r="C635" s="271"/>
    </row>
    <row r="636" spans="3:3">
      <c r="C636" s="271"/>
    </row>
    <row r="637" spans="3:3">
      <c r="C637" s="271"/>
    </row>
    <row r="638" spans="3:3">
      <c r="C638" s="271"/>
    </row>
    <row r="639" spans="3:3">
      <c r="C639" s="271"/>
    </row>
    <row r="640" spans="3:3">
      <c r="C640" s="271"/>
    </row>
    <row r="641" spans="3:3">
      <c r="C641" s="271"/>
    </row>
    <row r="642" spans="3:3">
      <c r="C642" s="271"/>
    </row>
    <row r="643" spans="3:3">
      <c r="C643" s="271"/>
    </row>
    <row r="644" spans="3:3">
      <c r="C644" s="271"/>
    </row>
    <row r="645" spans="3:3">
      <c r="C645" s="271"/>
    </row>
    <row r="646" spans="3:3">
      <c r="C646" s="271"/>
    </row>
    <row r="647" spans="3:3">
      <c r="C647" s="271"/>
    </row>
    <row r="648" spans="3:3">
      <c r="C648" s="271"/>
    </row>
    <row r="649" spans="3:3">
      <c r="C649" s="271"/>
    </row>
    <row r="650" spans="3:3">
      <c r="C650" s="271"/>
    </row>
    <row r="651" spans="3:3">
      <c r="C651" s="271"/>
    </row>
    <row r="652" spans="3:3">
      <c r="C652" s="271"/>
    </row>
    <row r="653" spans="3:3">
      <c r="C653" s="271"/>
    </row>
    <row r="654" spans="3:3">
      <c r="C654" s="271"/>
    </row>
    <row r="655" spans="3:3">
      <c r="C655" s="271"/>
    </row>
    <row r="656" spans="3:3">
      <c r="C656" s="271"/>
    </row>
    <row r="657" spans="3:3">
      <c r="C657" s="271"/>
    </row>
    <row r="658" spans="3:3">
      <c r="C658" s="271"/>
    </row>
    <row r="659" spans="3:3">
      <c r="C659" s="271"/>
    </row>
    <row r="660" spans="3:3">
      <c r="C660" s="271"/>
    </row>
    <row r="661" spans="3:3">
      <c r="C661" s="271"/>
    </row>
    <row r="662" spans="3:3">
      <c r="C662" s="271"/>
    </row>
    <row r="663" spans="3:3">
      <c r="C663" s="271"/>
    </row>
    <row r="664" spans="3:3">
      <c r="C664" s="271"/>
    </row>
    <row r="665" spans="3:3">
      <c r="C665" s="271"/>
    </row>
    <row r="666" spans="3:3">
      <c r="C666" s="271"/>
    </row>
    <row r="667" spans="3:3">
      <c r="C667" s="271"/>
    </row>
    <row r="668" spans="3:3">
      <c r="C668" s="271"/>
    </row>
    <row r="669" spans="3:3">
      <c r="C669" s="271"/>
    </row>
    <row r="670" spans="3:3">
      <c r="C670" s="271"/>
    </row>
    <row r="671" spans="3:3">
      <c r="C671" s="271"/>
    </row>
    <row r="672" spans="3:3">
      <c r="C672" s="271"/>
    </row>
    <row r="673" spans="3:3">
      <c r="C673" s="271"/>
    </row>
    <row r="674" spans="3:3">
      <c r="C674" s="271"/>
    </row>
    <row r="675" spans="3:3">
      <c r="C675" s="271"/>
    </row>
    <row r="676" spans="3:3">
      <c r="C676" s="271"/>
    </row>
    <row r="677" spans="3:3">
      <c r="C677" s="271"/>
    </row>
    <row r="678" spans="3:3">
      <c r="C678" s="271"/>
    </row>
    <row r="679" spans="3:3">
      <c r="C679" s="271"/>
    </row>
    <row r="680" spans="3:3">
      <c r="C680" s="271"/>
    </row>
    <row r="681" spans="3:3">
      <c r="C681" s="271"/>
    </row>
    <row r="682" spans="3:3">
      <c r="C682" s="271"/>
    </row>
    <row r="683" spans="3:3">
      <c r="C683" s="271"/>
    </row>
    <row r="684" spans="3:3">
      <c r="C684" s="271"/>
    </row>
    <row r="685" spans="3:3">
      <c r="C685" s="271"/>
    </row>
    <row r="686" spans="3:3">
      <c r="C686" s="271"/>
    </row>
    <row r="687" spans="3:3">
      <c r="C687" s="271"/>
    </row>
    <row r="688" spans="3:3">
      <c r="C688" s="271"/>
    </row>
    <row r="689" spans="3:3">
      <c r="C689" s="271"/>
    </row>
    <row r="690" spans="3:3">
      <c r="C690" s="271"/>
    </row>
    <row r="691" spans="3:3">
      <c r="C691" s="271"/>
    </row>
    <row r="692" spans="3:3">
      <c r="C692" s="271"/>
    </row>
    <row r="693" spans="3:3">
      <c r="C693" s="271"/>
    </row>
    <row r="694" spans="3:3">
      <c r="C694" s="271"/>
    </row>
    <row r="695" spans="3:3">
      <c r="C695" s="271"/>
    </row>
    <row r="696" spans="3:3">
      <c r="C696" s="271"/>
    </row>
    <row r="697" spans="3:3">
      <c r="C697" s="271"/>
    </row>
    <row r="698" spans="3:3">
      <c r="C698" s="271"/>
    </row>
    <row r="699" spans="3:3">
      <c r="C699" s="271"/>
    </row>
    <row r="700" spans="3:3">
      <c r="C700" s="271"/>
    </row>
    <row r="701" spans="3:3">
      <c r="C701" s="271"/>
    </row>
    <row r="702" spans="3:3">
      <c r="C702" s="271"/>
    </row>
    <row r="703" spans="3:3">
      <c r="C703" s="271"/>
    </row>
    <row r="704" spans="3:3">
      <c r="C704" s="271"/>
    </row>
    <row r="705" spans="3:3">
      <c r="C705" s="271"/>
    </row>
    <row r="706" spans="3:3">
      <c r="C706" s="271"/>
    </row>
    <row r="707" spans="3:3">
      <c r="C707" s="271"/>
    </row>
    <row r="708" spans="3:3">
      <c r="C708" s="271"/>
    </row>
    <row r="709" spans="3:3">
      <c r="C709" s="271"/>
    </row>
    <row r="710" spans="3:3">
      <c r="C710" s="271"/>
    </row>
    <row r="711" spans="3:3">
      <c r="C711" s="271"/>
    </row>
    <row r="712" spans="3:3">
      <c r="C712" s="271"/>
    </row>
    <row r="713" spans="3:3">
      <c r="C713" s="271"/>
    </row>
    <row r="714" spans="3:3">
      <c r="C714" s="271"/>
    </row>
    <row r="715" spans="3:3">
      <c r="C715" s="271"/>
    </row>
    <row r="716" spans="3:3">
      <c r="C716" s="271"/>
    </row>
    <row r="717" spans="3:3">
      <c r="C717" s="271"/>
    </row>
    <row r="718" spans="3:3">
      <c r="C718" s="271"/>
    </row>
    <row r="719" spans="3:3">
      <c r="C719" s="271"/>
    </row>
    <row r="720" spans="3:3">
      <c r="C720" s="271"/>
    </row>
    <row r="721" spans="3:3">
      <c r="C721" s="271"/>
    </row>
    <row r="722" spans="3:3">
      <c r="C722" s="271"/>
    </row>
    <row r="723" spans="3:3">
      <c r="C723" s="271"/>
    </row>
    <row r="724" spans="3:3">
      <c r="C724" s="271"/>
    </row>
    <row r="725" spans="3:3">
      <c r="C725" s="271"/>
    </row>
    <row r="726" spans="3:3">
      <c r="C726" s="271"/>
    </row>
    <row r="727" spans="3:3">
      <c r="C727" s="271"/>
    </row>
    <row r="728" spans="3:3">
      <c r="C728" s="271"/>
    </row>
    <row r="729" spans="3:3">
      <c r="C729" s="271"/>
    </row>
    <row r="730" spans="3:3">
      <c r="C730" s="271"/>
    </row>
    <row r="731" spans="3:3">
      <c r="C731" s="271"/>
    </row>
    <row r="732" spans="3:3">
      <c r="C732" s="271"/>
    </row>
    <row r="733" spans="3:3">
      <c r="C733" s="271"/>
    </row>
    <row r="734" spans="3:3">
      <c r="C734" s="271"/>
    </row>
    <row r="735" spans="3:3">
      <c r="C735" s="271"/>
    </row>
    <row r="736" spans="3:3">
      <c r="C736" s="271"/>
    </row>
    <row r="737" spans="3:3">
      <c r="C737" s="271"/>
    </row>
    <row r="738" spans="3:3">
      <c r="C738" s="271"/>
    </row>
    <row r="739" spans="3:3">
      <c r="C739" s="271"/>
    </row>
    <row r="740" spans="3:3">
      <c r="C740" s="271"/>
    </row>
    <row r="741" spans="3:3">
      <c r="C741" s="271"/>
    </row>
    <row r="742" spans="3:3">
      <c r="C742" s="271"/>
    </row>
    <row r="743" spans="3:3">
      <c r="C743" s="271"/>
    </row>
    <row r="744" spans="3:3">
      <c r="C744" s="271"/>
    </row>
    <row r="745" spans="3:3">
      <c r="C745" s="271"/>
    </row>
    <row r="746" spans="3:3">
      <c r="C746" s="271"/>
    </row>
    <row r="747" spans="3:3">
      <c r="C747" s="271"/>
    </row>
    <row r="748" spans="3:3">
      <c r="C748" s="271"/>
    </row>
    <row r="749" spans="3:3">
      <c r="C749" s="271"/>
    </row>
    <row r="750" spans="3:3">
      <c r="C750" s="271"/>
    </row>
    <row r="751" spans="3:3">
      <c r="C751" s="271"/>
    </row>
    <row r="752" spans="3:3">
      <c r="C752" s="271"/>
    </row>
    <row r="753" spans="3:3">
      <c r="C753" s="271"/>
    </row>
    <row r="754" spans="3:3">
      <c r="C754" s="271"/>
    </row>
    <row r="755" spans="3:3">
      <c r="C755" s="271"/>
    </row>
    <row r="756" spans="3:3">
      <c r="C756" s="271"/>
    </row>
    <row r="757" spans="3:3">
      <c r="C757" s="271"/>
    </row>
    <row r="758" spans="3:3">
      <c r="C758" s="271"/>
    </row>
    <row r="759" spans="3:3">
      <c r="C759" s="271"/>
    </row>
    <row r="760" spans="3:3">
      <c r="C760" s="271"/>
    </row>
    <row r="761" spans="3:3">
      <c r="C761" s="271"/>
    </row>
    <row r="762" spans="3:3">
      <c r="C762" s="271"/>
    </row>
    <row r="763" spans="3:3">
      <c r="C763" s="271"/>
    </row>
    <row r="764" spans="3:3">
      <c r="C764" s="271"/>
    </row>
    <row r="765" spans="3:3">
      <c r="C765" s="271"/>
    </row>
    <row r="766" spans="3:3">
      <c r="C766" s="271"/>
    </row>
    <row r="767" spans="3:3">
      <c r="C767" s="271"/>
    </row>
    <row r="768" spans="3:3">
      <c r="C768" s="271"/>
    </row>
    <row r="769" spans="3:3">
      <c r="C769" s="271"/>
    </row>
    <row r="770" spans="3:3">
      <c r="C770" s="271"/>
    </row>
    <row r="771" spans="3:3">
      <c r="C771" s="271"/>
    </row>
    <row r="772" spans="3:3">
      <c r="C772" s="271"/>
    </row>
    <row r="773" spans="3:3">
      <c r="C773" s="271"/>
    </row>
    <row r="774" spans="3:3">
      <c r="C774" s="271"/>
    </row>
    <row r="775" spans="3:3">
      <c r="C775" s="271"/>
    </row>
    <row r="776" spans="3:3">
      <c r="C776" s="271"/>
    </row>
    <row r="777" spans="3:3">
      <c r="C777" s="271"/>
    </row>
    <row r="778" spans="3:3">
      <c r="C778" s="271"/>
    </row>
    <row r="779" spans="3:3">
      <c r="C779" s="271"/>
    </row>
    <row r="780" spans="3:3">
      <c r="C780" s="271"/>
    </row>
    <row r="781" spans="3:3">
      <c r="C781" s="271"/>
    </row>
    <row r="782" spans="3:3">
      <c r="C782" s="271"/>
    </row>
    <row r="783" spans="3:3">
      <c r="C783" s="271"/>
    </row>
    <row r="784" spans="3:3">
      <c r="C784" s="271"/>
    </row>
    <row r="785" spans="3:3">
      <c r="C785" s="271"/>
    </row>
    <row r="786" spans="3:3">
      <c r="C786" s="271"/>
    </row>
    <row r="787" spans="3:3">
      <c r="C787" s="271"/>
    </row>
    <row r="788" spans="3:3">
      <c r="C788" s="271"/>
    </row>
    <row r="789" spans="3:3">
      <c r="C789" s="271"/>
    </row>
    <row r="790" spans="3:3">
      <c r="C790" s="271"/>
    </row>
    <row r="791" spans="3:3">
      <c r="C791" s="271"/>
    </row>
    <row r="792" spans="3:3">
      <c r="C792" s="271"/>
    </row>
    <row r="793" spans="3:3">
      <c r="C793" s="271"/>
    </row>
    <row r="794" spans="3:3">
      <c r="C794" s="271"/>
    </row>
    <row r="795" spans="3:3">
      <c r="C795" s="271"/>
    </row>
    <row r="796" spans="3:3">
      <c r="C796" s="271"/>
    </row>
    <row r="797" spans="3:3">
      <c r="C797" s="271"/>
    </row>
    <row r="798" spans="3:3">
      <c r="C798" s="271"/>
    </row>
    <row r="799" spans="3:3">
      <c r="C799" s="271"/>
    </row>
    <row r="800" spans="3:3">
      <c r="C800" s="271"/>
    </row>
    <row r="801" spans="3:3">
      <c r="C801" s="271"/>
    </row>
    <row r="802" spans="3:3">
      <c r="C802" s="271"/>
    </row>
    <row r="803" spans="3:3">
      <c r="C803" s="271"/>
    </row>
    <row r="804" spans="3:3">
      <c r="C804" s="271"/>
    </row>
    <row r="805" spans="3:3">
      <c r="C805" s="271"/>
    </row>
    <row r="806" spans="3:3">
      <c r="C806" s="271"/>
    </row>
    <row r="807" spans="3:3">
      <c r="C807" s="271"/>
    </row>
    <row r="808" spans="3:3">
      <c r="C808" s="271"/>
    </row>
    <row r="809" spans="3:3">
      <c r="C809" s="271"/>
    </row>
    <row r="810" spans="3:3">
      <c r="C810" s="271"/>
    </row>
    <row r="811" spans="3:3">
      <c r="C811" s="271"/>
    </row>
    <row r="812" spans="3:3">
      <c r="C812" s="271"/>
    </row>
    <row r="813" spans="3:3">
      <c r="C813" s="271"/>
    </row>
    <row r="814" spans="3:3">
      <c r="C814" s="271"/>
    </row>
    <row r="815" spans="3:3">
      <c r="C815" s="271"/>
    </row>
    <row r="816" spans="3:3">
      <c r="C816" s="271"/>
    </row>
    <row r="817" spans="3:3">
      <c r="C817" s="271"/>
    </row>
    <row r="818" spans="3:3">
      <c r="C818" s="271"/>
    </row>
    <row r="819" spans="3:3">
      <c r="C819" s="271"/>
    </row>
    <row r="820" spans="3:3">
      <c r="C820" s="271"/>
    </row>
    <row r="821" spans="3:3">
      <c r="C821" s="271"/>
    </row>
    <row r="822" spans="3:3">
      <c r="C822" s="271"/>
    </row>
    <row r="823" spans="3:3">
      <c r="C823" s="271"/>
    </row>
    <row r="824" spans="3:3">
      <c r="C824" s="271"/>
    </row>
    <row r="825" spans="3:3">
      <c r="C825" s="271"/>
    </row>
    <row r="826" spans="3:3">
      <c r="C826" s="271"/>
    </row>
    <row r="827" spans="3:3">
      <c r="C827" s="271"/>
    </row>
    <row r="828" spans="3:3">
      <c r="C828" s="271"/>
    </row>
    <row r="829" spans="3:3">
      <c r="C829" s="271"/>
    </row>
    <row r="830" spans="3:3">
      <c r="C830" s="271"/>
    </row>
    <row r="831" spans="3:3">
      <c r="C831" s="271"/>
    </row>
    <row r="832" spans="3:3">
      <c r="C832" s="271"/>
    </row>
    <row r="833" spans="3:3">
      <c r="C833" s="271"/>
    </row>
    <row r="834" spans="3:3">
      <c r="C834" s="271"/>
    </row>
    <row r="835" spans="3:3">
      <c r="C835" s="271"/>
    </row>
    <row r="836" spans="3:3">
      <c r="C836" s="271"/>
    </row>
    <row r="837" spans="3:3">
      <c r="C837" s="271"/>
    </row>
    <row r="838" spans="3:3">
      <c r="C838" s="271"/>
    </row>
    <row r="839" spans="3:3">
      <c r="C839" s="271"/>
    </row>
    <row r="840" spans="3:3">
      <c r="C840" s="271"/>
    </row>
    <row r="841" spans="3:3">
      <c r="C841" s="271"/>
    </row>
    <row r="842" spans="3:3">
      <c r="C842" s="271"/>
    </row>
    <row r="843" spans="3:3">
      <c r="C843" s="271"/>
    </row>
    <row r="844" spans="3:3">
      <c r="C844" s="271"/>
    </row>
    <row r="845" spans="3:3">
      <c r="C845" s="271"/>
    </row>
    <row r="846" spans="3:3">
      <c r="C846" s="271"/>
    </row>
    <row r="847" spans="3:3">
      <c r="C847" s="271"/>
    </row>
    <row r="848" spans="3:3">
      <c r="C848" s="271"/>
    </row>
    <row r="849" spans="3:3">
      <c r="C849" s="271"/>
    </row>
    <row r="850" spans="3:3">
      <c r="C850" s="271"/>
    </row>
    <row r="851" spans="3:3">
      <c r="C851" s="271"/>
    </row>
    <row r="852" spans="3:3">
      <c r="C852" s="271"/>
    </row>
    <row r="853" spans="3:3">
      <c r="C853" s="271"/>
    </row>
    <row r="854" spans="3:3">
      <c r="C854" s="271"/>
    </row>
    <row r="855" spans="3:3">
      <c r="C855" s="271"/>
    </row>
    <row r="856" spans="3:3">
      <c r="C856" s="271"/>
    </row>
    <row r="857" spans="3:3">
      <c r="C857" s="271"/>
    </row>
    <row r="858" spans="3:3">
      <c r="C858" s="271"/>
    </row>
    <row r="859" spans="3:3">
      <c r="C859" s="271"/>
    </row>
    <row r="860" spans="3:3">
      <c r="C860" s="271"/>
    </row>
    <row r="861" spans="3:3">
      <c r="C861" s="271"/>
    </row>
    <row r="862" spans="3:3">
      <c r="C862" s="271"/>
    </row>
    <row r="863" spans="3:3">
      <c r="C863" s="271"/>
    </row>
    <row r="864" spans="3:3">
      <c r="C864" s="271"/>
    </row>
    <row r="865" spans="3:3">
      <c r="C865" s="271"/>
    </row>
    <row r="866" spans="3:3">
      <c r="C866" s="271"/>
    </row>
    <row r="867" spans="3:3">
      <c r="C867" s="271"/>
    </row>
    <row r="868" spans="3:3">
      <c r="C868" s="271"/>
    </row>
    <row r="869" spans="3:3">
      <c r="C869" s="271"/>
    </row>
    <row r="870" spans="3:3">
      <c r="C870" s="271"/>
    </row>
    <row r="871" spans="3:3">
      <c r="C871" s="271"/>
    </row>
    <row r="872" spans="3:3">
      <c r="C872" s="271"/>
    </row>
    <row r="873" spans="3:3">
      <c r="C873" s="271"/>
    </row>
    <row r="874" spans="3:3">
      <c r="C874" s="271"/>
    </row>
    <row r="875" spans="3:3">
      <c r="C875" s="271"/>
    </row>
    <row r="876" spans="3:3">
      <c r="C876" s="271"/>
    </row>
    <row r="877" spans="3:3">
      <c r="C877" s="271"/>
    </row>
    <row r="878" spans="3:3">
      <c r="C878" s="271"/>
    </row>
    <row r="879" spans="3:3">
      <c r="C879" s="271"/>
    </row>
    <row r="880" spans="3:3">
      <c r="C880" s="271"/>
    </row>
    <row r="881" spans="3:3">
      <c r="C881" s="271"/>
    </row>
    <row r="882" spans="3:3">
      <c r="C882" s="271"/>
    </row>
    <row r="883" spans="3:3">
      <c r="C883" s="271"/>
    </row>
    <row r="884" spans="3:3">
      <c r="C884" s="271"/>
    </row>
    <row r="885" spans="3:3">
      <c r="C885" s="271"/>
    </row>
    <row r="886" spans="3:3">
      <c r="C886" s="271"/>
    </row>
    <row r="887" spans="3:3">
      <c r="C887" s="271"/>
    </row>
    <row r="888" spans="3:3">
      <c r="C888" s="271"/>
    </row>
    <row r="889" spans="3:3">
      <c r="C889" s="271"/>
    </row>
    <row r="890" spans="3:3">
      <c r="C890" s="271"/>
    </row>
    <row r="891" spans="3:3">
      <c r="C891" s="271"/>
    </row>
    <row r="892" spans="3:3">
      <c r="C892" s="271"/>
    </row>
    <row r="893" spans="3:3">
      <c r="C893" s="271"/>
    </row>
    <row r="894" spans="3:3">
      <c r="C894" s="271"/>
    </row>
    <row r="895" spans="3:3">
      <c r="C895" s="271"/>
    </row>
    <row r="896" spans="3:3">
      <c r="C896" s="271"/>
    </row>
    <row r="897" spans="3:3">
      <c r="C897" s="271"/>
    </row>
    <row r="898" spans="3:3">
      <c r="C898" s="271"/>
    </row>
    <row r="899" spans="3:3">
      <c r="C899" s="271"/>
    </row>
    <row r="900" spans="3:3">
      <c r="C900" s="271"/>
    </row>
    <row r="901" spans="3:3">
      <c r="C901" s="271"/>
    </row>
    <row r="902" spans="3:3">
      <c r="C902" s="271"/>
    </row>
    <row r="903" spans="3:3">
      <c r="C903" s="271"/>
    </row>
    <row r="904" spans="3:3">
      <c r="C904" s="271"/>
    </row>
    <row r="905" spans="3:3">
      <c r="C905" s="271"/>
    </row>
    <row r="906" spans="3:3">
      <c r="C906" s="271"/>
    </row>
    <row r="907" spans="3:3">
      <c r="C907" s="271"/>
    </row>
    <row r="908" spans="3:3">
      <c r="C908" s="271"/>
    </row>
    <row r="909" spans="3:3">
      <c r="C909" s="271"/>
    </row>
    <row r="910" spans="3:3">
      <c r="C910" s="271"/>
    </row>
    <row r="911" spans="3:3">
      <c r="C911" s="271"/>
    </row>
    <row r="912" spans="3:3">
      <c r="C912" s="271"/>
    </row>
    <row r="913" spans="3:3">
      <c r="C913" s="271"/>
    </row>
    <row r="914" spans="3:3">
      <c r="C914" s="271"/>
    </row>
    <row r="915" spans="3:3">
      <c r="C915" s="271"/>
    </row>
    <row r="916" spans="3:3">
      <c r="C916" s="271"/>
    </row>
    <row r="917" spans="3:3">
      <c r="C917" s="271"/>
    </row>
    <row r="918" spans="3:3">
      <c r="C918" s="271"/>
    </row>
    <row r="919" spans="3:3">
      <c r="C919" s="271"/>
    </row>
    <row r="920" spans="3:3">
      <c r="C920" s="271"/>
    </row>
    <row r="921" spans="3:3">
      <c r="C921" s="271"/>
    </row>
    <row r="922" spans="3:3">
      <c r="C922" s="271"/>
    </row>
    <row r="923" spans="3:3">
      <c r="C923" s="271"/>
    </row>
    <row r="924" spans="3:3">
      <c r="C924" s="271"/>
    </row>
    <row r="925" spans="3:3">
      <c r="C925" s="271"/>
    </row>
    <row r="926" spans="3:3">
      <c r="C926" s="271"/>
    </row>
    <row r="927" spans="3:3">
      <c r="C927" s="271"/>
    </row>
    <row r="928" spans="3:3">
      <c r="C928" s="271"/>
    </row>
    <row r="929" spans="3:3">
      <c r="C929" s="271"/>
    </row>
    <row r="930" spans="3:3">
      <c r="C930" s="271"/>
    </row>
    <row r="931" spans="3:3">
      <c r="C931" s="271"/>
    </row>
    <row r="932" spans="3:3">
      <c r="C932" s="271"/>
    </row>
    <row r="933" spans="3:3">
      <c r="C933" s="271"/>
    </row>
    <row r="934" spans="3:3">
      <c r="C934" s="271"/>
    </row>
    <row r="935" spans="3:3">
      <c r="C935" s="271"/>
    </row>
    <row r="936" spans="3:3">
      <c r="C936" s="271"/>
    </row>
    <row r="937" spans="3:3">
      <c r="C937" s="271"/>
    </row>
    <row r="938" spans="3:3">
      <c r="C938" s="271"/>
    </row>
    <row r="939" spans="3:3">
      <c r="C939" s="271"/>
    </row>
    <row r="940" spans="3:3">
      <c r="C940" s="271"/>
    </row>
    <row r="941" spans="3:3">
      <c r="C941" s="271"/>
    </row>
    <row r="942" spans="3:3">
      <c r="C942" s="271"/>
    </row>
    <row r="943" spans="3:3">
      <c r="C943" s="271"/>
    </row>
    <row r="944" spans="3:3">
      <c r="C944" s="271"/>
    </row>
    <row r="945" spans="3:3">
      <c r="C945" s="271"/>
    </row>
    <row r="946" spans="3:3">
      <c r="C946" s="271"/>
    </row>
    <row r="947" spans="3:3">
      <c r="C947" s="271"/>
    </row>
    <row r="948" spans="3:3">
      <c r="C948" s="271"/>
    </row>
    <row r="949" spans="3:3">
      <c r="C949" s="271"/>
    </row>
    <row r="950" spans="3:3">
      <c r="C950" s="271"/>
    </row>
    <row r="951" spans="3:3">
      <c r="C951" s="271"/>
    </row>
    <row r="952" spans="3:3">
      <c r="C952" s="271"/>
    </row>
    <row r="953" spans="3:3">
      <c r="C953" s="271"/>
    </row>
    <row r="954" spans="3:3">
      <c r="C954" s="271"/>
    </row>
    <row r="955" spans="3:3">
      <c r="C955" s="271"/>
    </row>
    <row r="956" spans="3:3">
      <c r="C956" s="271"/>
    </row>
    <row r="957" spans="3:3">
      <c r="C957" s="271"/>
    </row>
    <row r="958" spans="3:3">
      <c r="C958" s="271"/>
    </row>
    <row r="959" spans="3:3">
      <c r="C959" s="271"/>
    </row>
    <row r="960" spans="3:3">
      <c r="C960" s="271"/>
    </row>
    <row r="961" spans="3:3">
      <c r="C961" s="271"/>
    </row>
    <row r="962" spans="3:3">
      <c r="C962" s="271"/>
    </row>
    <row r="963" spans="3:3">
      <c r="C963" s="271"/>
    </row>
    <row r="964" spans="3:3">
      <c r="C964" s="271"/>
    </row>
    <row r="965" spans="3:3">
      <c r="C965" s="271"/>
    </row>
    <row r="966" spans="3:3">
      <c r="C966" s="271"/>
    </row>
    <row r="967" spans="3:3">
      <c r="C967" s="271"/>
    </row>
    <row r="968" spans="3:3">
      <c r="C968" s="271"/>
    </row>
    <row r="969" spans="3:3">
      <c r="C969" s="271"/>
    </row>
    <row r="970" spans="3:3">
      <c r="C970" s="271"/>
    </row>
    <row r="971" spans="3:3">
      <c r="C971" s="271"/>
    </row>
    <row r="972" spans="3:3">
      <c r="C972" s="271"/>
    </row>
    <row r="973" spans="3:3">
      <c r="C973" s="271"/>
    </row>
    <row r="974" spans="3:3">
      <c r="C974" s="271"/>
    </row>
    <row r="975" spans="3:3">
      <c r="C975" s="271"/>
    </row>
    <row r="976" spans="3:3">
      <c r="C976" s="271"/>
    </row>
    <row r="977" spans="3:3">
      <c r="C977" s="271"/>
    </row>
    <row r="978" spans="3:3">
      <c r="C978" s="271"/>
    </row>
    <row r="979" spans="3:3">
      <c r="C979" s="271"/>
    </row>
    <row r="980" spans="3:3">
      <c r="C980" s="271"/>
    </row>
    <row r="981" spans="3:3">
      <c r="C981" s="271"/>
    </row>
    <row r="982" spans="3:3">
      <c r="C982" s="271"/>
    </row>
    <row r="983" spans="3:3">
      <c r="C983" s="271"/>
    </row>
    <row r="984" spans="3:3">
      <c r="C984" s="271"/>
    </row>
    <row r="985" spans="3:3">
      <c r="C985" s="271"/>
    </row>
    <row r="986" spans="3:3">
      <c r="C986" s="271"/>
    </row>
    <row r="987" spans="3:3">
      <c r="C987" s="271"/>
    </row>
    <row r="988" spans="3:3">
      <c r="C988" s="271"/>
    </row>
    <row r="989" spans="3:3">
      <c r="C989" s="271"/>
    </row>
    <row r="990" spans="3:3">
      <c r="C990" s="271"/>
    </row>
    <row r="991" spans="3:3">
      <c r="C991" s="271"/>
    </row>
    <row r="992" spans="3:3">
      <c r="C992" s="271"/>
    </row>
    <row r="993" spans="3:3">
      <c r="C993" s="271"/>
    </row>
    <row r="994" spans="3:3">
      <c r="C994" s="271"/>
    </row>
    <row r="995" spans="3:3">
      <c r="C995" s="271"/>
    </row>
    <row r="996" spans="3:3">
      <c r="C996" s="271"/>
    </row>
    <row r="997" spans="3:3">
      <c r="C997" s="271"/>
    </row>
    <row r="998" spans="3:3">
      <c r="C998" s="271"/>
    </row>
    <row r="999" spans="3:3">
      <c r="C999" s="271"/>
    </row>
    <row r="1000" spans="3:3">
      <c r="C1000" s="271"/>
    </row>
  </sheetData>
  <customSheetViews>
    <customSheetView guid="{844EC9A4-519F-4C77-AD0D-4C3BC429D0A7}" filter="1" showAutoFilter="1">
      <pageMargins left="0.7" right="0.7" top="0.78740157499999996" bottom="0.78740157499999996" header="0.3" footer="0.3"/>
      <autoFilter ref="A1:G301" xr:uid="{64935DC4-13BD-F740-A24E-562D58B50193}"/>
    </customSheetView>
  </customSheetViews>
  <hyperlinks>
    <hyperlink ref="G2" r:id="rId1" xr:uid="{00000000-0004-0000-2300-000000000000}"/>
    <hyperlink ref="G3" r:id="rId2" xr:uid="{00000000-0004-0000-2300-000001000000}"/>
    <hyperlink ref="G4" r:id="rId3" xr:uid="{00000000-0004-0000-2300-000002000000}"/>
    <hyperlink ref="G5" r:id="rId4" xr:uid="{00000000-0004-0000-2300-000003000000}"/>
    <hyperlink ref="G6" r:id="rId5" xr:uid="{00000000-0004-0000-2300-000004000000}"/>
    <hyperlink ref="G7" r:id="rId6" xr:uid="{00000000-0004-0000-2300-000005000000}"/>
    <hyperlink ref="G8" r:id="rId7" xr:uid="{00000000-0004-0000-2300-000006000000}"/>
    <hyperlink ref="G9" r:id="rId8" xr:uid="{00000000-0004-0000-2300-000007000000}"/>
    <hyperlink ref="G10" r:id="rId9" xr:uid="{00000000-0004-0000-2300-000008000000}"/>
    <hyperlink ref="G11" r:id="rId10" xr:uid="{00000000-0004-0000-2300-000009000000}"/>
    <hyperlink ref="G12" r:id="rId11" location="prehled/" xr:uid="{00000000-0004-0000-2300-00000A000000}"/>
    <hyperlink ref="G13" r:id="rId12" xr:uid="{00000000-0004-0000-2300-00000B000000}"/>
    <hyperlink ref="G14" r:id="rId13" xr:uid="{00000000-0004-0000-2300-00000C000000}"/>
    <hyperlink ref="G15" r:id="rId14" xr:uid="{00000000-0004-0000-2300-00000D000000}"/>
    <hyperlink ref="G16" r:id="rId15" xr:uid="{00000000-0004-0000-2300-00000E000000}"/>
    <hyperlink ref="G17" r:id="rId16" xr:uid="{00000000-0004-0000-2300-00000F000000}"/>
    <hyperlink ref="G18" r:id="rId17" xr:uid="{00000000-0004-0000-2300-000010000000}"/>
    <hyperlink ref="G19" r:id="rId18" xr:uid="{00000000-0004-0000-2300-000011000000}"/>
    <hyperlink ref="G20" r:id="rId19" xr:uid="{00000000-0004-0000-2300-000012000000}"/>
    <hyperlink ref="G21" r:id="rId20" xr:uid="{00000000-0004-0000-2300-000013000000}"/>
    <hyperlink ref="G22" r:id="rId21" xr:uid="{00000000-0004-0000-2300-000014000000}"/>
    <hyperlink ref="G23" r:id="rId22" xr:uid="{00000000-0004-0000-2300-000015000000}"/>
    <hyperlink ref="G24" r:id="rId23" xr:uid="{00000000-0004-0000-2300-000016000000}"/>
    <hyperlink ref="G25" r:id="rId24" xr:uid="{00000000-0004-0000-2300-000017000000}"/>
    <hyperlink ref="G26" r:id="rId25" xr:uid="{00000000-0004-0000-2300-000018000000}"/>
    <hyperlink ref="G27" r:id="rId26" xr:uid="{00000000-0004-0000-2300-000019000000}"/>
    <hyperlink ref="G28" r:id="rId27" xr:uid="{00000000-0004-0000-2300-00001A000000}"/>
    <hyperlink ref="G29" r:id="rId28" xr:uid="{00000000-0004-0000-2300-00001B000000}"/>
    <hyperlink ref="G30" r:id="rId29" xr:uid="{00000000-0004-0000-2300-00001C000000}"/>
    <hyperlink ref="G31" r:id="rId30" xr:uid="{00000000-0004-0000-2300-00001D000000}"/>
    <hyperlink ref="G32" r:id="rId31" xr:uid="{00000000-0004-0000-2300-00001E000000}"/>
    <hyperlink ref="G33" r:id="rId32" xr:uid="{00000000-0004-0000-2300-00001F000000}"/>
    <hyperlink ref="G34" r:id="rId33" xr:uid="{00000000-0004-0000-2300-000020000000}"/>
    <hyperlink ref="G35" r:id="rId34" xr:uid="{00000000-0004-0000-2300-000021000000}"/>
    <hyperlink ref="G36" r:id="rId35" xr:uid="{00000000-0004-0000-2300-000022000000}"/>
    <hyperlink ref="G37" r:id="rId36" xr:uid="{00000000-0004-0000-2300-000023000000}"/>
    <hyperlink ref="G38" r:id="rId37" xr:uid="{00000000-0004-0000-2300-000024000000}"/>
    <hyperlink ref="G39" r:id="rId38" xr:uid="{00000000-0004-0000-2300-000025000000}"/>
    <hyperlink ref="G40" r:id="rId39" xr:uid="{00000000-0004-0000-2300-000026000000}"/>
    <hyperlink ref="G41" r:id="rId40" xr:uid="{00000000-0004-0000-2300-000027000000}"/>
    <hyperlink ref="G42" r:id="rId41" xr:uid="{00000000-0004-0000-2300-000028000000}"/>
    <hyperlink ref="G43" r:id="rId42" xr:uid="{00000000-0004-0000-2300-000029000000}"/>
    <hyperlink ref="G44" r:id="rId43" xr:uid="{00000000-0004-0000-2300-00002A000000}"/>
    <hyperlink ref="G45" r:id="rId44" xr:uid="{00000000-0004-0000-2300-00002B000000}"/>
    <hyperlink ref="G46" r:id="rId45" xr:uid="{00000000-0004-0000-2300-00002C000000}"/>
    <hyperlink ref="G47" r:id="rId46" xr:uid="{00000000-0004-0000-2300-00002D000000}"/>
    <hyperlink ref="G48" r:id="rId47" xr:uid="{00000000-0004-0000-2300-00002E000000}"/>
    <hyperlink ref="G49" r:id="rId48" xr:uid="{00000000-0004-0000-2300-00002F000000}"/>
    <hyperlink ref="G50" r:id="rId49" xr:uid="{00000000-0004-0000-2300-000030000000}"/>
    <hyperlink ref="G51" r:id="rId50" xr:uid="{00000000-0004-0000-2300-000031000000}"/>
    <hyperlink ref="G52" r:id="rId51" xr:uid="{00000000-0004-0000-2300-000032000000}"/>
    <hyperlink ref="G53" r:id="rId52" xr:uid="{00000000-0004-0000-2300-000033000000}"/>
    <hyperlink ref="G54" r:id="rId53" xr:uid="{00000000-0004-0000-2300-000034000000}"/>
    <hyperlink ref="G55" r:id="rId54" xr:uid="{00000000-0004-0000-2300-000035000000}"/>
    <hyperlink ref="G56" r:id="rId55" xr:uid="{00000000-0004-0000-2300-000036000000}"/>
    <hyperlink ref="G57" r:id="rId56" xr:uid="{00000000-0004-0000-2300-000037000000}"/>
    <hyperlink ref="G58" r:id="rId57" xr:uid="{00000000-0004-0000-2300-000038000000}"/>
    <hyperlink ref="G59" r:id="rId58" xr:uid="{00000000-0004-0000-2300-000039000000}"/>
    <hyperlink ref="G60" r:id="rId59" xr:uid="{00000000-0004-0000-2300-00003A000000}"/>
    <hyperlink ref="G61" r:id="rId60" xr:uid="{00000000-0004-0000-2300-00003B000000}"/>
    <hyperlink ref="G62" r:id="rId61" xr:uid="{00000000-0004-0000-2300-00003C000000}"/>
    <hyperlink ref="G63" r:id="rId62" xr:uid="{00000000-0004-0000-2300-00003D000000}"/>
    <hyperlink ref="G64" r:id="rId63" xr:uid="{00000000-0004-0000-2300-00003E000000}"/>
    <hyperlink ref="G65" r:id="rId64" xr:uid="{00000000-0004-0000-2300-00003F000000}"/>
    <hyperlink ref="G66" r:id="rId65" xr:uid="{00000000-0004-0000-2300-000040000000}"/>
    <hyperlink ref="G67" r:id="rId66" xr:uid="{00000000-0004-0000-2300-000041000000}"/>
    <hyperlink ref="G68" r:id="rId67" xr:uid="{00000000-0004-0000-2300-000042000000}"/>
    <hyperlink ref="G69" r:id="rId68" xr:uid="{00000000-0004-0000-2300-000043000000}"/>
    <hyperlink ref="G70" r:id="rId69" xr:uid="{00000000-0004-0000-2300-000044000000}"/>
    <hyperlink ref="G71" r:id="rId70" xr:uid="{00000000-0004-0000-2300-000045000000}"/>
    <hyperlink ref="G72" r:id="rId71" xr:uid="{00000000-0004-0000-2300-000046000000}"/>
    <hyperlink ref="G73" r:id="rId72" xr:uid="{00000000-0004-0000-2300-000047000000}"/>
    <hyperlink ref="G74" r:id="rId73" xr:uid="{00000000-0004-0000-2300-000048000000}"/>
    <hyperlink ref="G75" r:id="rId74" xr:uid="{00000000-0004-0000-2300-000049000000}"/>
    <hyperlink ref="G76" r:id="rId75" xr:uid="{00000000-0004-0000-2300-00004A000000}"/>
    <hyperlink ref="G77" r:id="rId76" xr:uid="{00000000-0004-0000-2300-00004B000000}"/>
    <hyperlink ref="G78" r:id="rId77" xr:uid="{00000000-0004-0000-2300-00004C000000}"/>
    <hyperlink ref="G79" r:id="rId78" xr:uid="{00000000-0004-0000-2300-00004D000000}"/>
    <hyperlink ref="G80" r:id="rId79" xr:uid="{00000000-0004-0000-2300-00004E000000}"/>
    <hyperlink ref="G81" r:id="rId80" xr:uid="{00000000-0004-0000-2300-00004F000000}"/>
    <hyperlink ref="G82" r:id="rId81" location="prehled/" xr:uid="{00000000-0004-0000-2300-000050000000}"/>
    <hyperlink ref="G83" r:id="rId82" xr:uid="{00000000-0004-0000-2300-000051000000}"/>
    <hyperlink ref="G84" r:id="rId83" xr:uid="{00000000-0004-0000-2300-000052000000}"/>
    <hyperlink ref="G85" r:id="rId84" xr:uid="{00000000-0004-0000-2300-000053000000}"/>
    <hyperlink ref="G86" r:id="rId85" xr:uid="{00000000-0004-0000-2300-000054000000}"/>
    <hyperlink ref="G87" r:id="rId86" xr:uid="{00000000-0004-0000-2300-000055000000}"/>
    <hyperlink ref="G88" r:id="rId87" xr:uid="{00000000-0004-0000-2300-000056000000}"/>
    <hyperlink ref="G89" r:id="rId88" xr:uid="{00000000-0004-0000-2300-000057000000}"/>
    <hyperlink ref="G90" r:id="rId89" xr:uid="{00000000-0004-0000-2300-000058000000}"/>
    <hyperlink ref="G91" r:id="rId90" xr:uid="{00000000-0004-0000-2300-000059000000}"/>
    <hyperlink ref="G92" r:id="rId91" xr:uid="{00000000-0004-0000-2300-00005A000000}"/>
    <hyperlink ref="G93" r:id="rId92" xr:uid="{00000000-0004-0000-2300-00005B000000}"/>
    <hyperlink ref="G94" r:id="rId93" xr:uid="{00000000-0004-0000-2300-00005C000000}"/>
    <hyperlink ref="G95" r:id="rId94" xr:uid="{00000000-0004-0000-2300-00005D000000}"/>
    <hyperlink ref="G96" r:id="rId95" xr:uid="{00000000-0004-0000-2300-00005E000000}"/>
    <hyperlink ref="G97" r:id="rId96" xr:uid="{00000000-0004-0000-2300-00005F000000}"/>
    <hyperlink ref="G98" r:id="rId97" xr:uid="{00000000-0004-0000-2300-000060000000}"/>
    <hyperlink ref="G99" r:id="rId98" xr:uid="{00000000-0004-0000-2300-000061000000}"/>
    <hyperlink ref="G100" r:id="rId99" xr:uid="{00000000-0004-0000-2300-000062000000}"/>
    <hyperlink ref="G101" r:id="rId100" xr:uid="{00000000-0004-0000-2300-000063000000}"/>
    <hyperlink ref="G102" r:id="rId101" xr:uid="{00000000-0004-0000-2300-000064000000}"/>
    <hyperlink ref="G103" r:id="rId102" xr:uid="{00000000-0004-0000-2300-000065000000}"/>
    <hyperlink ref="G104" r:id="rId103" xr:uid="{00000000-0004-0000-2300-000066000000}"/>
    <hyperlink ref="G105" r:id="rId104" xr:uid="{00000000-0004-0000-2300-000067000000}"/>
    <hyperlink ref="G106" r:id="rId105" xr:uid="{00000000-0004-0000-2300-000068000000}"/>
    <hyperlink ref="G107" r:id="rId106" xr:uid="{00000000-0004-0000-2300-000069000000}"/>
    <hyperlink ref="G108" r:id="rId107" xr:uid="{00000000-0004-0000-2300-00006A000000}"/>
    <hyperlink ref="G109" r:id="rId108" location="6123" xr:uid="{00000000-0004-0000-2300-00006B000000}"/>
    <hyperlink ref="G110" r:id="rId109" xr:uid="{00000000-0004-0000-2300-00006C000000}"/>
    <hyperlink ref="G111" r:id="rId110" xr:uid="{00000000-0004-0000-2300-00006D000000}"/>
    <hyperlink ref="G112" r:id="rId111" xr:uid="{00000000-0004-0000-2300-00006E000000}"/>
    <hyperlink ref="G113" r:id="rId112" xr:uid="{00000000-0004-0000-2300-00006F000000}"/>
    <hyperlink ref="G114" r:id="rId113" xr:uid="{00000000-0004-0000-2300-000070000000}"/>
    <hyperlink ref="G115" r:id="rId114" xr:uid="{00000000-0004-0000-2300-000071000000}"/>
    <hyperlink ref="G116" r:id="rId115" xr:uid="{00000000-0004-0000-2300-000072000000}"/>
    <hyperlink ref="G117" r:id="rId116" xr:uid="{00000000-0004-0000-2300-000073000000}"/>
    <hyperlink ref="G118" r:id="rId117" xr:uid="{00000000-0004-0000-2300-000074000000}"/>
    <hyperlink ref="G119" r:id="rId118" xr:uid="{00000000-0004-0000-2300-000075000000}"/>
    <hyperlink ref="G120" r:id="rId119" xr:uid="{00000000-0004-0000-2300-000076000000}"/>
    <hyperlink ref="G121" r:id="rId120" xr:uid="{00000000-0004-0000-2300-000077000000}"/>
    <hyperlink ref="G122" r:id="rId121" xr:uid="{00000000-0004-0000-2300-000078000000}"/>
    <hyperlink ref="G123" r:id="rId122" xr:uid="{00000000-0004-0000-2300-000079000000}"/>
    <hyperlink ref="G124" r:id="rId123" xr:uid="{00000000-0004-0000-2300-00007A000000}"/>
    <hyperlink ref="G125" r:id="rId124" xr:uid="{00000000-0004-0000-2300-00007B000000}"/>
    <hyperlink ref="G126" r:id="rId125" xr:uid="{00000000-0004-0000-2300-00007C000000}"/>
    <hyperlink ref="G127" r:id="rId126" xr:uid="{00000000-0004-0000-2300-00007D000000}"/>
    <hyperlink ref="G128" r:id="rId127" xr:uid="{00000000-0004-0000-2300-00007E000000}"/>
    <hyperlink ref="G129" r:id="rId128" xr:uid="{00000000-0004-0000-2300-00007F000000}"/>
    <hyperlink ref="G130" r:id="rId129" xr:uid="{00000000-0004-0000-2300-000080000000}"/>
    <hyperlink ref="G131" r:id="rId130" xr:uid="{00000000-0004-0000-2300-000081000000}"/>
    <hyperlink ref="G132" r:id="rId131" xr:uid="{00000000-0004-0000-2300-000082000000}"/>
    <hyperlink ref="G133" r:id="rId132" xr:uid="{00000000-0004-0000-2300-000083000000}"/>
    <hyperlink ref="G134" r:id="rId133" xr:uid="{00000000-0004-0000-2300-000084000000}"/>
    <hyperlink ref="G135" r:id="rId134" xr:uid="{00000000-0004-0000-2300-000085000000}"/>
    <hyperlink ref="G136" r:id="rId135" xr:uid="{00000000-0004-0000-2300-000086000000}"/>
    <hyperlink ref="G137" r:id="rId136" xr:uid="{00000000-0004-0000-2300-000087000000}"/>
    <hyperlink ref="G138" r:id="rId137" xr:uid="{00000000-0004-0000-2300-000088000000}"/>
    <hyperlink ref="G139" r:id="rId138" xr:uid="{00000000-0004-0000-2300-000089000000}"/>
    <hyperlink ref="G140" r:id="rId139" xr:uid="{00000000-0004-0000-2300-00008A000000}"/>
    <hyperlink ref="G141" r:id="rId140" xr:uid="{00000000-0004-0000-2300-00008B000000}"/>
    <hyperlink ref="G142" r:id="rId141" xr:uid="{00000000-0004-0000-2300-00008C000000}"/>
    <hyperlink ref="G143" r:id="rId142" xr:uid="{00000000-0004-0000-2300-00008D000000}"/>
    <hyperlink ref="G144" r:id="rId143" xr:uid="{00000000-0004-0000-2300-00008E000000}"/>
    <hyperlink ref="G145" r:id="rId144" xr:uid="{00000000-0004-0000-2300-00008F000000}"/>
    <hyperlink ref="G146" r:id="rId145" xr:uid="{00000000-0004-0000-2300-000090000000}"/>
    <hyperlink ref="G147" r:id="rId146" xr:uid="{00000000-0004-0000-2300-000091000000}"/>
    <hyperlink ref="G148" r:id="rId147" xr:uid="{00000000-0004-0000-2300-000092000000}"/>
    <hyperlink ref="G149" r:id="rId148" xr:uid="{00000000-0004-0000-2300-000093000000}"/>
    <hyperlink ref="G150" r:id="rId149" xr:uid="{00000000-0004-0000-2300-000094000000}"/>
    <hyperlink ref="G151" r:id="rId150" xr:uid="{00000000-0004-0000-2300-000095000000}"/>
    <hyperlink ref="G152" r:id="rId151" xr:uid="{00000000-0004-0000-2300-000096000000}"/>
    <hyperlink ref="G153" r:id="rId152" xr:uid="{00000000-0004-0000-2300-000097000000}"/>
    <hyperlink ref="G154" r:id="rId153" xr:uid="{00000000-0004-0000-2300-000098000000}"/>
    <hyperlink ref="G155" r:id="rId154" xr:uid="{00000000-0004-0000-2300-000099000000}"/>
    <hyperlink ref="G156" r:id="rId155" xr:uid="{00000000-0004-0000-2300-00009A000000}"/>
    <hyperlink ref="G157" r:id="rId156" xr:uid="{00000000-0004-0000-2300-00009B000000}"/>
    <hyperlink ref="G158" r:id="rId157" xr:uid="{00000000-0004-0000-2300-00009C000000}"/>
    <hyperlink ref="G159" r:id="rId158" xr:uid="{00000000-0004-0000-2300-00009D000000}"/>
    <hyperlink ref="G160" r:id="rId159" xr:uid="{00000000-0004-0000-2300-00009E000000}"/>
    <hyperlink ref="G161" r:id="rId160" xr:uid="{00000000-0004-0000-2300-00009F000000}"/>
    <hyperlink ref="G162" r:id="rId161" xr:uid="{00000000-0004-0000-2300-0000A0000000}"/>
    <hyperlink ref="G163" r:id="rId162" xr:uid="{00000000-0004-0000-2300-0000A1000000}"/>
    <hyperlink ref="G164" r:id="rId163" xr:uid="{00000000-0004-0000-2300-0000A2000000}"/>
    <hyperlink ref="G165" r:id="rId164" xr:uid="{00000000-0004-0000-2300-0000A3000000}"/>
    <hyperlink ref="G166" r:id="rId165" xr:uid="{00000000-0004-0000-2300-0000A4000000}"/>
    <hyperlink ref="G167" r:id="rId166" xr:uid="{00000000-0004-0000-2300-0000A5000000}"/>
    <hyperlink ref="G168" r:id="rId167" xr:uid="{00000000-0004-0000-2300-0000A6000000}"/>
    <hyperlink ref="G169" r:id="rId168" xr:uid="{00000000-0004-0000-2300-0000A7000000}"/>
    <hyperlink ref="G170" r:id="rId169" xr:uid="{00000000-0004-0000-2300-0000A8000000}"/>
    <hyperlink ref="G171" r:id="rId170" xr:uid="{00000000-0004-0000-2300-0000A9000000}"/>
    <hyperlink ref="G172" r:id="rId171" xr:uid="{00000000-0004-0000-2300-0000AA000000}"/>
    <hyperlink ref="G173" r:id="rId172" location="prehled/" xr:uid="{00000000-0004-0000-2300-0000AB000000}"/>
    <hyperlink ref="G174" r:id="rId173" xr:uid="{00000000-0004-0000-2300-0000AC000000}"/>
    <hyperlink ref="G175" r:id="rId174" xr:uid="{00000000-0004-0000-2300-0000AD000000}"/>
    <hyperlink ref="G176" r:id="rId175" xr:uid="{00000000-0004-0000-2300-0000AE000000}"/>
    <hyperlink ref="G177" r:id="rId176" xr:uid="{00000000-0004-0000-2300-0000AF000000}"/>
    <hyperlink ref="G178" r:id="rId177" xr:uid="{00000000-0004-0000-2300-0000B0000000}"/>
    <hyperlink ref="G179" r:id="rId178" xr:uid="{00000000-0004-0000-2300-0000B1000000}"/>
    <hyperlink ref="G180" r:id="rId179" xr:uid="{00000000-0004-0000-2300-0000B2000000}"/>
    <hyperlink ref="G181" r:id="rId180" xr:uid="{00000000-0004-0000-2300-0000B3000000}"/>
    <hyperlink ref="G182" r:id="rId181" xr:uid="{00000000-0004-0000-2300-0000B4000000}"/>
    <hyperlink ref="G183" r:id="rId182" xr:uid="{00000000-0004-0000-2300-0000B5000000}"/>
    <hyperlink ref="G184" r:id="rId183" xr:uid="{00000000-0004-0000-2300-0000B6000000}"/>
    <hyperlink ref="G185" r:id="rId184" xr:uid="{00000000-0004-0000-2300-0000B7000000}"/>
    <hyperlink ref="G186" r:id="rId185" xr:uid="{00000000-0004-0000-2300-0000B8000000}"/>
    <hyperlink ref="G187" r:id="rId186" xr:uid="{00000000-0004-0000-2300-0000B9000000}"/>
    <hyperlink ref="G188" r:id="rId187" xr:uid="{00000000-0004-0000-2300-0000BA000000}"/>
    <hyperlink ref="G189" r:id="rId188" xr:uid="{00000000-0004-0000-2300-0000BB000000}"/>
    <hyperlink ref="G190" r:id="rId189" xr:uid="{00000000-0004-0000-2300-0000BC000000}"/>
    <hyperlink ref="G191" r:id="rId190" xr:uid="{00000000-0004-0000-2300-0000BD000000}"/>
    <hyperlink ref="G192" r:id="rId191" xr:uid="{00000000-0004-0000-2300-0000BE000000}"/>
    <hyperlink ref="G193" r:id="rId192" xr:uid="{00000000-0004-0000-2300-0000BF000000}"/>
    <hyperlink ref="G194" r:id="rId193" xr:uid="{00000000-0004-0000-2300-0000C0000000}"/>
    <hyperlink ref="G195" r:id="rId194" xr:uid="{00000000-0004-0000-2300-0000C1000000}"/>
    <hyperlink ref="G196" r:id="rId195" xr:uid="{00000000-0004-0000-2300-0000C2000000}"/>
    <hyperlink ref="G197" r:id="rId196" xr:uid="{00000000-0004-0000-2300-0000C3000000}"/>
    <hyperlink ref="G198" r:id="rId197" xr:uid="{00000000-0004-0000-2300-0000C4000000}"/>
    <hyperlink ref="G199" r:id="rId198" xr:uid="{00000000-0004-0000-2300-0000C5000000}"/>
    <hyperlink ref="G200" r:id="rId199" xr:uid="{00000000-0004-0000-2300-0000C6000000}"/>
    <hyperlink ref="G201" r:id="rId200" xr:uid="{00000000-0004-0000-2300-0000C7000000}"/>
    <hyperlink ref="G202" r:id="rId201" xr:uid="{00000000-0004-0000-2300-0000C8000000}"/>
    <hyperlink ref="G203" r:id="rId202" xr:uid="{00000000-0004-0000-2300-0000C9000000}"/>
    <hyperlink ref="G204" r:id="rId203" xr:uid="{00000000-0004-0000-2300-0000CA000000}"/>
    <hyperlink ref="G205" r:id="rId204" xr:uid="{00000000-0004-0000-2300-0000CB000000}"/>
    <hyperlink ref="G206" r:id="rId205" xr:uid="{00000000-0004-0000-2300-0000CC000000}"/>
    <hyperlink ref="G207" r:id="rId206" xr:uid="{00000000-0004-0000-2300-0000CD000000}"/>
    <hyperlink ref="G208" r:id="rId207" xr:uid="{00000000-0004-0000-2300-0000CE000000}"/>
    <hyperlink ref="G209" r:id="rId208" xr:uid="{00000000-0004-0000-2300-0000CF000000}"/>
    <hyperlink ref="G210" r:id="rId209" xr:uid="{00000000-0004-0000-2300-0000D0000000}"/>
    <hyperlink ref="G211" r:id="rId210" xr:uid="{00000000-0004-0000-2300-0000D1000000}"/>
    <hyperlink ref="G212" r:id="rId211" xr:uid="{00000000-0004-0000-2300-0000D2000000}"/>
    <hyperlink ref="G213" r:id="rId212" xr:uid="{00000000-0004-0000-2300-0000D3000000}"/>
    <hyperlink ref="G214" r:id="rId213" xr:uid="{00000000-0004-0000-2300-0000D4000000}"/>
    <hyperlink ref="G215" r:id="rId214" xr:uid="{00000000-0004-0000-2300-0000D5000000}"/>
    <hyperlink ref="G216" r:id="rId215" xr:uid="{00000000-0004-0000-2300-0000D6000000}"/>
    <hyperlink ref="G217" r:id="rId216" xr:uid="{00000000-0004-0000-2300-0000D7000000}"/>
    <hyperlink ref="G218" r:id="rId217" xr:uid="{00000000-0004-0000-2300-0000D8000000}"/>
    <hyperlink ref="G219" r:id="rId218" xr:uid="{00000000-0004-0000-2300-0000D9000000}"/>
    <hyperlink ref="G220" r:id="rId219" xr:uid="{00000000-0004-0000-2300-0000DA000000}"/>
    <hyperlink ref="G221" r:id="rId220" xr:uid="{00000000-0004-0000-2300-0000DB000000}"/>
    <hyperlink ref="G222" r:id="rId221" xr:uid="{00000000-0004-0000-2300-0000DC000000}"/>
    <hyperlink ref="G223" r:id="rId222" xr:uid="{00000000-0004-0000-2300-0000DD000000}"/>
    <hyperlink ref="G224" r:id="rId223" xr:uid="{00000000-0004-0000-2300-0000DE000000}"/>
    <hyperlink ref="G225" r:id="rId224" xr:uid="{00000000-0004-0000-2300-0000DF000000}"/>
    <hyperlink ref="G226" r:id="rId225" xr:uid="{00000000-0004-0000-2300-0000E0000000}"/>
    <hyperlink ref="G227" r:id="rId226" xr:uid="{00000000-0004-0000-2300-0000E1000000}"/>
    <hyperlink ref="G228" r:id="rId227" xr:uid="{00000000-0004-0000-2300-0000E2000000}"/>
    <hyperlink ref="G229" r:id="rId228" xr:uid="{00000000-0004-0000-2300-0000E3000000}"/>
    <hyperlink ref="G230" r:id="rId229" xr:uid="{00000000-0004-0000-2300-0000E4000000}"/>
    <hyperlink ref="G231" r:id="rId230" xr:uid="{00000000-0004-0000-2300-0000E5000000}"/>
    <hyperlink ref="G232" r:id="rId231" xr:uid="{00000000-0004-0000-2300-0000E6000000}"/>
    <hyperlink ref="G233" r:id="rId232" xr:uid="{00000000-0004-0000-2300-0000E7000000}"/>
    <hyperlink ref="G234" r:id="rId233" xr:uid="{00000000-0004-0000-2300-0000E8000000}"/>
    <hyperlink ref="G235" r:id="rId234" xr:uid="{00000000-0004-0000-2300-0000E9000000}"/>
    <hyperlink ref="G236" r:id="rId235" xr:uid="{00000000-0004-0000-2300-0000EA000000}"/>
    <hyperlink ref="G237" r:id="rId236" xr:uid="{00000000-0004-0000-2300-0000EB000000}"/>
    <hyperlink ref="G238" r:id="rId237" xr:uid="{00000000-0004-0000-2300-0000EC000000}"/>
    <hyperlink ref="G239" r:id="rId238" xr:uid="{00000000-0004-0000-2300-0000ED000000}"/>
    <hyperlink ref="G240" r:id="rId239" xr:uid="{00000000-0004-0000-2300-0000EE000000}"/>
    <hyperlink ref="G241" r:id="rId240" xr:uid="{00000000-0004-0000-2300-0000EF000000}"/>
    <hyperlink ref="G242" r:id="rId241" xr:uid="{00000000-0004-0000-2300-0000F0000000}"/>
    <hyperlink ref="G243" r:id="rId242" xr:uid="{00000000-0004-0000-2300-0000F1000000}"/>
    <hyperlink ref="G244" r:id="rId243" xr:uid="{00000000-0004-0000-2300-0000F2000000}"/>
    <hyperlink ref="G245" r:id="rId244" xr:uid="{00000000-0004-0000-2300-0000F3000000}"/>
    <hyperlink ref="G246" r:id="rId245" location="gallery" xr:uid="{00000000-0004-0000-2300-0000F4000000}"/>
    <hyperlink ref="G247" r:id="rId246" xr:uid="{00000000-0004-0000-2300-0000F5000000}"/>
    <hyperlink ref="G248" r:id="rId247" xr:uid="{00000000-0004-0000-2300-0000F6000000}"/>
    <hyperlink ref="G249" r:id="rId248" xr:uid="{00000000-0004-0000-2300-0000F7000000}"/>
    <hyperlink ref="G250" r:id="rId249" xr:uid="{00000000-0004-0000-2300-0000F8000000}"/>
    <hyperlink ref="G251" r:id="rId250" xr:uid="{00000000-0004-0000-2300-0000F9000000}"/>
    <hyperlink ref="G252" r:id="rId251" xr:uid="{00000000-0004-0000-2300-0000FA000000}"/>
    <hyperlink ref="G253" r:id="rId252" xr:uid="{00000000-0004-0000-2300-0000FB000000}"/>
    <hyperlink ref="G254" r:id="rId253" xr:uid="{00000000-0004-0000-2300-0000FC000000}"/>
    <hyperlink ref="G255" r:id="rId254" location="prehled/" xr:uid="{00000000-0004-0000-2300-0000FD000000}"/>
    <hyperlink ref="G256" r:id="rId255" xr:uid="{00000000-0004-0000-2300-0000FE000000}"/>
    <hyperlink ref="G257" r:id="rId256" xr:uid="{00000000-0004-0000-2300-0000FF000000}"/>
    <hyperlink ref="G258" r:id="rId257" xr:uid="{00000000-0004-0000-2300-000000010000}"/>
    <hyperlink ref="G259" r:id="rId258" xr:uid="{00000000-0004-0000-2300-000001010000}"/>
    <hyperlink ref="G260" r:id="rId259" xr:uid="{00000000-0004-0000-2300-000002010000}"/>
    <hyperlink ref="G261" r:id="rId260" xr:uid="{00000000-0004-0000-2300-000003010000}"/>
    <hyperlink ref="G262" r:id="rId261" xr:uid="{00000000-0004-0000-2300-000004010000}"/>
    <hyperlink ref="G263" r:id="rId262" xr:uid="{00000000-0004-0000-2300-000005010000}"/>
    <hyperlink ref="G264" r:id="rId263" xr:uid="{00000000-0004-0000-2300-000006010000}"/>
    <hyperlink ref="G265" r:id="rId264" xr:uid="{00000000-0004-0000-2300-000007010000}"/>
    <hyperlink ref="G266" r:id="rId265" xr:uid="{00000000-0004-0000-2300-000008010000}"/>
    <hyperlink ref="G267" r:id="rId266" xr:uid="{00000000-0004-0000-2300-000009010000}"/>
    <hyperlink ref="G268" r:id="rId267" xr:uid="{00000000-0004-0000-2300-00000A010000}"/>
    <hyperlink ref="G269" r:id="rId268" xr:uid="{00000000-0004-0000-2300-00000B010000}"/>
    <hyperlink ref="G270" r:id="rId269" xr:uid="{00000000-0004-0000-2300-00000C010000}"/>
    <hyperlink ref="G271" r:id="rId270" xr:uid="{00000000-0004-0000-2300-00000D010000}"/>
    <hyperlink ref="G272" r:id="rId271" xr:uid="{00000000-0004-0000-2300-00000E010000}"/>
    <hyperlink ref="G273" r:id="rId272" xr:uid="{00000000-0004-0000-2300-00000F010000}"/>
    <hyperlink ref="G274" r:id="rId273" xr:uid="{00000000-0004-0000-2300-000010010000}"/>
    <hyperlink ref="G275" r:id="rId274" xr:uid="{00000000-0004-0000-2300-000011010000}"/>
    <hyperlink ref="G276" r:id="rId275" location="/409-model-black" xr:uid="{00000000-0004-0000-2300-000012010000}"/>
    <hyperlink ref="G277" r:id="rId276" xr:uid="{00000000-0004-0000-2300-000013010000}"/>
    <hyperlink ref="G278" r:id="rId277" xr:uid="{00000000-0004-0000-2300-000014010000}"/>
    <hyperlink ref="G279" r:id="rId278" xr:uid="{00000000-0004-0000-2300-000015010000}"/>
    <hyperlink ref="G280" r:id="rId279" xr:uid="{00000000-0004-0000-2300-000016010000}"/>
    <hyperlink ref="G281" r:id="rId280" xr:uid="{00000000-0004-0000-2300-000017010000}"/>
    <hyperlink ref="G283" r:id="rId281" xr:uid="{00000000-0004-0000-2300-000018010000}"/>
    <hyperlink ref="G284" r:id="rId282" xr:uid="{00000000-0004-0000-2300-000019010000}"/>
    <hyperlink ref="G285" r:id="rId283" xr:uid="{00000000-0004-0000-2300-00001A010000}"/>
    <hyperlink ref="G286" r:id="rId284" xr:uid="{00000000-0004-0000-2300-00001B010000}"/>
    <hyperlink ref="G287" r:id="rId285" xr:uid="{00000000-0004-0000-2300-00001C010000}"/>
    <hyperlink ref="G288" r:id="rId286" xr:uid="{00000000-0004-0000-2300-00001D010000}"/>
    <hyperlink ref="G289" r:id="rId287" xr:uid="{00000000-0004-0000-2300-00001E010000}"/>
    <hyperlink ref="G290" r:id="rId288" xr:uid="{00000000-0004-0000-2300-00001F010000}"/>
    <hyperlink ref="G291" r:id="rId289" xr:uid="{00000000-0004-0000-2300-000020010000}"/>
    <hyperlink ref="G292" r:id="rId290" xr:uid="{00000000-0004-0000-2300-000021010000}"/>
    <hyperlink ref="G293" r:id="rId291" xr:uid="{00000000-0004-0000-2300-000022010000}"/>
    <hyperlink ref="G294" r:id="rId292" xr:uid="{00000000-0004-0000-2300-000023010000}"/>
    <hyperlink ref="G295" r:id="rId293" xr:uid="{00000000-0004-0000-2300-000024010000}"/>
    <hyperlink ref="G296" r:id="rId294" xr:uid="{00000000-0004-0000-2300-000025010000}"/>
    <hyperlink ref="G297" r:id="rId295" xr:uid="{00000000-0004-0000-2300-000026010000}"/>
    <hyperlink ref="G298" r:id="rId296" xr:uid="{00000000-0004-0000-2300-000027010000}"/>
    <hyperlink ref="G299" r:id="rId297" location="prehled/" xr:uid="{00000000-0004-0000-2300-000028010000}"/>
    <hyperlink ref="G300" r:id="rId298" xr:uid="{00000000-0004-0000-2300-000029010000}"/>
  </hyperlinks>
  <pageMargins left="0.7" right="0.7" top="0.78740157499999996" bottom="0.78740157499999996" header="0.3" footer="0.3"/>
  <legacyDrawing r:id="rId299"/>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outlinePr summaryBelow="0" summaryRight="0"/>
  </sheetPr>
  <dimension ref="A1:F27"/>
  <sheetViews>
    <sheetView workbookViewId="0"/>
  </sheetViews>
  <sheetFormatPr baseColWidth="10" defaultColWidth="14.3984375" defaultRowHeight="15.75" customHeight="1"/>
  <cols>
    <col min="1" max="1" width="45.19921875" customWidth="1"/>
  </cols>
  <sheetData>
    <row r="1" spans="1:6">
      <c r="A1" s="279" t="s">
        <v>3184</v>
      </c>
      <c r="B1" s="279" t="s">
        <v>3185</v>
      </c>
      <c r="C1" s="279" t="s">
        <v>3186</v>
      </c>
      <c r="D1" s="279" t="s">
        <v>3187</v>
      </c>
      <c r="E1" s="279" t="s">
        <v>1697</v>
      </c>
      <c r="F1" s="279" t="s">
        <v>440</v>
      </c>
    </row>
    <row r="2" spans="1:6">
      <c r="A2" s="280" t="s">
        <v>2872</v>
      </c>
      <c r="B2" s="280"/>
      <c r="C2" s="281">
        <v>15</v>
      </c>
      <c r="D2" s="282">
        <v>280</v>
      </c>
      <c r="E2" s="280" t="s">
        <v>3191</v>
      </c>
      <c r="F2" s="283" t="s">
        <v>2873</v>
      </c>
    </row>
    <row r="3" spans="1:6">
      <c r="A3" s="442" t="s">
        <v>2917</v>
      </c>
      <c r="B3" s="432"/>
      <c r="C3" s="281">
        <v>85</v>
      </c>
      <c r="D3" s="282">
        <v>169</v>
      </c>
      <c r="E3" s="280" t="s">
        <v>3192</v>
      </c>
      <c r="F3" s="283" t="s">
        <v>2918</v>
      </c>
    </row>
    <row r="4" spans="1:6">
      <c r="A4" s="280" t="s">
        <v>2290</v>
      </c>
      <c r="B4" s="280">
        <v>22</v>
      </c>
      <c r="C4" s="281">
        <v>173</v>
      </c>
      <c r="D4" s="282">
        <v>139</v>
      </c>
      <c r="E4" s="280" t="s">
        <v>3193</v>
      </c>
      <c r="F4" s="283" t="s">
        <v>2291</v>
      </c>
    </row>
    <row r="5" spans="1:6">
      <c r="A5" s="280" t="s">
        <v>2936</v>
      </c>
      <c r="B5" s="280">
        <v>31</v>
      </c>
      <c r="C5" s="281">
        <v>168</v>
      </c>
      <c r="D5" s="282">
        <v>103</v>
      </c>
      <c r="E5" s="280" t="s">
        <v>3194</v>
      </c>
      <c r="F5" s="283" t="s">
        <v>2937</v>
      </c>
    </row>
    <row r="6" spans="1:6">
      <c r="A6" s="280" t="s">
        <v>2433</v>
      </c>
      <c r="B6" s="280"/>
      <c r="C6" s="281">
        <v>51</v>
      </c>
      <c r="D6" s="282">
        <v>80</v>
      </c>
      <c r="E6" s="280" t="s">
        <v>3195</v>
      </c>
      <c r="F6" s="283" t="s">
        <v>2434</v>
      </c>
    </row>
    <row r="7" spans="1:6">
      <c r="A7" s="280" t="s">
        <v>2569</v>
      </c>
      <c r="B7" s="280">
        <v>24</v>
      </c>
      <c r="C7" s="281">
        <v>102</v>
      </c>
      <c r="D7" s="282">
        <v>60</v>
      </c>
      <c r="E7" s="280" t="s">
        <v>3196</v>
      </c>
      <c r="F7" s="283" t="s">
        <v>1873</v>
      </c>
    </row>
    <row r="8" spans="1:6">
      <c r="A8" s="280" t="s">
        <v>1819</v>
      </c>
      <c r="B8" s="280"/>
      <c r="C8" s="281">
        <v>54</v>
      </c>
      <c r="D8" s="282">
        <v>51</v>
      </c>
      <c r="E8" s="280" t="s">
        <v>3197</v>
      </c>
      <c r="F8" s="283" t="s">
        <v>1820</v>
      </c>
    </row>
    <row r="9" spans="1:6">
      <c r="A9" s="280" t="s">
        <v>3057</v>
      </c>
      <c r="B9" s="280"/>
      <c r="C9" s="281">
        <v>79</v>
      </c>
      <c r="D9" s="282">
        <v>47</v>
      </c>
      <c r="E9" s="280" t="s">
        <v>3198</v>
      </c>
      <c r="F9" s="283" t="s">
        <v>3058</v>
      </c>
    </row>
    <row r="10" spans="1:6">
      <c r="A10" s="280" t="s">
        <v>2176</v>
      </c>
      <c r="B10" s="280"/>
      <c r="C10" s="281">
        <v>59</v>
      </c>
      <c r="D10" s="282">
        <v>42</v>
      </c>
      <c r="E10" s="280" t="s">
        <v>3199</v>
      </c>
      <c r="F10" s="283" t="s">
        <v>2177</v>
      </c>
    </row>
    <row r="11" spans="1:6">
      <c r="A11" s="280" t="s">
        <v>2178</v>
      </c>
      <c r="B11" s="280">
        <v>23</v>
      </c>
      <c r="C11" s="281">
        <v>25</v>
      </c>
      <c r="D11" s="282">
        <v>38</v>
      </c>
      <c r="E11" s="282">
        <v>950</v>
      </c>
      <c r="F11" s="283" t="s">
        <v>2177</v>
      </c>
    </row>
    <row r="12" spans="1:6">
      <c r="A12" s="280" t="s">
        <v>1728</v>
      </c>
      <c r="B12" s="280"/>
      <c r="C12" s="281">
        <v>286</v>
      </c>
      <c r="D12" s="282">
        <v>37</v>
      </c>
      <c r="E12" s="280" t="s">
        <v>3200</v>
      </c>
      <c r="F12" s="283" t="s">
        <v>1783</v>
      </c>
    </row>
    <row r="13" spans="1:6">
      <c r="A13" s="280" t="s">
        <v>2785</v>
      </c>
      <c r="B13" s="280"/>
      <c r="C13" s="281">
        <v>78</v>
      </c>
      <c r="D13" s="282">
        <v>33</v>
      </c>
      <c r="E13" s="280" t="s">
        <v>3201</v>
      </c>
      <c r="F13" s="283" t="s">
        <v>2786</v>
      </c>
    </row>
    <row r="14" spans="1:6">
      <c r="A14" s="280" t="s">
        <v>1951</v>
      </c>
      <c r="B14" s="280"/>
      <c r="C14" s="281">
        <v>352</v>
      </c>
      <c r="D14" s="282">
        <v>28</v>
      </c>
      <c r="E14" s="280" t="s">
        <v>3202</v>
      </c>
      <c r="F14" s="283" t="s">
        <v>1952</v>
      </c>
    </row>
    <row r="15" spans="1:6">
      <c r="A15" s="280" t="s">
        <v>2633</v>
      </c>
      <c r="B15" s="280"/>
      <c r="C15" s="281">
        <v>157</v>
      </c>
      <c r="D15" s="282">
        <v>28</v>
      </c>
      <c r="E15" s="280" t="s">
        <v>3203</v>
      </c>
      <c r="F15" s="283" t="s">
        <v>2634</v>
      </c>
    </row>
    <row r="16" spans="1:6">
      <c r="A16" s="280" t="s">
        <v>2126</v>
      </c>
      <c r="B16" s="280"/>
      <c r="C16" s="281">
        <v>84</v>
      </c>
      <c r="D16" s="282">
        <v>28</v>
      </c>
      <c r="E16" s="280" t="s">
        <v>3204</v>
      </c>
      <c r="F16" s="283" t="s">
        <v>2127</v>
      </c>
    </row>
    <row r="17" spans="1:6">
      <c r="A17" s="280" t="s">
        <v>1726</v>
      </c>
      <c r="B17" s="280">
        <v>20</v>
      </c>
      <c r="C17" s="281">
        <v>1130</v>
      </c>
      <c r="D17" s="282">
        <v>26</v>
      </c>
      <c r="E17" s="280" t="s">
        <v>3205</v>
      </c>
      <c r="F17" s="283" t="s">
        <v>1727</v>
      </c>
    </row>
    <row r="18" spans="1:6">
      <c r="A18" s="280" t="s">
        <v>1726</v>
      </c>
      <c r="B18" s="280">
        <v>35</v>
      </c>
      <c r="C18" s="281">
        <v>594</v>
      </c>
      <c r="D18" s="282">
        <v>26</v>
      </c>
      <c r="E18" s="280" t="s">
        <v>3206</v>
      </c>
      <c r="F18" s="284" t="s">
        <v>1727</v>
      </c>
    </row>
    <row r="19" spans="1:6">
      <c r="A19" s="280" t="s">
        <v>3207</v>
      </c>
      <c r="B19" s="280"/>
      <c r="C19" s="281">
        <v>298</v>
      </c>
      <c r="D19" s="282">
        <v>26</v>
      </c>
      <c r="E19" s="280" t="s">
        <v>3208</v>
      </c>
      <c r="F19" s="283" t="s">
        <v>2632</v>
      </c>
    </row>
    <row r="20" spans="1:6">
      <c r="A20" s="280" t="s">
        <v>2128</v>
      </c>
      <c r="B20" s="280">
        <v>28</v>
      </c>
      <c r="C20" s="281">
        <v>290</v>
      </c>
      <c r="D20" s="282">
        <v>26</v>
      </c>
      <c r="E20" s="280" t="s">
        <v>3209</v>
      </c>
      <c r="F20" s="283" t="s">
        <v>2129</v>
      </c>
    </row>
    <row r="21" spans="1:6">
      <c r="A21" s="280" t="s">
        <v>2627</v>
      </c>
      <c r="B21" s="280"/>
      <c r="C21" s="281">
        <v>292</v>
      </c>
      <c r="D21" s="282">
        <v>23</v>
      </c>
      <c r="E21" s="280" t="s">
        <v>3210</v>
      </c>
      <c r="F21" s="283" t="s">
        <v>2628</v>
      </c>
    </row>
    <row r="22" spans="1:6">
      <c r="A22" s="280" t="s">
        <v>1819</v>
      </c>
      <c r="B22" s="280">
        <v>23</v>
      </c>
      <c r="C22" s="281">
        <v>38</v>
      </c>
      <c r="D22" s="282">
        <v>19</v>
      </c>
      <c r="E22" s="282">
        <v>722</v>
      </c>
      <c r="F22" s="283" t="s">
        <v>2526</v>
      </c>
    </row>
    <row r="23" spans="1:6">
      <c r="A23" s="280" t="s">
        <v>2122</v>
      </c>
      <c r="B23" s="280">
        <v>31</v>
      </c>
      <c r="C23" s="281">
        <v>144</v>
      </c>
      <c r="D23" s="282">
        <v>19</v>
      </c>
      <c r="E23" s="280" t="s">
        <v>3211</v>
      </c>
      <c r="F23" s="284" t="s">
        <v>2123</v>
      </c>
    </row>
    <row r="24" spans="1:6">
      <c r="A24" s="280" t="s">
        <v>3057</v>
      </c>
      <c r="B24" s="280">
        <v>23</v>
      </c>
      <c r="C24" s="281">
        <v>78</v>
      </c>
      <c r="D24" s="282">
        <v>16</v>
      </c>
      <c r="E24" s="280" t="s">
        <v>3212</v>
      </c>
      <c r="F24" s="283" t="s">
        <v>3059</v>
      </c>
    </row>
    <row r="25" spans="1:6">
      <c r="A25" s="280" t="s">
        <v>2620</v>
      </c>
      <c r="B25" s="280">
        <v>28</v>
      </c>
      <c r="C25" s="281">
        <v>1060</v>
      </c>
      <c r="D25" s="282">
        <v>11</v>
      </c>
      <c r="E25" s="280" t="s">
        <v>3213</v>
      </c>
      <c r="F25" s="283" t="s">
        <v>2621</v>
      </c>
    </row>
    <row r="26" spans="1:6">
      <c r="A26" s="285"/>
      <c r="B26" s="285"/>
      <c r="C26" s="285"/>
      <c r="D26" s="285"/>
      <c r="E26" s="285"/>
      <c r="F26" s="285"/>
    </row>
    <row r="27" spans="1:6">
      <c r="A27" s="285"/>
      <c r="B27" s="285"/>
      <c r="C27" s="286">
        <v>5692</v>
      </c>
      <c r="D27" s="285"/>
      <c r="E27" s="287" t="s">
        <v>3214</v>
      </c>
      <c r="F27" s="285"/>
    </row>
  </sheetData>
  <autoFilter ref="A1:F25" xr:uid="{00000000-0009-0000-0000-000024000000}"/>
  <mergeCells count="1">
    <mergeCell ref="A3:B3"/>
  </mergeCells>
  <hyperlinks>
    <hyperlink ref="F2" r:id="rId1" xr:uid="{00000000-0004-0000-2400-000000000000}"/>
    <hyperlink ref="F3" r:id="rId2" xr:uid="{00000000-0004-0000-2400-000001000000}"/>
    <hyperlink ref="F4" r:id="rId3" xr:uid="{00000000-0004-0000-2400-000002000000}"/>
    <hyperlink ref="F5" r:id="rId4" xr:uid="{00000000-0004-0000-2400-000003000000}"/>
    <hyperlink ref="F6" r:id="rId5" xr:uid="{00000000-0004-0000-2400-000004000000}"/>
    <hyperlink ref="F7" r:id="rId6" xr:uid="{00000000-0004-0000-2400-000005000000}"/>
    <hyperlink ref="F8" r:id="rId7" xr:uid="{00000000-0004-0000-2400-000006000000}"/>
    <hyperlink ref="F9" r:id="rId8" xr:uid="{00000000-0004-0000-2400-000007000000}"/>
    <hyperlink ref="F10" r:id="rId9" xr:uid="{00000000-0004-0000-2400-000008000000}"/>
    <hyperlink ref="F11" r:id="rId10" xr:uid="{00000000-0004-0000-2400-000009000000}"/>
    <hyperlink ref="F12" r:id="rId11" xr:uid="{00000000-0004-0000-2400-00000A000000}"/>
    <hyperlink ref="F13" r:id="rId12" xr:uid="{00000000-0004-0000-2400-00000B000000}"/>
    <hyperlink ref="F14" r:id="rId13" xr:uid="{00000000-0004-0000-2400-00000C000000}"/>
    <hyperlink ref="F15" r:id="rId14" xr:uid="{00000000-0004-0000-2400-00000D000000}"/>
    <hyperlink ref="F16" r:id="rId15" xr:uid="{00000000-0004-0000-2400-00000E000000}"/>
    <hyperlink ref="F17" r:id="rId16" xr:uid="{00000000-0004-0000-2400-00000F000000}"/>
    <hyperlink ref="F18" r:id="rId17" xr:uid="{00000000-0004-0000-2400-000010000000}"/>
    <hyperlink ref="F19" r:id="rId18" xr:uid="{00000000-0004-0000-2400-000011000000}"/>
    <hyperlink ref="F20" r:id="rId19" xr:uid="{00000000-0004-0000-2400-000012000000}"/>
    <hyperlink ref="F21" r:id="rId20" xr:uid="{00000000-0004-0000-2400-000013000000}"/>
    <hyperlink ref="F22" r:id="rId21" xr:uid="{00000000-0004-0000-2400-000014000000}"/>
    <hyperlink ref="F23" r:id="rId22" xr:uid="{00000000-0004-0000-2400-000015000000}"/>
    <hyperlink ref="F24" r:id="rId23" xr:uid="{00000000-0004-0000-2400-000016000000}"/>
    <hyperlink ref="F25" r:id="rId24" xr:uid="{00000000-0004-0000-2400-000017000000}"/>
  </hyperlinks>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outlinePr summaryBelow="0" summaryRight="0"/>
  </sheetPr>
  <dimension ref="A1:F13"/>
  <sheetViews>
    <sheetView workbookViewId="0"/>
  </sheetViews>
  <sheetFormatPr baseColWidth="10" defaultColWidth="14.3984375" defaultRowHeight="15.75" customHeight="1"/>
  <sheetData>
    <row r="1" spans="1:6" ht="15.75" customHeight="1">
      <c r="A1" s="288" t="s">
        <v>3215</v>
      </c>
      <c r="B1" s="289"/>
      <c r="C1" s="289" t="s">
        <v>3216</v>
      </c>
      <c r="D1" s="290" t="s">
        <v>3217</v>
      </c>
      <c r="E1" s="289"/>
      <c r="F1" s="291"/>
    </row>
    <row r="2" spans="1:6">
      <c r="A2" s="292" t="s">
        <v>3218</v>
      </c>
      <c r="D2" s="293" t="s">
        <v>3219</v>
      </c>
      <c r="F2" s="294"/>
    </row>
    <row r="3" spans="1:6">
      <c r="A3" s="295" t="s">
        <v>3220</v>
      </c>
      <c r="D3" s="296" t="s">
        <v>3221</v>
      </c>
      <c r="F3" s="294"/>
    </row>
    <row r="4" spans="1:6">
      <c r="A4" s="292" t="s">
        <v>3222</v>
      </c>
      <c r="B4" s="297">
        <v>2290715</v>
      </c>
      <c r="D4" s="298" t="s">
        <v>3223</v>
      </c>
      <c r="F4" s="294"/>
    </row>
    <row r="5" spans="1:6">
      <c r="A5" s="292" t="s">
        <v>3224</v>
      </c>
      <c r="B5" s="297" t="s">
        <v>3225</v>
      </c>
      <c r="D5" s="299" t="s">
        <v>3226</v>
      </c>
      <c r="E5" s="298" t="s">
        <v>3227</v>
      </c>
      <c r="F5" s="294"/>
    </row>
    <row r="6" spans="1:6">
      <c r="A6" s="300" t="s">
        <v>3228</v>
      </c>
      <c r="D6" s="298"/>
      <c r="E6" s="298" t="s">
        <v>3229</v>
      </c>
      <c r="F6" s="294"/>
    </row>
    <row r="7" spans="1:6">
      <c r="A7" s="292" t="s">
        <v>3230</v>
      </c>
      <c r="B7" s="301">
        <v>377433166</v>
      </c>
      <c r="D7" s="298"/>
      <c r="E7" s="298" t="s">
        <v>3231</v>
      </c>
      <c r="F7" s="294"/>
    </row>
    <row r="8" spans="1:6">
      <c r="A8" s="302" t="s">
        <v>3232</v>
      </c>
      <c r="D8" s="293" t="s">
        <v>3219</v>
      </c>
      <c r="F8" s="294"/>
    </row>
    <row r="9" spans="1:6">
      <c r="A9" s="303" t="s">
        <v>3233</v>
      </c>
      <c r="D9" s="296" t="s">
        <v>3234</v>
      </c>
      <c r="F9" s="294"/>
    </row>
    <row r="10" spans="1:6">
      <c r="A10" s="304"/>
      <c r="D10" s="298" t="s">
        <v>3235</v>
      </c>
      <c r="F10" s="294"/>
    </row>
    <row r="11" spans="1:6">
      <c r="A11" s="305"/>
      <c r="D11" s="299" t="s">
        <v>3226</v>
      </c>
      <c r="E11" s="298" t="s">
        <v>3227</v>
      </c>
      <c r="F11" s="294"/>
    </row>
    <row r="12" spans="1:6">
      <c r="A12" s="305"/>
      <c r="D12" s="298"/>
      <c r="E12" s="298" t="s">
        <v>3229</v>
      </c>
      <c r="F12" s="294"/>
    </row>
    <row r="13" spans="1:6">
      <c r="A13" s="306"/>
      <c r="B13" s="307"/>
      <c r="C13" s="307"/>
      <c r="D13" s="308"/>
      <c r="E13" s="308" t="s">
        <v>3231</v>
      </c>
      <c r="F13" s="309"/>
    </row>
  </sheetData>
  <hyperlinks>
    <hyperlink ref="D3" r:id="rId1" xr:uid="{00000000-0004-0000-2500-000000000000}"/>
    <hyperlink ref="A9" r:id="rId2" xr:uid="{00000000-0004-0000-2500-000001000000}"/>
    <hyperlink ref="D9" r:id="rId3" xr:uid="{00000000-0004-0000-2500-000002000000}"/>
  </hyperlinks>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outlinePr summaryBelow="0" summaryRight="0"/>
  </sheetPr>
  <dimension ref="A1:D1000"/>
  <sheetViews>
    <sheetView workbookViewId="0"/>
  </sheetViews>
  <sheetFormatPr baseColWidth="10" defaultColWidth="14.3984375" defaultRowHeight="15.75" customHeight="1"/>
  <cols>
    <col min="1" max="1" width="25.19921875" customWidth="1"/>
  </cols>
  <sheetData>
    <row r="1" spans="1:4">
      <c r="A1" s="79" t="s">
        <v>3236</v>
      </c>
      <c r="B1" s="79" t="s">
        <v>596</v>
      </c>
      <c r="C1" s="20" t="s">
        <v>3237</v>
      </c>
      <c r="D1" s="20" t="s">
        <v>1</v>
      </c>
    </row>
    <row r="2" spans="1:4">
      <c r="A2" s="22" t="s">
        <v>3238</v>
      </c>
      <c r="B2" s="23">
        <v>1</v>
      </c>
      <c r="C2" s="23">
        <v>195</v>
      </c>
      <c r="D2" s="25" t="s">
        <v>3239</v>
      </c>
    </row>
    <row r="3" spans="1:4">
      <c r="A3" s="22" t="s">
        <v>3240</v>
      </c>
      <c r="B3" s="23">
        <v>1</v>
      </c>
      <c r="C3" s="23">
        <v>356</v>
      </c>
      <c r="D3" s="25" t="s">
        <v>3241</v>
      </c>
    </row>
    <row r="4" spans="1:4">
      <c r="A4" s="22" t="s">
        <v>3242</v>
      </c>
      <c r="B4" s="23">
        <v>2</v>
      </c>
      <c r="C4" s="23">
        <v>425</v>
      </c>
      <c r="D4" s="25" t="s">
        <v>3243</v>
      </c>
    </row>
    <row r="5" spans="1:4">
      <c r="A5" s="22" t="s">
        <v>3244</v>
      </c>
      <c r="B5" s="23">
        <v>1</v>
      </c>
      <c r="C5" s="23">
        <v>280</v>
      </c>
      <c r="D5" s="25" t="s">
        <v>3245</v>
      </c>
    </row>
    <row r="6" spans="1:4">
      <c r="A6" s="22" t="s">
        <v>3246</v>
      </c>
      <c r="B6" s="23">
        <v>1</v>
      </c>
      <c r="C6" s="23">
        <v>225</v>
      </c>
      <c r="D6" s="25" t="s">
        <v>3247</v>
      </c>
    </row>
    <row r="7" spans="1:4">
      <c r="A7" s="22" t="s">
        <v>3248</v>
      </c>
      <c r="B7" s="23">
        <v>3</v>
      </c>
      <c r="C7" s="23">
        <v>445</v>
      </c>
      <c r="D7" s="25" t="s">
        <v>3249</v>
      </c>
    </row>
    <row r="8" spans="1:4">
      <c r="A8" s="22" t="s">
        <v>3250</v>
      </c>
      <c r="B8" s="23">
        <v>1</v>
      </c>
      <c r="C8" s="23">
        <v>124</v>
      </c>
      <c r="D8" s="25" t="s">
        <v>3251</v>
      </c>
    </row>
    <row r="9" spans="1:4">
      <c r="A9" s="22" t="s">
        <v>3252</v>
      </c>
      <c r="B9" s="23">
        <v>1</v>
      </c>
      <c r="C9" s="23">
        <v>223</v>
      </c>
      <c r="D9" s="25" t="s">
        <v>3253</v>
      </c>
    </row>
    <row r="10" spans="1:4">
      <c r="A10" s="22" t="s">
        <v>3254</v>
      </c>
      <c r="B10" s="23">
        <v>2</v>
      </c>
      <c r="C10" s="23">
        <v>250</v>
      </c>
      <c r="D10" s="22" t="s">
        <v>3</v>
      </c>
    </row>
    <row r="11" spans="1:4">
      <c r="A11" s="22" t="s">
        <v>3255</v>
      </c>
      <c r="B11" s="23">
        <v>1</v>
      </c>
      <c r="C11" s="23">
        <v>638</v>
      </c>
      <c r="D11" s="25" t="s">
        <v>3256</v>
      </c>
    </row>
    <row r="12" spans="1:4">
      <c r="A12" s="22" t="s">
        <v>3257</v>
      </c>
      <c r="B12" s="23">
        <v>1</v>
      </c>
      <c r="C12" s="23">
        <v>144</v>
      </c>
      <c r="D12" s="25" t="s">
        <v>3258</v>
      </c>
    </row>
    <row r="13" spans="1:4">
      <c r="A13" s="22" t="s">
        <v>3259</v>
      </c>
      <c r="B13" s="23">
        <v>6</v>
      </c>
      <c r="C13" s="23">
        <v>182</v>
      </c>
      <c r="D13" s="25" t="s">
        <v>3260</v>
      </c>
    </row>
    <row r="14" spans="1:4">
      <c r="A14" s="22" t="s">
        <v>3261</v>
      </c>
      <c r="B14" s="23">
        <v>1</v>
      </c>
      <c r="C14" s="23">
        <v>151</v>
      </c>
      <c r="D14" s="25" t="s">
        <v>3262</v>
      </c>
    </row>
    <row r="15" spans="1:4">
      <c r="A15" s="22" t="s">
        <v>3263</v>
      </c>
      <c r="B15" s="23">
        <v>4</v>
      </c>
      <c r="C15" s="23">
        <v>187</v>
      </c>
      <c r="D15" s="25" t="s">
        <v>3264</v>
      </c>
    </row>
    <row r="16" spans="1:4">
      <c r="A16" s="22" t="s">
        <v>3265</v>
      </c>
      <c r="B16" s="23">
        <v>4</v>
      </c>
      <c r="C16" s="23">
        <v>111</v>
      </c>
      <c r="D16" s="25" t="s">
        <v>3266</v>
      </c>
    </row>
    <row r="17" spans="1:4">
      <c r="A17" s="22" t="s">
        <v>3267</v>
      </c>
      <c r="B17" s="23">
        <v>4</v>
      </c>
      <c r="C17" s="23">
        <v>168</v>
      </c>
      <c r="D17" s="25" t="s">
        <v>3268</v>
      </c>
    </row>
    <row r="18" spans="1:4">
      <c r="A18" s="22" t="s">
        <v>3269</v>
      </c>
      <c r="B18" s="23">
        <v>2</v>
      </c>
      <c r="C18" s="23">
        <v>302</v>
      </c>
      <c r="D18" s="25" t="s">
        <v>3270</v>
      </c>
    </row>
    <row r="19" spans="1:4">
      <c r="A19" s="22" t="s">
        <v>3271</v>
      </c>
      <c r="B19" s="23">
        <v>2</v>
      </c>
      <c r="C19" s="23">
        <v>232</v>
      </c>
      <c r="D19" s="25" t="s">
        <v>3272</v>
      </c>
    </row>
    <row r="20" spans="1:4">
      <c r="A20" s="22" t="s">
        <v>3273</v>
      </c>
      <c r="B20" s="23">
        <v>1</v>
      </c>
      <c r="C20" s="23">
        <v>120</v>
      </c>
      <c r="D20" s="25" t="s">
        <v>3274</v>
      </c>
    </row>
    <row r="21" spans="1:4">
      <c r="A21" s="22" t="s">
        <v>3275</v>
      </c>
      <c r="B21" s="23">
        <v>1</v>
      </c>
      <c r="C21" s="23">
        <v>246</v>
      </c>
      <c r="D21" s="25" t="s">
        <v>3276</v>
      </c>
    </row>
    <row r="22" spans="1:4">
      <c r="A22" s="22" t="s">
        <v>3277</v>
      </c>
      <c r="B22" s="23">
        <v>2</v>
      </c>
      <c r="C22" s="23">
        <v>200</v>
      </c>
      <c r="D22" s="22" t="s">
        <v>3</v>
      </c>
    </row>
    <row r="23" spans="1:4">
      <c r="A23" s="22" t="s">
        <v>3278</v>
      </c>
      <c r="B23" s="23">
        <v>10</v>
      </c>
      <c r="C23" s="23">
        <v>124</v>
      </c>
      <c r="D23" s="25" t="s">
        <v>3279</v>
      </c>
    </row>
    <row r="24" spans="1:4">
      <c r="A24" s="22" t="s">
        <v>3280</v>
      </c>
      <c r="B24" s="23">
        <v>13</v>
      </c>
      <c r="C24" s="23">
        <v>124</v>
      </c>
      <c r="D24" s="25" t="s">
        <v>3281</v>
      </c>
    </row>
    <row r="25" spans="1:4">
      <c r="A25" s="22" t="s">
        <v>3282</v>
      </c>
      <c r="B25" s="23">
        <v>7</v>
      </c>
      <c r="C25" s="23">
        <v>205</v>
      </c>
      <c r="D25" s="25" t="s">
        <v>3283</v>
      </c>
    </row>
    <row r="26" spans="1:4">
      <c r="A26" s="22" t="s">
        <v>3284</v>
      </c>
      <c r="B26" s="23">
        <v>1</v>
      </c>
      <c r="C26" s="23">
        <v>116</v>
      </c>
      <c r="D26" s="25" t="s">
        <v>3285</v>
      </c>
    </row>
    <row r="27" spans="1:4">
      <c r="A27" s="22" t="s">
        <v>3286</v>
      </c>
      <c r="B27" s="23">
        <v>1</v>
      </c>
      <c r="C27" s="23">
        <v>255</v>
      </c>
      <c r="D27" s="25" t="s">
        <v>3287</v>
      </c>
    </row>
    <row r="28" spans="1:4">
      <c r="A28" s="22" t="s">
        <v>3288</v>
      </c>
      <c r="B28" s="23">
        <v>1</v>
      </c>
      <c r="C28" s="23">
        <v>100</v>
      </c>
      <c r="D28" s="25" t="s">
        <v>3289</v>
      </c>
    </row>
    <row r="29" spans="1:4">
      <c r="A29" s="22" t="s">
        <v>3290</v>
      </c>
      <c r="B29" s="23">
        <v>1</v>
      </c>
      <c r="C29" s="23">
        <v>100</v>
      </c>
      <c r="D29" s="25" t="s">
        <v>3291</v>
      </c>
    </row>
    <row r="30" spans="1:4">
      <c r="A30" s="22" t="s">
        <v>3292</v>
      </c>
      <c r="B30" s="23">
        <v>6</v>
      </c>
      <c r="C30" s="23">
        <v>240</v>
      </c>
      <c r="D30" s="25" t="s">
        <v>3293</v>
      </c>
    </row>
    <row r="31" spans="1:4">
      <c r="A31" s="22" t="s">
        <v>3294</v>
      </c>
      <c r="B31" s="23">
        <v>3</v>
      </c>
      <c r="C31" s="23">
        <v>378</v>
      </c>
      <c r="D31" s="25" t="s">
        <v>3295</v>
      </c>
    </row>
    <row r="32" spans="1:4">
      <c r="A32" s="22" t="s">
        <v>3296</v>
      </c>
      <c r="B32" s="23">
        <v>1</v>
      </c>
      <c r="C32" s="23">
        <v>504</v>
      </c>
      <c r="D32" s="25" t="s">
        <v>3297</v>
      </c>
    </row>
    <row r="33" spans="1:4">
      <c r="A33" s="22" t="s">
        <v>3298</v>
      </c>
      <c r="B33" s="23">
        <v>15</v>
      </c>
      <c r="C33" s="23">
        <v>469</v>
      </c>
      <c r="D33" s="25" t="s">
        <v>3299</v>
      </c>
    </row>
    <row r="34" spans="1:4">
      <c r="A34" s="22" t="s">
        <v>3300</v>
      </c>
      <c r="B34" s="23">
        <v>1</v>
      </c>
      <c r="C34" s="23">
        <v>502</v>
      </c>
      <c r="D34" s="25" t="s">
        <v>3301</v>
      </c>
    </row>
    <row r="35" spans="1:4">
      <c r="A35" s="22" t="s">
        <v>3302</v>
      </c>
      <c r="B35" s="23">
        <v>5</v>
      </c>
      <c r="C35" s="23">
        <v>487</v>
      </c>
      <c r="D35" s="25" t="s">
        <v>3303</v>
      </c>
    </row>
    <row r="36" spans="1:4">
      <c r="A36" s="22" t="s">
        <v>3304</v>
      </c>
      <c r="B36" s="23">
        <v>1</v>
      </c>
      <c r="C36" s="23">
        <v>134</v>
      </c>
      <c r="D36" s="25" t="s">
        <v>3305</v>
      </c>
    </row>
    <row r="37" spans="1:4">
      <c r="A37" s="22" t="s">
        <v>3306</v>
      </c>
      <c r="B37" s="23">
        <v>3</v>
      </c>
      <c r="C37" s="23">
        <v>260</v>
      </c>
      <c r="D37" s="25" t="s">
        <v>3307</v>
      </c>
    </row>
    <row r="38" spans="1:4">
      <c r="A38" s="22" t="s">
        <v>3308</v>
      </c>
      <c r="B38" s="23">
        <v>11</v>
      </c>
      <c r="C38" s="23">
        <v>340</v>
      </c>
      <c r="D38" s="25" t="s">
        <v>3309</v>
      </c>
    </row>
    <row r="39" spans="1:4">
      <c r="A39" s="22" t="s">
        <v>3310</v>
      </c>
      <c r="B39" s="23">
        <v>1</v>
      </c>
      <c r="C39" s="23">
        <v>222</v>
      </c>
      <c r="D39" s="25" t="s">
        <v>3311</v>
      </c>
    </row>
    <row r="40" spans="1:4">
      <c r="A40" s="22" t="s">
        <v>3312</v>
      </c>
      <c r="B40" s="23">
        <v>3</v>
      </c>
      <c r="C40" s="23">
        <v>430</v>
      </c>
      <c r="D40" s="25" t="s">
        <v>3313</v>
      </c>
    </row>
    <row r="41" spans="1:4">
      <c r="A41" s="22" t="s">
        <v>3314</v>
      </c>
      <c r="B41" s="23">
        <v>19</v>
      </c>
      <c r="C41" s="23">
        <v>382</v>
      </c>
      <c r="D41" s="25" t="s">
        <v>3315</v>
      </c>
    </row>
    <row r="42" spans="1:4">
      <c r="A42" s="22" t="s">
        <v>3316</v>
      </c>
      <c r="B42" s="23">
        <v>8</v>
      </c>
      <c r="C42" s="23">
        <v>355</v>
      </c>
      <c r="D42" s="25" t="s">
        <v>3317</v>
      </c>
    </row>
    <row r="43" spans="1:4">
      <c r="A43" s="22" t="s">
        <v>3318</v>
      </c>
      <c r="B43" s="23">
        <v>1</v>
      </c>
      <c r="C43" s="23">
        <v>205</v>
      </c>
      <c r="D43" s="25" t="s">
        <v>3319</v>
      </c>
    </row>
    <row r="44" spans="1:4">
      <c r="A44" s="22" t="s">
        <v>3320</v>
      </c>
      <c r="B44" s="23">
        <v>1</v>
      </c>
      <c r="C44" s="23">
        <v>285</v>
      </c>
      <c r="D44" s="25" t="s">
        <v>3321</v>
      </c>
    </row>
    <row r="45" spans="1:4">
      <c r="A45" s="22" t="s">
        <v>3322</v>
      </c>
      <c r="B45" s="23">
        <v>3</v>
      </c>
      <c r="C45" s="23">
        <v>127</v>
      </c>
      <c r="D45" s="25" t="s">
        <v>3323</v>
      </c>
    </row>
    <row r="46" spans="1:4">
      <c r="A46" s="22" t="s">
        <v>3324</v>
      </c>
      <c r="B46" s="23">
        <v>5</v>
      </c>
      <c r="C46" s="23">
        <v>200</v>
      </c>
      <c r="D46" s="25" t="s">
        <v>3325</v>
      </c>
    </row>
    <row r="47" spans="1:4">
      <c r="A47" s="80" t="s">
        <v>3326</v>
      </c>
      <c r="B47" s="78">
        <v>69</v>
      </c>
      <c r="C47" s="23">
        <v>297</v>
      </c>
      <c r="D47" s="25" t="s">
        <v>3327</v>
      </c>
    </row>
    <row r="48" spans="1:4">
      <c r="A48" s="22" t="s">
        <v>3328</v>
      </c>
      <c r="B48" s="23">
        <v>3</v>
      </c>
      <c r="C48" s="23">
        <v>536</v>
      </c>
      <c r="D48" s="25" t="s">
        <v>3329</v>
      </c>
    </row>
    <row r="49" spans="1:4">
      <c r="A49" s="22" t="s">
        <v>3330</v>
      </c>
      <c r="B49" s="23">
        <v>21</v>
      </c>
      <c r="C49" s="23">
        <v>212</v>
      </c>
      <c r="D49" s="25" t="s">
        <v>3331</v>
      </c>
    </row>
    <row r="50" spans="1:4">
      <c r="A50" s="22" t="s">
        <v>3332</v>
      </c>
      <c r="B50" s="23">
        <v>8</v>
      </c>
      <c r="C50" s="23">
        <v>116</v>
      </c>
      <c r="D50" s="25" t="s">
        <v>3333</v>
      </c>
    </row>
    <row r="51" spans="1:4">
      <c r="A51" s="22" t="s">
        <v>3334</v>
      </c>
      <c r="B51" s="23">
        <v>3</v>
      </c>
      <c r="C51" s="23">
        <v>232</v>
      </c>
      <c r="D51" s="25" t="s">
        <v>3335</v>
      </c>
    </row>
    <row r="52" spans="1:4">
      <c r="A52" s="22" t="s">
        <v>3336</v>
      </c>
      <c r="B52" s="23">
        <v>5</v>
      </c>
      <c r="C52" s="23">
        <v>215</v>
      </c>
      <c r="D52" s="25" t="s">
        <v>3337</v>
      </c>
    </row>
    <row r="53" spans="1:4">
      <c r="A53" s="22"/>
      <c r="B53" s="23" t="e">
        <f t="shared" ref="B53:C53" si="0">SUM(#REF!)</f>
        <v>#REF!</v>
      </c>
      <c r="C53" s="23" t="e">
        <f t="shared" si="0"/>
        <v>#REF!</v>
      </c>
      <c r="D53" s="22"/>
    </row>
    <row r="54" spans="1:4">
      <c r="A54" s="22"/>
      <c r="B54" s="23"/>
      <c r="C54" s="23"/>
      <c r="D54" s="22"/>
    </row>
    <row r="55" spans="1:4">
      <c r="A55" s="22"/>
      <c r="B55" s="23"/>
      <c r="C55" s="23"/>
      <c r="D55" s="22"/>
    </row>
    <row r="56" spans="1:4">
      <c r="A56" s="22"/>
      <c r="B56" s="23"/>
      <c r="C56" s="23"/>
      <c r="D56" s="22"/>
    </row>
    <row r="57" spans="1:4">
      <c r="A57" s="22"/>
      <c r="B57" s="23"/>
      <c r="C57" s="23"/>
      <c r="D57" s="22"/>
    </row>
    <row r="58" spans="1:4">
      <c r="A58" s="22"/>
      <c r="B58" s="23"/>
      <c r="C58" s="23"/>
      <c r="D58" s="22"/>
    </row>
    <row r="59" spans="1:4">
      <c r="A59" s="22"/>
      <c r="B59" s="23"/>
      <c r="C59" s="23"/>
      <c r="D59" s="22"/>
    </row>
    <row r="60" spans="1:4">
      <c r="A60" s="22"/>
      <c r="B60" s="23"/>
      <c r="C60" s="23"/>
      <c r="D60" s="22"/>
    </row>
    <row r="61" spans="1:4">
      <c r="A61" s="22"/>
      <c r="B61" s="23"/>
      <c r="C61" s="23"/>
      <c r="D61" s="22"/>
    </row>
    <row r="62" spans="1:4">
      <c r="A62" s="22"/>
      <c r="B62" s="23"/>
      <c r="C62" s="23"/>
      <c r="D62" s="22"/>
    </row>
    <row r="63" spans="1:4">
      <c r="A63" s="22"/>
      <c r="B63" s="23"/>
      <c r="C63" s="23"/>
      <c r="D63" s="22"/>
    </row>
    <row r="64" spans="1:4">
      <c r="A64" s="22"/>
      <c r="B64" s="23"/>
      <c r="C64" s="23"/>
      <c r="D64" s="22"/>
    </row>
    <row r="65" spans="1:4">
      <c r="A65" s="22"/>
      <c r="B65" s="23"/>
      <c r="C65" s="23"/>
      <c r="D65" s="22"/>
    </row>
    <row r="66" spans="1:4">
      <c r="A66" s="22"/>
      <c r="B66" s="23"/>
      <c r="C66" s="23"/>
      <c r="D66" s="22"/>
    </row>
    <row r="67" spans="1:4">
      <c r="A67" s="22"/>
      <c r="B67" s="23"/>
      <c r="C67" s="23"/>
      <c r="D67" s="22"/>
    </row>
    <row r="68" spans="1:4">
      <c r="A68" s="22"/>
      <c r="B68" s="23"/>
      <c r="C68" s="23"/>
      <c r="D68" s="22"/>
    </row>
    <row r="69" spans="1:4">
      <c r="A69" s="22"/>
      <c r="B69" s="23"/>
      <c r="C69" s="23"/>
      <c r="D69" s="22"/>
    </row>
    <row r="70" spans="1:4">
      <c r="A70" s="22"/>
      <c r="B70" s="23"/>
      <c r="C70" s="23"/>
      <c r="D70" s="22"/>
    </row>
    <row r="71" spans="1:4">
      <c r="A71" s="22"/>
      <c r="B71" s="23"/>
      <c r="C71" s="23"/>
      <c r="D71" s="22"/>
    </row>
    <row r="72" spans="1:4">
      <c r="A72" s="22"/>
      <c r="B72" s="23"/>
      <c r="C72" s="23"/>
      <c r="D72" s="22"/>
    </row>
    <row r="73" spans="1:4">
      <c r="A73" s="22"/>
      <c r="B73" s="23"/>
      <c r="C73" s="23"/>
      <c r="D73" s="22"/>
    </row>
    <row r="74" spans="1:4">
      <c r="A74" s="22"/>
      <c r="B74" s="23"/>
      <c r="C74" s="23"/>
      <c r="D74" s="22"/>
    </row>
    <row r="75" spans="1:4">
      <c r="A75" s="22"/>
      <c r="B75" s="23"/>
      <c r="C75" s="23"/>
      <c r="D75" s="22"/>
    </row>
    <row r="76" spans="1:4">
      <c r="A76" s="22"/>
      <c r="B76" s="23"/>
      <c r="C76" s="23"/>
      <c r="D76" s="22"/>
    </row>
    <row r="77" spans="1:4">
      <c r="A77" s="22"/>
      <c r="B77" s="23"/>
      <c r="C77" s="23"/>
      <c r="D77" s="22"/>
    </row>
    <row r="78" spans="1:4">
      <c r="A78" s="22"/>
      <c r="B78" s="23"/>
      <c r="C78" s="23"/>
      <c r="D78" s="22"/>
    </row>
    <row r="79" spans="1:4">
      <c r="A79" s="22"/>
      <c r="B79" s="23"/>
      <c r="C79" s="23"/>
      <c r="D79" s="22"/>
    </row>
    <row r="80" spans="1:4">
      <c r="A80" s="22"/>
      <c r="B80" s="23"/>
      <c r="C80" s="23"/>
      <c r="D80" s="22"/>
    </row>
    <row r="81" spans="1:4">
      <c r="A81" s="22"/>
      <c r="B81" s="23"/>
      <c r="C81" s="23"/>
      <c r="D81" s="22"/>
    </row>
    <row r="82" spans="1:4">
      <c r="A82" s="22"/>
      <c r="B82" s="23"/>
      <c r="C82" s="23"/>
      <c r="D82" s="22"/>
    </row>
    <row r="83" spans="1:4">
      <c r="A83" s="22"/>
      <c r="B83" s="23"/>
      <c r="C83" s="23"/>
      <c r="D83" s="22"/>
    </row>
    <row r="84" spans="1:4">
      <c r="A84" s="22"/>
      <c r="B84" s="23"/>
      <c r="C84" s="23"/>
      <c r="D84" s="22"/>
    </row>
    <row r="85" spans="1:4">
      <c r="A85" s="22"/>
      <c r="B85" s="23"/>
      <c r="C85" s="23"/>
      <c r="D85" s="22"/>
    </row>
    <row r="86" spans="1:4">
      <c r="A86" s="22"/>
      <c r="B86" s="23"/>
      <c r="C86" s="23"/>
      <c r="D86" s="22"/>
    </row>
    <row r="87" spans="1:4">
      <c r="A87" s="22"/>
      <c r="B87" s="23"/>
      <c r="C87" s="23"/>
      <c r="D87" s="22"/>
    </row>
    <row r="88" spans="1:4">
      <c r="A88" s="22"/>
      <c r="B88" s="23"/>
      <c r="C88" s="23"/>
      <c r="D88" s="22"/>
    </row>
    <row r="89" spans="1:4">
      <c r="A89" s="22"/>
      <c r="B89" s="23"/>
      <c r="C89" s="23"/>
      <c r="D89" s="22"/>
    </row>
    <row r="90" spans="1:4">
      <c r="A90" s="22"/>
      <c r="B90" s="23"/>
      <c r="C90" s="23"/>
      <c r="D90" s="22"/>
    </row>
    <row r="91" spans="1:4">
      <c r="A91" s="22"/>
      <c r="B91" s="23"/>
      <c r="C91" s="23"/>
      <c r="D91" s="22"/>
    </row>
    <row r="92" spans="1:4">
      <c r="A92" s="22"/>
      <c r="B92" s="23"/>
      <c r="C92" s="23"/>
      <c r="D92" s="22"/>
    </row>
    <row r="93" spans="1:4">
      <c r="A93" s="22"/>
      <c r="B93" s="23"/>
      <c r="C93" s="23"/>
      <c r="D93" s="22"/>
    </row>
    <row r="94" spans="1:4">
      <c r="A94" s="22"/>
      <c r="B94" s="23"/>
      <c r="C94" s="23"/>
      <c r="D94" s="22"/>
    </row>
    <row r="95" spans="1:4">
      <c r="A95" s="22"/>
      <c r="B95" s="23"/>
      <c r="C95" s="23"/>
      <c r="D95" s="22"/>
    </row>
    <row r="96" spans="1:4">
      <c r="A96" s="22"/>
      <c r="B96" s="23"/>
      <c r="C96" s="23"/>
      <c r="D96" s="22"/>
    </row>
    <row r="97" spans="1:4">
      <c r="A97" s="22"/>
      <c r="B97" s="23"/>
      <c r="C97" s="23"/>
      <c r="D97" s="22"/>
    </row>
    <row r="98" spans="1:4">
      <c r="A98" s="22"/>
      <c r="B98" s="23"/>
      <c r="C98" s="23"/>
      <c r="D98" s="22"/>
    </row>
    <row r="99" spans="1:4">
      <c r="A99" s="22"/>
      <c r="B99" s="23"/>
      <c r="C99" s="23"/>
      <c r="D99" s="22"/>
    </row>
    <row r="100" spans="1:4">
      <c r="A100" s="22"/>
      <c r="B100" s="23"/>
      <c r="C100" s="23"/>
      <c r="D100" s="22"/>
    </row>
    <row r="101" spans="1:4">
      <c r="A101" s="22"/>
      <c r="B101" s="23"/>
      <c r="C101" s="23"/>
      <c r="D101" s="22"/>
    </row>
    <row r="102" spans="1:4">
      <c r="A102" s="22"/>
      <c r="B102" s="23"/>
      <c r="C102" s="23"/>
      <c r="D102" s="22"/>
    </row>
    <row r="103" spans="1:4">
      <c r="A103" s="22"/>
      <c r="B103" s="23"/>
      <c r="C103" s="23"/>
      <c r="D103" s="22"/>
    </row>
    <row r="104" spans="1:4">
      <c r="A104" s="22"/>
      <c r="B104" s="23"/>
      <c r="C104" s="23"/>
      <c r="D104" s="22"/>
    </row>
    <row r="105" spans="1:4">
      <c r="A105" s="22"/>
      <c r="B105" s="23"/>
      <c r="C105" s="23"/>
      <c r="D105" s="22"/>
    </row>
    <row r="106" spans="1:4">
      <c r="A106" s="22"/>
      <c r="B106" s="23"/>
      <c r="C106" s="23"/>
      <c r="D106" s="22"/>
    </row>
    <row r="107" spans="1:4">
      <c r="A107" s="22"/>
      <c r="B107" s="23"/>
      <c r="C107" s="23"/>
      <c r="D107" s="22"/>
    </row>
    <row r="108" spans="1:4">
      <c r="A108" s="22"/>
      <c r="B108" s="23"/>
      <c r="C108" s="23"/>
      <c r="D108" s="22"/>
    </row>
    <row r="109" spans="1:4">
      <c r="A109" s="22"/>
      <c r="B109" s="23"/>
      <c r="C109" s="23"/>
      <c r="D109" s="22"/>
    </row>
    <row r="110" spans="1:4">
      <c r="A110" s="22"/>
      <c r="B110" s="23"/>
      <c r="C110" s="23"/>
      <c r="D110" s="22"/>
    </row>
    <row r="111" spans="1:4">
      <c r="A111" s="22"/>
      <c r="B111" s="23"/>
      <c r="C111" s="23"/>
      <c r="D111" s="22"/>
    </row>
    <row r="112" spans="1:4">
      <c r="A112" s="22"/>
      <c r="B112" s="23"/>
      <c r="C112" s="23"/>
      <c r="D112" s="22"/>
    </row>
    <row r="113" spans="1:4">
      <c r="A113" s="22"/>
      <c r="B113" s="23"/>
      <c r="C113" s="23"/>
      <c r="D113" s="22"/>
    </row>
    <row r="114" spans="1:4">
      <c r="A114" s="22"/>
      <c r="B114" s="23"/>
      <c r="C114" s="23"/>
      <c r="D114" s="22"/>
    </row>
    <row r="115" spans="1:4">
      <c r="A115" s="22"/>
      <c r="B115" s="23"/>
      <c r="C115" s="23"/>
      <c r="D115" s="22"/>
    </row>
    <row r="116" spans="1:4">
      <c r="A116" s="22"/>
      <c r="B116" s="23"/>
      <c r="C116" s="23"/>
      <c r="D116" s="22"/>
    </row>
    <row r="117" spans="1:4">
      <c r="A117" s="22"/>
      <c r="B117" s="23"/>
      <c r="C117" s="23"/>
      <c r="D117" s="22"/>
    </row>
    <row r="118" spans="1:4">
      <c r="A118" s="22"/>
      <c r="B118" s="23"/>
      <c r="C118" s="23"/>
      <c r="D118" s="22"/>
    </row>
    <row r="119" spans="1:4">
      <c r="A119" s="22"/>
      <c r="B119" s="23"/>
      <c r="C119" s="23"/>
      <c r="D119" s="22"/>
    </row>
    <row r="120" spans="1:4">
      <c r="A120" s="22"/>
      <c r="B120" s="23"/>
      <c r="C120" s="23"/>
      <c r="D120" s="22"/>
    </row>
    <row r="121" spans="1:4">
      <c r="A121" s="22"/>
      <c r="B121" s="23"/>
      <c r="C121" s="23"/>
      <c r="D121" s="22"/>
    </row>
    <row r="122" spans="1:4">
      <c r="A122" s="22"/>
      <c r="B122" s="23"/>
      <c r="C122" s="23"/>
      <c r="D122" s="22"/>
    </row>
    <row r="123" spans="1:4">
      <c r="A123" s="22"/>
      <c r="B123" s="23"/>
      <c r="C123" s="23"/>
      <c r="D123" s="22"/>
    </row>
    <row r="124" spans="1:4">
      <c r="A124" s="22"/>
      <c r="B124" s="23"/>
      <c r="C124" s="23"/>
      <c r="D124" s="22"/>
    </row>
    <row r="125" spans="1:4">
      <c r="A125" s="22"/>
      <c r="B125" s="23"/>
      <c r="C125" s="23"/>
      <c r="D125" s="22"/>
    </row>
    <row r="126" spans="1:4">
      <c r="A126" s="22"/>
      <c r="B126" s="23"/>
      <c r="C126" s="23"/>
      <c r="D126" s="22"/>
    </row>
    <row r="127" spans="1:4">
      <c r="A127" s="22"/>
      <c r="B127" s="23"/>
      <c r="C127" s="23"/>
      <c r="D127" s="22"/>
    </row>
    <row r="128" spans="1:4">
      <c r="A128" s="22"/>
      <c r="B128" s="23"/>
      <c r="C128" s="23"/>
      <c r="D128" s="22"/>
    </row>
    <row r="129" spans="1:4">
      <c r="A129" s="22"/>
      <c r="B129" s="23"/>
      <c r="C129" s="23"/>
      <c r="D129" s="22"/>
    </row>
    <row r="130" spans="1:4">
      <c r="A130" s="22"/>
      <c r="B130" s="23"/>
      <c r="C130" s="23"/>
      <c r="D130" s="22"/>
    </row>
    <row r="131" spans="1:4">
      <c r="A131" s="22"/>
      <c r="B131" s="23"/>
      <c r="C131" s="23"/>
      <c r="D131" s="22"/>
    </row>
    <row r="132" spans="1:4">
      <c r="A132" s="22"/>
      <c r="B132" s="23"/>
      <c r="C132" s="23"/>
      <c r="D132" s="22"/>
    </row>
    <row r="133" spans="1:4">
      <c r="A133" s="22"/>
      <c r="B133" s="23"/>
      <c r="C133" s="23"/>
      <c r="D133" s="22"/>
    </row>
    <row r="134" spans="1:4">
      <c r="A134" s="22"/>
      <c r="B134" s="23"/>
      <c r="C134" s="23"/>
      <c r="D134" s="22"/>
    </row>
    <row r="135" spans="1:4">
      <c r="A135" s="22"/>
      <c r="B135" s="23"/>
      <c r="C135" s="23"/>
      <c r="D135" s="22"/>
    </row>
    <row r="136" spans="1:4">
      <c r="A136" s="22"/>
      <c r="B136" s="23"/>
      <c r="C136" s="23"/>
      <c r="D136" s="22"/>
    </row>
    <row r="137" spans="1:4">
      <c r="A137" s="22"/>
      <c r="B137" s="23"/>
      <c r="C137" s="23"/>
      <c r="D137" s="22"/>
    </row>
    <row r="138" spans="1:4">
      <c r="A138" s="22"/>
      <c r="B138" s="23"/>
      <c r="C138" s="23"/>
      <c r="D138" s="22"/>
    </row>
    <row r="139" spans="1:4">
      <c r="A139" s="22"/>
      <c r="B139" s="23"/>
      <c r="C139" s="23"/>
      <c r="D139" s="22"/>
    </row>
    <row r="140" spans="1:4">
      <c r="A140" s="22"/>
      <c r="B140" s="23"/>
      <c r="C140" s="23"/>
      <c r="D140" s="22"/>
    </row>
    <row r="141" spans="1:4">
      <c r="A141" s="22"/>
      <c r="B141" s="23"/>
      <c r="C141" s="23"/>
      <c r="D141" s="22"/>
    </row>
    <row r="142" spans="1:4">
      <c r="A142" s="22"/>
      <c r="B142" s="23"/>
      <c r="C142" s="23"/>
      <c r="D142" s="22"/>
    </row>
    <row r="143" spans="1:4">
      <c r="A143" s="22"/>
      <c r="B143" s="23"/>
      <c r="C143" s="23"/>
      <c r="D143" s="22"/>
    </row>
    <row r="144" spans="1:4">
      <c r="A144" s="22"/>
      <c r="B144" s="23"/>
      <c r="C144" s="23"/>
      <c r="D144" s="22"/>
    </row>
    <row r="145" spans="1:4">
      <c r="A145" s="22"/>
      <c r="B145" s="23"/>
      <c r="C145" s="23"/>
      <c r="D145" s="22"/>
    </row>
    <row r="146" spans="1:4">
      <c r="A146" s="22"/>
      <c r="B146" s="23"/>
      <c r="C146" s="23"/>
      <c r="D146" s="22"/>
    </row>
    <row r="147" spans="1:4">
      <c r="A147" s="22"/>
      <c r="B147" s="23"/>
      <c r="C147" s="23"/>
      <c r="D147" s="22"/>
    </row>
    <row r="148" spans="1:4">
      <c r="A148" s="22"/>
      <c r="B148" s="23"/>
      <c r="C148" s="23"/>
      <c r="D148" s="22"/>
    </row>
    <row r="149" spans="1:4">
      <c r="A149" s="22"/>
      <c r="B149" s="23"/>
      <c r="C149" s="23"/>
      <c r="D149" s="22"/>
    </row>
    <row r="150" spans="1:4">
      <c r="A150" s="22"/>
      <c r="B150" s="23"/>
      <c r="C150" s="23"/>
      <c r="D150" s="22"/>
    </row>
    <row r="151" spans="1:4">
      <c r="A151" s="22"/>
      <c r="B151" s="23"/>
      <c r="C151" s="23"/>
      <c r="D151" s="22"/>
    </row>
    <row r="152" spans="1:4">
      <c r="A152" s="22"/>
      <c r="B152" s="23"/>
      <c r="C152" s="23"/>
      <c r="D152" s="22"/>
    </row>
    <row r="153" spans="1:4">
      <c r="A153" s="22"/>
      <c r="B153" s="23"/>
      <c r="C153" s="23"/>
      <c r="D153" s="22"/>
    </row>
    <row r="154" spans="1:4">
      <c r="A154" s="22"/>
      <c r="B154" s="23"/>
      <c r="C154" s="23"/>
      <c r="D154" s="22"/>
    </row>
    <row r="155" spans="1:4">
      <c r="A155" s="22"/>
      <c r="B155" s="23"/>
      <c r="C155" s="23"/>
      <c r="D155" s="22"/>
    </row>
    <row r="156" spans="1:4">
      <c r="A156" s="22"/>
      <c r="B156" s="23"/>
      <c r="C156" s="23"/>
      <c r="D156" s="22"/>
    </row>
    <row r="157" spans="1:4">
      <c r="A157" s="22"/>
      <c r="B157" s="23"/>
      <c r="C157" s="23"/>
      <c r="D157" s="22"/>
    </row>
    <row r="158" spans="1:4">
      <c r="A158" s="22"/>
      <c r="B158" s="23"/>
      <c r="C158" s="23"/>
      <c r="D158" s="22"/>
    </row>
    <row r="159" spans="1:4">
      <c r="A159" s="22"/>
      <c r="B159" s="23"/>
      <c r="C159" s="23"/>
      <c r="D159" s="22"/>
    </row>
    <row r="160" spans="1:4">
      <c r="A160" s="22"/>
      <c r="B160" s="23"/>
      <c r="C160" s="23"/>
      <c r="D160" s="22"/>
    </row>
    <row r="161" spans="1:4">
      <c r="A161" s="22"/>
      <c r="B161" s="23"/>
      <c r="C161" s="23"/>
      <c r="D161" s="22"/>
    </row>
    <row r="162" spans="1:4">
      <c r="A162" s="22"/>
      <c r="B162" s="23"/>
      <c r="C162" s="23"/>
      <c r="D162" s="22"/>
    </row>
    <row r="163" spans="1:4">
      <c r="A163" s="22"/>
      <c r="B163" s="23"/>
      <c r="C163" s="23"/>
      <c r="D163" s="22"/>
    </row>
    <row r="164" spans="1:4">
      <c r="A164" s="22"/>
      <c r="B164" s="23"/>
      <c r="C164" s="23"/>
      <c r="D164" s="22"/>
    </row>
    <row r="165" spans="1:4">
      <c r="A165" s="22"/>
      <c r="B165" s="23"/>
      <c r="C165" s="23"/>
      <c r="D165" s="22"/>
    </row>
    <row r="166" spans="1:4">
      <c r="A166" s="22"/>
      <c r="B166" s="23"/>
      <c r="C166" s="23"/>
      <c r="D166" s="22"/>
    </row>
    <row r="167" spans="1:4">
      <c r="A167" s="22"/>
      <c r="B167" s="23"/>
      <c r="C167" s="23"/>
      <c r="D167" s="22"/>
    </row>
    <row r="168" spans="1:4">
      <c r="A168" s="22"/>
      <c r="B168" s="23"/>
      <c r="C168" s="23"/>
      <c r="D168" s="22"/>
    </row>
    <row r="169" spans="1:4">
      <c r="A169" s="22"/>
      <c r="B169" s="23"/>
      <c r="C169" s="23"/>
      <c r="D169" s="22"/>
    </row>
    <row r="170" spans="1:4">
      <c r="A170" s="22"/>
      <c r="B170" s="23"/>
      <c r="C170" s="23"/>
      <c r="D170" s="22"/>
    </row>
    <row r="171" spans="1:4">
      <c r="A171" s="22"/>
      <c r="B171" s="23"/>
      <c r="C171" s="23"/>
      <c r="D171" s="22"/>
    </row>
    <row r="172" spans="1:4">
      <c r="A172" s="22"/>
      <c r="B172" s="23"/>
      <c r="C172" s="23"/>
      <c r="D172" s="22"/>
    </row>
    <row r="173" spans="1:4">
      <c r="A173" s="22"/>
      <c r="B173" s="23"/>
      <c r="C173" s="23"/>
      <c r="D173" s="22"/>
    </row>
    <row r="174" spans="1:4">
      <c r="A174" s="22"/>
      <c r="B174" s="23"/>
      <c r="C174" s="23"/>
      <c r="D174" s="22"/>
    </row>
    <row r="175" spans="1:4">
      <c r="A175" s="22"/>
      <c r="B175" s="23"/>
      <c r="C175" s="23"/>
      <c r="D175" s="22"/>
    </row>
    <row r="176" spans="1:4">
      <c r="A176" s="22"/>
      <c r="B176" s="23"/>
      <c r="C176" s="23"/>
      <c r="D176" s="22"/>
    </row>
    <row r="177" spans="1:4">
      <c r="A177" s="22"/>
      <c r="B177" s="23"/>
      <c r="C177" s="23"/>
      <c r="D177" s="22"/>
    </row>
    <row r="178" spans="1:4">
      <c r="A178" s="22"/>
      <c r="B178" s="23"/>
      <c r="C178" s="23"/>
      <c r="D178" s="22"/>
    </row>
    <row r="179" spans="1:4">
      <c r="A179" s="22"/>
      <c r="B179" s="23"/>
      <c r="C179" s="23"/>
      <c r="D179" s="22"/>
    </row>
    <row r="180" spans="1:4">
      <c r="A180" s="22"/>
      <c r="B180" s="23"/>
      <c r="C180" s="23"/>
      <c r="D180" s="22"/>
    </row>
    <row r="181" spans="1:4">
      <c r="A181" s="22"/>
      <c r="B181" s="23"/>
      <c r="C181" s="23"/>
      <c r="D181" s="22"/>
    </row>
    <row r="182" spans="1:4">
      <c r="A182" s="22"/>
      <c r="B182" s="23"/>
      <c r="C182" s="23"/>
      <c r="D182" s="22"/>
    </row>
    <row r="183" spans="1:4">
      <c r="A183" s="22"/>
      <c r="B183" s="23"/>
      <c r="C183" s="23"/>
      <c r="D183" s="22"/>
    </row>
    <row r="184" spans="1:4">
      <c r="A184" s="22"/>
      <c r="B184" s="23"/>
      <c r="C184" s="23"/>
      <c r="D184" s="22"/>
    </row>
    <row r="185" spans="1:4">
      <c r="A185" s="22"/>
      <c r="B185" s="23"/>
      <c r="C185" s="23"/>
      <c r="D185" s="22"/>
    </row>
    <row r="186" spans="1:4">
      <c r="A186" s="22"/>
      <c r="B186" s="23"/>
      <c r="C186" s="23"/>
      <c r="D186" s="22"/>
    </row>
    <row r="187" spans="1:4">
      <c r="A187" s="22"/>
      <c r="B187" s="23"/>
      <c r="C187" s="23"/>
      <c r="D187" s="22"/>
    </row>
    <row r="188" spans="1:4">
      <c r="A188" s="22"/>
      <c r="B188" s="23"/>
      <c r="C188" s="23"/>
      <c r="D188" s="22"/>
    </row>
    <row r="189" spans="1:4">
      <c r="A189" s="22"/>
      <c r="B189" s="23"/>
      <c r="C189" s="23"/>
      <c r="D189" s="22"/>
    </row>
    <row r="190" spans="1:4">
      <c r="A190" s="22"/>
      <c r="B190" s="23"/>
      <c r="C190" s="23"/>
      <c r="D190" s="22"/>
    </row>
    <row r="191" spans="1:4">
      <c r="A191" s="22"/>
      <c r="B191" s="23"/>
      <c r="C191" s="23"/>
      <c r="D191" s="22"/>
    </row>
    <row r="192" spans="1:4">
      <c r="A192" s="22"/>
      <c r="B192" s="23"/>
      <c r="C192" s="23"/>
      <c r="D192" s="22"/>
    </row>
    <row r="193" spans="1:4">
      <c r="A193" s="22"/>
      <c r="B193" s="23"/>
      <c r="C193" s="23"/>
      <c r="D193" s="22"/>
    </row>
    <row r="194" spans="1:4">
      <c r="A194" s="22"/>
      <c r="B194" s="23"/>
      <c r="C194" s="23"/>
      <c r="D194" s="22"/>
    </row>
    <row r="195" spans="1:4">
      <c r="A195" s="22"/>
      <c r="B195" s="23"/>
      <c r="C195" s="23"/>
      <c r="D195" s="22"/>
    </row>
    <row r="196" spans="1:4">
      <c r="A196" s="22"/>
      <c r="B196" s="23"/>
      <c r="C196" s="23"/>
      <c r="D196" s="22"/>
    </row>
    <row r="197" spans="1:4">
      <c r="A197" s="22"/>
      <c r="B197" s="23"/>
      <c r="C197" s="23"/>
      <c r="D197" s="22"/>
    </row>
    <row r="198" spans="1:4">
      <c r="A198" s="22"/>
      <c r="B198" s="23"/>
      <c r="C198" s="23"/>
      <c r="D198" s="22"/>
    </row>
    <row r="199" spans="1:4">
      <c r="A199" s="22"/>
      <c r="B199" s="23"/>
      <c r="C199" s="23"/>
      <c r="D199" s="22"/>
    </row>
    <row r="200" spans="1:4">
      <c r="A200" s="22"/>
      <c r="B200" s="23"/>
      <c r="C200" s="23"/>
      <c r="D200" s="22"/>
    </row>
    <row r="201" spans="1:4">
      <c r="A201" s="22"/>
      <c r="B201" s="23"/>
      <c r="C201" s="23"/>
      <c r="D201" s="22"/>
    </row>
    <row r="202" spans="1:4">
      <c r="A202" s="22"/>
      <c r="B202" s="23"/>
      <c r="C202" s="23"/>
      <c r="D202" s="22"/>
    </row>
    <row r="203" spans="1:4">
      <c r="A203" s="22"/>
      <c r="B203" s="23"/>
      <c r="C203" s="23"/>
      <c r="D203" s="22"/>
    </row>
    <row r="204" spans="1:4">
      <c r="A204" s="22"/>
      <c r="B204" s="23"/>
      <c r="C204" s="23"/>
      <c r="D204" s="22"/>
    </row>
    <row r="205" spans="1:4">
      <c r="A205" s="22"/>
      <c r="B205" s="23"/>
      <c r="C205" s="23"/>
      <c r="D205" s="22"/>
    </row>
    <row r="206" spans="1:4">
      <c r="A206" s="22"/>
      <c r="B206" s="23"/>
      <c r="C206" s="23"/>
      <c r="D206" s="22"/>
    </row>
    <row r="207" spans="1:4">
      <c r="A207" s="22"/>
      <c r="B207" s="23"/>
      <c r="C207" s="23"/>
      <c r="D207" s="22"/>
    </row>
    <row r="208" spans="1:4">
      <c r="A208" s="22"/>
      <c r="B208" s="23"/>
      <c r="C208" s="23"/>
      <c r="D208" s="22"/>
    </row>
    <row r="209" spans="1:4">
      <c r="A209" s="22"/>
      <c r="B209" s="23"/>
      <c r="C209" s="23"/>
      <c r="D209" s="22"/>
    </row>
    <row r="210" spans="1:4">
      <c r="A210" s="22"/>
      <c r="B210" s="23"/>
      <c r="C210" s="23"/>
      <c r="D210" s="22"/>
    </row>
    <row r="211" spans="1:4">
      <c r="A211" s="22"/>
      <c r="B211" s="23"/>
      <c r="C211" s="23"/>
      <c r="D211" s="22"/>
    </row>
    <row r="212" spans="1:4">
      <c r="A212" s="22"/>
      <c r="B212" s="23"/>
      <c r="C212" s="23"/>
      <c r="D212" s="22"/>
    </row>
    <row r="213" spans="1:4">
      <c r="A213" s="22"/>
      <c r="B213" s="23"/>
      <c r="C213" s="23"/>
      <c r="D213" s="22"/>
    </row>
    <row r="214" spans="1:4">
      <c r="A214" s="22"/>
      <c r="B214" s="23"/>
      <c r="C214" s="23"/>
      <c r="D214" s="22"/>
    </row>
    <row r="215" spans="1:4">
      <c r="A215" s="22"/>
      <c r="B215" s="23"/>
      <c r="C215" s="23"/>
      <c r="D215" s="22"/>
    </row>
    <row r="216" spans="1:4">
      <c r="A216" s="22"/>
      <c r="B216" s="23"/>
      <c r="C216" s="23"/>
      <c r="D216" s="22"/>
    </row>
    <row r="217" spans="1:4">
      <c r="A217" s="22"/>
      <c r="B217" s="23"/>
      <c r="C217" s="23"/>
      <c r="D217" s="22"/>
    </row>
    <row r="218" spans="1:4">
      <c r="A218" s="22"/>
      <c r="B218" s="23"/>
      <c r="C218" s="23"/>
      <c r="D218" s="22"/>
    </row>
    <row r="219" spans="1:4">
      <c r="A219" s="22"/>
      <c r="B219" s="23"/>
      <c r="C219" s="23"/>
      <c r="D219" s="22"/>
    </row>
    <row r="220" spans="1:4">
      <c r="A220" s="22"/>
      <c r="B220" s="23"/>
      <c r="C220" s="23"/>
      <c r="D220" s="22"/>
    </row>
    <row r="221" spans="1:4">
      <c r="A221" s="22"/>
      <c r="B221" s="23"/>
      <c r="C221" s="23"/>
      <c r="D221" s="22"/>
    </row>
    <row r="222" spans="1:4">
      <c r="A222" s="22"/>
      <c r="B222" s="23"/>
      <c r="C222" s="23"/>
      <c r="D222" s="22"/>
    </row>
    <row r="223" spans="1:4">
      <c r="A223" s="22"/>
      <c r="B223" s="23"/>
      <c r="C223" s="23"/>
      <c r="D223" s="22"/>
    </row>
    <row r="224" spans="1:4">
      <c r="A224" s="22"/>
      <c r="B224" s="23"/>
      <c r="C224" s="23"/>
      <c r="D224" s="22"/>
    </row>
    <row r="225" spans="1:4">
      <c r="A225" s="22"/>
      <c r="B225" s="23"/>
      <c r="C225" s="23"/>
      <c r="D225" s="22"/>
    </row>
    <row r="226" spans="1:4">
      <c r="A226" s="22"/>
      <c r="B226" s="23"/>
      <c r="C226" s="23"/>
      <c r="D226" s="22"/>
    </row>
    <row r="227" spans="1:4">
      <c r="A227" s="22"/>
      <c r="B227" s="23"/>
      <c r="C227" s="23"/>
      <c r="D227" s="22"/>
    </row>
    <row r="228" spans="1:4">
      <c r="A228" s="22"/>
      <c r="B228" s="23"/>
      <c r="C228" s="23"/>
      <c r="D228" s="22"/>
    </row>
    <row r="229" spans="1:4">
      <c r="A229" s="22"/>
      <c r="B229" s="23"/>
      <c r="C229" s="23"/>
      <c r="D229" s="22"/>
    </row>
    <row r="230" spans="1:4">
      <c r="A230" s="22"/>
      <c r="B230" s="23"/>
      <c r="C230" s="23"/>
      <c r="D230" s="22"/>
    </row>
    <row r="231" spans="1:4">
      <c r="A231" s="22"/>
      <c r="B231" s="23"/>
      <c r="C231" s="23"/>
      <c r="D231" s="22"/>
    </row>
    <row r="232" spans="1:4">
      <c r="A232" s="22"/>
      <c r="B232" s="23"/>
      <c r="C232" s="23"/>
      <c r="D232" s="22"/>
    </row>
    <row r="233" spans="1:4">
      <c r="A233" s="22"/>
      <c r="B233" s="23"/>
      <c r="C233" s="23"/>
      <c r="D233" s="22"/>
    </row>
    <row r="234" spans="1:4">
      <c r="A234" s="22"/>
      <c r="B234" s="23"/>
      <c r="C234" s="23"/>
      <c r="D234" s="22"/>
    </row>
    <row r="235" spans="1:4">
      <c r="A235" s="22"/>
      <c r="B235" s="23"/>
      <c r="C235" s="23"/>
      <c r="D235" s="22"/>
    </row>
    <row r="236" spans="1:4">
      <c r="A236" s="22"/>
      <c r="B236" s="23"/>
      <c r="C236" s="23"/>
      <c r="D236" s="22"/>
    </row>
    <row r="237" spans="1:4">
      <c r="A237" s="22"/>
      <c r="B237" s="23"/>
      <c r="C237" s="23"/>
      <c r="D237" s="22"/>
    </row>
    <row r="238" spans="1:4">
      <c r="A238" s="22"/>
      <c r="B238" s="23"/>
      <c r="C238" s="23"/>
      <c r="D238" s="22"/>
    </row>
    <row r="239" spans="1:4">
      <c r="A239" s="22"/>
      <c r="B239" s="23"/>
      <c r="C239" s="23"/>
      <c r="D239" s="22"/>
    </row>
    <row r="240" spans="1:4">
      <c r="A240" s="22"/>
      <c r="B240" s="23"/>
      <c r="C240" s="23"/>
      <c r="D240" s="22"/>
    </row>
    <row r="241" spans="1:4">
      <c r="A241" s="22"/>
      <c r="B241" s="23"/>
      <c r="C241" s="23"/>
      <c r="D241" s="22"/>
    </row>
    <row r="242" spans="1:4">
      <c r="A242" s="22"/>
      <c r="B242" s="23"/>
      <c r="C242" s="23"/>
      <c r="D242" s="22"/>
    </row>
    <row r="243" spans="1:4">
      <c r="A243" s="22"/>
      <c r="B243" s="23"/>
      <c r="C243" s="23"/>
      <c r="D243" s="22"/>
    </row>
    <row r="244" spans="1:4">
      <c r="A244" s="22"/>
      <c r="B244" s="23"/>
      <c r="C244" s="23"/>
      <c r="D244" s="22"/>
    </row>
    <row r="245" spans="1:4">
      <c r="A245" s="22"/>
      <c r="B245" s="23"/>
      <c r="C245" s="23"/>
      <c r="D245" s="22"/>
    </row>
    <row r="246" spans="1:4">
      <c r="A246" s="22"/>
      <c r="B246" s="23"/>
      <c r="C246" s="23"/>
      <c r="D246" s="22"/>
    </row>
    <row r="247" spans="1:4">
      <c r="A247" s="22"/>
      <c r="B247" s="23"/>
      <c r="C247" s="23"/>
      <c r="D247" s="22"/>
    </row>
    <row r="248" spans="1:4">
      <c r="A248" s="22"/>
      <c r="B248" s="23"/>
      <c r="C248" s="23"/>
      <c r="D248" s="22"/>
    </row>
    <row r="249" spans="1:4">
      <c r="A249" s="22"/>
      <c r="B249" s="23"/>
      <c r="C249" s="23"/>
      <c r="D249" s="22"/>
    </row>
    <row r="250" spans="1:4">
      <c r="A250" s="22"/>
      <c r="B250" s="23"/>
      <c r="C250" s="23"/>
      <c r="D250" s="22"/>
    </row>
    <row r="251" spans="1:4">
      <c r="A251" s="22"/>
      <c r="B251" s="23"/>
      <c r="C251" s="23"/>
      <c r="D251" s="22"/>
    </row>
    <row r="252" spans="1:4">
      <c r="A252" s="22"/>
      <c r="B252" s="23"/>
      <c r="C252" s="23"/>
      <c r="D252" s="22"/>
    </row>
    <row r="253" spans="1:4">
      <c r="A253" s="22"/>
      <c r="B253" s="23"/>
      <c r="C253" s="23"/>
      <c r="D253" s="22"/>
    </row>
    <row r="254" spans="1:4">
      <c r="A254" s="22"/>
      <c r="B254" s="23"/>
      <c r="C254" s="23"/>
      <c r="D254" s="22"/>
    </row>
    <row r="255" spans="1:4">
      <c r="A255" s="22"/>
      <c r="B255" s="23"/>
      <c r="C255" s="23"/>
      <c r="D255" s="22"/>
    </row>
    <row r="256" spans="1:4">
      <c r="A256" s="22"/>
      <c r="B256" s="23"/>
      <c r="C256" s="23"/>
      <c r="D256" s="22"/>
    </row>
    <row r="257" spans="1:4">
      <c r="A257" s="22"/>
      <c r="B257" s="23"/>
      <c r="C257" s="23"/>
      <c r="D257" s="22"/>
    </row>
    <row r="258" spans="1:4">
      <c r="A258" s="22"/>
      <c r="B258" s="23"/>
      <c r="C258" s="23"/>
      <c r="D258" s="22"/>
    </row>
    <row r="259" spans="1:4">
      <c r="A259" s="22"/>
      <c r="B259" s="23"/>
      <c r="C259" s="23"/>
      <c r="D259" s="22"/>
    </row>
    <row r="260" spans="1:4">
      <c r="A260" s="22"/>
      <c r="B260" s="23"/>
      <c r="C260" s="23"/>
      <c r="D260" s="22"/>
    </row>
    <row r="261" spans="1:4">
      <c r="A261" s="22"/>
      <c r="B261" s="23"/>
      <c r="C261" s="23"/>
      <c r="D261" s="22"/>
    </row>
    <row r="262" spans="1:4">
      <c r="A262" s="22"/>
      <c r="B262" s="23"/>
      <c r="C262" s="23"/>
      <c r="D262" s="22"/>
    </row>
    <row r="263" spans="1:4">
      <c r="A263" s="22"/>
      <c r="B263" s="23"/>
      <c r="C263" s="23"/>
      <c r="D263" s="22"/>
    </row>
    <row r="264" spans="1:4">
      <c r="A264" s="22"/>
      <c r="B264" s="23"/>
      <c r="C264" s="23"/>
      <c r="D264" s="22"/>
    </row>
    <row r="265" spans="1:4">
      <c r="A265" s="22"/>
      <c r="B265" s="23"/>
      <c r="C265" s="23"/>
      <c r="D265" s="22"/>
    </row>
    <row r="266" spans="1:4">
      <c r="A266" s="22"/>
      <c r="B266" s="23"/>
      <c r="C266" s="23"/>
      <c r="D266" s="22"/>
    </row>
    <row r="267" spans="1:4">
      <c r="A267" s="22"/>
      <c r="B267" s="23"/>
      <c r="C267" s="23"/>
      <c r="D267" s="22"/>
    </row>
    <row r="268" spans="1:4">
      <c r="A268" s="22"/>
      <c r="B268" s="23"/>
      <c r="C268" s="23"/>
      <c r="D268" s="22"/>
    </row>
    <row r="269" spans="1:4">
      <c r="A269" s="22"/>
      <c r="B269" s="23"/>
      <c r="C269" s="23"/>
      <c r="D269" s="22"/>
    </row>
    <row r="270" spans="1:4">
      <c r="A270" s="22"/>
      <c r="B270" s="23"/>
      <c r="C270" s="23"/>
      <c r="D270" s="22"/>
    </row>
    <row r="271" spans="1:4">
      <c r="A271" s="22"/>
      <c r="B271" s="23"/>
      <c r="C271" s="23"/>
      <c r="D271" s="22"/>
    </row>
    <row r="272" spans="1:4">
      <c r="A272" s="22"/>
      <c r="B272" s="23"/>
      <c r="C272" s="23"/>
      <c r="D272" s="22"/>
    </row>
    <row r="273" spans="1:4">
      <c r="A273" s="22"/>
      <c r="B273" s="23"/>
      <c r="C273" s="23"/>
      <c r="D273" s="22"/>
    </row>
    <row r="274" spans="1:4">
      <c r="A274" s="22"/>
      <c r="B274" s="23"/>
      <c r="C274" s="23"/>
      <c r="D274" s="22"/>
    </row>
    <row r="275" spans="1:4">
      <c r="A275" s="22"/>
      <c r="B275" s="23"/>
      <c r="C275" s="23"/>
      <c r="D275" s="22"/>
    </row>
    <row r="276" spans="1:4">
      <c r="A276" s="22"/>
      <c r="B276" s="23"/>
      <c r="C276" s="23"/>
      <c r="D276" s="22"/>
    </row>
    <row r="277" spans="1:4">
      <c r="A277" s="22"/>
      <c r="B277" s="23"/>
      <c r="C277" s="23"/>
      <c r="D277" s="22"/>
    </row>
    <row r="278" spans="1:4">
      <c r="A278" s="22"/>
      <c r="B278" s="23"/>
      <c r="C278" s="23"/>
      <c r="D278" s="22"/>
    </row>
    <row r="279" spans="1:4">
      <c r="A279" s="22"/>
      <c r="B279" s="23"/>
      <c r="C279" s="23"/>
      <c r="D279" s="22"/>
    </row>
    <row r="280" spans="1:4">
      <c r="A280" s="22"/>
      <c r="B280" s="23"/>
      <c r="C280" s="23"/>
      <c r="D280" s="22"/>
    </row>
    <row r="281" spans="1:4">
      <c r="A281" s="22"/>
      <c r="B281" s="23"/>
      <c r="C281" s="23"/>
      <c r="D281" s="22"/>
    </row>
    <row r="282" spans="1:4">
      <c r="A282" s="22"/>
      <c r="B282" s="23"/>
      <c r="C282" s="23"/>
      <c r="D282" s="22"/>
    </row>
    <row r="283" spans="1:4">
      <c r="A283" s="22"/>
      <c r="B283" s="23"/>
      <c r="C283" s="23"/>
      <c r="D283" s="22"/>
    </row>
    <row r="284" spans="1:4">
      <c r="A284" s="22"/>
      <c r="B284" s="23"/>
      <c r="C284" s="23"/>
      <c r="D284" s="22"/>
    </row>
    <row r="285" spans="1:4">
      <c r="A285" s="22"/>
      <c r="B285" s="23"/>
      <c r="C285" s="23"/>
      <c r="D285" s="22"/>
    </row>
    <row r="286" spans="1:4">
      <c r="A286" s="22"/>
      <c r="B286" s="23"/>
      <c r="C286" s="23"/>
      <c r="D286" s="22"/>
    </row>
    <row r="287" spans="1:4">
      <c r="A287" s="22"/>
      <c r="B287" s="23"/>
      <c r="C287" s="23"/>
      <c r="D287" s="22"/>
    </row>
    <row r="288" spans="1:4">
      <c r="A288" s="22"/>
      <c r="B288" s="23"/>
      <c r="C288" s="23"/>
      <c r="D288" s="22"/>
    </row>
    <row r="289" spans="1:4">
      <c r="A289" s="22"/>
      <c r="B289" s="23"/>
      <c r="C289" s="23"/>
      <c r="D289" s="22"/>
    </row>
    <row r="290" spans="1:4">
      <c r="A290" s="22"/>
      <c r="B290" s="23"/>
      <c r="C290" s="23"/>
      <c r="D290" s="22"/>
    </row>
    <row r="291" spans="1:4">
      <c r="A291" s="22"/>
      <c r="B291" s="23"/>
      <c r="C291" s="23"/>
      <c r="D291" s="22"/>
    </row>
    <row r="292" spans="1:4">
      <c r="A292" s="22"/>
      <c r="B292" s="23"/>
      <c r="C292" s="23"/>
      <c r="D292" s="22"/>
    </row>
    <row r="293" spans="1:4">
      <c r="A293" s="22"/>
      <c r="B293" s="23"/>
      <c r="C293" s="23"/>
      <c r="D293" s="22"/>
    </row>
    <row r="294" spans="1:4">
      <c r="A294" s="22"/>
      <c r="B294" s="23"/>
      <c r="C294" s="23"/>
      <c r="D294" s="22"/>
    </row>
    <row r="295" spans="1:4">
      <c r="A295" s="22"/>
      <c r="B295" s="23"/>
      <c r="C295" s="23"/>
      <c r="D295" s="22"/>
    </row>
    <row r="296" spans="1:4">
      <c r="A296" s="22"/>
      <c r="B296" s="23"/>
      <c r="C296" s="23"/>
      <c r="D296" s="22"/>
    </row>
    <row r="297" spans="1:4">
      <c r="A297" s="22"/>
      <c r="B297" s="23"/>
      <c r="C297" s="23"/>
      <c r="D297" s="22"/>
    </row>
    <row r="298" spans="1:4">
      <c r="A298" s="22"/>
      <c r="B298" s="23"/>
      <c r="C298" s="23"/>
      <c r="D298" s="22"/>
    </row>
    <row r="299" spans="1:4">
      <c r="A299" s="22"/>
      <c r="B299" s="23"/>
      <c r="C299" s="23"/>
      <c r="D299" s="22"/>
    </row>
    <row r="300" spans="1:4">
      <c r="A300" s="22"/>
      <c r="B300" s="23"/>
      <c r="C300" s="23"/>
      <c r="D300" s="22"/>
    </row>
    <row r="301" spans="1:4">
      <c r="A301" s="22"/>
      <c r="B301" s="23"/>
      <c r="C301" s="23"/>
      <c r="D301" s="22"/>
    </row>
    <row r="302" spans="1:4">
      <c r="A302" s="22"/>
      <c r="B302" s="23"/>
      <c r="C302" s="23"/>
      <c r="D302" s="22"/>
    </row>
    <row r="303" spans="1:4">
      <c r="A303" s="22"/>
      <c r="B303" s="23"/>
      <c r="C303" s="23"/>
      <c r="D303" s="22"/>
    </row>
    <row r="304" spans="1:4">
      <c r="A304" s="22"/>
      <c r="B304" s="23"/>
      <c r="C304" s="23"/>
      <c r="D304" s="22"/>
    </row>
    <row r="305" spans="1:4">
      <c r="A305" s="22"/>
      <c r="B305" s="23"/>
      <c r="C305" s="23"/>
      <c r="D305" s="22"/>
    </row>
    <row r="306" spans="1:4">
      <c r="A306" s="22"/>
      <c r="B306" s="23"/>
      <c r="C306" s="23"/>
      <c r="D306" s="22"/>
    </row>
    <row r="307" spans="1:4">
      <c r="A307" s="22"/>
      <c r="B307" s="23"/>
      <c r="C307" s="23"/>
      <c r="D307" s="22"/>
    </row>
    <row r="308" spans="1:4">
      <c r="A308" s="22"/>
      <c r="B308" s="23"/>
      <c r="C308" s="23"/>
      <c r="D308" s="22"/>
    </row>
    <row r="309" spans="1:4">
      <c r="A309" s="22"/>
      <c r="B309" s="23"/>
      <c r="C309" s="23"/>
      <c r="D309" s="22"/>
    </row>
    <row r="310" spans="1:4">
      <c r="A310" s="22"/>
      <c r="B310" s="23"/>
      <c r="C310" s="23"/>
      <c r="D310" s="22"/>
    </row>
    <row r="311" spans="1:4">
      <c r="A311" s="22"/>
      <c r="B311" s="23"/>
      <c r="C311" s="23"/>
      <c r="D311" s="22"/>
    </row>
    <row r="312" spans="1:4">
      <c r="A312" s="22"/>
      <c r="B312" s="23"/>
      <c r="C312" s="23"/>
      <c r="D312" s="22"/>
    </row>
    <row r="313" spans="1:4">
      <c r="A313" s="22"/>
      <c r="B313" s="23"/>
      <c r="C313" s="23"/>
      <c r="D313" s="22"/>
    </row>
    <row r="314" spans="1:4">
      <c r="A314" s="22"/>
      <c r="B314" s="23"/>
      <c r="C314" s="23"/>
      <c r="D314" s="22"/>
    </row>
    <row r="315" spans="1:4">
      <c r="A315" s="22"/>
      <c r="B315" s="23"/>
      <c r="C315" s="23"/>
      <c r="D315" s="22"/>
    </row>
    <row r="316" spans="1:4">
      <c r="A316" s="22"/>
      <c r="B316" s="23"/>
      <c r="C316" s="23"/>
      <c r="D316" s="22"/>
    </row>
    <row r="317" spans="1:4">
      <c r="A317" s="22"/>
      <c r="B317" s="23"/>
      <c r="C317" s="23"/>
      <c r="D317" s="22"/>
    </row>
    <row r="318" spans="1:4">
      <c r="A318" s="22"/>
      <c r="B318" s="23"/>
      <c r="C318" s="23"/>
      <c r="D318" s="22"/>
    </row>
    <row r="319" spans="1:4">
      <c r="A319" s="22"/>
      <c r="B319" s="23"/>
      <c r="C319" s="23"/>
      <c r="D319" s="22"/>
    </row>
    <row r="320" spans="1:4">
      <c r="A320" s="22"/>
      <c r="B320" s="23"/>
      <c r="C320" s="23"/>
      <c r="D320" s="22"/>
    </row>
    <row r="321" spans="1:4">
      <c r="A321" s="22"/>
      <c r="B321" s="23"/>
      <c r="C321" s="23"/>
      <c r="D321" s="22"/>
    </row>
    <row r="322" spans="1:4">
      <c r="A322" s="22"/>
      <c r="B322" s="23"/>
      <c r="C322" s="23"/>
      <c r="D322" s="22"/>
    </row>
    <row r="323" spans="1:4">
      <c r="A323" s="22"/>
      <c r="B323" s="23"/>
      <c r="C323" s="23"/>
      <c r="D323" s="22"/>
    </row>
    <row r="324" spans="1:4">
      <c r="A324" s="22"/>
      <c r="B324" s="23"/>
      <c r="C324" s="23"/>
      <c r="D324" s="22"/>
    </row>
    <row r="325" spans="1:4">
      <c r="A325" s="22"/>
      <c r="B325" s="23"/>
      <c r="C325" s="23"/>
      <c r="D325" s="22"/>
    </row>
    <row r="326" spans="1:4">
      <c r="A326" s="22"/>
      <c r="B326" s="23"/>
      <c r="C326" s="23"/>
      <c r="D326" s="22"/>
    </row>
    <row r="327" spans="1:4">
      <c r="A327" s="22"/>
      <c r="B327" s="23"/>
      <c r="C327" s="23"/>
      <c r="D327" s="22"/>
    </row>
    <row r="328" spans="1:4">
      <c r="A328" s="22"/>
      <c r="B328" s="23"/>
      <c r="C328" s="23"/>
      <c r="D328" s="22"/>
    </row>
    <row r="329" spans="1:4">
      <c r="A329" s="22"/>
      <c r="B329" s="23"/>
      <c r="C329" s="23"/>
      <c r="D329" s="22"/>
    </row>
    <row r="330" spans="1:4">
      <c r="A330" s="22"/>
      <c r="B330" s="23"/>
      <c r="C330" s="23"/>
      <c r="D330" s="22"/>
    </row>
    <row r="331" spans="1:4">
      <c r="A331" s="22"/>
      <c r="B331" s="23"/>
      <c r="C331" s="23"/>
      <c r="D331" s="22"/>
    </row>
    <row r="332" spans="1:4">
      <c r="A332" s="22"/>
      <c r="B332" s="23"/>
      <c r="C332" s="23"/>
      <c r="D332" s="22"/>
    </row>
    <row r="333" spans="1:4">
      <c r="A333" s="22"/>
      <c r="B333" s="23"/>
      <c r="C333" s="23"/>
      <c r="D333" s="22"/>
    </row>
    <row r="334" spans="1:4">
      <c r="A334" s="22"/>
      <c r="B334" s="23"/>
      <c r="C334" s="23"/>
      <c r="D334" s="22"/>
    </row>
    <row r="335" spans="1:4">
      <c r="A335" s="22"/>
      <c r="B335" s="23"/>
      <c r="C335" s="23"/>
      <c r="D335" s="22"/>
    </row>
    <row r="336" spans="1:4">
      <c r="A336" s="22"/>
      <c r="B336" s="23"/>
      <c r="C336" s="23"/>
      <c r="D336" s="22"/>
    </row>
    <row r="337" spans="1:4">
      <c r="A337" s="22"/>
      <c r="B337" s="23"/>
      <c r="C337" s="23"/>
      <c r="D337" s="22"/>
    </row>
    <row r="338" spans="1:4">
      <c r="A338" s="22"/>
      <c r="B338" s="23"/>
      <c r="C338" s="23"/>
      <c r="D338" s="22"/>
    </row>
    <row r="339" spans="1:4">
      <c r="A339" s="22"/>
      <c r="B339" s="23"/>
      <c r="C339" s="23"/>
      <c r="D339" s="22"/>
    </row>
    <row r="340" spans="1:4">
      <c r="A340" s="22"/>
      <c r="B340" s="23"/>
      <c r="C340" s="23"/>
      <c r="D340" s="22"/>
    </row>
    <row r="341" spans="1:4">
      <c r="A341" s="22"/>
      <c r="B341" s="23"/>
      <c r="C341" s="23"/>
      <c r="D341" s="22"/>
    </row>
    <row r="342" spans="1:4">
      <c r="A342" s="22"/>
      <c r="B342" s="23"/>
      <c r="C342" s="23"/>
      <c r="D342" s="22"/>
    </row>
    <row r="343" spans="1:4">
      <c r="A343" s="22"/>
      <c r="B343" s="23"/>
      <c r="C343" s="23"/>
      <c r="D343" s="22"/>
    </row>
    <row r="344" spans="1:4">
      <c r="A344" s="22"/>
      <c r="B344" s="23"/>
      <c r="C344" s="23"/>
      <c r="D344" s="22"/>
    </row>
    <row r="345" spans="1:4">
      <c r="A345" s="22"/>
      <c r="B345" s="23"/>
      <c r="C345" s="23"/>
      <c r="D345" s="22"/>
    </row>
    <row r="346" spans="1:4">
      <c r="A346" s="22"/>
      <c r="B346" s="23"/>
      <c r="C346" s="23"/>
      <c r="D346" s="22"/>
    </row>
    <row r="347" spans="1:4">
      <c r="A347" s="22"/>
      <c r="B347" s="23"/>
      <c r="C347" s="23"/>
      <c r="D347" s="22"/>
    </row>
    <row r="348" spans="1:4">
      <c r="A348" s="22"/>
      <c r="B348" s="23"/>
      <c r="C348" s="23"/>
      <c r="D348" s="22"/>
    </row>
    <row r="349" spans="1:4">
      <c r="A349" s="22"/>
      <c r="B349" s="23"/>
      <c r="C349" s="23"/>
      <c r="D349" s="22"/>
    </row>
    <row r="350" spans="1:4">
      <c r="A350" s="22"/>
      <c r="B350" s="23"/>
      <c r="C350" s="23"/>
      <c r="D350" s="22"/>
    </row>
    <row r="351" spans="1:4">
      <c r="A351" s="22"/>
      <c r="B351" s="23"/>
      <c r="C351" s="23"/>
      <c r="D351" s="22"/>
    </row>
    <row r="352" spans="1:4">
      <c r="A352" s="22"/>
      <c r="B352" s="23"/>
      <c r="C352" s="23"/>
      <c r="D352" s="22"/>
    </row>
    <row r="353" spans="1:4">
      <c r="A353" s="22"/>
      <c r="B353" s="23"/>
      <c r="C353" s="23"/>
      <c r="D353" s="22"/>
    </row>
    <row r="354" spans="1:4">
      <c r="A354" s="22"/>
      <c r="B354" s="23"/>
      <c r="C354" s="23"/>
      <c r="D354" s="22"/>
    </row>
    <row r="355" spans="1:4">
      <c r="A355" s="22"/>
      <c r="B355" s="23"/>
      <c r="C355" s="23"/>
      <c r="D355" s="22"/>
    </row>
    <row r="356" spans="1:4">
      <c r="A356" s="22"/>
      <c r="B356" s="23"/>
      <c r="C356" s="23"/>
      <c r="D356" s="22"/>
    </row>
    <row r="357" spans="1:4">
      <c r="A357" s="22"/>
      <c r="B357" s="23"/>
      <c r="C357" s="23"/>
      <c r="D357" s="22"/>
    </row>
    <row r="358" spans="1:4">
      <c r="A358" s="22"/>
      <c r="B358" s="23"/>
      <c r="C358" s="23"/>
      <c r="D358" s="22"/>
    </row>
    <row r="359" spans="1:4">
      <c r="A359" s="22"/>
      <c r="B359" s="23"/>
      <c r="C359" s="23"/>
      <c r="D359" s="22"/>
    </row>
    <row r="360" spans="1:4">
      <c r="A360" s="22"/>
      <c r="B360" s="23"/>
      <c r="C360" s="23"/>
      <c r="D360" s="22"/>
    </row>
    <row r="361" spans="1:4">
      <c r="A361" s="22"/>
      <c r="B361" s="23"/>
      <c r="C361" s="23"/>
      <c r="D361" s="22"/>
    </row>
    <row r="362" spans="1:4">
      <c r="A362" s="22"/>
      <c r="B362" s="23"/>
      <c r="C362" s="23"/>
      <c r="D362" s="22"/>
    </row>
    <row r="363" spans="1:4">
      <c r="A363" s="22"/>
      <c r="B363" s="23"/>
      <c r="C363" s="23"/>
      <c r="D363" s="22"/>
    </row>
    <row r="364" spans="1:4">
      <c r="A364" s="22"/>
      <c r="B364" s="23"/>
      <c r="C364" s="23"/>
      <c r="D364" s="22"/>
    </row>
    <row r="365" spans="1:4">
      <c r="A365" s="22"/>
      <c r="B365" s="23"/>
      <c r="C365" s="23"/>
      <c r="D365" s="22"/>
    </row>
    <row r="366" spans="1:4">
      <c r="A366" s="22"/>
      <c r="B366" s="23"/>
      <c r="C366" s="23"/>
      <c r="D366" s="22"/>
    </row>
    <row r="367" spans="1:4">
      <c r="A367" s="22"/>
      <c r="B367" s="23"/>
      <c r="C367" s="23"/>
      <c r="D367" s="22"/>
    </row>
    <row r="368" spans="1:4">
      <c r="A368" s="22"/>
      <c r="B368" s="23"/>
      <c r="C368" s="23"/>
      <c r="D368" s="22"/>
    </row>
    <row r="369" spans="1:4">
      <c r="A369" s="22"/>
      <c r="B369" s="23"/>
      <c r="C369" s="23"/>
      <c r="D369" s="22"/>
    </row>
    <row r="370" spans="1:4">
      <c r="A370" s="22"/>
      <c r="B370" s="23"/>
      <c r="C370" s="23"/>
      <c r="D370" s="22"/>
    </row>
    <row r="371" spans="1:4">
      <c r="A371" s="22"/>
      <c r="B371" s="23"/>
      <c r="C371" s="23"/>
      <c r="D371" s="22"/>
    </row>
    <row r="372" spans="1:4">
      <c r="A372" s="22"/>
      <c r="B372" s="23"/>
      <c r="C372" s="23"/>
      <c r="D372" s="22"/>
    </row>
    <row r="373" spans="1:4">
      <c r="A373" s="22"/>
      <c r="B373" s="23"/>
      <c r="C373" s="23"/>
      <c r="D373" s="22"/>
    </row>
    <row r="374" spans="1:4">
      <c r="A374" s="22"/>
      <c r="B374" s="23"/>
      <c r="C374" s="23"/>
      <c r="D374" s="22"/>
    </row>
    <row r="375" spans="1:4">
      <c r="A375" s="22"/>
      <c r="B375" s="23"/>
      <c r="C375" s="23"/>
      <c r="D375" s="22"/>
    </row>
    <row r="376" spans="1:4">
      <c r="A376" s="22"/>
      <c r="B376" s="23"/>
      <c r="C376" s="23"/>
      <c r="D376" s="22"/>
    </row>
    <row r="377" spans="1:4">
      <c r="A377" s="22"/>
      <c r="B377" s="23"/>
      <c r="C377" s="23"/>
      <c r="D377" s="22"/>
    </row>
    <row r="378" spans="1:4">
      <c r="A378" s="22"/>
      <c r="B378" s="23"/>
      <c r="C378" s="23"/>
      <c r="D378" s="22"/>
    </row>
    <row r="379" spans="1:4">
      <c r="A379" s="22"/>
      <c r="B379" s="23"/>
      <c r="C379" s="23"/>
      <c r="D379" s="22"/>
    </row>
    <row r="380" spans="1:4">
      <c r="A380" s="22"/>
      <c r="B380" s="23"/>
      <c r="C380" s="23"/>
      <c r="D380" s="22"/>
    </row>
    <row r="381" spans="1:4">
      <c r="A381" s="22"/>
      <c r="B381" s="23"/>
      <c r="C381" s="23"/>
      <c r="D381" s="22"/>
    </row>
    <row r="382" spans="1:4">
      <c r="A382" s="22"/>
      <c r="B382" s="23"/>
      <c r="C382" s="23"/>
      <c r="D382" s="22"/>
    </row>
    <row r="383" spans="1:4">
      <c r="A383" s="22"/>
      <c r="B383" s="23"/>
      <c r="C383" s="23"/>
      <c r="D383" s="22"/>
    </row>
    <row r="384" spans="1:4">
      <c r="A384" s="22"/>
      <c r="B384" s="23"/>
      <c r="C384" s="23"/>
      <c r="D384" s="22"/>
    </row>
    <row r="385" spans="1:4">
      <c r="A385" s="22"/>
      <c r="B385" s="23"/>
      <c r="C385" s="23"/>
      <c r="D385" s="22"/>
    </row>
    <row r="386" spans="1:4">
      <c r="A386" s="22"/>
      <c r="B386" s="23"/>
      <c r="C386" s="23"/>
      <c r="D386" s="22"/>
    </row>
    <row r="387" spans="1:4">
      <c r="A387" s="22"/>
      <c r="B387" s="23"/>
      <c r="C387" s="23"/>
      <c r="D387" s="22"/>
    </row>
    <row r="388" spans="1:4">
      <c r="A388" s="22"/>
      <c r="B388" s="23"/>
      <c r="C388" s="23"/>
      <c r="D388" s="22"/>
    </row>
    <row r="389" spans="1:4">
      <c r="A389" s="22"/>
      <c r="B389" s="23"/>
      <c r="C389" s="23"/>
      <c r="D389" s="22"/>
    </row>
    <row r="390" spans="1:4">
      <c r="A390" s="22"/>
      <c r="B390" s="23"/>
      <c r="C390" s="23"/>
      <c r="D390" s="22"/>
    </row>
    <row r="391" spans="1:4">
      <c r="A391" s="22"/>
      <c r="B391" s="23"/>
      <c r="C391" s="23"/>
      <c r="D391" s="22"/>
    </row>
    <row r="392" spans="1:4">
      <c r="A392" s="22"/>
      <c r="B392" s="23"/>
      <c r="C392" s="23"/>
      <c r="D392" s="22"/>
    </row>
    <row r="393" spans="1:4">
      <c r="A393" s="22"/>
      <c r="B393" s="23"/>
      <c r="C393" s="23"/>
      <c r="D393" s="22"/>
    </row>
    <row r="394" spans="1:4">
      <c r="A394" s="22"/>
      <c r="B394" s="23"/>
      <c r="C394" s="23"/>
      <c r="D394" s="22"/>
    </row>
    <row r="395" spans="1:4">
      <c r="A395" s="22"/>
      <c r="B395" s="23"/>
      <c r="C395" s="23"/>
      <c r="D395" s="22"/>
    </row>
    <row r="396" spans="1:4">
      <c r="A396" s="22"/>
      <c r="B396" s="23"/>
      <c r="C396" s="23"/>
      <c r="D396" s="22"/>
    </row>
    <row r="397" spans="1:4">
      <c r="A397" s="22"/>
      <c r="B397" s="23"/>
      <c r="C397" s="23"/>
      <c r="D397" s="22"/>
    </row>
    <row r="398" spans="1:4">
      <c r="A398" s="22"/>
      <c r="B398" s="23"/>
      <c r="C398" s="23"/>
      <c r="D398" s="22"/>
    </row>
    <row r="399" spans="1:4">
      <c r="A399" s="22"/>
      <c r="B399" s="23"/>
      <c r="C399" s="23"/>
      <c r="D399" s="22"/>
    </row>
    <row r="400" spans="1:4">
      <c r="A400" s="22"/>
      <c r="B400" s="23"/>
      <c r="C400" s="23"/>
      <c r="D400" s="22"/>
    </row>
    <row r="401" spans="1:4">
      <c r="A401" s="22"/>
      <c r="B401" s="23"/>
      <c r="C401" s="23"/>
      <c r="D401" s="22"/>
    </row>
    <row r="402" spans="1:4">
      <c r="A402" s="22"/>
      <c r="B402" s="23"/>
      <c r="C402" s="23"/>
      <c r="D402" s="22"/>
    </row>
    <row r="403" spans="1:4">
      <c r="A403" s="22"/>
      <c r="B403" s="23"/>
      <c r="C403" s="23"/>
      <c r="D403" s="22"/>
    </row>
    <row r="404" spans="1:4">
      <c r="A404" s="22"/>
      <c r="B404" s="23"/>
      <c r="C404" s="23"/>
      <c r="D404" s="22"/>
    </row>
    <row r="405" spans="1:4">
      <c r="A405" s="22"/>
      <c r="B405" s="23"/>
      <c r="C405" s="23"/>
      <c r="D405" s="22"/>
    </row>
    <row r="406" spans="1:4">
      <c r="A406" s="22"/>
      <c r="B406" s="23"/>
      <c r="C406" s="23"/>
      <c r="D406" s="22"/>
    </row>
    <row r="407" spans="1:4">
      <c r="A407" s="22"/>
      <c r="B407" s="23"/>
      <c r="C407" s="23"/>
      <c r="D407" s="22"/>
    </row>
    <row r="408" spans="1:4">
      <c r="A408" s="22"/>
      <c r="B408" s="23"/>
      <c r="C408" s="23"/>
      <c r="D408" s="22"/>
    </row>
    <row r="409" spans="1:4">
      <c r="A409" s="22"/>
      <c r="B409" s="23"/>
      <c r="C409" s="23"/>
      <c r="D409" s="22"/>
    </row>
    <row r="410" spans="1:4">
      <c r="A410" s="22"/>
      <c r="B410" s="23"/>
      <c r="C410" s="23"/>
      <c r="D410" s="22"/>
    </row>
    <row r="411" spans="1:4">
      <c r="A411" s="22"/>
      <c r="B411" s="23"/>
      <c r="C411" s="23"/>
      <c r="D411" s="22"/>
    </row>
    <row r="412" spans="1:4">
      <c r="A412" s="22"/>
      <c r="B412" s="23"/>
      <c r="C412" s="23"/>
      <c r="D412" s="22"/>
    </row>
    <row r="413" spans="1:4">
      <c r="A413" s="22"/>
      <c r="B413" s="23"/>
      <c r="C413" s="23"/>
      <c r="D413" s="22"/>
    </row>
    <row r="414" spans="1:4">
      <c r="A414" s="22"/>
      <c r="B414" s="23"/>
      <c r="C414" s="23"/>
      <c r="D414" s="22"/>
    </row>
    <row r="415" spans="1:4">
      <c r="A415" s="22"/>
      <c r="B415" s="23"/>
      <c r="C415" s="23"/>
      <c r="D415" s="22"/>
    </row>
    <row r="416" spans="1:4">
      <c r="A416" s="22"/>
      <c r="B416" s="23"/>
      <c r="C416" s="23"/>
      <c r="D416" s="22"/>
    </row>
    <row r="417" spans="1:4">
      <c r="A417" s="22"/>
      <c r="B417" s="23"/>
      <c r="C417" s="23"/>
      <c r="D417" s="22"/>
    </row>
    <row r="418" spans="1:4">
      <c r="A418" s="22"/>
      <c r="B418" s="23"/>
      <c r="C418" s="23"/>
      <c r="D418" s="22"/>
    </row>
    <row r="419" spans="1:4">
      <c r="A419" s="22"/>
      <c r="B419" s="23"/>
      <c r="C419" s="23"/>
      <c r="D419" s="22"/>
    </row>
    <row r="420" spans="1:4">
      <c r="A420" s="22"/>
      <c r="B420" s="23"/>
      <c r="C420" s="23"/>
      <c r="D420" s="22"/>
    </row>
    <row r="421" spans="1:4">
      <c r="A421" s="22"/>
      <c r="B421" s="23"/>
      <c r="C421" s="23"/>
      <c r="D421" s="22"/>
    </row>
    <row r="422" spans="1:4">
      <c r="A422" s="22"/>
      <c r="B422" s="23"/>
      <c r="C422" s="23"/>
      <c r="D422" s="22"/>
    </row>
    <row r="423" spans="1:4">
      <c r="A423" s="22"/>
      <c r="B423" s="23"/>
      <c r="C423" s="23"/>
      <c r="D423" s="22"/>
    </row>
    <row r="424" spans="1:4">
      <c r="A424" s="22"/>
      <c r="B424" s="23"/>
      <c r="C424" s="23"/>
      <c r="D424" s="22"/>
    </row>
    <row r="425" spans="1:4">
      <c r="A425" s="22"/>
      <c r="B425" s="23"/>
      <c r="C425" s="23"/>
      <c r="D425" s="22"/>
    </row>
    <row r="426" spans="1:4">
      <c r="A426" s="22"/>
      <c r="B426" s="23"/>
      <c r="C426" s="23"/>
      <c r="D426" s="22"/>
    </row>
    <row r="427" spans="1:4">
      <c r="A427" s="22"/>
      <c r="B427" s="23"/>
      <c r="C427" s="23"/>
      <c r="D427" s="22"/>
    </row>
    <row r="428" spans="1:4">
      <c r="A428" s="22"/>
      <c r="B428" s="23"/>
      <c r="C428" s="23"/>
      <c r="D428" s="22"/>
    </row>
    <row r="429" spans="1:4">
      <c r="A429" s="22"/>
      <c r="B429" s="23"/>
      <c r="C429" s="23"/>
      <c r="D429" s="22"/>
    </row>
    <row r="430" spans="1:4">
      <c r="A430" s="22"/>
      <c r="B430" s="23"/>
      <c r="C430" s="23"/>
      <c r="D430" s="22"/>
    </row>
    <row r="431" spans="1:4">
      <c r="A431" s="22"/>
      <c r="B431" s="23"/>
      <c r="C431" s="23"/>
      <c r="D431" s="22"/>
    </row>
    <row r="432" spans="1:4">
      <c r="A432" s="22"/>
      <c r="B432" s="23"/>
      <c r="C432" s="23"/>
      <c r="D432" s="22"/>
    </row>
    <row r="433" spans="1:4">
      <c r="A433" s="22"/>
      <c r="B433" s="23"/>
      <c r="C433" s="23"/>
      <c r="D433" s="22"/>
    </row>
    <row r="434" spans="1:4">
      <c r="A434" s="22"/>
      <c r="B434" s="23"/>
      <c r="C434" s="23"/>
      <c r="D434" s="22"/>
    </row>
    <row r="435" spans="1:4">
      <c r="A435" s="22"/>
      <c r="B435" s="23"/>
      <c r="C435" s="23"/>
      <c r="D435" s="22"/>
    </row>
    <row r="436" spans="1:4">
      <c r="A436" s="22"/>
      <c r="B436" s="23"/>
      <c r="C436" s="23"/>
      <c r="D436" s="22"/>
    </row>
    <row r="437" spans="1:4">
      <c r="A437" s="22"/>
      <c r="B437" s="23"/>
      <c r="C437" s="23"/>
      <c r="D437" s="22"/>
    </row>
    <row r="438" spans="1:4">
      <c r="A438" s="22"/>
      <c r="B438" s="23"/>
      <c r="C438" s="23"/>
      <c r="D438" s="22"/>
    </row>
    <row r="439" spans="1:4">
      <c r="A439" s="22"/>
      <c r="B439" s="23"/>
      <c r="C439" s="23"/>
      <c r="D439" s="22"/>
    </row>
    <row r="440" spans="1:4">
      <c r="A440" s="22"/>
      <c r="B440" s="23"/>
      <c r="C440" s="23"/>
      <c r="D440" s="22"/>
    </row>
    <row r="441" spans="1:4">
      <c r="A441" s="22"/>
      <c r="B441" s="23"/>
      <c r="C441" s="23"/>
      <c r="D441" s="22"/>
    </row>
    <row r="442" spans="1:4">
      <c r="A442" s="22"/>
      <c r="B442" s="23"/>
      <c r="C442" s="23"/>
      <c r="D442" s="22"/>
    </row>
    <row r="443" spans="1:4">
      <c r="A443" s="22"/>
      <c r="B443" s="23"/>
      <c r="C443" s="23"/>
      <c r="D443" s="22"/>
    </row>
    <row r="444" spans="1:4">
      <c r="A444" s="22"/>
      <c r="B444" s="23"/>
      <c r="C444" s="23"/>
      <c r="D444" s="22"/>
    </row>
    <row r="445" spans="1:4">
      <c r="A445" s="22"/>
      <c r="B445" s="23"/>
      <c r="C445" s="23"/>
      <c r="D445" s="22"/>
    </row>
    <row r="446" spans="1:4">
      <c r="A446" s="22"/>
      <c r="B446" s="23"/>
      <c r="C446" s="23"/>
      <c r="D446" s="22"/>
    </row>
    <row r="447" spans="1:4">
      <c r="A447" s="22"/>
      <c r="B447" s="23"/>
      <c r="C447" s="23"/>
      <c r="D447" s="22"/>
    </row>
    <row r="448" spans="1:4">
      <c r="A448" s="22"/>
      <c r="B448" s="23"/>
      <c r="C448" s="23"/>
      <c r="D448" s="22"/>
    </row>
    <row r="449" spans="1:4">
      <c r="A449" s="22"/>
      <c r="B449" s="23"/>
      <c r="C449" s="23"/>
      <c r="D449" s="22"/>
    </row>
    <row r="450" spans="1:4">
      <c r="A450" s="22"/>
      <c r="B450" s="23"/>
      <c r="C450" s="23"/>
      <c r="D450" s="22"/>
    </row>
    <row r="451" spans="1:4">
      <c r="A451" s="22"/>
      <c r="B451" s="23"/>
      <c r="C451" s="23"/>
      <c r="D451" s="22"/>
    </row>
    <row r="452" spans="1:4">
      <c r="A452" s="22"/>
      <c r="B452" s="23"/>
      <c r="C452" s="23"/>
      <c r="D452" s="22"/>
    </row>
    <row r="453" spans="1:4">
      <c r="A453" s="22"/>
      <c r="B453" s="23"/>
      <c r="C453" s="23"/>
      <c r="D453" s="22"/>
    </row>
    <row r="454" spans="1:4">
      <c r="A454" s="22"/>
      <c r="B454" s="23"/>
      <c r="C454" s="23"/>
      <c r="D454" s="22"/>
    </row>
    <row r="455" spans="1:4">
      <c r="A455" s="22"/>
      <c r="B455" s="23"/>
      <c r="C455" s="23"/>
      <c r="D455" s="22"/>
    </row>
    <row r="456" spans="1:4">
      <c r="A456" s="22"/>
      <c r="B456" s="23"/>
      <c r="C456" s="23"/>
      <c r="D456" s="22"/>
    </row>
    <row r="457" spans="1:4">
      <c r="A457" s="22"/>
      <c r="B457" s="23"/>
      <c r="C457" s="23"/>
      <c r="D457" s="22"/>
    </row>
    <row r="458" spans="1:4">
      <c r="A458" s="22"/>
      <c r="B458" s="23"/>
      <c r="C458" s="23"/>
      <c r="D458" s="22"/>
    </row>
    <row r="459" spans="1:4">
      <c r="A459" s="22"/>
      <c r="B459" s="23"/>
      <c r="C459" s="23"/>
      <c r="D459" s="22"/>
    </row>
    <row r="460" spans="1:4">
      <c r="A460" s="22"/>
      <c r="B460" s="23"/>
      <c r="C460" s="23"/>
      <c r="D460" s="22"/>
    </row>
    <row r="461" spans="1:4">
      <c r="A461" s="22"/>
      <c r="B461" s="23"/>
      <c r="C461" s="23"/>
      <c r="D461" s="22"/>
    </row>
    <row r="462" spans="1:4">
      <c r="A462" s="22"/>
      <c r="B462" s="23"/>
      <c r="C462" s="23"/>
      <c r="D462" s="22"/>
    </row>
    <row r="463" spans="1:4">
      <c r="A463" s="22"/>
      <c r="B463" s="23"/>
      <c r="C463" s="23"/>
      <c r="D463" s="22"/>
    </row>
    <row r="464" spans="1:4">
      <c r="A464" s="22"/>
      <c r="B464" s="23"/>
      <c r="C464" s="23"/>
      <c r="D464" s="22"/>
    </row>
    <row r="465" spans="1:4">
      <c r="A465" s="22"/>
      <c r="B465" s="23"/>
      <c r="C465" s="23"/>
      <c r="D465" s="22"/>
    </row>
    <row r="466" spans="1:4">
      <c r="A466" s="22"/>
      <c r="B466" s="23"/>
      <c r="C466" s="23"/>
      <c r="D466" s="22"/>
    </row>
    <row r="467" spans="1:4">
      <c r="A467" s="22"/>
      <c r="B467" s="23"/>
      <c r="C467" s="23"/>
      <c r="D467" s="22"/>
    </row>
    <row r="468" spans="1:4">
      <c r="A468" s="22"/>
      <c r="B468" s="23"/>
      <c r="C468" s="23"/>
      <c r="D468" s="22"/>
    </row>
    <row r="469" spans="1:4">
      <c r="A469" s="22"/>
      <c r="B469" s="23"/>
      <c r="C469" s="23"/>
      <c r="D469" s="22"/>
    </row>
    <row r="470" spans="1:4">
      <c r="A470" s="22"/>
      <c r="B470" s="23"/>
      <c r="C470" s="23"/>
      <c r="D470" s="22"/>
    </row>
    <row r="471" spans="1:4">
      <c r="A471" s="22"/>
      <c r="B471" s="23"/>
      <c r="C471" s="23"/>
      <c r="D471" s="22"/>
    </row>
    <row r="472" spans="1:4">
      <c r="A472" s="22"/>
      <c r="B472" s="23"/>
      <c r="C472" s="23"/>
      <c r="D472" s="22"/>
    </row>
    <row r="473" spans="1:4">
      <c r="A473" s="22"/>
      <c r="B473" s="23"/>
      <c r="C473" s="23"/>
      <c r="D473" s="22"/>
    </row>
    <row r="474" spans="1:4">
      <c r="A474" s="22"/>
      <c r="B474" s="23"/>
      <c r="C474" s="23"/>
      <c r="D474" s="22"/>
    </row>
    <row r="475" spans="1:4">
      <c r="A475" s="22"/>
      <c r="B475" s="23"/>
      <c r="C475" s="23"/>
      <c r="D475" s="22"/>
    </row>
    <row r="476" spans="1:4">
      <c r="A476" s="22"/>
      <c r="B476" s="23"/>
      <c r="C476" s="23"/>
      <c r="D476" s="22"/>
    </row>
    <row r="477" spans="1:4">
      <c r="A477" s="22"/>
      <c r="B477" s="23"/>
      <c r="C477" s="23"/>
      <c r="D477" s="22"/>
    </row>
    <row r="478" spans="1:4">
      <c r="A478" s="22"/>
      <c r="B478" s="23"/>
      <c r="C478" s="23"/>
      <c r="D478" s="22"/>
    </row>
    <row r="479" spans="1:4">
      <c r="A479" s="22"/>
      <c r="B479" s="23"/>
      <c r="C479" s="23"/>
      <c r="D479" s="22"/>
    </row>
    <row r="480" spans="1:4">
      <c r="A480" s="22"/>
      <c r="B480" s="23"/>
      <c r="C480" s="23"/>
      <c r="D480" s="22"/>
    </row>
    <row r="481" spans="1:4">
      <c r="A481" s="22"/>
      <c r="B481" s="23"/>
      <c r="C481" s="23"/>
      <c r="D481" s="22"/>
    </row>
    <row r="482" spans="1:4">
      <c r="A482" s="22"/>
      <c r="B482" s="23"/>
      <c r="C482" s="23"/>
      <c r="D482" s="22"/>
    </row>
    <row r="483" spans="1:4">
      <c r="A483" s="22"/>
      <c r="B483" s="23"/>
      <c r="C483" s="23"/>
      <c r="D483" s="22"/>
    </row>
    <row r="484" spans="1:4">
      <c r="A484" s="22"/>
      <c r="B484" s="23"/>
      <c r="C484" s="23"/>
      <c r="D484" s="22"/>
    </row>
    <row r="485" spans="1:4">
      <c r="A485" s="22"/>
      <c r="B485" s="23"/>
      <c r="C485" s="23"/>
      <c r="D485" s="22"/>
    </row>
    <row r="486" spans="1:4">
      <c r="A486" s="22"/>
      <c r="B486" s="23"/>
      <c r="C486" s="23"/>
      <c r="D486" s="22"/>
    </row>
    <row r="487" spans="1:4">
      <c r="A487" s="22"/>
      <c r="B487" s="23"/>
      <c r="C487" s="23"/>
      <c r="D487" s="22"/>
    </row>
    <row r="488" spans="1:4">
      <c r="A488" s="22"/>
      <c r="B488" s="23"/>
      <c r="C488" s="23"/>
      <c r="D488" s="22"/>
    </row>
    <row r="489" spans="1:4">
      <c r="A489" s="22"/>
      <c r="B489" s="23"/>
      <c r="C489" s="23"/>
      <c r="D489" s="22"/>
    </row>
    <row r="490" spans="1:4">
      <c r="A490" s="22"/>
      <c r="B490" s="23"/>
      <c r="C490" s="23"/>
      <c r="D490" s="22"/>
    </row>
    <row r="491" spans="1:4">
      <c r="A491" s="22"/>
      <c r="B491" s="23"/>
      <c r="C491" s="23"/>
      <c r="D491" s="22"/>
    </row>
    <row r="492" spans="1:4">
      <c r="A492" s="22"/>
      <c r="B492" s="23"/>
      <c r="C492" s="23"/>
      <c r="D492" s="22"/>
    </row>
    <row r="493" spans="1:4">
      <c r="A493" s="22"/>
      <c r="B493" s="23"/>
      <c r="C493" s="23"/>
      <c r="D493" s="22"/>
    </row>
    <row r="494" spans="1:4">
      <c r="A494" s="22"/>
      <c r="B494" s="23"/>
      <c r="C494" s="23"/>
      <c r="D494" s="22"/>
    </row>
    <row r="495" spans="1:4">
      <c r="A495" s="22"/>
      <c r="B495" s="23"/>
      <c r="C495" s="23"/>
      <c r="D495" s="22"/>
    </row>
    <row r="496" spans="1:4">
      <c r="A496" s="22"/>
      <c r="B496" s="23"/>
      <c r="C496" s="23"/>
      <c r="D496" s="22"/>
    </row>
    <row r="497" spans="1:4">
      <c r="A497" s="22"/>
      <c r="B497" s="23"/>
      <c r="C497" s="23"/>
      <c r="D497" s="22"/>
    </row>
    <row r="498" spans="1:4">
      <c r="A498" s="22"/>
      <c r="B498" s="23"/>
      <c r="C498" s="23"/>
      <c r="D498" s="22"/>
    </row>
    <row r="499" spans="1:4">
      <c r="A499" s="22"/>
      <c r="B499" s="23"/>
      <c r="C499" s="23"/>
      <c r="D499" s="22"/>
    </row>
    <row r="500" spans="1:4">
      <c r="A500" s="22"/>
      <c r="B500" s="23"/>
      <c r="C500" s="23"/>
      <c r="D500" s="22"/>
    </row>
    <row r="501" spans="1:4">
      <c r="A501" s="22"/>
      <c r="B501" s="23"/>
      <c r="C501" s="23"/>
      <c r="D501" s="22"/>
    </row>
    <row r="502" spans="1:4">
      <c r="A502" s="22"/>
      <c r="B502" s="23"/>
      <c r="C502" s="23"/>
      <c r="D502" s="22"/>
    </row>
    <row r="503" spans="1:4">
      <c r="A503" s="22"/>
      <c r="B503" s="23"/>
      <c r="C503" s="23"/>
      <c r="D503" s="22"/>
    </row>
    <row r="504" spans="1:4">
      <c r="A504" s="22"/>
      <c r="B504" s="23"/>
      <c r="C504" s="23"/>
      <c r="D504" s="22"/>
    </row>
    <row r="505" spans="1:4">
      <c r="A505" s="22"/>
      <c r="B505" s="23"/>
      <c r="C505" s="23"/>
      <c r="D505" s="22"/>
    </row>
    <row r="506" spans="1:4">
      <c r="A506" s="22"/>
      <c r="B506" s="23"/>
      <c r="C506" s="23"/>
      <c r="D506" s="22"/>
    </row>
    <row r="507" spans="1:4">
      <c r="A507" s="22"/>
      <c r="B507" s="23"/>
      <c r="C507" s="23"/>
      <c r="D507" s="22"/>
    </row>
    <row r="508" spans="1:4">
      <c r="A508" s="22"/>
      <c r="B508" s="23"/>
      <c r="C508" s="23"/>
      <c r="D508" s="22"/>
    </row>
    <row r="509" spans="1:4">
      <c r="A509" s="22"/>
      <c r="B509" s="23"/>
      <c r="C509" s="23"/>
      <c r="D509" s="22"/>
    </row>
    <row r="510" spans="1:4">
      <c r="A510" s="22"/>
      <c r="B510" s="23"/>
      <c r="C510" s="23"/>
      <c r="D510" s="22"/>
    </row>
    <row r="511" spans="1:4">
      <c r="A511" s="22"/>
      <c r="B511" s="23"/>
      <c r="C511" s="23"/>
      <c r="D511" s="22"/>
    </row>
    <row r="512" spans="1:4">
      <c r="A512" s="22"/>
      <c r="B512" s="23"/>
      <c r="C512" s="23"/>
      <c r="D512" s="22"/>
    </row>
    <row r="513" spans="1:4">
      <c r="A513" s="22"/>
      <c r="B513" s="23"/>
      <c r="C513" s="23"/>
      <c r="D513" s="22"/>
    </row>
    <row r="514" spans="1:4">
      <c r="A514" s="22"/>
      <c r="B514" s="23"/>
      <c r="C514" s="23"/>
      <c r="D514" s="22"/>
    </row>
    <row r="515" spans="1:4">
      <c r="A515" s="22"/>
      <c r="B515" s="23"/>
      <c r="C515" s="23"/>
      <c r="D515" s="22"/>
    </row>
    <row r="516" spans="1:4">
      <c r="A516" s="22"/>
      <c r="B516" s="23"/>
      <c r="C516" s="23"/>
      <c r="D516" s="22"/>
    </row>
    <row r="517" spans="1:4">
      <c r="A517" s="22"/>
      <c r="B517" s="23"/>
      <c r="C517" s="23"/>
      <c r="D517" s="22"/>
    </row>
    <row r="518" spans="1:4">
      <c r="A518" s="22"/>
      <c r="B518" s="23"/>
      <c r="C518" s="23"/>
      <c r="D518" s="22"/>
    </row>
    <row r="519" spans="1:4">
      <c r="A519" s="22"/>
      <c r="B519" s="23"/>
      <c r="C519" s="23"/>
      <c r="D519" s="22"/>
    </row>
    <row r="520" spans="1:4">
      <c r="A520" s="22"/>
      <c r="B520" s="23"/>
      <c r="C520" s="23"/>
      <c r="D520" s="22"/>
    </row>
    <row r="521" spans="1:4">
      <c r="A521" s="22"/>
      <c r="B521" s="23"/>
      <c r="C521" s="23"/>
      <c r="D521" s="22"/>
    </row>
    <row r="522" spans="1:4">
      <c r="A522" s="22"/>
      <c r="B522" s="23"/>
      <c r="C522" s="23"/>
      <c r="D522" s="22"/>
    </row>
    <row r="523" spans="1:4">
      <c r="A523" s="22"/>
      <c r="B523" s="23"/>
      <c r="C523" s="23"/>
      <c r="D523" s="22"/>
    </row>
    <row r="524" spans="1:4">
      <c r="A524" s="22"/>
      <c r="B524" s="23"/>
      <c r="C524" s="23"/>
      <c r="D524" s="22"/>
    </row>
    <row r="525" spans="1:4">
      <c r="A525" s="22"/>
      <c r="B525" s="23"/>
      <c r="C525" s="23"/>
      <c r="D525" s="22"/>
    </row>
    <row r="526" spans="1:4">
      <c r="A526" s="22"/>
      <c r="B526" s="23"/>
      <c r="C526" s="23"/>
      <c r="D526" s="22"/>
    </row>
    <row r="527" spans="1:4">
      <c r="A527" s="22"/>
      <c r="B527" s="23"/>
      <c r="C527" s="23"/>
      <c r="D527" s="22"/>
    </row>
    <row r="528" spans="1:4">
      <c r="A528" s="22"/>
      <c r="B528" s="23"/>
      <c r="C528" s="23"/>
      <c r="D528" s="22"/>
    </row>
    <row r="529" spans="1:4">
      <c r="A529" s="22"/>
      <c r="B529" s="23"/>
      <c r="C529" s="23"/>
      <c r="D529" s="22"/>
    </row>
    <row r="530" spans="1:4">
      <c r="A530" s="22"/>
      <c r="B530" s="23"/>
      <c r="C530" s="23"/>
      <c r="D530" s="22"/>
    </row>
    <row r="531" spans="1:4">
      <c r="A531" s="22"/>
      <c r="B531" s="23"/>
      <c r="C531" s="23"/>
      <c r="D531" s="22"/>
    </row>
    <row r="532" spans="1:4">
      <c r="A532" s="22"/>
      <c r="B532" s="23"/>
      <c r="C532" s="23"/>
      <c r="D532" s="22"/>
    </row>
    <row r="533" spans="1:4">
      <c r="A533" s="22"/>
      <c r="B533" s="23"/>
      <c r="C533" s="23"/>
      <c r="D533" s="22"/>
    </row>
    <row r="534" spans="1:4">
      <c r="A534" s="22"/>
      <c r="B534" s="23"/>
      <c r="C534" s="23"/>
      <c r="D534" s="22"/>
    </row>
    <row r="535" spans="1:4">
      <c r="A535" s="22"/>
      <c r="B535" s="23"/>
      <c r="C535" s="23"/>
      <c r="D535" s="22"/>
    </row>
    <row r="536" spans="1:4">
      <c r="A536" s="22"/>
      <c r="B536" s="23"/>
      <c r="C536" s="23"/>
      <c r="D536" s="22"/>
    </row>
    <row r="537" spans="1:4">
      <c r="A537" s="22"/>
      <c r="B537" s="23"/>
      <c r="C537" s="23"/>
      <c r="D537" s="22"/>
    </row>
    <row r="538" spans="1:4">
      <c r="A538" s="22"/>
      <c r="B538" s="23"/>
      <c r="C538" s="23"/>
      <c r="D538" s="22"/>
    </row>
    <row r="539" spans="1:4">
      <c r="A539" s="22"/>
      <c r="B539" s="23"/>
      <c r="C539" s="23"/>
      <c r="D539" s="22"/>
    </row>
    <row r="540" spans="1:4">
      <c r="A540" s="22"/>
      <c r="B540" s="23"/>
      <c r="C540" s="23"/>
      <c r="D540" s="22"/>
    </row>
    <row r="541" spans="1:4">
      <c r="A541" s="22"/>
      <c r="B541" s="23"/>
      <c r="C541" s="23"/>
      <c r="D541" s="22"/>
    </row>
    <row r="542" spans="1:4">
      <c r="A542" s="22"/>
      <c r="B542" s="23"/>
      <c r="C542" s="23"/>
      <c r="D542" s="22"/>
    </row>
    <row r="543" spans="1:4">
      <c r="A543" s="22"/>
      <c r="B543" s="23"/>
      <c r="C543" s="23"/>
      <c r="D543" s="22"/>
    </row>
    <row r="544" spans="1:4">
      <c r="A544" s="22"/>
      <c r="B544" s="23"/>
      <c r="C544" s="23"/>
      <c r="D544" s="22"/>
    </row>
    <row r="545" spans="1:4">
      <c r="A545" s="22"/>
      <c r="B545" s="23"/>
      <c r="C545" s="23"/>
      <c r="D545" s="22"/>
    </row>
    <row r="546" spans="1:4">
      <c r="A546" s="22"/>
      <c r="B546" s="23"/>
      <c r="C546" s="23"/>
      <c r="D546" s="22"/>
    </row>
    <row r="547" spans="1:4">
      <c r="A547" s="22"/>
      <c r="B547" s="23"/>
      <c r="C547" s="23"/>
      <c r="D547" s="22"/>
    </row>
    <row r="548" spans="1:4">
      <c r="A548" s="22"/>
      <c r="B548" s="23"/>
      <c r="C548" s="23"/>
      <c r="D548" s="22"/>
    </row>
    <row r="549" spans="1:4">
      <c r="A549" s="22"/>
      <c r="B549" s="23"/>
      <c r="C549" s="23"/>
      <c r="D549" s="22"/>
    </row>
    <row r="550" spans="1:4">
      <c r="A550" s="22"/>
      <c r="B550" s="23"/>
      <c r="C550" s="23"/>
      <c r="D550" s="22"/>
    </row>
    <row r="551" spans="1:4">
      <c r="A551" s="22"/>
      <c r="B551" s="23"/>
      <c r="C551" s="23"/>
      <c r="D551" s="22"/>
    </row>
    <row r="552" spans="1:4">
      <c r="A552" s="22"/>
      <c r="B552" s="23"/>
      <c r="C552" s="23"/>
      <c r="D552" s="22"/>
    </row>
    <row r="553" spans="1:4">
      <c r="A553" s="22"/>
      <c r="B553" s="23"/>
      <c r="C553" s="23"/>
      <c r="D553" s="22"/>
    </row>
    <row r="554" spans="1:4">
      <c r="A554" s="22"/>
      <c r="B554" s="23"/>
      <c r="C554" s="23"/>
      <c r="D554" s="22"/>
    </row>
    <row r="555" spans="1:4">
      <c r="A555" s="22"/>
      <c r="B555" s="23"/>
      <c r="C555" s="23"/>
      <c r="D555" s="22"/>
    </row>
    <row r="556" spans="1:4">
      <c r="A556" s="22"/>
      <c r="B556" s="23"/>
      <c r="C556" s="23"/>
      <c r="D556" s="22"/>
    </row>
    <row r="557" spans="1:4">
      <c r="A557" s="22"/>
      <c r="B557" s="23"/>
      <c r="C557" s="23"/>
      <c r="D557" s="22"/>
    </row>
    <row r="558" spans="1:4">
      <c r="A558" s="22"/>
      <c r="B558" s="23"/>
      <c r="C558" s="23"/>
      <c r="D558" s="22"/>
    </row>
    <row r="559" spans="1:4">
      <c r="A559" s="22"/>
      <c r="B559" s="23"/>
      <c r="C559" s="23"/>
      <c r="D559" s="22"/>
    </row>
    <row r="560" spans="1:4">
      <c r="A560" s="22"/>
      <c r="B560" s="23"/>
      <c r="C560" s="23"/>
      <c r="D560" s="22"/>
    </row>
    <row r="561" spans="1:4">
      <c r="A561" s="22"/>
      <c r="B561" s="23"/>
      <c r="C561" s="23"/>
      <c r="D561" s="22"/>
    </row>
    <row r="562" spans="1:4">
      <c r="A562" s="22"/>
      <c r="B562" s="23"/>
      <c r="C562" s="23"/>
      <c r="D562" s="22"/>
    </row>
    <row r="563" spans="1:4">
      <c r="A563" s="22"/>
      <c r="B563" s="23"/>
      <c r="C563" s="23"/>
      <c r="D563" s="22"/>
    </row>
    <row r="564" spans="1:4">
      <c r="A564" s="22"/>
      <c r="B564" s="23"/>
      <c r="C564" s="23"/>
      <c r="D564" s="22"/>
    </row>
    <row r="565" spans="1:4">
      <c r="A565" s="22"/>
      <c r="B565" s="23"/>
      <c r="C565" s="23"/>
      <c r="D565" s="22"/>
    </row>
    <row r="566" spans="1:4">
      <c r="A566" s="22"/>
      <c r="B566" s="23"/>
      <c r="C566" s="23"/>
      <c r="D566" s="22"/>
    </row>
    <row r="567" spans="1:4">
      <c r="A567" s="22"/>
      <c r="B567" s="23"/>
      <c r="C567" s="23"/>
      <c r="D567" s="22"/>
    </row>
    <row r="568" spans="1:4">
      <c r="A568" s="22"/>
      <c r="B568" s="23"/>
      <c r="C568" s="23"/>
      <c r="D568" s="22"/>
    </row>
    <row r="569" spans="1:4">
      <c r="A569" s="22"/>
      <c r="B569" s="23"/>
      <c r="C569" s="23"/>
      <c r="D569" s="22"/>
    </row>
    <row r="570" spans="1:4">
      <c r="A570" s="22"/>
      <c r="B570" s="23"/>
      <c r="C570" s="23"/>
      <c r="D570" s="22"/>
    </row>
    <row r="571" spans="1:4">
      <c r="A571" s="22"/>
      <c r="B571" s="23"/>
      <c r="C571" s="23"/>
      <c r="D571" s="22"/>
    </row>
    <row r="572" spans="1:4">
      <c r="A572" s="22"/>
      <c r="B572" s="23"/>
      <c r="C572" s="23"/>
      <c r="D572" s="22"/>
    </row>
    <row r="573" spans="1:4">
      <c r="A573" s="22"/>
      <c r="B573" s="23"/>
      <c r="C573" s="23"/>
      <c r="D573" s="22"/>
    </row>
    <row r="574" spans="1:4">
      <c r="A574" s="22"/>
      <c r="B574" s="23"/>
      <c r="C574" s="23"/>
      <c r="D574" s="22"/>
    </row>
    <row r="575" spans="1:4">
      <c r="A575" s="22"/>
      <c r="B575" s="23"/>
      <c r="C575" s="23"/>
      <c r="D575" s="22"/>
    </row>
    <row r="576" spans="1:4">
      <c r="A576" s="22"/>
      <c r="B576" s="23"/>
      <c r="C576" s="23"/>
      <c r="D576" s="22"/>
    </row>
    <row r="577" spans="1:4">
      <c r="A577" s="22"/>
      <c r="B577" s="23"/>
      <c r="C577" s="23"/>
      <c r="D577" s="22"/>
    </row>
    <row r="578" spans="1:4">
      <c r="A578" s="22"/>
      <c r="B578" s="23"/>
      <c r="C578" s="23"/>
      <c r="D578" s="22"/>
    </row>
    <row r="579" spans="1:4">
      <c r="A579" s="22"/>
      <c r="B579" s="23"/>
      <c r="C579" s="23"/>
      <c r="D579" s="22"/>
    </row>
    <row r="580" spans="1:4">
      <c r="A580" s="22"/>
      <c r="B580" s="23"/>
      <c r="C580" s="23"/>
      <c r="D580" s="22"/>
    </row>
    <row r="581" spans="1:4">
      <c r="A581" s="22"/>
      <c r="B581" s="23"/>
      <c r="C581" s="23"/>
      <c r="D581" s="22"/>
    </row>
    <row r="582" spans="1:4">
      <c r="A582" s="22"/>
      <c r="B582" s="23"/>
      <c r="C582" s="23"/>
      <c r="D582" s="22"/>
    </row>
    <row r="583" spans="1:4">
      <c r="A583" s="22"/>
      <c r="B583" s="23"/>
      <c r="C583" s="23"/>
      <c r="D583" s="22"/>
    </row>
    <row r="584" spans="1:4">
      <c r="A584" s="22"/>
      <c r="B584" s="23"/>
      <c r="C584" s="23"/>
      <c r="D584" s="22"/>
    </row>
    <row r="585" spans="1:4">
      <c r="A585" s="22"/>
      <c r="B585" s="23"/>
      <c r="C585" s="23"/>
      <c r="D585" s="22"/>
    </row>
    <row r="586" spans="1:4">
      <c r="A586" s="22"/>
      <c r="B586" s="23"/>
      <c r="C586" s="23"/>
      <c r="D586" s="22"/>
    </row>
    <row r="587" spans="1:4">
      <c r="A587" s="22"/>
      <c r="B587" s="23"/>
      <c r="C587" s="23"/>
      <c r="D587" s="22"/>
    </row>
    <row r="588" spans="1:4">
      <c r="A588" s="22"/>
      <c r="B588" s="23"/>
      <c r="C588" s="23"/>
      <c r="D588" s="22"/>
    </row>
    <row r="589" spans="1:4">
      <c r="A589" s="22"/>
      <c r="B589" s="23"/>
      <c r="C589" s="23"/>
      <c r="D589" s="22"/>
    </row>
    <row r="590" spans="1:4">
      <c r="A590" s="22"/>
      <c r="B590" s="23"/>
      <c r="C590" s="23"/>
      <c r="D590" s="22"/>
    </row>
    <row r="591" spans="1:4">
      <c r="A591" s="22"/>
      <c r="B591" s="23"/>
      <c r="C591" s="23"/>
      <c r="D591" s="22"/>
    </row>
    <row r="592" spans="1:4">
      <c r="A592" s="22"/>
      <c r="B592" s="23"/>
      <c r="C592" s="23"/>
      <c r="D592" s="22"/>
    </row>
    <row r="593" spans="1:4">
      <c r="A593" s="22"/>
      <c r="B593" s="23"/>
      <c r="C593" s="23"/>
      <c r="D593" s="22"/>
    </row>
    <row r="594" spans="1:4">
      <c r="A594" s="22"/>
      <c r="B594" s="23"/>
      <c r="C594" s="23"/>
      <c r="D594" s="22"/>
    </row>
    <row r="595" spans="1:4">
      <c r="A595" s="22"/>
      <c r="B595" s="23"/>
      <c r="C595" s="23"/>
      <c r="D595" s="22"/>
    </row>
    <row r="596" spans="1:4">
      <c r="A596" s="22"/>
      <c r="B596" s="23"/>
      <c r="C596" s="23"/>
      <c r="D596" s="22"/>
    </row>
    <row r="597" spans="1:4">
      <c r="A597" s="22"/>
      <c r="B597" s="23"/>
      <c r="C597" s="23"/>
      <c r="D597" s="22"/>
    </row>
    <row r="598" spans="1:4">
      <c r="A598" s="22"/>
      <c r="B598" s="23"/>
      <c r="C598" s="23"/>
      <c r="D598" s="22"/>
    </row>
    <row r="599" spans="1:4">
      <c r="A599" s="22"/>
      <c r="B599" s="23"/>
      <c r="C599" s="23"/>
      <c r="D599" s="22"/>
    </row>
    <row r="600" spans="1:4">
      <c r="A600" s="22"/>
      <c r="B600" s="23"/>
      <c r="C600" s="23"/>
      <c r="D600" s="22"/>
    </row>
    <row r="601" spans="1:4">
      <c r="A601" s="22"/>
      <c r="B601" s="23"/>
      <c r="C601" s="23"/>
      <c r="D601" s="22"/>
    </row>
    <row r="602" spans="1:4">
      <c r="A602" s="22"/>
      <c r="B602" s="23"/>
      <c r="C602" s="23"/>
      <c r="D602" s="22"/>
    </row>
    <row r="603" spans="1:4">
      <c r="A603" s="22"/>
      <c r="B603" s="23"/>
      <c r="C603" s="23"/>
      <c r="D603" s="22"/>
    </row>
    <row r="604" spans="1:4">
      <c r="A604" s="22"/>
      <c r="B604" s="23"/>
      <c r="C604" s="23"/>
      <c r="D604" s="22"/>
    </row>
    <row r="605" spans="1:4">
      <c r="A605" s="22"/>
      <c r="B605" s="23"/>
      <c r="C605" s="23"/>
      <c r="D605" s="22"/>
    </row>
    <row r="606" spans="1:4">
      <c r="A606" s="22"/>
      <c r="B606" s="23"/>
      <c r="C606" s="23"/>
      <c r="D606" s="22"/>
    </row>
    <row r="607" spans="1:4">
      <c r="A607" s="22"/>
      <c r="B607" s="23"/>
      <c r="C607" s="23"/>
      <c r="D607" s="22"/>
    </row>
    <row r="608" spans="1:4">
      <c r="A608" s="22"/>
      <c r="B608" s="23"/>
      <c r="C608" s="23"/>
      <c r="D608" s="22"/>
    </row>
    <row r="609" spans="1:4">
      <c r="A609" s="22"/>
      <c r="B609" s="23"/>
      <c r="C609" s="23"/>
      <c r="D609" s="22"/>
    </row>
    <row r="610" spans="1:4">
      <c r="A610" s="22"/>
      <c r="B610" s="23"/>
      <c r="C610" s="23"/>
      <c r="D610" s="22"/>
    </row>
    <row r="611" spans="1:4">
      <c r="A611" s="22"/>
      <c r="B611" s="23"/>
      <c r="C611" s="23"/>
      <c r="D611" s="22"/>
    </row>
    <row r="612" spans="1:4">
      <c r="A612" s="22"/>
      <c r="B612" s="23"/>
      <c r="C612" s="23"/>
      <c r="D612" s="22"/>
    </row>
    <row r="613" spans="1:4">
      <c r="A613" s="22"/>
      <c r="B613" s="23"/>
      <c r="C613" s="23"/>
      <c r="D613" s="22"/>
    </row>
    <row r="614" spans="1:4">
      <c r="A614" s="22"/>
      <c r="B614" s="23"/>
      <c r="C614" s="23"/>
      <c r="D614" s="22"/>
    </row>
    <row r="615" spans="1:4">
      <c r="A615" s="22"/>
      <c r="B615" s="23"/>
      <c r="C615" s="23"/>
      <c r="D615" s="22"/>
    </row>
    <row r="616" spans="1:4">
      <c r="A616" s="22"/>
      <c r="B616" s="23"/>
      <c r="C616" s="23"/>
      <c r="D616" s="22"/>
    </row>
    <row r="617" spans="1:4">
      <c r="A617" s="22"/>
      <c r="B617" s="23"/>
      <c r="C617" s="23"/>
      <c r="D617" s="22"/>
    </row>
    <row r="618" spans="1:4">
      <c r="A618" s="22"/>
      <c r="B618" s="23"/>
      <c r="C618" s="23"/>
      <c r="D618" s="22"/>
    </row>
    <row r="619" spans="1:4">
      <c r="A619" s="22"/>
      <c r="B619" s="23"/>
      <c r="C619" s="23"/>
      <c r="D619" s="22"/>
    </row>
    <row r="620" spans="1:4">
      <c r="A620" s="22"/>
      <c r="B620" s="23"/>
      <c r="C620" s="23"/>
      <c r="D620" s="22"/>
    </row>
    <row r="621" spans="1:4">
      <c r="A621" s="22"/>
      <c r="B621" s="23"/>
      <c r="C621" s="23"/>
      <c r="D621" s="22"/>
    </row>
    <row r="622" spans="1:4">
      <c r="A622" s="22"/>
      <c r="B622" s="23"/>
      <c r="C622" s="23"/>
      <c r="D622" s="22"/>
    </row>
    <row r="623" spans="1:4">
      <c r="A623" s="22"/>
      <c r="B623" s="23"/>
      <c r="C623" s="23"/>
      <c r="D623" s="22"/>
    </row>
    <row r="624" spans="1:4">
      <c r="A624" s="22"/>
      <c r="B624" s="23"/>
      <c r="C624" s="23"/>
      <c r="D624" s="22"/>
    </row>
    <row r="625" spans="1:4">
      <c r="A625" s="22"/>
      <c r="B625" s="23"/>
      <c r="C625" s="23"/>
      <c r="D625" s="22"/>
    </row>
    <row r="626" spans="1:4">
      <c r="A626" s="22"/>
      <c r="B626" s="23"/>
      <c r="C626" s="23"/>
      <c r="D626" s="22"/>
    </row>
    <row r="627" spans="1:4">
      <c r="A627" s="22"/>
      <c r="B627" s="23"/>
      <c r="C627" s="23"/>
      <c r="D627" s="22"/>
    </row>
    <row r="628" spans="1:4">
      <c r="A628" s="22"/>
      <c r="B628" s="23"/>
      <c r="C628" s="23"/>
      <c r="D628" s="22"/>
    </row>
    <row r="629" spans="1:4">
      <c r="A629" s="22"/>
      <c r="B629" s="23"/>
      <c r="C629" s="23"/>
      <c r="D629" s="22"/>
    </row>
    <row r="630" spans="1:4">
      <c r="A630" s="22"/>
      <c r="B630" s="23"/>
      <c r="C630" s="23"/>
      <c r="D630" s="22"/>
    </row>
    <row r="631" spans="1:4">
      <c r="A631" s="22"/>
      <c r="B631" s="23"/>
      <c r="C631" s="23"/>
      <c r="D631" s="22"/>
    </row>
    <row r="632" spans="1:4">
      <c r="A632" s="22"/>
      <c r="B632" s="23"/>
      <c r="C632" s="23"/>
      <c r="D632" s="22"/>
    </row>
    <row r="633" spans="1:4">
      <c r="A633" s="22"/>
      <c r="B633" s="23"/>
      <c r="C633" s="23"/>
      <c r="D633" s="22"/>
    </row>
    <row r="634" spans="1:4">
      <c r="A634" s="22"/>
      <c r="B634" s="23"/>
      <c r="C634" s="23"/>
      <c r="D634" s="22"/>
    </row>
    <row r="635" spans="1:4">
      <c r="A635" s="22"/>
      <c r="B635" s="23"/>
      <c r="C635" s="23"/>
      <c r="D635" s="22"/>
    </row>
    <row r="636" spans="1:4">
      <c r="A636" s="22"/>
      <c r="B636" s="23"/>
      <c r="C636" s="23"/>
      <c r="D636" s="22"/>
    </row>
    <row r="637" spans="1:4">
      <c r="A637" s="22"/>
      <c r="B637" s="23"/>
      <c r="C637" s="23"/>
      <c r="D637" s="22"/>
    </row>
    <row r="638" spans="1:4">
      <c r="A638" s="22"/>
      <c r="B638" s="23"/>
      <c r="C638" s="23"/>
      <c r="D638" s="22"/>
    </row>
    <row r="639" spans="1:4">
      <c r="A639" s="22"/>
      <c r="B639" s="23"/>
      <c r="C639" s="23"/>
      <c r="D639" s="22"/>
    </row>
    <row r="640" spans="1:4">
      <c r="A640" s="22"/>
      <c r="B640" s="23"/>
      <c r="C640" s="23"/>
      <c r="D640" s="22"/>
    </row>
    <row r="641" spans="1:4">
      <c r="A641" s="22"/>
      <c r="B641" s="23"/>
      <c r="C641" s="23"/>
      <c r="D641" s="22"/>
    </row>
    <row r="642" spans="1:4">
      <c r="A642" s="22"/>
      <c r="B642" s="23"/>
      <c r="C642" s="23"/>
      <c r="D642" s="22"/>
    </row>
    <row r="643" spans="1:4">
      <c r="A643" s="22"/>
      <c r="B643" s="23"/>
      <c r="C643" s="23"/>
      <c r="D643" s="22"/>
    </row>
    <row r="644" spans="1:4">
      <c r="A644" s="22"/>
      <c r="B644" s="23"/>
      <c r="C644" s="23"/>
      <c r="D644" s="22"/>
    </row>
    <row r="645" spans="1:4">
      <c r="A645" s="22"/>
      <c r="B645" s="23"/>
      <c r="C645" s="23"/>
      <c r="D645" s="22"/>
    </row>
    <row r="646" spans="1:4">
      <c r="A646" s="22"/>
      <c r="B646" s="23"/>
      <c r="C646" s="23"/>
      <c r="D646" s="22"/>
    </row>
    <row r="647" spans="1:4">
      <c r="A647" s="22"/>
      <c r="B647" s="23"/>
      <c r="C647" s="23"/>
      <c r="D647" s="22"/>
    </row>
    <row r="648" spans="1:4">
      <c r="A648" s="22"/>
      <c r="B648" s="23"/>
      <c r="C648" s="23"/>
      <c r="D648" s="22"/>
    </row>
    <row r="649" spans="1:4">
      <c r="A649" s="22"/>
      <c r="B649" s="23"/>
      <c r="C649" s="23"/>
      <c r="D649" s="22"/>
    </row>
    <row r="650" spans="1:4">
      <c r="A650" s="22"/>
      <c r="B650" s="23"/>
      <c r="C650" s="23"/>
      <c r="D650" s="22"/>
    </row>
    <row r="651" spans="1:4">
      <c r="A651" s="22"/>
      <c r="B651" s="23"/>
      <c r="C651" s="23"/>
      <c r="D651" s="22"/>
    </row>
    <row r="652" spans="1:4">
      <c r="A652" s="22"/>
      <c r="B652" s="23"/>
      <c r="C652" s="23"/>
      <c r="D652" s="22"/>
    </row>
    <row r="653" spans="1:4">
      <c r="A653" s="22"/>
      <c r="B653" s="23"/>
      <c r="C653" s="23"/>
      <c r="D653" s="22"/>
    </row>
    <row r="654" spans="1:4">
      <c r="A654" s="22"/>
      <c r="B654" s="23"/>
      <c r="C654" s="23"/>
      <c r="D654" s="22"/>
    </row>
    <row r="655" spans="1:4">
      <c r="A655" s="22"/>
      <c r="B655" s="23"/>
      <c r="C655" s="23"/>
      <c r="D655" s="22"/>
    </row>
    <row r="656" spans="1:4">
      <c r="A656" s="22"/>
      <c r="B656" s="23"/>
      <c r="C656" s="23"/>
      <c r="D656" s="22"/>
    </row>
    <row r="657" spans="1:4">
      <c r="A657" s="22"/>
      <c r="B657" s="23"/>
      <c r="C657" s="23"/>
      <c r="D657" s="22"/>
    </row>
    <row r="658" spans="1:4">
      <c r="A658" s="22"/>
      <c r="B658" s="23"/>
      <c r="C658" s="23"/>
      <c r="D658" s="22"/>
    </row>
    <row r="659" spans="1:4">
      <c r="A659" s="22"/>
      <c r="B659" s="23"/>
      <c r="C659" s="23"/>
      <c r="D659" s="22"/>
    </row>
    <row r="660" spans="1:4">
      <c r="A660" s="22"/>
      <c r="B660" s="23"/>
      <c r="C660" s="23"/>
      <c r="D660" s="22"/>
    </row>
    <row r="661" spans="1:4">
      <c r="A661" s="22"/>
      <c r="B661" s="23"/>
      <c r="C661" s="23"/>
      <c r="D661" s="22"/>
    </row>
    <row r="662" spans="1:4">
      <c r="A662" s="22"/>
      <c r="B662" s="23"/>
      <c r="C662" s="23"/>
      <c r="D662" s="22"/>
    </row>
    <row r="663" spans="1:4">
      <c r="A663" s="22"/>
      <c r="B663" s="23"/>
      <c r="C663" s="23"/>
      <c r="D663" s="22"/>
    </row>
    <row r="664" spans="1:4">
      <c r="A664" s="22"/>
      <c r="B664" s="23"/>
      <c r="C664" s="23"/>
      <c r="D664" s="22"/>
    </row>
    <row r="665" spans="1:4">
      <c r="A665" s="22"/>
      <c r="B665" s="23"/>
      <c r="C665" s="23"/>
      <c r="D665" s="22"/>
    </row>
    <row r="666" spans="1:4">
      <c r="A666" s="22"/>
      <c r="B666" s="23"/>
      <c r="C666" s="23"/>
      <c r="D666" s="22"/>
    </row>
    <row r="667" spans="1:4">
      <c r="A667" s="22"/>
      <c r="B667" s="23"/>
      <c r="C667" s="23"/>
      <c r="D667" s="22"/>
    </row>
    <row r="668" spans="1:4">
      <c r="A668" s="22"/>
      <c r="B668" s="23"/>
      <c r="C668" s="23"/>
      <c r="D668" s="22"/>
    </row>
    <row r="669" spans="1:4">
      <c r="A669" s="22"/>
      <c r="B669" s="23"/>
      <c r="C669" s="23"/>
      <c r="D669" s="22"/>
    </row>
    <row r="670" spans="1:4">
      <c r="A670" s="22"/>
      <c r="B670" s="23"/>
      <c r="C670" s="23"/>
      <c r="D670" s="22"/>
    </row>
    <row r="671" spans="1:4">
      <c r="A671" s="22"/>
      <c r="B671" s="23"/>
      <c r="C671" s="23"/>
      <c r="D671" s="22"/>
    </row>
    <row r="672" spans="1:4">
      <c r="A672" s="22"/>
      <c r="B672" s="23"/>
      <c r="C672" s="23"/>
      <c r="D672" s="22"/>
    </row>
    <row r="673" spans="1:4">
      <c r="A673" s="22"/>
      <c r="B673" s="23"/>
      <c r="C673" s="23"/>
      <c r="D673" s="22"/>
    </row>
    <row r="674" spans="1:4">
      <c r="A674" s="22"/>
      <c r="B674" s="23"/>
      <c r="C674" s="23"/>
      <c r="D674" s="22"/>
    </row>
    <row r="675" spans="1:4">
      <c r="A675" s="22"/>
      <c r="B675" s="23"/>
      <c r="C675" s="23"/>
      <c r="D675" s="22"/>
    </row>
    <row r="676" spans="1:4">
      <c r="A676" s="22"/>
      <c r="B676" s="23"/>
      <c r="C676" s="23"/>
      <c r="D676" s="22"/>
    </row>
    <row r="677" spans="1:4">
      <c r="A677" s="22"/>
      <c r="B677" s="23"/>
      <c r="C677" s="23"/>
      <c r="D677" s="22"/>
    </row>
    <row r="678" spans="1:4">
      <c r="A678" s="22"/>
      <c r="B678" s="23"/>
      <c r="C678" s="23"/>
      <c r="D678" s="22"/>
    </row>
    <row r="679" spans="1:4">
      <c r="A679" s="22"/>
      <c r="B679" s="23"/>
      <c r="C679" s="23"/>
      <c r="D679" s="22"/>
    </row>
    <row r="680" spans="1:4">
      <c r="A680" s="22"/>
      <c r="B680" s="23"/>
      <c r="C680" s="23"/>
      <c r="D680" s="22"/>
    </row>
    <row r="681" spans="1:4">
      <c r="A681" s="22"/>
      <c r="B681" s="23"/>
      <c r="C681" s="23"/>
      <c r="D681" s="22"/>
    </row>
    <row r="682" spans="1:4">
      <c r="A682" s="22"/>
      <c r="B682" s="23"/>
      <c r="C682" s="23"/>
      <c r="D682" s="22"/>
    </row>
    <row r="683" spans="1:4">
      <c r="A683" s="22"/>
      <c r="B683" s="23"/>
      <c r="C683" s="23"/>
      <c r="D683" s="22"/>
    </row>
    <row r="684" spans="1:4">
      <c r="A684" s="22"/>
      <c r="B684" s="23"/>
      <c r="C684" s="23"/>
      <c r="D684" s="22"/>
    </row>
    <row r="685" spans="1:4">
      <c r="A685" s="22"/>
      <c r="B685" s="23"/>
      <c r="C685" s="23"/>
      <c r="D685" s="22"/>
    </row>
    <row r="686" spans="1:4">
      <c r="A686" s="22"/>
      <c r="B686" s="23"/>
      <c r="C686" s="23"/>
      <c r="D686" s="22"/>
    </row>
    <row r="687" spans="1:4">
      <c r="A687" s="22"/>
      <c r="B687" s="23"/>
      <c r="C687" s="23"/>
      <c r="D687" s="22"/>
    </row>
    <row r="688" spans="1:4">
      <c r="A688" s="22"/>
      <c r="B688" s="23"/>
      <c r="C688" s="23"/>
      <c r="D688" s="22"/>
    </row>
    <row r="689" spans="1:4">
      <c r="A689" s="22"/>
      <c r="B689" s="23"/>
      <c r="C689" s="23"/>
      <c r="D689" s="22"/>
    </row>
    <row r="690" spans="1:4">
      <c r="A690" s="22"/>
      <c r="B690" s="23"/>
      <c r="C690" s="23"/>
      <c r="D690" s="22"/>
    </row>
    <row r="691" spans="1:4">
      <c r="A691" s="22"/>
      <c r="B691" s="23"/>
      <c r="C691" s="23"/>
      <c r="D691" s="22"/>
    </row>
    <row r="692" spans="1:4">
      <c r="A692" s="22"/>
      <c r="B692" s="23"/>
      <c r="C692" s="23"/>
      <c r="D692" s="22"/>
    </row>
    <row r="693" spans="1:4">
      <c r="A693" s="22"/>
      <c r="B693" s="23"/>
      <c r="C693" s="23"/>
      <c r="D693" s="22"/>
    </row>
    <row r="694" spans="1:4">
      <c r="A694" s="22"/>
      <c r="B694" s="23"/>
      <c r="C694" s="23"/>
      <c r="D694" s="22"/>
    </row>
    <row r="695" spans="1:4">
      <c r="A695" s="22"/>
      <c r="B695" s="23"/>
      <c r="C695" s="23"/>
      <c r="D695" s="22"/>
    </row>
    <row r="696" spans="1:4">
      <c r="A696" s="22"/>
      <c r="B696" s="23"/>
      <c r="C696" s="23"/>
      <c r="D696" s="22"/>
    </row>
    <row r="697" spans="1:4">
      <c r="A697" s="22"/>
      <c r="B697" s="23"/>
      <c r="C697" s="23"/>
      <c r="D697" s="22"/>
    </row>
    <row r="698" spans="1:4">
      <c r="A698" s="22"/>
      <c r="B698" s="23"/>
      <c r="C698" s="23"/>
      <c r="D698" s="22"/>
    </row>
    <row r="699" spans="1:4">
      <c r="A699" s="22"/>
      <c r="B699" s="23"/>
      <c r="C699" s="23"/>
      <c r="D699" s="22"/>
    </row>
    <row r="700" spans="1:4">
      <c r="A700" s="22"/>
      <c r="B700" s="23"/>
      <c r="C700" s="23"/>
      <c r="D700" s="22"/>
    </row>
    <row r="701" spans="1:4">
      <c r="A701" s="22"/>
      <c r="B701" s="23"/>
      <c r="C701" s="23"/>
      <c r="D701" s="22"/>
    </row>
    <row r="702" spans="1:4">
      <c r="A702" s="22"/>
      <c r="B702" s="23"/>
      <c r="C702" s="23"/>
      <c r="D702" s="22"/>
    </row>
    <row r="703" spans="1:4">
      <c r="A703" s="22"/>
      <c r="B703" s="23"/>
      <c r="C703" s="23"/>
      <c r="D703" s="22"/>
    </row>
    <row r="704" spans="1:4">
      <c r="A704" s="22"/>
      <c r="B704" s="23"/>
      <c r="C704" s="23"/>
      <c r="D704" s="22"/>
    </row>
    <row r="705" spans="1:4">
      <c r="A705" s="22"/>
      <c r="B705" s="23"/>
      <c r="C705" s="23"/>
      <c r="D705" s="22"/>
    </row>
    <row r="706" spans="1:4">
      <c r="A706" s="22"/>
      <c r="B706" s="23"/>
      <c r="C706" s="23"/>
      <c r="D706" s="22"/>
    </row>
    <row r="707" spans="1:4">
      <c r="A707" s="22"/>
      <c r="B707" s="23"/>
      <c r="C707" s="23"/>
      <c r="D707" s="22"/>
    </row>
    <row r="708" spans="1:4">
      <c r="A708" s="22"/>
      <c r="B708" s="23"/>
      <c r="C708" s="23"/>
      <c r="D708" s="22"/>
    </row>
    <row r="709" spans="1:4">
      <c r="A709" s="22"/>
      <c r="B709" s="23"/>
      <c r="C709" s="23"/>
      <c r="D709" s="22"/>
    </row>
    <row r="710" spans="1:4">
      <c r="A710" s="22"/>
      <c r="B710" s="23"/>
      <c r="C710" s="23"/>
      <c r="D710" s="22"/>
    </row>
    <row r="711" spans="1:4">
      <c r="A711" s="22"/>
      <c r="B711" s="23"/>
      <c r="C711" s="23"/>
      <c r="D711" s="22"/>
    </row>
    <row r="712" spans="1:4">
      <c r="A712" s="22"/>
      <c r="B712" s="23"/>
      <c r="C712" s="23"/>
      <c r="D712" s="22"/>
    </row>
    <row r="713" spans="1:4">
      <c r="A713" s="22"/>
      <c r="B713" s="23"/>
      <c r="C713" s="23"/>
      <c r="D713" s="22"/>
    </row>
    <row r="714" spans="1:4">
      <c r="A714" s="22"/>
      <c r="B714" s="23"/>
      <c r="C714" s="23"/>
      <c r="D714" s="22"/>
    </row>
    <row r="715" spans="1:4">
      <c r="A715" s="22"/>
      <c r="B715" s="23"/>
      <c r="C715" s="23"/>
      <c r="D715" s="22"/>
    </row>
    <row r="716" spans="1:4">
      <c r="A716" s="22"/>
      <c r="B716" s="23"/>
      <c r="C716" s="23"/>
      <c r="D716" s="22"/>
    </row>
    <row r="717" spans="1:4">
      <c r="A717" s="22"/>
      <c r="B717" s="23"/>
      <c r="C717" s="23"/>
      <c r="D717" s="22"/>
    </row>
    <row r="718" spans="1:4">
      <c r="A718" s="22"/>
      <c r="B718" s="23"/>
      <c r="C718" s="23"/>
      <c r="D718" s="22"/>
    </row>
    <row r="719" spans="1:4">
      <c r="A719" s="22"/>
      <c r="B719" s="23"/>
      <c r="C719" s="23"/>
      <c r="D719" s="22"/>
    </row>
    <row r="720" spans="1:4">
      <c r="A720" s="22"/>
      <c r="B720" s="23"/>
      <c r="C720" s="23"/>
      <c r="D720" s="22"/>
    </row>
    <row r="721" spans="1:4">
      <c r="A721" s="22"/>
      <c r="B721" s="23"/>
      <c r="C721" s="23"/>
      <c r="D721" s="22"/>
    </row>
    <row r="722" spans="1:4">
      <c r="A722" s="22"/>
      <c r="B722" s="23"/>
      <c r="C722" s="23"/>
      <c r="D722" s="22"/>
    </row>
    <row r="723" spans="1:4">
      <c r="A723" s="22"/>
      <c r="B723" s="23"/>
      <c r="C723" s="23"/>
      <c r="D723" s="22"/>
    </row>
    <row r="724" spans="1:4">
      <c r="A724" s="22"/>
      <c r="B724" s="23"/>
      <c r="C724" s="23"/>
      <c r="D724" s="22"/>
    </row>
    <row r="725" spans="1:4">
      <c r="A725" s="22"/>
      <c r="B725" s="23"/>
      <c r="C725" s="23"/>
      <c r="D725" s="22"/>
    </row>
    <row r="726" spans="1:4">
      <c r="A726" s="22"/>
      <c r="B726" s="23"/>
      <c r="C726" s="23"/>
      <c r="D726" s="22"/>
    </row>
    <row r="727" spans="1:4">
      <c r="A727" s="22"/>
      <c r="B727" s="23"/>
      <c r="C727" s="23"/>
      <c r="D727" s="22"/>
    </row>
    <row r="728" spans="1:4">
      <c r="A728" s="22"/>
      <c r="B728" s="23"/>
      <c r="C728" s="23"/>
      <c r="D728" s="22"/>
    </row>
    <row r="729" spans="1:4">
      <c r="A729" s="22"/>
      <c r="B729" s="23"/>
      <c r="C729" s="23"/>
      <c r="D729" s="22"/>
    </row>
    <row r="730" spans="1:4">
      <c r="A730" s="22"/>
      <c r="B730" s="23"/>
      <c r="C730" s="23"/>
      <c r="D730" s="22"/>
    </row>
    <row r="731" spans="1:4">
      <c r="A731" s="22"/>
      <c r="B731" s="23"/>
      <c r="C731" s="23"/>
      <c r="D731" s="22"/>
    </row>
    <row r="732" spans="1:4">
      <c r="A732" s="22"/>
      <c r="B732" s="23"/>
      <c r="C732" s="23"/>
      <c r="D732" s="22"/>
    </row>
    <row r="733" spans="1:4">
      <c r="A733" s="22"/>
      <c r="B733" s="23"/>
      <c r="C733" s="23"/>
      <c r="D733" s="22"/>
    </row>
    <row r="734" spans="1:4">
      <c r="A734" s="22"/>
      <c r="B734" s="23"/>
      <c r="C734" s="23"/>
      <c r="D734" s="22"/>
    </row>
    <row r="735" spans="1:4">
      <c r="A735" s="22"/>
      <c r="B735" s="23"/>
      <c r="C735" s="23"/>
      <c r="D735" s="22"/>
    </row>
    <row r="736" spans="1:4">
      <c r="A736" s="22"/>
      <c r="B736" s="23"/>
      <c r="C736" s="23"/>
      <c r="D736" s="22"/>
    </row>
    <row r="737" spans="1:4">
      <c r="A737" s="22"/>
      <c r="B737" s="23"/>
      <c r="C737" s="23"/>
      <c r="D737" s="22"/>
    </row>
    <row r="738" spans="1:4">
      <c r="A738" s="22"/>
      <c r="B738" s="23"/>
      <c r="C738" s="23"/>
      <c r="D738" s="22"/>
    </row>
    <row r="739" spans="1:4">
      <c r="A739" s="22"/>
      <c r="B739" s="23"/>
      <c r="C739" s="23"/>
      <c r="D739" s="22"/>
    </row>
    <row r="740" spans="1:4">
      <c r="A740" s="22"/>
      <c r="B740" s="23"/>
      <c r="C740" s="23"/>
      <c r="D740" s="22"/>
    </row>
    <row r="741" spans="1:4">
      <c r="A741" s="22"/>
      <c r="B741" s="23"/>
      <c r="C741" s="23"/>
      <c r="D741" s="22"/>
    </row>
    <row r="742" spans="1:4">
      <c r="A742" s="22"/>
      <c r="B742" s="23"/>
      <c r="C742" s="23"/>
      <c r="D742" s="22"/>
    </row>
    <row r="743" spans="1:4">
      <c r="A743" s="22"/>
      <c r="B743" s="23"/>
      <c r="C743" s="23"/>
      <c r="D743" s="22"/>
    </row>
    <row r="744" spans="1:4">
      <c r="A744" s="22"/>
      <c r="B744" s="23"/>
      <c r="C744" s="23"/>
      <c r="D744" s="22"/>
    </row>
    <row r="745" spans="1:4">
      <c r="A745" s="22"/>
      <c r="B745" s="23"/>
      <c r="C745" s="23"/>
      <c r="D745" s="22"/>
    </row>
    <row r="746" spans="1:4">
      <c r="A746" s="22"/>
      <c r="B746" s="23"/>
      <c r="C746" s="23"/>
      <c r="D746" s="22"/>
    </row>
    <row r="747" spans="1:4">
      <c r="A747" s="22"/>
      <c r="B747" s="23"/>
      <c r="C747" s="23"/>
      <c r="D747" s="22"/>
    </row>
    <row r="748" spans="1:4">
      <c r="A748" s="22"/>
      <c r="B748" s="23"/>
      <c r="C748" s="23"/>
      <c r="D748" s="22"/>
    </row>
    <row r="749" spans="1:4">
      <c r="A749" s="22"/>
      <c r="B749" s="23"/>
      <c r="C749" s="23"/>
      <c r="D749" s="22"/>
    </row>
    <row r="750" spans="1:4">
      <c r="A750" s="22"/>
      <c r="B750" s="23"/>
      <c r="C750" s="23"/>
      <c r="D750" s="22"/>
    </row>
    <row r="751" spans="1:4">
      <c r="A751" s="22"/>
      <c r="B751" s="23"/>
      <c r="C751" s="23"/>
      <c r="D751" s="22"/>
    </row>
    <row r="752" spans="1:4">
      <c r="A752" s="22"/>
      <c r="B752" s="23"/>
      <c r="C752" s="23"/>
      <c r="D752" s="22"/>
    </row>
    <row r="753" spans="1:4">
      <c r="A753" s="22"/>
      <c r="B753" s="23"/>
      <c r="C753" s="23"/>
      <c r="D753" s="22"/>
    </row>
    <row r="754" spans="1:4">
      <c r="A754" s="22"/>
      <c r="B754" s="23"/>
      <c r="C754" s="23"/>
      <c r="D754" s="22"/>
    </row>
    <row r="755" spans="1:4">
      <c r="A755" s="22"/>
      <c r="B755" s="23"/>
      <c r="C755" s="23"/>
      <c r="D755" s="22"/>
    </row>
    <row r="756" spans="1:4">
      <c r="A756" s="22"/>
      <c r="B756" s="23"/>
      <c r="C756" s="23"/>
      <c r="D756" s="22"/>
    </row>
    <row r="757" spans="1:4">
      <c r="A757" s="22"/>
      <c r="B757" s="23"/>
      <c r="C757" s="23"/>
      <c r="D757" s="22"/>
    </row>
    <row r="758" spans="1:4">
      <c r="A758" s="22"/>
      <c r="B758" s="23"/>
      <c r="C758" s="23"/>
      <c r="D758" s="22"/>
    </row>
    <row r="759" spans="1:4">
      <c r="A759" s="22"/>
      <c r="B759" s="23"/>
      <c r="C759" s="23"/>
      <c r="D759" s="22"/>
    </row>
    <row r="760" spans="1:4">
      <c r="A760" s="22"/>
      <c r="B760" s="23"/>
      <c r="C760" s="23"/>
      <c r="D760" s="22"/>
    </row>
    <row r="761" spans="1:4">
      <c r="A761" s="22"/>
      <c r="B761" s="23"/>
      <c r="C761" s="23"/>
      <c r="D761" s="22"/>
    </row>
    <row r="762" spans="1:4">
      <c r="A762" s="22"/>
      <c r="B762" s="23"/>
      <c r="C762" s="23"/>
      <c r="D762" s="22"/>
    </row>
    <row r="763" spans="1:4">
      <c r="A763" s="22"/>
      <c r="B763" s="23"/>
      <c r="C763" s="23"/>
      <c r="D763" s="22"/>
    </row>
    <row r="764" spans="1:4">
      <c r="A764" s="22"/>
      <c r="B764" s="23"/>
      <c r="C764" s="23"/>
      <c r="D764" s="22"/>
    </row>
    <row r="765" spans="1:4">
      <c r="A765" s="22"/>
      <c r="B765" s="23"/>
      <c r="C765" s="23"/>
      <c r="D765" s="22"/>
    </row>
    <row r="766" spans="1:4">
      <c r="A766" s="22"/>
      <c r="B766" s="23"/>
      <c r="C766" s="23"/>
      <c r="D766" s="22"/>
    </row>
    <row r="767" spans="1:4">
      <c r="A767" s="22"/>
      <c r="B767" s="23"/>
      <c r="C767" s="23"/>
      <c r="D767" s="22"/>
    </row>
    <row r="768" spans="1:4">
      <c r="A768" s="22"/>
      <c r="B768" s="23"/>
      <c r="C768" s="23"/>
      <c r="D768" s="22"/>
    </row>
    <row r="769" spans="1:4">
      <c r="A769" s="22"/>
      <c r="B769" s="23"/>
      <c r="C769" s="23"/>
      <c r="D769" s="22"/>
    </row>
    <row r="770" spans="1:4">
      <c r="A770" s="22"/>
      <c r="B770" s="23"/>
      <c r="C770" s="23"/>
      <c r="D770" s="22"/>
    </row>
    <row r="771" spans="1:4">
      <c r="A771" s="22"/>
      <c r="B771" s="23"/>
      <c r="C771" s="23"/>
      <c r="D771" s="22"/>
    </row>
    <row r="772" spans="1:4">
      <c r="A772" s="22"/>
      <c r="B772" s="23"/>
      <c r="C772" s="23"/>
      <c r="D772" s="22"/>
    </row>
    <row r="773" spans="1:4">
      <c r="A773" s="22"/>
      <c r="B773" s="23"/>
      <c r="C773" s="23"/>
      <c r="D773" s="22"/>
    </row>
    <row r="774" spans="1:4">
      <c r="A774" s="22"/>
      <c r="B774" s="23"/>
      <c r="C774" s="23"/>
      <c r="D774" s="22"/>
    </row>
    <row r="775" spans="1:4">
      <c r="A775" s="22"/>
      <c r="B775" s="23"/>
      <c r="C775" s="23"/>
      <c r="D775" s="22"/>
    </row>
    <row r="776" spans="1:4">
      <c r="A776" s="22"/>
      <c r="B776" s="23"/>
      <c r="C776" s="23"/>
      <c r="D776" s="22"/>
    </row>
    <row r="777" spans="1:4">
      <c r="A777" s="22"/>
      <c r="B777" s="23"/>
      <c r="C777" s="23"/>
      <c r="D777" s="22"/>
    </row>
    <row r="778" spans="1:4">
      <c r="A778" s="22"/>
      <c r="B778" s="23"/>
      <c r="C778" s="23"/>
      <c r="D778" s="22"/>
    </row>
    <row r="779" spans="1:4">
      <c r="A779" s="22"/>
      <c r="B779" s="23"/>
      <c r="C779" s="23"/>
      <c r="D779" s="22"/>
    </row>
    <row r="780" spans="1:4">
      <c r="A780" s="22"/>
      <c r="B780" s="23"/>
      <c r="C780" s="23"/>
      <c r="D780" s="22"/>
    </row>
    <row r="781" spans="1:4">
      <c r="A781" s="22"/>
      <c r="B781" s="23"/>
      <c r="C781" s="23"/>
      <c r="D781" s="22"/>
    </row>
    <row r="782" spans="1:4">
      <c r="A782" s="22"/>
      <c r="B782" s="23"/>
      <c r="C782" s="23"/>
      <c r="D782" s="22"/>
    </row>
    <row r="783" spans="1:4">
      <c r="A783" s="22"/>
      <c r="B783" s="23"/>
      <c r="C783" s="23"/>
      <c r="D783" s="22"/>
    </row>
    <row r="784" spans="1:4">
      <c r="A784" s="22"/>
      <c r="B784" s="23"/>
      <c r="C784" s="23"/>
      <c r="D784" s="22"/>
    </row>
    <row r="785" spans="1:4">
      <c r="A785" s="22"/>
      <c r="B785" s="23"/>
      <c r="C785" s="23"/>
      <c r="D785" s="22"/>
    </row>
    <row r="786" spans="1:4">
      <c r="A786" s="22"/>
      <c r="B786" s="23"/>
      <c r="C786" s="23"/>
      <c r="D786" s="22"/>
    </row>
    <row r="787" spans="1:4">
      <c r="A787" s="22"/>
      <c r="B787" s="23"/>
      <c r="C787" s="23"/>
      <c r="D787" s="22"/>
    </row>
    <row r="788" spans="1:4">
      <c r="A788" s="22"/>
      <c r="B788" s="23"/>
      <c r="C788" s="23"/>
      <c r="D788" s="22"/>
    </row>
    <row r="789" spans="1:4">
      <c r="A789" s="22"/>
      <c r="B789" s="23"/>
      <c r="C789" s="23"/>
      <c r="D789" s="22"/>
    </row>
    <row r="790" spans="1:4">
      <c r="A790" s="22"/>
      <c r="B790" s="23"/>
      <c r="C790" s="23"/>
      <c r="D790" s="22"/>
    </row>
    <row r="791" spans="1:4">
      <c r="A791" s="22"/>
      <c r="B791" s="23"/>
      <c r="C791" s="23"/>
      <c r="D791" s="22"/>
    </row>
    <row r="792" spans="1:4">
      <c r="A792" s="22"/>
      <c r="B792" s="23"/>
      <c r="C792" s="23"/>
      <c r="D792" s="22"/>
    </row>
    <row r="793" spans="1:4">
      <c r="A793" s="22"/>
      <c r="B793" s="23"/>
      <c r="C793" s="23"/>
      <c r="D793" s="22"/>
    </row>
    <row r="794" spans="1:4">
      <c r="A794" s="22"/>
      <c r="B794" s="23"/>
      <c r="C794" s="23"/>
      <c r="D794" s="22"/>
    </row>
    <row r="795" spans="1:4">
      <c r="A795" s="22"/>
      <c r="B795" s="23"/>
      <c r="C795" s="23"/>
      <c r="D795" s="22"/>
    </row>
    <row r="796" spans="1:4">
      <c r="A796" s="22"/>
      <c r="B796" s="23"/>
      <c r="C796" s="23"/>
      <c r="D796" s="22"/>
    </row>
    <row r="797" spans="1:4">
      <c r="A797" s="22"/>
      <c r="B797" s="23"/>
      <c r="C797" s="23"/>
      <c r="D797" s="22"/>
    </row>
    <row r="798" spans="1:4">
      <c r="A798" s="22"/>
      <c r="B798" s="23"/>
      <c r="C798" s="23"/>
      <c r="D798" s="22"/>
    </row>
    <row r="799" spans="1:4">
      <c r="A799" s="22"/>
      <c r="B799" s="23"/>
      <c r="C799" s="23"/>
      <c r="D799" s="22"/>
    </row>
    <row r="800" spans="1:4">
      <c r="A800" s="22"/>
      <c r="B800" s="23"/>
      <c r="C800" s="23"/>
      <c r="D800" s="22"/>
    </row>
    <row r="801" spans="1:4">
      <c r="A801" s="22"/>
      <c r="B801" s="23"/>
      <c r="C801" s="23"/>
      <c r="D801" s="22"/>
    </row>
    <row r="802" spans="1:4">
      <c r="A802" s="22"/>
      <c r="B802" s="23"/>
      <c r="C802" s="23"/>
      <c r="D802" s="22"/>
    </row>
    <row r="803" spans="1:4">
      <c r="A803" s="22"/>
      <c r="B803" s="23"/>
      <c r="C803" s="23"/>
      <c r="D803" s="22"/>
    </row>
    <row r="804" spans="1:4">
      <c r="A804" s="22"/>
      <c r="B804" s="23"/>
      <c r="C804" s="23"/>
      <c r="D804" s="22"/>
    </row>
    <row r="805" spans="1:4">
      <c r="A805" s="22"/>
      <c r="B805" s="23"/>
      <c r="C805" s="23"/>
      <c r="D805" s="22"/>
    </row>
    <row r="806" spans="1:4">
      <c r="A806" s="22"/>
      <c r="B806" s="23"/>
      <c r="C806" s="23"/>
      <c r="D806" s="22"/>
    </row>
    <row r="807" spans="1:4">
      <c r="A807" s="22"/>
      <c r="B807" s="23"/>
      <c r="C807" s="23"/>
      <c r="D807" s="22"/>
    </row>
    <row r="808" spans="1:4">
      <c r="A808" s="22"/>
      <c r="B808" s="23"/>
      <c r="C808" s="23"/>
      <c r="D808" s="22"/>
    </row>
    <row r="809" spans="1:4">
      <c r="A809" s="22"/>
      <c r="B809" s="23"/>
      <c r="C809" s="23"/>
      <c r="D809" s="22"/>
    </row>
    <row r="810" spans="1:4">
      <c r="A810" s="22"/>
      <c r="B810" s="23"/>
      <c r="C810" s="23"/>
      <c r="D810" s="22"/>
    </row>
    <row r="811" spans="1:4">
      <c r="A811" s="22"/>
      <c r="B811" s="23"/>
      <c r="C811" s="23"/>
      <c r="D811" s="22"/>
    </row>
    <row r="812" spans="1:4">
      <c r="A812" s="22"/>
      <c r="B812" s="23"/>
      <c r="C812" s="23"/>
      <c r="D812" s="22"/>
    </row>
    <row r="813" spans="1:4">
      <c r="A813" s="22"/>
      <c r="B813" s="23"/>
      <c r="C813" s="23"/>
      <c r="D813" s="22"/>
    </row>
    <row r="814" spans="1:4">
      <c r="A814" s="22"/>
      <c r="B814" s="23"/>
      <c r="C814" s="23"/>
      <c r="D814" s="22"/>
    </row>
    <row r="815" spans="1:4">
      <c r="A815" s="22"/>
      <c r="B815" s="23"/>
      <c r="C815" s="23"/>
      <c r="D815" s="22"/>
    </row>
    <row r="816" spans="1:4">
      <c r="A816" s="22"/>
      <c r="B816" s="23"/>
      <c r="C816" s="23"/>
      <c r="D816" s="22"/>
    </row>
    <row r="817" spans="1:4">
      <c r="A817" s="22"/>
      <c r="B817" s="23"/>
      <c r="C817" s="23"/>
      <c r="D817" s="22"/>
    </row>
    <row r="818" spans="1:4">
      <c r="A818" s="22"/>
      <c r="B818" s="23"/>
      <c r="C818" s="23"/>
      <c r="D818" s="22"/>
    </row>
    <row r="819" spans="1:4">
      <c r="A819" s="22"/>
      <c r="B819" s="23"/>
      <c r="C819" s="23"/>
      <c r="D819" s="22"/>
    </row>
    <row r="820" spans="1:4">
      <c r="A820" s="22"/>
      <c r="B820" s="23"/>
      <c r="C820" s="23"/>
      <c r="D820" s="22"/>
    </row>
    <row r="821" spans="1:4">
      <c r="A821" s="22"/>
      <c r="B821" s="23"/>
      <c r="C821" s="23"/>
      <c r="D821" s="22"/>
    </row>
    <row r="822" spans="1:4">
      <c r="A822" s="22"/>
      <c r="B822" s="23"/>
      <c r="C822" s="23"/>
      <c r="D822" s="22"/>
    </row>
    <row r="823" spans="1:4">
      <c r="A823" s="22"/>
      <c r="B823" s="23"/>
      <c r="C823" s="23"/>
      <c r="D823" s="22"/>
    </row>
    <row r="824" spans="1:4">
      <c r="A824" s="22"/>
      <c r="B824" s="23"/>
      <c r="C824" s="23"/>
      <c r="D824" s="22"/>
    </row>
    <row r="825" spans="1:4">
      <c r="A825" s="22"/>
      <c r="B825" s="23"/>
      <c r="C825" s="23"/>
      <c r="D825" s="22"/>
    </row>
    <row r="826" spans="1:4">
      <c r="A826" s="22"/>
      <c r="B826" s="23"/>
      <c r="C826" s="23"/>
      <c r="D826" s="22"/>
    </row>
    <row r="827" spans="1:4">
      <c r="A827" s="22"/>
      <c r="B827" s="23"/>
      <c r="C827" s="23"/>
      <c r="D827" s="22"/>
    </row>
    <row r="828" spans="1:4">
      <c r="A828" s="22"/>
      <c r="B828" s="23"/>
      <c r="C828" s="23"/>
      <c r="D828" s="22"/>
    </row>
    <row r="829" spans="1:4">
      <c r="A829" s="22"/>
      <c r="B829" s="23"/>
      <c r="C829" s="23"/>
      <c r="D829" s="22"/>
    </row>
    <row r="830" spans="1:4">
      <c r="A830" s="22"/>
      <c r="B830" s="23"/>
      <c r="C830" s="23"/>
      <c r="D830" s="22"/>
    </row>
    <row r="831" spans="1:4">
      <c r="A831" s="22"/>
      <c r="B831" s="23"/>
      <c r="C831" s="23"/>
      <c r="D831" s="22"/>
    </row>
    <row r="832" spans="1:4">
      <c r="A832" s="22"/>
      <c r="B832" s="23"/>
      <c r="C832" s="23"/>
      <c r="D832" s="22"/>
    </row>
    <row r="833" spans="1:4">
      <c r="A833" s="22"/>
      <c r="B833" s="23"/>
      <c r="C833" s="23"/>
      <c r="D833" s="22"/>
    </row>
    <row r="834" spans="1:4">
      <c r="A834" s="22"/>
      <c r="B834" s="23"/>
      <c r="C834" s="23"/>
      <c r="D834" s="22"/>
    </row>
    <row r="835" spans="1:4">
      <c r="A835" s="22"/>
      <c r="B835" s="23"/>
      <c r="C835" s="23"/>
      <c r="D835" s="22"/>
    </row>
    <row r="836" spans="1:4">
      <c r="A836" s="22"/>
      <c r="B836" s="23"/>
      <c r="C836" s="23"/>
      <c r="D836" s="22"/>
    </row>
    <row r="837" spans="1:4">
      <c r="A837" s="22"/>
      <c r="B837" s="23"/>
      <c r="C837" s="23"/>
      <c r="D837" s="22"/>
    </row>
    <row r="838" spans="1:4">
      <c r="A838" s="22"/>
      <c r="B838" s="23"/>
      <c r="C838" s="23"/>
      <c r="D838" s="22"/>
    </row>
    <row r="839" spans="1:4">
      <c r="A839" s="22"/>
      <c r="B839" s="23"/>
      <c r="C839" s="23"/>
      <c r="D839" s="22"/>
    </row>
    <row r="840" spans="1:4">
      <c r="A840" s="22"/>
      <c r="B840" s="23"/>
      <c r="C840" s="23"/>
      <c r="D840" s="22"/>
    </row>
    <row r="841" spans="1:4">
      <c r="A841" s="22"/>
      <c r="B841" s="23"/>
      <c r="C841" s="23"/>
      <c r="D841" s="22"/>
    </row>
    <row r="842" spans="1:4">
      <c r="A842" s="22"/>
      <c r="B842" s="23"/>
      <c r="C842" s="23"/>
      <c r="D842" s="22"/>
    </row>
    <row r="843" spans="1:4">
      <c r="A843" s="22"/>
      <c r="B843" s="23"/>
      <c r="C843" s="23"/>
      <c r="D843" s="22"/>
    </row>
    <row r="844" spans="1:4">
      <c r="A844" s="22"/>
      <c r="B844" s="23"/>
      <c r="C844" s="23"/>
      <c r="D844" s="22"/>
    </row>
    <row r="845" spans="1:4">
      <c r="A845" s="22"/>
      <c r="B845" s="23"/>
      <c r="C845" s="23"/>
      <c r="D845" s="22"/>
    </row>
    <row r="846" spans="1:4">
      <c r="A846" s="22"/>
      <c r="B846" s="23"/>
      <c r="C846" s="23"/>
      <c r="D846" s="22"/>
    </row>
    <row r="847" spans="1:4">
      <c r="A847" s="22"/>
      <c r="B847" s="23"/>
      <c r="C847" s="23"/>
      <c r="D847" s="22"/>
    </row>
    <row r="848" spans="1:4">
      <c r="A848" s="22"/>
      <c r="B848" s="23"/>
      <c r="C848" s="23"/>
      <c r="D848" s="22"/>
    </row>
    <row r="849" spans="1:4">
      <c r="A849" s="22"/>
      <c r="B849" s="23"/>
      <c r="C849" s="23"/>
      <c r="D849" s="22"/>
    </row>
    <row r="850" spans="1:4">
      <c r="A850" s="22"/>
      <c r="B850" s="23"/>
      <c r="C850" s="23"/>
      <c r="D850" s="22"/>
    </row>
    <row r="851" spans="1:4">
      <c r="A851" s="22"/>
      <c r="B851" s="23"/>
      <c r="C851" s="23"/>
      <c r="D851" s="22"/>
    </row>
    <row r="852" spans="1:4">
      <c r="A852" s="22"/>
      <c r="B852" s="23"/>
      <c r="C852" s="23"/>
      <c r="D852" s="22"/>
    </row>
    <row r="853" spans="1:4">
      <c r="A853" s="22"/>
      <c r="B853" s="23"/>
      <c r="C853" s="23"/>
      <c r="D853" s="22"/>
    </row>
    <row r="854" spans="1:4">
      <c r="A854" s="22"/>
      <c r="B854" s="23"/>
      <c r="C854" s="23"/>
      <c r="D854" s="22"/>
    </row>
    <row r="855" spans="1:4">
      <c r="A855" s="22"/>
      <c r="B855" s="23"/>
      <c r="C855" s="23"/>
      <c r="D855" s="22"/>
    </row>
    <row r="856" spans="1:4">
      <c r="A856" s="22"/>
      <c r="B856" s="23"/>
      <c r="C856" s="23"/>
      <c r="D856" s="22"/>
    </row>
    <row r="857" spans="1:4">
      <c r="A857" s="22"/>
      <c r="B857" s="23"/>
      <c r="C857" s="23"/>
      <c r="D857" s="22"/>
    </row>
    <row r="858" spans="1:4">
      <c r="A858" s="22"/>
      <c r="B858" s="23"/>
      <c r="C858" s="23"/>
      <c r="D858" s="22"/>
    </row>
    <row r="859" spans="1:4">
      <c r="A859" s="22"/>
      <c r="B859" s="23"/>
      <c r="C859" s="23"/>
      <c r="D859" s="22"/>
    </row>
    <row r="860" spans="1:4">
      <c r="A860" s="22"/>
      <c r="B860" s="23"/>
      <c r="C860" s="23"/>
      <c r="D860" s="22"/>
    </row>
    <row r="861" spans="1:4">
      <c r="A861" s="22"/>
      <c r="B861" s="23"/>
      <c r="C861" s="23"/>
      <c r="D861" s="22"/>
    </row>
    <row r="862" spans="1:4">
      <c r="A862" s="22"/>
      <c r="B862" s="23"/>
      <c r="C862" s="23"/>
      <c r="D862" s="22"/>
    </row>
    <row r="863" spans="1:4">
      <c r="A863" s="22"/>
      <c r="B863" s="23"/>
      <c r="C863" s="23"/>
      <c r="D863" s="22"/>
    </row>
    <row r="864" spans="1:4">
      <c r="A864" s="22"/>
      <c r="B864" s="23"/>
      <c r="C864" s="23"/>
      <c r="D864" s="22"/>
    </row>
    <row r="865" spans="1:4">
      <c r="A865" s="22"/>
      <c r="B865" s="23"/>
      <c r="C865" s="23"/>
      <c r="D865" s="22"/>
    </row>
    <row r="866" spans="1:4">
      <c r="A866" s="22"/>
      <c r="B866" s="23"/>
      <c r="C866" s="23"/>
      <c r="D866" s="22"/>
    </row>
    <row r="867" spans="1:4">
      <c r="A867" s="22"/>
      <c r="B867" s="23"/>
      <c r="C867" s="23"/>
      <c r="D867" s="22"/>
    </row>
    <row r="868" spans="1:4">
      <c r="A868" s="22"/>
      <c r="B868" s="23"/>
      <c r="C868" s="23"/>
      <c r="D868" s="22"/>
    </row>
    <row r="869" spans="1:4">
      <c r="A869" s="22"/>
      <c r="B869" s="23"/>
      <c r="C869" s="23"/>
      <c r="D869" s="22"/>
    </row>
    <row r="870" spans="1:4">
      <c r="A870" s="22"/>
      <c r="B870" s="23"/>
      <c r="C870" s="23"/>
      <c r="D870" s="22"/>
    </row>
    <row r="871" spans="1:4">
      <c r="A871" s="22"/>
      <c r="B871" s="23"/>
      <c r="C871" s="23"/>
      <c r="D871" s="22"/>
    </row>
    <row r="872" spans="1:4">
      <c r="A872" s="22"/>
      <c r="B872" s="23"/>
      <c r="C872" s="23"/>
      <c r="D872" s="22"/>
    </row>
    <row r="873" spans="1:4">
      <c r="A873" s="22"/>
      <c r="B873" s="23"/>
      <c r="C873" s="23"/>
      <c r="D873" s="22"/>
    </row>
    <row r="874" spans="1:4">
      <c r="A874" s="22"/>
      <c r="B874" s="23"/>
      <c r="C874" s="23"/>
      <c r="D874" s="22"/>
    </row>
    <row r="875" spans="1:4">
      <c r="A875" s="22"/>
      <c r="B875" s="23"/>
      <c r="C875" s="23"/>
      <c r="D875" s="22"/>
    </row>
    <row r="876" spans="1:4">
      <c r="A876" s="22"/>
      <c r="B876" s="23"/>
      <c r="C876" s="23"/>
      <c r="D876" s="22"/>
    </row>
    <row r="877" spans="1:4">
      <c r="A877" s="22"/>
      <c r="B877" s="23"/>
      <c r="C877" s="23"/>
      <c r="D877" s="22"/>
    </row>
    <row r="878" spans="1:4">
      <c r="A878" s="22"/>
      <c r="B878" s="23"/>
      <c r="C878" s="23"/>
      <c r="D878" s="22"/>
    </row>
    <row r="879" spans="1:4">
      <c r="A879" s="22"/>
      <c r="B879" s="23"/>
      <c r="C879" s="23"/>
      <c r="D879" s="22"/>
    </row>
    <row r="880" spans="1:4">
      <c r="A880" s="22"/>
      <c r="B880" s="23"/>
      <c r="C880" s="23"/>
      <c r="D880" s="22"/>
    </row>
    <row r="881" spans="1:4">
      <c r="A881" s="22"/>
      <c r="B881" s="23"/>
      <c r="C881" s="23"/>
      <c r="D881" s="22"/>
    </row>
    <row r="882" spans="1:4">
      <c r="A882" s="22"/>
      <c r="B882" s="23"/>
      <c r="C882" s="23"/>
      <c r="D882" s="22"/>
    </row>
    <row r="883" spans="1:4">
      <c r="A883" s="22"/>
      <c r="B883" s="23"/>
      <c r="C883" s="23"/>
      <c r="D883" s="22"/>
    </row>
    <row r="884" spans="1:4">
      <c r="A884" s="22"/>
      <c r="B884" s="23"/>
      <c r="C884" s="23"/>
      <c r="D884" s="22"/>
    </row>
    <row r="885" spans="1:4">
      <c r="A885" s="22"/>
      <c r="B885" s="23"/>
      <c r="C885" s="23"/>
      <c r="D885" s="22"/>
    </row>
    <row r="886" spans="1:4">
      <c r="A886" s="22"/>
      <c r="B886" s="23"/>
      <c r="C886" s="23"/>
      <c r="D886" s="22"/>
    </row>
    <row r="887" spans="1:4">
      <c r="A887" s="22"/>
      <c r="B887" s="23"/>
      <c r="C887" s="23"/>
      <c r="D887" s="22"/>
    </row>
    <row r="888" spans="1:4">
      <c r="A888" s="22"/>
      <c r="B888" s="23"/>
      <c r="C888" s="23"/>
      <c r="D888" s="22"/>
    </row>
    <row r="889" spans="1:4">
      <c r="A889" s="22"/>
      <c r="B889" s="23"/>
      <c r="C889" s="23"/>
      <c r="D889" s="22"/>
    </row>
    <row r="890" spans="1:4">
      <c r="A890" s="22"/>
      <c r="B890" s="23"/>
      <c r="C890" s="23"/>
      <c r="D890" s="22"/>
    </row>
    <row r="891" spans="1:4">
      <c r="A891" s="22"/>
      <c r="B891" s="23"/>
      <c r="C891" s="23"/>
      <c r="D891" s="22"/>
    </row>
    <row r="892" spans="1:4">
      <c r="A892" s="22"/>
      <c r="B892" s="23"/>
      <c r="C892" s="23"/>
      <c r="D892" s="22"/>
    </row>
    <row r="893" spans="1:4">
      <c r="A893" s="22"/>
      <c r="B893" s="23"/>
      <c r="C893" s="23"/>
      <c r="D893" s="22"/>
    </row>
    <row r="894" spans="1:4">
      <c r="A894" s="22"/>
      <c r="B894" s="23"/>
      <c r="C894" s="23"/>
      <c r="D894" s="22"/>
    </row>
    <row r="895" spans="1:4">
      <c r="A895" s="22"/>
      <c r="B895" s="23"/>
      <c r="C895" s="23"/>
      <c r="D895" s="22"/>
    </row>
    <row r="896" spans="1:4">
      <c r="A896" s="22"/>
      <c r="B896" s="23"/>
      <c r="C896" s="23"/>
      <c r="D896" s="22"/>
    </row>
    <row r="897" spans="1:4">
      <c r="A897" s="22"/>
      <c r="B897" s="23"/>
      <c r="C897" s="23"/>
      <c r="D897" s="22"/>
    </row>
    <row r="898" spans="1:4">
      <c r="A898" s="22"/>
      <c r="B898" s="23"/>
      <c r="C898" s="23"/>
      <c r="D898" s="22"/>
    </row>
    <row r="899" spans="1:4">
      <c r="A899" s="22"/>
      <c r="B899" s="23"/>
      <c r="C899" s="23"/>
      <c r="D899" s="22"/>
    </row>
    <row r="900" spans="1:4">
      <c r="A900" s="22"/>
      <c r="B900" s="23"/>
      <c r="C900" s="23"/>
      <c r="D900" s="22"/>
    </row>
    <row r="901" spans="1:4">
      <c r="A901" s="22"/>
      <c r="B901" s="23"/>
      <c r="C901" s="23"/>
      <c r="D901" s="22"/>
    </row>
    <row r="902" spans="1:4">
      <c r="A902" s="22"/>
      <c r="B902" s="23"/>
      <c r="C902" s="23"/>
      <c r="D902" s="22"/>
    </row>
    <row r="903" spans="1:4">
      <c r="A903" s="22"/>
      <c r="B903" s="23"/>
      <c r="C903" s="23"/>
      <c r="D903" s="22"/>
    </row>
    <row r="904" spans="1:4">
      <c r="A904" s="22"/>
      <c r="B904" s="23"/>
      <c r="C904" s="23"/>
      <c r="D904" s="22"/>
    </row>
    <row r="905" spans="1:4">
      <c r="A905" s="22"/>
      <c r="B905" s="23"/>
      <c r="C905" s="23"/>
      <c r="D905" s="22"/>
    </row>
    <row r="906" spans="1:4">
      <c r="A906" s="22"/>
      <c r="B906" s="23"/>
      <c r="C906" s="23"/>
      <c r="D906" s="22"/>
    </row>
    <row r="907" spans="1:4">
      <c r="A907" s="22"/>
      <c r="B907" s="23"/>
      <c r="C907" s="23"/>
      <c r="D907" s="22"/>
    </row>
    <row r="908" spans="1:4">
      <c r="A908" s="22"/>
      <c r="B908" s="23"/>
      <c r="C908" s="23"/>
      <c r="D908" s="22"/>
    </row>
    <row r="909" spans="1:4">
      <c r="A909" s="22"/>
      <c r="B909" s="23"/>
      <c r="C909" s="23"/>
      <c r="D909" s="22"/>
    </row>
    <row r="910" spans="1:4">
      <c r="A910" s="22"/>
      <c r="B910" s="23"/>
      <c r="C910" s="23"/>
      <c r="D910" s="22"/>
    </row>
    <row r="911" spans="1:4">
      <c r="A911" s="22"/>
      <c r="B911" s="23"/>
      <c r="C911" s="23"/>
      <c r="D911" s="22"/>
    </row>
    <row r="912" spans="1:4">
      <c r="A912" s="22"/>
      <c r="B912" s="23"/>
      <c r="C912" s="23"/>
      <c r="D912" s="22"/>
    </row>
    <row r="913" spans="1:4">
      <c r="A913" s="22"/>
      <c r="B913" s="23"/>
      <c r="C913" s="23"/>
      <c r="D913" s="22"/>
    </row>
    <row r="914" spans="1:4">
      <c r="A914" s="22"/>
      <c r="B914" s="23"/>
      <c r="C914" s="23"/>
      <c r="D914" s="22"/>
    </row>
    <row r="915" spans="1:4">
      <c r="A915" s="22"/>
      <c r="B915" s="23"/>
      <c r="C915" s="23"/>
      <c r="D915" s="22"/>
    </row>
    <row r="916" spans="1:4">
      <c r="A916" s="22"/>
      <c r="B916" s="23"/>
      <c r="C916" s="23"/>
      <c r="D916" s="22"/>
    </row>
    <row r="917" spans="1:4">
      <c r="A917" s="22"/>
      <c r="B917" s="23"/>
      <c r="C917" s="23"/>
      <c r="D917" s="22"/>
    </row>
    <row r="918" spans="1:4">
      <c r="A918" s="22"/>
      <c r="B918" s="23"/>
      <c r="C918" s="23"/>
      <c r="D918" s="22"/>
    </row>
    <row r="919" spans="1:4">
      <c r="A919" s="22"/>
      <c r="B919" s="23"/>
      <c r="C919" s="23"/>
      <c r="D919" s="22"/>
    </row>
    <row r="920" spans="1:4">
      <c r="A920" s="22"/>
      <c r="B920" s="23"/>
      <c r="C920" s="23"/>
      <c r="D920" s="22"/>
    </row>
    <row r="921" spans="1:4">
      <c r="A921" s="22"/>
      <c r="B921" s="23"/>
      <c r="C921" s="23"/>
      <c r="D921" s="22"/>
    </row>
    <row r="922" spans="1:4">
      <c r="A922" s="22"/>
      <c r="B922" s="23"/>
      <c r="C922" s="23"/>
      <c r="D922" s="22"/>
    </row>
    <row r="923" spans="1:4">
      <c r="A923" s="22"/>
      <c r="B923" s="23"/>
      <c r="C923" s="23"/>
      <c r="D923" s="22"/>
    </row>
    <row r="924" spans="1:4">
      <c r="A924" s="22"/>
      <c r="B924" s="23"/>
      <c r="C924" s="23"/>
      <c r="D924" s="22"/>
    </row>
    <row r="925" spans="1:4">
      <c r="A925" s="22"/>
      <c r="B925" s="23"/>
      <c r="C925" s="23"/>
      <c r="D925" s="22"/>
    </row>
    <row r="926" spans="1:4">
      <c r="A926" s="22"/>
      <c r="B926" s="23"/>
      <c r="C926" s="23"/>
      <c r="D926" s="22"/>
    </row>
    <row r="927" spans="1:4">
      <c r="A927" s="22"/>
      <c r="B927" s="23"/>
      <c r="C927" s="23"/>
      <c r="D927" s="22"/>
    </row>
    <row r="928" spans="1:4">
      <c r="A928" s="22"/>
      <c r="B928" s="23"/>
      <c r="C928" s="23"/>
      <c r="D928" s="22"/>
    </row>
    <row r="929" spans="1:4">
      <c r="A929" s="22"/>
      <c r="B929" s="23"/>
      <c r="C929" s="23"/>
      <c r="D929" s="22"/>
    </row>
    <row r="930" spans="1:4">
      <c r="A930" s="22"/>
      <c r="B930" s="23"/>
      <c r="C930" s="23"/>
      <c r="D930" s="22"/>
    </row>
    <row r="931" spans="1:4">
      <c r="A931" s="22"/>
      <c r="B931" s="23"/>
      <c r="C931" s="23"/>
      <c r="D931" s="22"/>
    </row>
    <row r="932" spans="1:4">
      <c r="A932" s="22"/>
      <c r="B932" s="23"/>
      <c r="C932" s="23"/>
      <c r="D932" s="22"/>
    </row>
    <row r="933" spans="1:4">
      <c r="A933" s="22"/>
      <c r="B933" s="23"/>
      <c r="C933" s="23"/>
      <c r="D933" s="22"/>
    </row>
    <row r="934" spans="1:4">
      <c r="A934" s="22"/>
      <c r="B934" s="23"/>
      <c r="C934" s="23"/>
      <c r="D934" s="22"/>
    </row>
    <row r="935" spans="1:4">
      <c r="A935" s="22"/>
      <c r="B935" s="23"/>
      <c r="C935" s="23"/>
      <c r="D935" s="22"/>
    </row>
    <row r="936" spans="1:4">
      <c r="A936" s="22"/>
      <c r="B936" s="23"/>
      <c r="C936" s="23"/>
      <c r="D936" s="22"/>
    </row>
    <row r="937" spans="1:4">
      <c r="A937" s="22"/>
      <c r="B937" s="23"/>
      <c r="C937" s="23"/>
      <c r="D937" s="22"/>
    </row>
    <row r="938" spans="1:4">
      <c r="A938" s="22"/>
      <c r="B938" s="23"/>
      <c r="C938" s="23"/>
      <c r="D938" s="22"/>
    </row>
    <row r="939" spans="1:4">
      <c r="A939" s="22"/>
      <c r="B939" s="23"/>
      <c r="C939" s="23"/>
      <c r="D939" s="22"/>
    </row>
    <row r="940" spans="1:4">
      <c r="A940" s="22"/>
      <c r="B940" s="23"/>
      <c r="C940" s="23"/>
      <c r="D940" s="22"/>
    </row>
    <row r="941" spans="1:4">
      <c r="A941" s="22"/>
      <c r="B941" s="23"/>
      <c r="C941" s="23"/>
      <c r="D941" s="22"/>
    </row>
    <row r="942" spans="1:4">
      <c r="A942" s="22"/>
      <c r="B942" s="23"/>
      <c r="C942" s="23"/>
      <c r="D942" s="22"/>
    </row>
    <row r="943" spans="1:4">
      <c r="A943" s="22"/>
      <c r="B943" s="23"/>
      <c r="C943" s="23"/>
      <c r="D943" s="22"/>
    </row>
    <row r="944" spans="1:4">
      <c r="A944" s="22"/>
      <c r="B944" s="23"/>
      <c r="C944" s="23"/>
      <c r="D944" s="22"/>
    </row>
    <row r="945" spans="1:4">
      <c r="A945" s="22"/>
      <c r="B945" s="23"/>
      <c r="C945" s="23"/>
      <c r="D945" s="22"/>
    </row>
    <row r="946" spans="1:4">
      <c r="A946" s="22"/>
      <c r="B946" s="23"/>
      <c r="C946" s="23"/>
      <c r="D946" s="22"/>
    </row>
    <row r="947" spans="1:4">
      <c r="A947" s="22"/>
      <c r="B947" s="23"/>
      <c r="C947" s="23"/>
      <c r="D947" s="22"/>
    </row>
    <row r="948" spans="1:4">
      <c r="A948" s="22"/>
      <c r="B948" s="23"/>
      <c r="C948" s="23"/>
      <c r="D948" s="22"/>
    </row>
    <row r="949" spans="1:4">
      <c r="A949" s="22"/>
      <c r="B949" s="23"/>
      <c r="C949" s="23"/>
      <c r="D949" s="22"/>
    </row>
    <row r="950" spans="1:4">
      <c r="A950" s="22"/>
      <c r="B950" s="23"/>
      <c r="C950" s="23"/>
      <c r="D950" s="22"/>
    </row>
    <row r="951" spans="1:4">
      <c r="A951" s="22"/>
      <c r="B951" s="23"/>
      <c r="C951" s="23"/>
      <c r="D951" s="22"/>
    </row>
    <row r="952" spans="1:4">
      <c r="A952" s="22"/>
      <c r="B952" s="23"/>
      <c r="C952" s="23"/>
      <c r="D952" s="22"/>
    </row>
    <row r="953" spans="1:4">
      <c r="A953" s="22"/>
      <c r="B953" s="23"/>
      <c r="C953" s="23"/>
      <c r="D953" s="22"/>
    </row>
    <row r="954" spans="1:4">
      <c r="A954" s="22"/>
      <c r="B954" s="23"/>
      <c r="C954" s="23"/>
      <c r="D954" s="22"/>
    </row>
    <row r="955" spans="1:4">
      <c r="A955" s="22"/>
      <c r="B955" s="23"/>
      <c r="C955" s="23"/>
      <c r="D955" s="22"/>
    </row>
    <row r="956" spans="1:4">
      <c r="A956" s="22"/>
      <c r="B956" s="23"/>
      <c r="C956" s="23"/>
      <c r="D956" s="22"/>
    </row>
    <row r="957" spans="1:4">
      <c r="A957" s="22"/>
      <c r="B957" s="23"/>
      <c r="C957" s="23"/>
      <c r="D957" s="22"/>
    </row>
    <row r="958" spans="1:4">
      <c r="A958" s="22"/>
      <c r="B958" s="23"/>
      <c r="C958" s="23"/>
      <c r="D958" s="22"/>
    </row>
    <row r="959" spans="1:4">
      <c r="A959" s="22"/>
      <c r="B959" s="23"/>
      <c r="C959" s="23"/>
      <c r="D959" s="22"/>
    </row>
    <row r="960" spans="1:4">
      <c r="A960" s="22"/>
      <c r="B960" s="23"/>
      <c r="C960" s="23"/>
      <c r="D960" s="22"/>
    </row>
    <row r="961" spans="1:4">
      <c r="A961" s="22"/>
      <c r="B961" s="23"/>
      <c r="C961" s="23"/>
      <c r="D961" s="22"/>
    </row>
    <row r="962" spans="1:4">
      <c r="A962" s="22"/>
      <c r="B962" s="23"/>
      <c r="C962" s="23"/>
      <c r="D962" s="22"/>
    </row>
    <row r="963" spans="1:4">
      <c r="A963" s="22"/>
      <c r="B963" s="23"/>
      <c r="C963" s="23"/>
      <c r="D963" s="22"/>
    </row>
    <row r="964" spans="1:4">
      <c r="A964" s="22"/>
      <c r="B964" s="23"/>
      <c r="C964" s="23"/>
      <c r="D964" s="22"/>
    </row>
    <row r="965" spans="1:4">
      <c r="A965" s="22"/>
      <c r="B965" s="23"/>
      <c r="C965" s="23"/>
      <c r="D965" s="22"/>
    </row>
    <row r="966" spans="1:4">
      <c r="A966" s="22"/>
      <c r="B966" s="23"/>
      <c r="C966" s="23"/>
      <c r="D966" s="22"/>
    </row>
    <row r="967" spans="1:4">
      <c r="A967" s="22"/>
      <c r="B967" s="23"/>
      <c r="C967" s="23"/>
      <c r="D967" s="22"/>
    </row>
    <row r="968" spans="1:4">
      <c r="A968" s="22"/>
      <c r="B968" s="23"/>
      <c r="C968" s="23"/>
      <c r="D968" s="22"/>
    </row>
    <row r="969" spans="1:4">
      <c r="A969" s="22"/>
      <c r="B969" s="23"/>
      <c r="C969" s="23"/>
      <c r="D969" s="22"/>
    </row>
    <row r="970" spans="1:4">
      <c r="A970" s="22"/>
      <c r="B970" s="23"/>
      <c r="C970" s="23"/>
      <c r="D970" s="22"/>
    </row>
    <row r="971" spans="1:4">
      <c r="A971" s="22"/>
      <c r="B971" s="23"/>
      <c r="C971" s="23"/>
      <c r="D971" s="22"/>
    </row>
    <row r="972" spans="1:4">
      <c r="A972" s="22"/>
      <c r="B972" s="23"/>
      <c r="C972" s="23"/>
      <c r="D972" s="22"/>
    </row>
    <row r="973" spans="1:4">
      <c r="A973" s="22"/>
      <c r="B973" s="23"/>
      <c r="C973" s="23"/>
      <c r="D973" s="22"/>
    </row>
    <row r="974" spans="1:4">
      <c r="A974" s="22"/>
      <c r="B974" s="23"/>
      <c r="C974" s="23"/>
      <c r="D974" s="22"/>
    </row>
    <row r="975" spans="1:4">
      <c r="A975" s="22"/>
      <c r="B975" s="23"/>
      <c r="C975" s="23"/>
      <c r="D975" s="22"/>
    </row>
    <row r="976" spans="1:4">
      <c r="A976" s="22"/>
      <c r="B976" s="23"/>
      <c r="C976" s="23"/>
      <c r="D976" s="22"/>
    </row>
    <row r="977" spans="1:4">
      <c r="A977" s="22"/>
      <c r="B977" s="23"/>
      <c r="C977" s="23"/>
      <c r="D977" s="22"/>
    </row>
    <row r="978" spans="1:4">
      <c r="A978" s="22"/>
      <c r="B978" s="23"/>
      <c r="C978" s="23"/>
      <c r="D978" s="22"/>
    </row>
    <row r="979" spans="1:4">
      <c r="A979" s="22"/>
      <c r="B979" s="23"/>
      <c r="C979" s="23"/>
      <c r="D979" s="22"/>
    </row>
    <row r="980" spans="1:4">
      <c r="A980" s="22"/>
      <c r="B980" s="23"/>
      <c r="C980" s="23"/>
      <c r="D980" s="22"/>
    </row>
    <row r="981" spans="1:4">
      <c r="A981" s="22"/>
      <c r="B981" s="23"/>
      <c r="C981" s="23"/>
      <c r="D981" s="22"/>
    </row>
    <row r="982" spans="1:4">
      <c r="A982" s="22"/>
      <c r="B982" s="23"/>
      <c r="C982" s="23"/>
      <c r="D982" s="22"/>
    </row>
    <row r="983" spans="1:4">
      <c r="A983" s="22"/>
      <c r="B983" s="23"/>
      <c r="C983" s="23"/>
      <c r="D983" s="22"/>
    </row>
    <row r="984" spans="1:4">
      <c r="A984" s="22"/>
      <c r="B984" s="23"/>
      <c r="C984" s="23"/>
      <c r="D984" s="22"/>
    </row>
    <row r="985" spans="1:4">
      <c r="A985" s="22"/>
      <c r="B985" s="23"/>
      <c r="C985" s="23"/>
      <c r="D985" s="22"/>
    </row>
    <row r="986" spans="1:4">
      <c r="A986" s="22"/>
      <c r="B986" s="23"/>
      <c r="C986" s="23"/>
      <c r="D986" s="22"/>
    </row>
    <row r="987" spans="1:4">
      <c r="A987" s="22"/>
      <c r="B987" s="23"/>
      <c r="C987" s="23"/>
      <c r="D987" s="22"/>
    </row>
    <row r="988" spans="1:4">
      <c r="A988" s="22"/>
      <c r="B988" s="23"/>
      <c r="C988" s="23"/>
      <c r="D988" s="22"/>
    </row>
    <row r="989" spans="1:4">
      <c r="A989" s="22"/>
      <c r="B989" s="23"/>
      <c r="C989" s="23"/>
      <c r="D989" s="22"/>
    </row>
    <row r="990" spans="1:4">
      <c r="A990" s="22"/>
      <c r="B990" s="23"/>
      <c r="C990" s="23"/>
      <c r="D990" s="22"/>
    </row>
    <row r="991" spans="1:4">
      <c r="A991" s="22"/>
      <c r="B991" s="23"/>
      <c r="C991" s="23"/>
      <c r="D991" s="22"/>
    </row>
    <row r="992" spans="1:4">
      <c r="A992" s="22"/>
      <c r="B992" s="23"/>
      <c r="C992" s="23"/>
      <c r="D992" s="22"/>
    </row>
    <row r="993" spans="1:4">
      <c r="A993" s="22"/>
      <c r="B993" s="23"/>
      <c r="C993" s="23"/>
      <c r="D993" s="22"/>
    </row>
    <row r="994" spans="1:4">
      <c r="A994" s="22"/>
      <c r="B994" s="23"/>
      <c r="C994" s="23"/>
      <c r="D994" s="22"/>
    </row>
    <row r="995" spans="1:4">
      <c r="A995" s="22"/>
      <c r="B995" s="23"/>
      <c r="C995" s="23"/>
      <c r="D995" s="22"/>
    </row>
    <row r="996" spans="1:4">
      <c r="A996" s="22"/>
      <c r="B996" s="23"/>
      <c r="C996" s="23"/>
      <c r="D996" s="22"/>
    </row>
    <row r="997" spans="1:4">
      <c r="A997" s="22"/>
      <c r="B997" s="23"/>
      <c r="C997" s="23"/>
      <c r="D997" s="22"/>
    </row>
    <row r="998" spans="1:4">
      <c r="A998" s="22"/>
      <c r="B998" s="23"/>
      <c r="C998" s="23"/>
      <c r="D998" s="22"/>
    </row>
    <row r="999" spans="1:4">
      <c r="A999" s="22"/>
      <c r="B999" s="23"/>
      <c r="C999" s="23"/>
      <c r="D999" s="22"/>
    </row>
    <row r="1000" spans="1:4">
      <c r="A1000" s="22"/>
      <c r="B1000" s="23"/>
      <c r="C1000" s="23"/>
      <c r="D1000" s="22"/>
    </row>
  </sheetData>
  <autoFilter ref="A1:D53" xr:uid="{00000000-0009-0000-0000-000026000000}"/>
  <hyperlinks>
    <hyperlink ref="D2" r:id="rId1" xr:uid="{00000000-0004-0000-2600-000000000000}"/>
    <hyperlink ref="D3" r:id="rId2" xr:uid="{00000000-0004-0000-2600-000001000000}"/>
    <hyperlink ref="D4" r:id="rId3" location="prehled/" xr:uid="{00000000-0004-0000-2600-000002000000}"/>
    <hyperlink ref="D5" r:id="rId4" xr:uid="{00000000-0004-0000-2600-000003000000}"/>
    <hyperlink ref="D6" r:id="rId5" xr:uid="{00000000-0004-0000-2600-000004000000}"/>
    <hyperlink ref="D7" r:id="rId6" xr:uid="{00000000-0004-0000-2600-000005000000}"/>
    <hyperlink ref="D8" r:id="rId7" xr:uid="{00000000-0004-0000-2600-000006000000}"/>
    <hyperlink ref="D9" r:id="rId8" xr:uid="{00000000-0004-0000-2600-000007000000}"/>
    <hyperlink ref="D11" r:id="rId9" xr:uid="{00000000-0004-0000-2600-000008000000}"/>
    <hyperlink ref="D12" r:id="rId10" location="prehled/" xr:uid="{00000000-0004-0000-2600-000009000000}"/>
    <hyperlink ref="D13" r:id="rId11" location="prehled/" xr:uid="{00000000-0004-0000-2600-00000A000000}"/>
    <hyperlink ref="D14" r:id="rId12" xr:uid="{00000000-0004-0000-2600-00000B000000}"/>
    <hyperlink ref="D15" r:id="rId13" location="prehled/" xr:uid="{00000000-0004-0000-2600-00000C000000}"/>
    <hyperlink ref="D16" r:id="rId14" xr:uid="{00000000-0004-0000-2600-00000D000000}"/>
    <hyperlink ref="D17" r:id="rId15" xr:uid="{00000000-0004-0000-2600-00000E000000}"/>
    <hyperlink ref="D18" r:id="rId16" xr:uid="{00000000-0004-0000-2600-00000F000000}"/>
    <hyperlink ref="D19" r:id="rId17" xr:uid="{00000000-0004-0000-2600-000010000000}"/>
    <hyperlink ref="D20" r:id="rId18" xr:uid="{00000000-0004-0000-2600-000011000000}"/>
    <hyperlink ref="D21" r:id="rId19" location="prehled/" xr:uid="{00000000-0004-0000-2600-000012000000}"/>
    <hyperlink ref="D23" r:id="rId20" xr:uid="{00000000-0004-0000-2600-000013000000}"/>
    <hyperlink ref="D24" r:id="rId21" xr:uid="{00000000-0004-0000-2600-000014000000}"/>
    <hyperlink ref="D25" r:id="rId22" xr:uid="{00000000-0004-0000-2600-000015000000}"/>
    <hyperlink ref="D26" r:id="rId23" xr:uid="{00000000-0004-0000-2600-000016000000}"/>
    <hyperlink ref="D27" r:id="rId24" location="prehled/" xr:uid="{00000000-0004-0000-2600-000017000000}"/>
    <hyperlink ref="D28" r:id="rId25" xr:uid="{00000000-0004-0000-2600-000018000000}"/>
    <hyperlink ref="D29" r:id="rId26" xr:uid="{00000000-0004-0000-2600-000019000000}"/>
    <hyperlink ref="D30" r:id="rId27" location="prehled/" xr:uid="{00000000-0004-0000-2600-00001A000000}"/>
    <hyperlink ref="D31" r:id="rId28" location="prehled/" xr:uid="{00000000-0004-0000-2600-00001B000000}"/>
    <hyperlink ref="D32" r:id="rId29" location="prehled/" xr:uid="{00000000-0004-0000-2600-00001C000000}"/>
    <hyperlink ref="D33" r:id="rId30" location="prehled/" xr:uid="{00000000-0004-0000-2600-00001D000000}"/>
    <hyperlink ref="D34" r:id="rId31" location="prehled/" xr:uid="{00000000-0004-0000-2600-00001E000000}"/>
    <hyperlink ref="D35" r:id="rId32" location="prehled/" xr:uid="{00000000-0004-0000-2600-00001F000000}"/>
    <hyperlink ref="D36" r:id="rId33" xr:uid="{00000000-0004-0000-2600-000020000000}"/>
    <hyperlink ref="D37" r:id="rId34" xr:uid="{00000000-0004-0000-2600-000021000000}"/>
    <hyperlink ref="D38" r:id="rId35" xr:uid="{00000000-0004-0000-2600-000022000000}"/>
    <hyperlink ref="D39" r:id="rId36" xr:uid="{00000000-0004-0000-2600-000023000000}"/>
    <hyperlink ref="D40" r:id="rId37" location="prehled/" xr:uid="{00000000-0004-0000-2600-000024000000}"/>
    <hyperlink ref="D41" r:id="rId38" xr:uid="{00000000-0004-0000-2600-000025000000}"/>
    <hyperlink ref="D42" r:id="rId39" location="prehled/" xr:uid="{00000000-0004-0000-2600-000026000000}"/>
    <hyperlink ref="D43" r:id="rId40" xr:uid="{00000000-0004-0000-2600-000027000000}"/>
    <hyperlink ref="D44" r:id="rId41" xr:uid="{00000000-0004-0000-2600-000028000000}"/>
    <hyperlink ref="D45" r:id="rId42" location="prehled/" xr:uid="{00000000-0004-0000-2600-000029000000}"/>
    <hyperlink ref="D46" r:id="rId43" xr:uid="{00000000-0004-0000-2600-00002A000000}"/>
    <hyperlink ref="D47" r:id="rId44" xr:uid="{00000000-0004-0000-2600-00002B000000}"/>
    <hyperlink ref="D48" r:id="rId45" xr:uid="{00000000-0004-0000-2600-00002C000000}"/>
    <hyperlink ref="D49" r:id="rId46" xr:uid="{00000000-0004-0000-2600-00002D000000}"/>
    <hyperlink ref="D50" r:id="rId47" xr:uid="{00000000-0004-0000-2600-00002E000000}"/>
    <hyperlink ref="D51" r:id="rId48" xr:uid="{00000000-0004-0000-2600-00002F000000}"/>
    <hyperlink ref="D52" r:id="rId49" xr:uid="{00000000-0004-0000-2600-000030000000}"/>
  </hyperlink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AD1023"/>
  <sheetViews>
    <sheetView workbookViewId="0"/>
  </sheetViews>
  <sheetFormatPr baseColWidth="10" defaultColWidth="14.3984375" defaultRowHeight="15.75" customHeight="1"/>
  <cols>
    <col min="1" max="1" width="17" customWidth="1"/>
    <col min="2" max="2" width="37.19921875" customWidth="1"/>
    <col min="4" max="4" width="12" customWidth="1"/>
  </cols>
  <sheetData>
    <row r="1" spans="1:30">
      <c r="A1" s="20" t="s">
        <v>38</v>
      </c>
      <c r="B1" s="20" t="s">
        <v>434</v>
      </c>
      <c r="C1" s="20" t="s">
        <v>435</v>
      </c>
      <c r="D1" s="20" t="s">
        <v>436</v>
      </c>
      <c r="E1" s="20" t="s">
        <v>437</v>
      </c>
      <c r="F1" s="21" t="s">
        <v>438</v>
      </c>
      <c r="G1" s="21" t="s">
        <v>439</v>
      </c>
      <c r="H1" s="20" t="s">
        <v>440</v>
      </c>
    </row>
    <row r="2" spans="1:30">
      <c r="A2" s="60" t="s">
        <v>441</v>
      </c>
      <c r="B2" s="61" t="s">
        <v>442</v>
      </c>
      <c r="C2" s="22">
        <v>12</v>
      </c>
      <c r="D2" s="22">
        <v>1900</v>
      </c>
      <c r="E2" s="62">
        <f t="shared" ref="E2:E67" si="0">C2*D2</f>
        <v>22800</v>
      </c>
      <c r="F2" s="22">
        <f t="shared" ref="F2:F11" si="1">D2*0.2</f>
        <v>380</v>
      </c>
      <c r="G2" s="62">
        <f t="shared" ref="G2:G67" si="2">F2*C2</f>
        <v>4560</v>
      </c>
      <c r="H2" s="25" t="s">
        <v>443</v>
      </c>
      <c r="I2" s="22"/>
      <c r="J2" s="22"/>
      <c r="K2" s="22"/>
      <c r="L2" s="22"/>
    </row>
    <row r="3" spans="1:30">
      <c r="A3" s="60" t="s">
        <v>444</v>
      </c>
      <c r="B3" s="61" t="s">
        <v>442</v>
      </c>
      <c r="C3" s="22">
        <v>12</v>
      </c>
      <c r="D3" s="22">
        <v>1900</v>
      </c>
      <c r="E3" s="62">
        <f t="shared" si="0"/>
        <v>22800</v>
      </c>
      <c r="F3" s="22">
        <f t="shared" si="1"/>
        <v>380</v>
      </c>
      <c r="G3" s="62">
        <f t="shared" si="2"/>
        <v>4560</v>
      </c>
      <c r="H3" s="25" t="s">
        <v>443</v>
      </c>
      <c r="I3" s="22"/>
      <c r="J3" s="22"/>
      <c r="K3" s="22"/>
      <c r="L3" s="22"/>
    </row>
    <row r="4" spans="1:30">
      <c r="A4" s="60" t="s">
        <v>445</v>
      </c>
      <c r="B4" s="61" t="s">
        <v>442</v>
      </c>
      <c r="C4" s="22">
        <v>12</v>
      </c>
      <c r="D4" s="22">
        <v>1900</v>
      </c>
      <c r="E4" s="62">
        <f t="shared" si="0"/>
        <v>22800</v>
      </c>
      <c r="F4" s="22">
        <f t="shared" si="1"/>
        <v>380</v>
      </c>
      <c r="G4" s="62">
        <f t="shared" si="2"/>
        <v>4560</v>
      </c>
      <c r="H4" s="25" t="s">
        <v>443</v>
      </c>
      <c r="I4" s="22"/>
      <c r="J4" s="22"/>
      <c r="K4" s="22"/>
      <c r="L4" s="22"/>
    </row>
    <row r="5" spans="1:30">
      <c r="A5" s="60" t="s">
        <v>446</v>
      </c>
      <c r="B5" s="61" t="s">
        <v>442</v>
      </c>
      <c r="C5" s="22">
        <v>12</v>
      </c>
      <c r="D5" s="22">
        <v>1900</v>
      </c>
      <c r="E5" s="62">
        <f t="shared" si="0"/>
        <v>22800</v>
      </c>
      <c r="F5" s="22">
        <f t="shared" si="1"/>
        <v>380</v>
      </c>
      <c r="G5" s="62">
        <f t="shared" si="2"/>
        <v>4560</v>
      </c>
      <c r="H5" s="25" t="s">
        <v>443</v>
      </c>
      <c r="I5" s="22"/>
      <c r="J5" s="22"/>
      <c r="K5" s="22"/>
      <c r="L5" s="22"/>
    </row>
    <row r="6" spans="1:30">
      <c r="A6" s="60" t="s">
        <v>447</v>
      </c>
      <c r="B6" s="61" t="s">
        <v>442</v>
      </c>
      <c r="C6" s="22">
        <v>12</v>
      </c>
      <c r="D6" s="22">
        <v>1900</v>
      </c>
      <c r="E6" s="62">
        <f t="shared" si="0"/>
        <v>22800</v>
      </c>
      <c r="F6" s="22">
        <f t="shared" si="1"/>
        <v>380</v>
      </c>
      <c r="G6" s="62">
        <f t="shared" si="2"/>
        <v>4560</v>
      </c>
      <c r="H6" s="25" t="s">
        <v>443</v>
      </c>
      <c r="I6" s="22"/>
      <c r="J6" s="22"/>
      <c r="K6" s="22"/>
      <c r="L6" s="22"/>
    </row>
    <row r="7" spans="1:30">
      <c r="A7" s="63" t="s">
        <v>448</v>
      </c>
      <c r="B7" s="64" t="s">
        <v>449</v>
      </c>
      <c r="C7" s="45">
        <v>12</v>
      </c>
      <c r="D7" s="45">
        <v>1900</v>
      </c>
      <c r="E7" s="65">
        <f t="shared" si="0"/>
        <v>22800</v>
      </c>
      <c r="F7" s="45">
        <f t="shared" si="1"/>
        <v>380</v>
      </c>
      <c r="G7" s="65">
        <f t="shared" si="2"/>
        <v>4560</v>
      </c>
      <c r="H7" s="66" t="s">
        <v>443</v>
      </c>
      <c r="I7" s="45"/>
      <c r="J7" s="45"/>
      <c r="K7" s="45"/>
      <c r="L7" s="45"/>
      <c r="M7" s="46"/>
      <c r="N7" s="46"/>
      <c r="O7" s="46"/>
      <c r="P7" s="46"/>
      <c r="Q7" s="46"/>
      <c r="R7" s="46"/>
      <c r="S7" s="46"/>
      <c r="T7" s="46"/>
      <c r="U7" s="46"/>
      <c r="V7" s="46"/>
      <c r="W7" s="46"/>
      <c r="X7" s="46"/>
      <c r="Y7" s="46"/>
      <c r="Z7" s="46"/>
      <c r="AA7" s="46"/>
      <c r="AB7" s="46"/>
      <c r="AC7" s="46"/>
      <c r="AD7" s="46"/>
    </row>
    <row r="8" spans="1:30">
      <c r="A8" s="60" t="s">
        <v>450</v>
      </c>
      <c r="B8" s="22" t="s">
        <v>451</v>
      </c>
      <c r="C8" s="62">
        <v>500</v>
      </c>
      <c r="D8" s="62">
        <v>1000</v>
      </c>
      <c r="E8" s="62">
        <f t="shared" si="0"/>
        <v>500000</v>
      </c>
      <c r="F8" s="62">
        <f t="shared" si="1"/>
        <v>200</v>
      </c>
      <c r="G8" s="62">
        <f t="shared" si="2"/>
        <v>100000</v>
      </c>
      <c r="H8" s="67" t="s">
        <v>452</v>
      </c>
      <c r="I8" s="62"/>
      <c r="J8" s="62"/>
      <c r="K8" s="62"/>
      <c r="L8" s="62"/>
      <c r="M8" s="68"/>
      <c r="N8" s="68"/>
      <c r="O8" s="68"/>
      <c r="P8" s="68"/>
      <c r="Q8" s="68"/>
      <c r="R8" s="68"/>
      <c r="S8" s="68"/>
      <c r="T8" s="68"/>
      <c r="U8" s="68"/>
      <c r="V8" s="68"/>
      <c r="W8" s="68"/>
      <c r="X8" s="68"/>
      <c r="Y8" s="68"/>
      <c r="Z8" s="68"/>
      <c r="AA8" s="68"/>
      <c r="AB8" s="68"/>
      <c r="AC8" s="68"/>
      <c r="AD8" s="68"/>
    </row>
    <row r="9" spans="1:30">
      <c r="A9" s="60" t="s">
        <v>453</v>
      </c>
      <c r="B9" s="22" t="s">
        <v>454</v>
      </c>
      <c r="C9" s="22">
        <v>270</v>
      </c>
      <c r="D9" s="22">
        <v>200</v>
      </c>
      <c r="E9" s="62">
        <f t="shared" si="0"/>
        <v>54000</v>
      </c>
      <c r="F9" s="22">
        <f t="shared" si="1"/>
        <v>40</v>
      </c>
      <c r="G9" s="62">
        <f t="shared" si="2"/>
        <v>10800</v>
      </c>
      <c r="H9" s="25" t="s">
        <v>455</v>
      </c>
      <c r="I9" s="22"/>
      <c r="J9" s="22"/>
      <c r="K9" s="22"/>
      <c r="L9" s="22"/>
    </row>
    <row r="10" spans="1:30">
      <c r="A10" s="60" t="s">
        <v>456</v>
      </c>
      <c r="B10" s="22" t="s">
        <v>457</v>
      </c>
      <c r="C10" s="22">
        <v>105</v>
      </c>
      <c r="D10" s="22">
        <v>700</v>
      </c>
      <c r="E10" s="62">
        <f t="shared" si="0"/>
        <v>73500</v>
      </c>
      <c r="F10" s="22">
        <f t="shared" si="1"/>
        <v>140</v>
      </c>
      <c r="G10" s="62">
        <f t="shared" si="2"/>
        <v>14700</v>
      </c>
      <c r="H10" s="43" t="s">
        <v>458</v>
      </c>
      <c r="I10" s="22"/>
      <c r="J10" s="22"/>
      <c r="K10" s="22"/>
      <c r="L10" s="22"/>
    </row>
    <row r="11" spans="1:30">
      <c r="A11" s="63" t="s">
        <v>459</v>
      </c>
      <c r="B11" s="45" t="s">
        <v>460</v>
      </c>
      <c r="C11" s="45">
        <v>5</v>
      </c>
      <c r="D11" s="45"/>
      <c r="E11" s="65">
        <f t="shared" si="0"/>
        <v>0</v>
      </c>
      <c r="F11" s="45">
        <f t="shared" si="1"/>
        <v>0</v>
      </c>
      <c r="G11" s="65">
        <f t="shared" si="2"/>
        <v>0</v>
      </c>
      <c r="H11" s="45"/>
      <c r="I11" s="45"/>
      <c r="J11" s="45"/>
      <c r="K11" s="45"/>
      <c r="L11" s="45"/>
      <c r="M11" s="46"/>
      <c r="N11" s="46"/>
      <c r="O11" s="46"/>
      <c r="P11" s="46"/>
      <c r="Q11" s="46"/>
      <c r="R11" s="46"/>
      <c r="S11" s="46"/>
      <c r="T11" s="46"/>
      <c r="U11" s="46"/>
      <c r="V11" s="46"/>
      <c r="W11" s="46"/>
      <c r="X11" s="46"/>
      <c r="Y11" s="46"/>
      <c r="Z11" s="46"/>
      <c r="AA11" s="46"/>
      <c r="AB11" s="46"/>
      <c r="AC11" s="46"/>
      <c r="AD11" s="46"/>
    </row>
    <row r="12" spans="1:30">
      <c r="A12" s="60" t="s">
        <v>461</v>
      </c>
      <c r="B12" s="22" t="s">
        <v>462</v>
      </c>
      <c r="C12" s="22">
        <v>125</v>
      </c>
      <c r="D12" s="22">
        <v>700</v>
      </c>
      <c r="E12" s="62">
        <f t="shared" si="0"/>
        <v>87500</v>
      </c>
      <c r="F12" s="22">
        <f>D12*0.11</f>
        <v>77</v>
      </c>
      <c r="G12" s="62">
        <f t="shared" si="2"/>
        <v>9625</v>
      </c>
      <c r="H12" s="43" t="s">
        <v>458</v>
      </c>
      <c r="I12" s="22"/>
      <c r="J12" s="22"/>
      <c r="K12" s="22"/>
      <c r="L12" s="22"/>
    </row>
    <row r="13" spans="1:30">
      <c r="A13" s="60" t="s">
        <v>463</v>
      </c>
      <c r="B13" s="22" t="s">
        <v>464</v>
      </c>
      <c r="C13" s="62">
        <v>150</v>
      </c>
      <c r="D13" s="62">
        <v>1300</v>
      </c>
      <c r="E13" s="62">
        <f t="shared" si="0"/>
        <v>195000</v>
      </c>
      <c r="F13" s="62">
        <f t="shared" ref="F13:F67" si="3">D13*0.2</f>
        <v>260</v>
      </c>
      <c r="G13" s="62">
        <f t="shared" si="2"/>
        <v>39000</v>
      </c>
      <c r="H13" s="67" t="s">
        <v>465</v>
      </c>
      <c r="I13" s="62"/>
      <c r="J13" s="62"/>
      <c r="K13" s="62"/>
      <c r="L13" s="62"/>
      <c r="M13" s="68"/>
      <c r="N13" s="68"/>
      <c r="O13" s="68"/>
      <c r="P13" s="68"/>
      <c r="Q13" s="68"/>
      <c r="R13" s="68"/>
      <c r="S13" s="68"/>
      <c r="T13" s="68"/>
      <c r="U13" s="68"/>
      <c r="V13" s="68"/>
      <c r="W13" s="68"/>
      <c r="X13" s="68"/>
      <c r="Y13" s="68"/>
      <c r="Z13" s="68"/>
      <c r="AA13" s="68"/>
      <c r="AB13" s="68"/>
      <c r="AC13" s="68"/>
      <c r="AD13" s="68"/>
    </row>
    <row r="14" spans="1:30">
      <c r="A14" s="63" t="s">
        <v>466</v>
      </c>
      <c r="B14" s="45" t="s">
        <v>467</v>
      </c>
      <c r="C14" s="45"/>
      <c r="D14" s="45"/>
      <c r="E14" s="65">
        <f t="shared" si="0"/>
        <v>0</v>
      </c>
      <c r="F14" s="45">
        <f t="shared" si="3"/>
        <v>0</v>
      </c>
      <c r="G14" s="65">
        <f t="shared" si="2"/>
        <v>0</v>
      </c>
      <c r="H14" s="45"/>
      <c r="I14" s="45"/>
      <c r="J14" s="45"/>
      <c r="K14" s="45"/>
      <c r="L14" s="45"/>
      <c r="M14" s="46"/>
      <c r="N14" s="46"/>
      <c r="O14" s="46"/>
      <c r="P14" s="46"/>
      <c r="Q14" s="46"/>
      <c r="R14" s="46"/>
      <c r="S14" s="46"/>
      <c r="T14" s="46"/>
      <c r="U14" s="46"/>
      <c r="V14" s="46"/>
      <c r="W14" s="46"/>
      <c r="X14" s="46"/>
      <c r="Y14" s="46"/>
      <c r="Z14" s="46"/>
      <c r="AA14" s="46"/>
      <c r="AB14" s="46"/>
      <c r="AC14" s="46"/>
      <c r="AD14" s="46"/>
    </row>
    <row r="15" spans="1:30">
      <c r="A15" s="60" t="s">
        <v>468</v>
      </c>
      <c r="B15" s="22" t="s">
        <v>469</v>
      </c>
      <c r="C15" s="62">
        <v>100</v>
      </c>
      <c r="D15" s="62">
        <v>800</v>
      </c>
      <c r="E15" s="62">
        <f t="shared" si="0"/>
        <v>80000</v>
      </c>
      <c r="F15" s="62">
        <f t="shared" si="3"/>
        <v>160</v>
      </c>
      <c r="G15" s="62">
        <f t="shared" si="2"/>
        <v>16000</v>
      </c>
      <c r="H15" s="67" t="s">
        <v>470</v>
      </c>
      <c r="I15" s="62"/>
      <c r="J15" s="62"/>
      <c r="K15" s="62"/>
      <c r="L15" s="62"/>
      <c r="M15" s="68"/>
      <c r="N15" s="68"/>
      <c r="O15" s="68"/>
      <c r="P15" s="68"/>
      <c r="Q15" s="68"/>
      <c r="R15" s="68"/>
      <c r="S15" s="68"/>
      <c r="T15" s="68"/>
      <c r="U15" s="68"/>
      <c r="V15" s="68"/>
      <c r="W15" s="68"/>
      <c r="X15" s="68"/>
      <c r="Y15" s="68"/>
      <c r="Z15" s="68"/>
      <c r="AA15" s="68"/>
      <c r="AB15" s="68"/>
      <c r="AC15" s="68"/>
      <c r="AD15" s="68"/>
    </row>
    <row r="16" spans="1:30">
      <c r="A16" s="60" t="s">
        <v>471</v>
      </c>
      <c r="B16" s="22" t="s">
        <v>472</v>
      </c>
      <c r="C16" s="22">
        <v>75</v>
      </c>
      <c r="D16" s="22">
        <v>440</v>
      </c>
      <c r="E16" s="62">
        <f t="shared" si="0"/>
        <v>33000</v>
      </c>
      <c r="F16" s="22">
        <f t="shared" si="3"/>
        <v>88</v>
      </c>
      <c r="G16" s="62">
        <f t="shared" si="2"/>
        <v>6600</v>
      </c>
      <c r="H16" s="25" t="s">
        <v>473</v>
      </c>
      <c r="I16" s="22"/>
      <c r="J16" s="22"/>
      <c r="K16" s="22"/>
      <c r="L16" s="22"/>
    </row>
    <row r="17" spans="1:30">
      <c r="A17" s="63" t="s">
        <v>474</v>
      </c>
      <c r="B17" s="45" t="s">
        <v>475</v>
      </c>
      <c r="C17" s="45"/>
      <c r="D17" s="45"/>
      <c r="E17" s="65">
        <f t="shared" si="0"/>
        <v>0</v>
      </c>
      <c r="F17" s="45">
        <f t="shared" si="3"/>
        <v>0</v>
      </c>
      <c r="G17" s="65">
        <f t="shared" si="2"/>
        <v>0</v>
      </c>
      <c r="H17" s="45"/>
      <c r="I17" s="45"/>
      <c r="J17" s="45"/>
      <c r="K17" s="45"/>
      <c r="L17" s="45"/>
      <c r="M17" s="46"/>
      <c r="N17" s="46"/>
      <c r="O17" s="46"/>
      <c r="P17" s="46"/>
      <c r="Q17" s="46"/>
      <c r="R17" s="46"/>
      <c r="S17" s="46"/>
      <c r="T17" s="46"/>
      <c r="U17" s="46"/>
      <c r="V17" s="46"/>
      <c r="W17" s="46"/>
      <c r="X17" s="46"/>
      <c r="Y17" s="46"/>
      <c r="Z17" s="46"/>
      <c r="AA17" s="46"/>
      <c r="AB17" s="46"/>
      <c r="AC17" s="46"/>
      <c r="AD17" s="46"/>
    </row>
    <row r="18" spans="1:30">
      <c r="A18" s="60" t="s">
        <v>476</v>
      </c>
      <c r="B18" s="22" t="s">
        <v>477</v>
      </c>
      <c r="C18" s="69">
        <v>48</v>
      </c>
      <c r="D18" s="69">
        <v>800</v>
      </c>
      <c r="E18" s="62">
        <f t="shared" si="0"/>
        <v>38400</v>
      </c>
      <c r="F18" s="62">
        <f t="shared" si="3"/>
        <v>160</v>
      </c>
      <c r="G18" s="62">
        <f t="shared" si="2"/>
        <v>7680</v>
      </c>
      <c r="H18" s="70" t="s">
        <v>478</v>
      </c>
      <c r="I18" s="62"/>
      <c r="J18" s="62"/>
      <c r="K18" s="62"/>
      <c r="L18" s="68"/>
      <c r="M18" s="68"/>
      <c r="N18" s="68"/>
      <c r="O18" s="68"/>
      <c r="P18" s="68"/>
      <c r="Q18" s="68"/>
      <c r="R18" s="68"/>
      <c r="S18" s="68"/>
      <c r="T18" s="68"/>
      <c r="U18" s="68"/>
      <c r="V18" s="68"/>
      <c r="W18" s="68"/>
      <c r="X18" s="68"/>
      <c r="Y18" s="68"/>
      <c r="Z18" s="68"/>
      <c r="AA18" s="68"/>
      <c r="AB18" s="68"/>
      <c r="AC18" s="68"/>
      <c r="AD18" s="68"/>
    </row>
    <row r="19" spans="1:30">
      <c r="A19" s="60" t="s">
        <v>479</v>
      </c>
      <c r="B19" s="22" t="s">
        <v>480</v>
      </c>
      <c r="C19" s="22">
        <v>35</v>
      </c>
      <c r="D19" s="22">
        <v>1000</v>
      </c>
      <c r="E19" s="62">
        <f t="shared" si="0"/>
        <v>35000</v>
      </c>
      <c r="F19" s="22">
        <f t="shared" si="3"/>
        <v>200</v>
      </c>
      <c r="G19" s="62">
        <f t="shared" si="2"/>
        <v>7000</v>
      </c>
      <c r="H19" s="25" t="s">
        <v>481</v>
      </c>
      <c r="I19" s="22"/>
      <c r="J19" s="22"/>
      <c r="K19" s="22"/>
      <c r="L19" s="22"/>
    </row>
    <row r="20" spans="1:30">
      <c r="A20" s="60" t="s">
        <v>482</v>
      </c>
      <c r="B20" s="22" t="s">
        <v>483</v>
      </c>
      <c r="C20" s="62">
        <v>57</v>
      </c>
      <c r="D20" s="62"/>
      <c r="E20" s="62">
        <f t="shared" si="0"/>
        <v>0</v>
      </c>
      <c r="F20" s="62">
        <f t="shared" si="3"/>
        <v>0</v>
      </c>
      <c r="G20" s="62">
        <f t="shared" si="2"/>
        <v>0</v>
      </c>
      <c r="H20" s="62"/>
      <c r="I20" s="62"/>
      <c r="J20" s="62"/>
      <c r="K20" s="62"/>
      <c r="L20" s="62"/>
      <c r="M20" s="68"/>
      <c r="N20" s="68"/>
      <c r="O20" s="68"/>
      <c r="P20" s="68"/>
      <c r="Q20" s="68"/>
      <c r="R20" s="68"/>
      <c r="S20" s="68"/>
      <c r="T20" s="68"/>
      <c r="U20" s="68"/>
      <c r="V20" s="68"/>
      <c r="W20" s="68"/>
      <c r="X20" s="68"/>
      <c r="Y20" s="68"/>
      <c r="Z20" s="68"/>
      <c r="AA20" s="68"/>
      <c r="AB20" s="68"/>
      <c r="AC20" s="68"/>
      <c r="AD20" s="68"/>
    </row>
    <row r="21" spans="1:30">
      <c r="A21" s="71"/>
      <c r="B21" s="22" t="s">
        <v>484</v>
      </c>
      <c r="C21" s="22">
        <v>24</v>
      </c>
      <c r="D21" s="22">
        <v>1700</v>
      </c>
      <c r="E21" s="62">
        <f t="shared" si="0"/>
        <v>40800</v>
      </c>
      <c r="F21" s="22">
        <f t="shared" si="3"/>
        <v>340</v>
      </c>
      <c r="G21" s="62">
        <f t="shared" si="2"/>
        <v>8160</v>
      </c>
      <c r="H21" s="25" t="s">
        <v>485</v>
      </c>
      <c r="I21" s="22"/>
      <c r="J21" s="22"/>
      <c r="K21" s="22"/>
      <c r="L21" s="22"/>
    </row>
    <row r="22" spans="1:30">
      <c r="A22" s="71"/>
      <c r="B22" s="22" t="s">
        <v>486</v>
      </c>
      <c r="C22" s="22">
        <v>9</v>
      </c>
      <c r="D22" s="22">
        <v>700</v>
      </c>
      <c r="E22" s="62">
        <f t="shared" si="0"/>
        <v>6300</v>
      </c>
      <c r="F22" s="22">
        <f t="shared" si="3"/>
        <v>140</v>
      </c>
      <c r="G22" s="62">
        <f t="shared" si="2"/>
        <v>1260</v>
      </c>
      <c r="H22" s="25" t="s">
        <v>487</v>
      </c>
      <c r="I22" s="22"/>
      <c r="J22" s="22"/>
      <c r="K22" s="22"/>
      <c r="L22" s="22"/>
    </row>
    <row r="23" spans="1:30">
      <c r="A23" s="71"/>
      <c r="B23" s="22" t="s">
        <v>488</v>
      </c>
      <c r="C23" s="22">
        <v>22</v>
      </c>
      <c r="D23" s="22">
        <v>1700</v>
      </c>
      <c r="E23" s="62">
        <f t="shared" si="0"/>
        <v>37400</v>
      </c>
      <c r="F23" s="22">
        <f t="shared" si="3"/>
        <v>340</v>
      </c>
      <c r="G23" s="62">
        <f t="shared" si="2"/>
        <v>7480</v>
      </c>
      <c r="H23" s="25" t="s">
        <v>485</v>
      </c>
      <c r="I23" s="22"/>
      <c r="J23" s="22"/>
      <c r="K23" s="22"/>
      <c r="L23" s="22"/>
    </row>
    <row r="24" spans="1:30">
      <c r="A24" s="71"/>
      <c r="B24" s="22" t="s">
        <v>489</v>
      </c>
      <c r="C24" s="22">
        <v>2</v>
      </c>
      <c r="D24" s="22">
        <v>1390</v>
      </c>
      <c r="E24" s="62">
        <f t="shared" si="0"/>
        <v>2780</v>
      </c>
      <c r="F24" s="22">
        <f t="shared" si="3"/>
        <v>278</v>
      </c>
      <c r="G24" s="62">
        <f t="shared" si="2"/>
        <v>556</v>
      </c>
      <c r="H24" s="25" t="s">
        <v>490</v>
      </c>
      <c r="I24" s="22"/>
      <c r="J24" s="22"/>
      <c r="K24" s="22"/>
      <c r="L24" s="22"/>
    </row>
    <row r="25" spans="1:30">
      <c r="A25" s="63" t="s">
        <v>491</v>
      </c>
      <c r="B25" s="45" t="s">
        <v>492</v>
      </c>
      <c r="C25" s="45"/>
      <c r="D25" s="45"/>
      <c r="E25" s="65">
        <f t="shared" si="0"/>
        <v>0</v>
      </c>
      <c r="F25" s="45">
        <f t="shared" si="3"/>
        <v>0</v>
      </c>
      <c r="G25" s="65">
        <f t="shared" si="2"/>
        <v>0</v>
      </c>
      <c r="H25" s="45"/>
      <c r="I25" s="45"/>
      <c r="J25" s="45"/>
      <c r="K25" s="45"/>
      <c r="L25" s="45"/>
      <c r="M25" s="46"/>
      <c r="N25" s="46"/>
      <c r="O25" s="46"/>
      <c r="P25" s="46"/>
      <c r="Q25" s="46"/>
      <c r="R25" s="46"/>
      <c r="S25" s="46"/>
      <c r="T25" s="46"/>
      <c r="U25" s="46"/>
      <c r="V25" s="46"/>
      <c r="W25" s="46"/>
      <c r="X25" s="46"/>
      <c r="Y25" s="46"/>
      <c r="Z25" s="46"/>
      <c r="AA25" s="46"/>
      <c r="AB25" s="46"/>
      <c r="AC25" s="46"/>
      <c r="AD25" s="46"/>
    </row>
    <row r="26" spans="1:30">
      <c r="A26" s="60" t="s">
        <v>493</v>
      </c>
      <c r="B26" s="22" t="s">
        <v>494</v>
      </c>
      <c r="C26" s="62">
        <v>129</v>
      </c>
      <c r="D26" s="62">
        <v>1300</v>
      </c>
      <c r="E26" s="62">
        <f t="shared" si="0"/>
        <v>167700</v>
      </c>
      <c r="F26" s="62">
        <f t="shared" si="3"/>
        <v>260</v>
      </c>
      <c r="G26" s="62">
        <f t="shared" si="2"/>
        <v>33540</v>
      </c>
      <c r="H26" s="67" t="s">
        <v>465</v>
      </c>
      <c r="I26" s="62"/>
      <c r="J26" s="62"/>
      <c r="K26" s="62"/>
      <c r="L26" s="62"/>
      <c r="M26" s="68"/>
      <c r="N26" s="68"/>
      <c r="O26" s="68"/>
      <c r="P26" s="68"/>
      <c r="Q26" s="68"/>
      <c r="R26" s="68"/>
      <c r="S26" s="68"/>
      <c r="T26" s="68"/>
      <c r="U26" s="68"/>
      <c r="V26" s="68"/>
      <c r="W26" s="68"/>
      <c r="X26" s="68"/>
      <c r="Y26" s="68"/>
      <c r="Z26" s="68"/>
      <c r="AA26" s="68"/>
      <c r="AB26" s="68"/>
      <c r="AC26" s="68"/>
      <c r="AD26" s="68"/>
    </row>
    <row r="27" spans="1:30">
      <c r="A27" s="63" t="s">
        <v>495</v>
      </c>
      <c r="B27" s="45" t="s">
        <v>496</v>
      </c>
      <c r="C27" s="45"/>
      <c r="D27" s="45"/>
      <c r="E27" s="65">
        <f t="shared" si="0"/>
        <v>0</v>
      </c>
      <c r="F27" s="45">
        <f t="shared" si="3"/>
        <v>0</v>
      </c>
      <c r="G27" s="65">
        <f t="shared" si="2"/>
        <v>0</v>
      </c>
      <c r="H27" s="45"/>
      <c r="I27" s="45"/>
      <c r="J27" s="45"/>
      <c r="K27" s="45"/>
      <c r="L27" s="45"/>
      <c r="M27" s="46"/>
      <c r="N27" s="46"/>
      <c r="O27" s="46"/>
      <c r="P27" s="46"/>
      <c r="Q27" s="46"/>
      <c r="R27" s="46"/>
      <c r="S27" s="46"/>
      <c r="T27" s="46"/>
      <c r="U27" s="46"/>
      <c r="V27" s="46"/>
      <c r="W27" s="46"/>
      <c r="X27" s="46"/>
      <c r="Y27" s="46"/>
      <c r="Z27" s="46"/>
      <c r="AA27" s="46"/>
      <c r="AB27" s="46"/>
      <c r="AC27" s="46"/>
      <c r="AD27" s="46"/>
    </row>
    <row r="28" spans="1:30">
      <c r="A28" s="63" t="s">
        <v>497</v>
      </c>
      <c r="B28" s="45" t="s">
        <v>498</v>
      </c>
      <c r="C28" s="45"/>
      <c r="D28" s="45"/>
      <c r="E28" s="65">
        <f t="shared" si="0"/>
        <v>0</v>
      </c>
      <c r="F28" s="45">
        <f t="shared" si="3"/>
        <v>0</v>
      </c>
      <c r="G28" s="65">
        <f t="shared" si="2"/>
        <v>0</v>
      </c>
      <c r="H28" s="45"/>
      <c r="I28" s="45"/>
      <c r="J28" s="45"/>
      <c r="K28" s="45"/>
      <c r="L28" s="45"/>
      <c r="M28" s="46"/>
      <c r="N28" s="46"/>
      <c r="O28" s="46"/>
      <c r="P28" s="46"/>
      <c r="Q28" s="46"/>
      <c r="R28" s="46"/>
      <c r="S28" s="46"/>
      <c r="T28" s="46"/>
      <c r="U28" s="46"/>
      <c r="V28" s="46"/>
      <c r="W28" s="46"/>
      <c r="X28" s="46"/>
      <c r="Y28" s="46"/>
      <c r="Z28" s="46"/>
      <c r="AA28" s="46"/>
      <c r="AB28" s="46"/>
      <c r="AC28" s="46"/>
      <c r="AD28" s="46"/>
    </row>
    <row r="29" spans="1:30">
      <c r="A29" s="60" t="s">
        <v>499</v>
      </c>
      <c r="B29" s="22" t="s">
        <v>500</v>
      </c>
      <c r="C29" s="22">
        <v>84</v>
      </c>
      <c r="D29" s="22">
        <v>1300</v>
      </c>
      <c r="E29" s="62">
        <f t="shared" si="0"/>
        <v>109200</v>
      </c>
      <c r="F29" s="22">
        <f t="shared" si="3"/>
        <v>260</v>
      </c>
      <c r="G29" s="62">
        <f t="shared" si="2"/>
        <v>21840</v>
      </c>
      <c r="H29" s="25" t="s">
        <v>465</v>
      </c>
      <c r="I29" s="22"/>
      <c r="J29" s="22"/>
      <c r="K29" s="22"/>
      <c r="L29" s="22"/>
    </row>
    <row r="30" spans="1:30">
      <c r="A30" s="72" t="s">
        <v>501</v>
      </c>
      <c r="B30" s="45" t="s">
        <v>502</v>
      </c>
      <c r="C30" s="45">
        <v>73</v>
      </c>
      <c r="D30" s="45">
        <v>500</v>
      </c>
      <c r="E30" s="65">
        <f t="shared" si="0"/>
        <v>36500</v>
      </c>
      <c r="F30" s="45">
        <f t="shared" si="3"/>
        <v>100</v>
      </c>
      <c r="G30" s="65">
        <f t="shared" si="2"/>
        <v>7300</v>
      </c>
      <c r="H30" s="66" t="s">
        <v>503</v>
      </c>
      <c r="I30" s="45"/>
      <c r="J30" s="45"/>
      <c r="K30" s="45"/>
      <c r="L30" s="45"/>
      <c r="M30" s="46"/>
      <c r="N30" s="46"/>
      <c r="O30" s="46"/>
      <c r="P30" s="46"/>
      <c r="Q30" s="46"/>
      <c r="R30" s="46"/>
      <c r="S30" s="46"/>
      <c r="T30" s="46"/>
      <c r="U30" s="46"/>
      <c r="V30" s="46"/>
      <c r="W30" s="46"/>
      <c r="X30" s="46"/>
      <c r="Y30" s="46"/>
      <c r="Z30" s="46"/>
      <c r="AA30" s="46"/>
      <c r="AB30" s="46"/>
      <c r="AC30" s="46"/>
      <c r="AD30" s="46"/>
    </row>
    <row r="31" spans="1:30">
      <c r="A31" s="63" t="s">
        <v>504</v>
      </c>
      <c r="B31" s="45" t="s">
        <v>505</v>
      </c>
      <c r="C31" s="45"/>
      <c r="D31" s="45"/>
      <c r="E31" s="65">
        <f t="shared" si="0"/>
        <v>0</v>
      </c>
      <c r="F31" s="45">
        <f t="shared" si="3"/>
        <v>0</v>
      </c>
      <c r="G31" s="65">
        <f t="shared" si="2"/>
        <v>0</v>
      </c>
      <c r="H31" s="45"/>
      <c r="I31" s="45"/>
      <c r="J31" s="46"/>
      <c r="K31" s="46"/>
      <c r="L31" s="46"/>
      <c r="M31" s="46"/>
      <c r="N31" s="46"/>
      <c r="O31" s="46"/>
      <c r="P31" s="46"/>
      <c r="Q31" s="46"/>
      <c r="R31" s="46"/>
      <c r="S31" s="46"/>
      <c r="T31" s="46"/>
      <c r="U31" s="46"/>
      <c r="V31" s="46"/>
      <c r="W31" s="46"/>
      <c r="X31" s="46"/>
      <c r="Y31" s="46"/>
      <c r="Z31" s="46"/>
      <c r="AA31" s="46"/>
      <c r="AB31" s="46"/>
      <c r="AC31" s="46"/>
      <c r="AD31" s="46"/>
    </row>
    <row r="32" spans="1:30">
      <c r="A32" s="63" t="s">
        <v>506</v>
      </c>
      <c r="B32" s="45" t="s">
        <v>507</v>
      </c>
      <c r="C32" s="45"/>
      <c r="D32" s="45"/>
      <c r="E32" s="65">
        <f t="shared" si="0"/>
        <v>0</v>
      </c>
      <c r="F32" s="45">
        <f t="shared" si="3"/>
        <v>0</v>
      </c>
      <c r="G32" s="65">
        <f t="shared" si="2"/>
        <v>0</v>
      </c>
      <c r="H32" s="45"/>
      <c r="I32" s="45"/>
      <c r="J32" s="46"/>
      <c r="K32" s="46"/>
      <c r="L32" s="46"/>
      <c r="M32" s="46"/>
      <c r="N32" s="46"/>
      <c r="O32" s="46"/>
      <c r="P32" s="46"/>
      <c r="Q32" s="46"/>
      <c r="R32" s="46"/>
      <c r="S32" s="46"/>
      <c r="T32" s="46"/>
      <c r="U32" s="46"/>
      <c r="V32" s="46"/>
      <c r="W32" s="46"/>
      <c r="X32" s="46"/>
      <c r="Y32" s="46"/>
      <c r="Z32" s="46"/>
      <c r="AA32" s="46"/>
      <c r="AB32" s="46"/>
      <c r="AC32" s="46"/>
      <c r="AD32" s="46"/>
    </row>
    <row r="33" spans="1:30">
      <c r="A33" s="63" t="s">
        <v>508</v>
      </c>
      <c r="B33" s="45" t="s">
        <v>509</v>
      </c>
      <c r="C33" s="45"/>
      <c r="D33" s="45"/>
      <c r="E33" s="65">
        <f t="shared" si="0"/>
        <v>0</v>
      </c>
      <c r="F33" s="45">
        <f t="shared" si="3"/>
        <v>0</v>
      </c>
      <c r="G33" s="65">
        <f t="shared" si="2"/>
        <v>0</v>
      </c>
      <c r="H33" s="45"/>
      <c r="I33" s="45"/>
      <c r="J33" s="46"/>
      <c r="K33" s="46"/>
      <c r="L33" s="46"/>
      <c r="M33" s="46"/>
      <c r="N33" s="46"/>
      <c r="O33" s="46"/>
      <c r="P33" s="46"/>
      <c r="Q33" s="46"/>
      <c r="R33" s="46"/>
      <c r="S33" s="46"/>
      <c r="T33" s="46"/>
      <c r="U33" s="46"/>
      <c r="V33" s="46"/>
      <c r="W33" s="46"/>
      <c r="X33" s="46"/>
      <c r="Y33" s="46"/>
      <c r="Z33" s="46"/>
      <c r="AA33" s="46"/>
      <c r="AB33" s="46"/>
      <c r="AC33" s="46"/>
      <c r="AD33" s="46"/>
    </row>
    <row r="34" spans="1:30">
      <c r="A34" s="63" t="s">
        <v>510</v>
      </c>
      <c r="B34" s="45" t="s">
        <v>511</v>
      </c>
      <c r="C34" s="45"/>
      <c r="D34" s="45"/>
      <c r="E34" s="65">
        <f t="shared" si="0"/>
        <v>0</v>
      </c>
      <c r="F34" s="45">
        <f t="shared" si="3"/>
        <v>0</v>
      </c>
      <c r="G34" s="65">
        <f t="shared" si="2"/>
        <v>0</v>
      </c>
      <c r="H34" s="45"/>
      <c r="I34" s="45"/>
      <c r="J34" s="46"/>
      <c r="K34" s="46"/>
      <c r="L34" s="46"/>
      <c r="M34" s="46"/>
      <c r="N34" s="46"/>
      <c r="O34" s="46"/>
      <c r="P34" s="46"/>
      <c r="Q34" s="46"/>
      <c r="R34" s="46"/>
      <c r="S34" s="46"/>
      <c r="T34" s="46"/>
      <c r="U34" s="46"/>
      <c r="V34" s="46"/>
      <c r="W34" s="46"/>
      <c r="X34" s="46"/>
      <c r="Y34" s="46"/>
      <c r="Z34" s="46"/>
      <c r="AA34" s="46"/>
      <c r="AB34" s="46"/>
      <c r="AC34" s="46"/>
      <c r="AD34" s="46"/>
    </row>
    <row r="35" spans="1:30">
      <c r="A35" s="63" t="s">
        <v>512</v>
      </c>
      <c r="B35" s="45" t="s">
        <v>513</v>
      </c>
      <c r="C35" s="45"/>
      <c r="D35" s="45"/>
      <c r="E35" s="65">
        <f t="shared" si="0"/>
        <v>0</v>
      </c>
      <c r="F35" s="45">
        <f t="shared" si="3"/>
        <v>0</v>
      </c>
      <c r="G35" s="65">
        <f t="shared" si="2"/>
        <v>0</v>
      </c>
      <c r="H35" s="45"/>
      <c r="I35" s="45"/>
      <c r="J35" s="46"/>
      <c r="K35" s="46"/>
      <c r="L35" s="46"/>
      <c r="M35" s="46"/>
      <c r="N35" s="46"/>
      <c r="O35" s="46"/>
      <c r="P35" s="46"/>
      <c r="Q35" s="46"/>
      <c r="R35" s="46"/>
      <c r="S35" s="46"/>
      <c r="T35" s="46"/>
      <c r="U35" s="46"/>
      <c r="V35" s="46"/>
      <c r="W35" s="46"/>
      <c r="X35" s="46"/>
      <c r="Y35" s="46"/>
      <c r="Z35" s="46"/>
      <c r="AA35" s="46"/>
      <c r="AB35" s="46"/>
      <c r="AC35" s="46"/>
      <c r="AD35" s="46"/>
    </row>
    <row r="36" spans="1:30">
      <c r="A36" s="63" t="s">
        <v>514</v>
      </c>
      <c r="B36" s="45" t="s">
        <v>515</v>
      </c>
      <c r="C36" s="45"/>
      <c r="D36" s="45"/>
      <c r="E36" s="65">
        <f t="shared" si="0"/>
        <v>0</v>
      </c>
      <c r="F36" s="45">
        <f t="shared" si="3"/>
        <v>0</v>
      </c>
      <c r="G36" s="65">
        <f t="shared" si="2"/>
        <v>0</v>
      </c>
      <c r="H36" s="45"/>
      <c r="I36" s="45"/>
      <c r="J36" s="46"/>
      <c r="K36" s="46"/>
      <c r="L36" s="46"/>
      <c r="M36" s="46"/>
      <c r="N36" s="46"/>
      <c r="O36" s="46"/>
      <c r="P36" s="46"/>
      <c r="Q36" s="46"/>
      <c r="R36" s="46"/>
      <c r="S36" s="46"/>
      <c r="T36" s="46"/>
      <c r="U36" s="46"/>
      <c r="V36" s="46"/>
      <c r="W36" s="46"/>
      <c r="X36" s="46"/>
      <c r="Y36" s="46"/>
      <c r="Z36" s="46"/>
      <c r="AA36" s="46"/>
      <c r="AB36" s="46"/>
      <c r="AC36" s="46"/>
      <c r="AD36" s="46"/>
    </row>
    <row r="37" spans="1:30">
      <c r="A37" s="63" t="s">
        <v>516</v>
      </c>
      <c r="B37" s="45" t="s">
        <v>517</v>
      </c>
      <c r="C37" s="45"/>
      <c r="D37" s="45"/>
      <c r="E37" s="65">
        <f t="shared" si="0"/>
        <v>0</v>
      </c>
      <c r="F37" s="45">
        <f t="shared" si="3"/>
        <v>0</v>
      </c>
      <c r="G37" s="65">
        <f t="shared" si="2"/>
        <v>0</v>
      </c>
      <c r="H37" s="45"/>
      <c r="I37" s="45"/>
      <c r="J37" s="46"/>
      <c r="K37" s="46"/>
      <c r="L37" s="46"/>
      <c r="M37" s="46"/>
      <c r="N37" s="46"/>
      <c r="O37" s="46"/>
      <c r="P37" s="46"/>
      <c r="Q37" s="46"/>
      <c r="R37" s="46"/>
      <c r="S37" s="46"/>
      <c r="T37" s="46"/>
      <c r="U37" s="46"/>
      <c r="V37" s="46"/>
      <c r="W37" s="46"/>
      <c r="X37" s="46"/>
      <c r="Y37" s="46"/>
      <c r="Z37" s="46"/>
      <c r="AA37" s="46"/>
      <c r="AB37" s="46"/>
      <c r="AC37" s="46"/>
      <c r="AD37" s="46"/>
    </row>
    <row r="38" spans="1:30">
      <c r="A38" s="63" t="s">
        <v>518</v>
      </c>
      <c r="B38" s="45" t="s">
        <v>519</v>
      </c>
      <c r="C38" s="45"/>
      <c r="D38" s="45"/>
      <c r="E38" s="65">
        <f t="shared" si="0"/>
        <v>0</v>
      </c>
      <c r="F38" s="45">
        <f t="shared" si="3"/>
        <v>0</v>
      </c>
      <c r="G38" s="65">
        <f t="shared" si="2"/>
        <v>0</v>
      </c>
      <c r="H38" s="45"/>
      <c r="I38" s="45"/>
      <c r="J38" s="46"/>
      <c r="K38" s="46"/>
      <c r="L38" s="46"/>
      <c r="M38" s="46"/>
      <c r="N38" s="46"/>
      <c r="O38" s="46"/>
      <c r="P38" s="46"/>
      <c r="Q38" s="46"/>
      <c r="R38" s="46"/>
      <c r="S38" s="46"/>
      <c r="T38" s="46"/>
      <c r="U38" s="46"/>
      <c r="V38" s="46"/>
      <c r="W38" s="46"/>
      <c r="X38" s="46"/>
      <c r="Y38" s="46"/>
      <c r="Z38" s="46"/>
      <c r="AA38" s="46"/>
      <c r="AB38" s="46"/>
      <c r="AC38" s="46"/>
      <c r="AD38" s="46"/>
    </row>
    <row r="39" spans="1:30">
      <c r="A39" s="73" t="s">
        <v>520</v>
      </c>
      <c r="B39" s="45" t="s">
        <v>521</v>
      </c>
      <c r="C39" s="45">
        <v>100</v>
      </c>
      <c r="D39" s="45">
        <v>400</v>
      </c>
      <c r="E39" s="45">
        <f t="shared" si="0"/>
        <v>40000</v>
      </c>
      <c r="F39" s="45">
        <f t="shared" si="3"/>
        <v>80</v>
      </c>
      <c r="G39" s="45">
        <f t="shared" si="2"/>
        <v>8000</v>
      </c>
      <c r="H39" s="66" t="s">
        <v>522</v>
      </c>
      <c r="I39" s="45"/>
      <c r="J39" s="46"/>
      <c r="K39" s="46"/>
      <c r="L39" s="46"/>
      <c r="M39" s="46"/>
      <c r="N39" s="46"/>
      <c r="O39" s="46"/>
      <c r="P39" s="46"/>
      <c r="Q39" s="46"/>
      <c r="R39" s="46"/>
      <c r="S39" s="46"/>
      <c r="T39" s="46"/>
      <c r="U39" s="46"/>
      <c r="V39" s="46"/>
      <c r="W39" s="46"/>
      <c r="X39" s="46"/>
      <c r="Y39" s="46"/>
      <c r="Z39" s="46"/>
      <c r="AA39" s="46"/>
      <c r="AB39" s="46"/>
      <c r="AC39" s="46"/>
      <c r="AD39" s="46"/>
    </row>
    <row r="40" spans="1:30">
      <c r="A40" s="60" t="s">
        <v>523</v>
      </c>
      <c r="B40" s="22" t="s">
        <v>524</v>
      </c>
      <c r="C40" s="22">
        <v>43</v>
      </c>
      <c r="D40" s="22">
        <v>1000</v>
      </c>
      <c r="E40" s="62">
        <f t="shared" si="0"/>
        <v>43000</v>
      </c>
      <c r="F40" s="22">
        <f t="shared" si="3"/>
        <v>200</v>
      </c>
      <c r="G40" s="62">
        <f t="shared" si="2"/>
        <v>8600</v>
      </c>
      <c r="H40" s="25" t="s">
        <v>525</v>
      </c>
      <c r="I40" s="22"/>
    </row>
    <row r="41" spans="1:30">
      <c r="A41" s="60" t="s">
        <v>526</v>
      </c>
      <c r="B41" s="22" t="s">
        <v>527</v>
      </c>
      <c r="C41" s="22">
        <v>108</v>
      </c>
      <c r="D41" s="22">
        <v>400</v>
      </c>
      <c r="E41" s="62">
        <f t="shared" si="0"/>
        <v>43200</v>
      </c>
      <c r="F41" s="22">
        <f t="shared" si="3"/>
        <v>80</v>
      </c>
      <c r="G41" s="62">
        <f t="shared" si="2"/>
        <v>8640</v>
      </c>
      <c r="H41" s="25" t="s">
        <v>528</v>
      </c>
      <c r="I41" s="22"/>
    </row>
    <row r="42" spans="1:30">
      <c r="A42" s="63" t="s">
        <v>529</v>
      </c>
      <c r="B42" s="45" t="s">
        <v>530</v>
      </c>
      <c r="C42" s="45"/>
      <c r="D42" s="45"/>
      <c r="E42" s="65">
        <f t="shared" si="0"/>
        <v>0</v>
      </c>
      <c r="F42" s="45">
        <f t="shared" si="3"/>
        <v>0</v>
      </c>
      <c r="G42" s="65">
        <f t="shared" si="2"/>
        <v>0</v>
      </c>
      <c r="H42" s="45"/>
      <c r="I42" s="45"/>
      <c r="J42" s="46"/>
      <c r="K42" s="46"/>
      <c r="L42" s="46"/>
      <c r="M42" s="46"/>
      <c r="N42" s="46"/>
      <c r="O42" s="46"/>
      <c r="P42" s="46"/>
      <c r="Q42" s="46"/>
      <c r="R42" s="46"/>
      <c r="S42" s="46"/>
      <c r="T42" s="46"/>
      <c r="U42" s="46"/>
      <c r="V42" s="46"/>
      <c r="W42" s="46"/>
      <c r="X42" s="46"/>
      <c r="Y42" s="46"/>
      <c r="Z42" s="46"/>
      <c r="AA42" s="46"/>
      <c r="AB42" s="46"/>
      <c r="AC42" s="46"/>
      <c r="AD42" s="46"/>
    </row>
    <row r="43" spans="1:30">
      <c r="A43" s="63" t="s">
        <v>531</v>
      </c>
      <c r="B43" s="45" t="s">
        <v>532</v>
      </c>
      <c r="C43" s="45"/>
      <c r="D43" s="45"/>
      <c r="E43" s="65">
        <f t="shared" si="0"/>
        <v>0</v>
      </c>
      <c r="F43" s="45">
        <f t="shared" si="3"/>
        <v>0</v>
      </c>
      <c r="G43" s="65">
        <f t="shared" si="2"/>
        <v>0</v>
      </c>
      <c r="H43" s="45"/>
      <c r="I43" s="45"/>
      <c r="J43" s="46"/>
      <c r="K43" s="46"/>
      <c r="L43" s="46"/>
      <c r="M43" s="46"/>
      <c r="N43" s="46"/>
      <c r="O43" s="46"/>
      <c r="P43" s="46"/>
      <c r="Q43" s="46"/>
      <c r="R43" s="46"/>
      <c r="S43" s="46"/>
      <c r="T43" s="46"/>
      <c r="U43" s="46"/>
      <c r="V43" s="46"/>
      <c r="W43" s="46"/>
      <c r="X43" s="46"/>
      <c r="Y43" s="46"/>
      <c r="Z43" s="46"/>
      <c r="AA43" s="46"/>
      <c r="AB43" s="46"/>
      <c r="AC43" s="46"/>
      <c r="AD43" s="46"/>
    </row>
    <row r="44" spans="1:30">
      <c r="A44" s="72" t="s">
        <v>533</v>
      </c>
      <c r="B44" s="45" t="s">
        <v>534</v>
      </c>
      <c r="C44" s="45">
        <v>65</v>
      </c>
      <c r="D44" s="45">
        <v>500</v>
      </c>
      <c r="E44" s="65">
        <f t="shared" si="0"/>
        <v>32500</v>
      </c>
      <c r="F44" s="45">
        <f t="shared" si="3"/>
        <v>100</v>
      </c>
      <c r="G44" s="65">
        <f t="shared" si="2"/>
        <v>6500</v>
      </c>
      <c r="H44" s="66" t="s">
        <v>535</v>
      </c>
      <c r="I44" s="45"/>
      <c r="J44" s="46"/>
      <c r="K44" s="46"/>
      <c r="L44" s="46"/>
      <c r="M44" s="46"/>
      <c r="N44" s="46"/>
      <c r="O44" s="46"/>
      <c r="P44" s="46"/>
      <c r="Q44" s="46"/>
      <c r="R44" s="46"/>
      <c r="S44" s="46"/>
      <c r="T44" s="46"/>
      <c r="U44" s="46"/>
      <c r="V44" s="46"/>
      <c r="W44" s="46"/>
      <c r="X44" s="46"/>
      <c r="Y44" s="46"/>
      <c r="Z44" s="46"/>
      <c r="AA44" s="46"/>
      <c r="AB44" s="46"/>
      <c r="AC44" s="46"/>
      <c r="AD44" s="46"/>
    </row>
    <row r="45" spans="1:30">
      <c r="A45" s="71"/>
      <c r="B45" s="22" t="s">
        <v>536</v>
      </c>
      <c r="C45" s="22">
        <v>18</v>
      </c>
      <c r="D45" s="22"/>
      <c r="E45" s="62">
        <f t="shared" si="0"/>
        <v>0</v>
      </c>
      <c r="F45" s="22">
        <f t="shared" si="3"/>
        <v>0</v>
      </c>
      <c r="G45" s="62">
        <f t="shared" si="2"/>
        <v>0</v>
      </c>
      <c r="H45" s="22"/>
      <c r="I45" s="22"/>
    </row>
    <row r="46" spans="1:30">
      <c r="A46" s="71"/>
      <c r="B46" s="22" t="s">
        <v>537</v>
      </c>
      <c r="C46" s="22">
        <v>29</v>
      </c>
      <c r="D46" s="22"/>
      <c r="E46" s="62">
        <f t="shared" si="0"/>
        <v>0</v>
      </c>
      <c r="F46" s="22">
        <f t="shared" si="3"/>
        <v>0</v>
      </c>
      <c r="G46" s="62">
        <f t="shared" si="2"/>
        <v>0</v>
      </c>
      <c r="H46" s="22"/>
      <c r="I46" s="22"/>
    </row>
    <row r="47" spans="1:30">
      <c r="A47" s="71"/>
      <c r="B47" s="22" t="s">
        <v>538</v>
      </c>
      <c r="C47" s="22">
        <v>18</v>
      </c>
      <c r="D47" s="22"/>
      <c r="E47" s="62">
        <f t="shared" si="0"/>
        <v>0</v>
      </c>
      <c r="F47" s="22">
        <f t="shared" si="3"/>
        <v>0</v>
      </c>
      <c r="G47" s="62">
        <f t="shared" si="2"/>
        <v>0</v>
      </c>
      <c r="H47" s="22"/>
      <c r="I47" s="22"/>
    </row>
    <row r="48" spans="1:30">
      <c r="A48" s="63" t="s">
        <v>539</v>
      </c>
      <c r="B48" s="45" t="s">
        <v>540</v>
      </c>
      <c r="C48" s="45">
        <v>377</v>
      </c>
      <c r="D48" s="45"/>
      <c r="E48" s="65">
        <f t="shared" si="0"/>
        <v>0</v>
      </c>
      <c r="F48" s="45">
        <f t="shared" si="3"/>
        <v>0</v>
      </c>
      <c r="G48" s="65">
        <f t="shared" si="2"/>
        <v>0</v>
      </c>
      <c r="H48" s="45"/>
      <c r="I48" s="45"/>
      <c r="J48" s="46"/>
      <c r="K48" s="46"/>
      <c r="L48" s="46"/>
      <c r="M48" s="46"/>
      <c r="N48" s="46"/>
      <c r="O48" s="46"/>
      <c r="P48" s="46"/>
      <c r="Q48" s="46"/>
      <c r="R48" s="46"/>
      <c r="S48" s="46"/>
      <c r="T48" s="46"/>
      <c r="U48" s="46"/>
      <c r="V48" s="46"/>
      <c r="W48" s="46"/>
      <c r="X48" s="46"/>
      <c r="Y48" s="46"/>
      <c r="Z48" s="46"/>
      <c r="AA48" s="46"/>
      <c r="AB48" s="46"/>
      <c r="AC48" s="46"/>
      <c r="AD48" s="46"/>
    </row>
    <row r="49" spans="1:9">
      <c r="A49" s="71"/>
      <c r="B49" s="22" t="s">
        <v>541</v>
      </c>
      <c r="C49" s="22">
        <v>17</v>
      </c>
      <c r="D49" s="22"/>
      <c r="E49" s="62">
        <f t="shared" si="0"/>
        <v>0</v>
      </c>
      <c r="F49" s="22">
        <f t="shared" si="3"/>
        <v>0</v>
      </c>
      <c r="G49" s="62">
        <f t="shared" si="2"/>
        <v>0</v>
      </c>
      <c r="H49" s="22"/>
      <c r="I49" s="22"/>
    </row>
    <row r="50" spans="1:9">
      <c r="A50" s="71"/>
      <c r="B50" s="22" t="s">
        <v>542</v>
      </c>
      <c r="C50" s="22">
        <v>5</v>
      </c>
      <c r="D50" s="22"/>
      <c r="E50" s="62">
        <f t="shared" si="0"/>
        <v>0</v>
      </c>
      <c r="F50" s="22">
        <f t="shared" si="3"/>
        <v>0</v>
      </c>
      <c r="G50" s="62">
        <f t="shared" si="2"/>
        <v>0</v>
      </c>
      <c r="H50" s="22"/>
      <c r="I50" s="22"/>
    </row>
    <row r="51" spans="1:9">
      <c r="A51" s="71"/>
      <c r="B51" s="22" t="s">
        <v>543</v>
      </c>
      <c r="C51" s="22">
        <v>12</v>
      </c>
      <c r="D51" s="22"/>
      <c r="E51" s="62">
        <f t="shared" si="0"/>
        <v>0</v>
      </c>
      <c r="F51" s="22">
        <f t="shared" si="3"/>
        <v>0</v>
      </c>
      <c r="G51" s="62">
        <f t="shared" si="2"/>
        <v>0</v>
      </c>
      <c r="H51" s="22"/>
      <c r="I51" s="22"/>
    </row>
    <row r="52" spans="1:9">
      <c r="A52" s="71"/>
      <c r="B52" s="22" t="s">
        <v>544</v>
      </c>
      <c r="C52" s="22">
        <v>17</v>
      </c>
      <c r="D52" s="22"/>
      <c r="E52" s="62">
        <f t="shared" si="0"/>
        <v>0</v>
      </c>
      <c r="F52" s="22">
        <f t="shared" si="3"/>
        <v>0</v>
      </c>
      <c r="G52" s="62">
        <f t="shared" si="2"/>
        <v>0</v>
      </c>
      <c r="H52" s="22"/>
      <c r="I52" s="22"/>
    </row>
    <row r="53" spans="1:9">
      <c r="A53" s="71"/>
      <c r="B53" s="22" t="s">
        <v>545</v>
      </c>
      <c r="C53" s="22">
        <v>51</v>
      </c>
      <c r="D53" s="22"/>
      <c r="E53" s="62">
        <f t="shared" si="0"/>
        <v>0</v>
      </c>
      <c r="F53" s="22">
        <f t="shared" si="3"/>
        <v>0</v>
      </c>
      <c r="G53" s="62">
        <f t="shared" si="2"/>
        <v>0</v>
      </c>
      <c r="H53" s="22"/>
      <c r="I53" s="22"/>
    </row>
    <row r="54" spans="1:9">
      <c r="A54" s="71"/>
      <c r="B54" s="22" t="s">
        <v>546</v>
      </c>
      <c r="C54" s="22">
        <v>15</v>
      </c>
      <c r="D54" s="22"/>
      <c r="E54" s="62">
        <f t="shared" si="0"/>
        <v>0</v>
      </c>
      <c r="F54" s="22">
        <f t="shared" si="3"/>
        <v>0</v>
      </c>
      <c r="G54" s="62">
        <f t="shared" si="2"/>
        <v>0</v>
      </c>
      <c r="H54" s="22"/>
      <c r="I54" s="22"/>
    </row>
    <row r="55" spans="1:9">
      <c r="A55" s="71"/>
      <c r="B55" s="22" t="s">
        <v>547</v>
      </c>
      <c r="C55" s="22">
        <v>5</v>
      </c>
      <c r="D55" s="22"/>
      <c r="E55" s="62">
        <f t="shared" si="0"/>
        <v>0</v>
      </c>
      <c r="F55" s="22">
        <f t="shared" si="3"/>
        <v>0</v>
      </c>
      <c r="G55" s="62">
        <f t="shared" si="2"/>
        <v>0</v>
      </c>
      <c r="H55" s="22"/>
      <c r="I55" s="22"/>
    </row>
    <row r="56" spans="1:9">
      <c r="A56" s="71"/>
      <c r="B56" s="22" t="s">
        <v>548</v>
      </c>
      <c r="C56" s="22">
        <v>34</v>
      </c>
      <c r="D56" s="22"/>
      <c r="E56" s="62">
        <f t="shared" si="0"/>
        <v>0</v>
      </c>
      <c r="F56" s="22">
        <f t="shared" si="3"/>
        <v>0</v>
      </c>
      <c r="G56" s="62">
        <f t="shared" si="2"/>
        <v>0</v>
      </c>
      <c r="H56" s="22"/>
      <c r="I56" s="22"/>
    </row>
    <row r="57" spans="1:9">
      <c r="A57" s="71"/>
      <c r="B57" s="22" t="s">
        <v>549</v>
      </c>
      <c r="C57" s="22">
        <v>82</v>
      </c>
      <c r="D57" s="22"/>
      <c r="E57" s="62">
        <f t="shared" si="0"/>
        <v>0</v>
      </c>
      <c r="F57" s="22">
        <f t="shared" si="3"/>
        <v>0</v>
      </c>
      <c r="G57" s="62">
        <f t="shared" si="2"/>
        <v>0</v>
      </c>
      <c r="H57" s="22"/>
      <c r="I57" s="22"/>
    </row>
    <row r="58" spans="1:9">
      <c r="A58" s="71"/>
      <c r="B58" s="22" t="s">
        <v>550</v>
      </c>
      <c r="C58" s="22">
        <v>2</v>
      </c>
      <c r="D58" s="22"/>
      <c r="E58" s="62">
        <f t="shared" si="0"/>
        <v>0</v>
      </c>
      <c r="F58" s="22">
        <f t="shared" si="3"/>
        <v>0</v>
      </c>
      <c r="G58" s="62">
        <f t="shared" si="2"/>
        <v>0</v>
      </c>
      <c r="H58" s="22"/>
      <c r="I58" s="22"/>
    </row>
    <row r="59" spans="1:9">
      <c r="A59" s="71"/>
      <c r="B59" s="22" t="s">
        <v>551</v>
      </c>
      <c r="C59" s="22">
        <v>10</v>
      </c>
      <c r="D59" s="22"/>
      <c r="E59" s="62">
        <f t="shared" si="0"/>
        <v>0</v>
      </c>
      <c r="F59" s="22">
        <f t="shared" si="3"/>
        <v>0</v>
      </c>
      <c r="G59" s="62">
        <f t="shared" si="2"/>
        <v>0</v>
      </c>
      <c r="H59" s="22"/>
      <c r="I59" s="22"/>
    </row>
    <row r="60" spans="1:9">
      <c r="A60" s="71"/>
      <c r="B60" s="22" t="s">
        <v>552</v>
      </c>
      <c r="C60" s="22">
        <v>16</v>
      </c>
      <c r="D60" s="22"/>
      <c r="E60" s="62">
        <f t="shared" si="0"/>
        <v>0</v>
      </c>
      <c r="F60" s="22">
        <f t="shared" si="3"/>
        <v>0</v>
      </c>
      <c r="G60" s="62">
        <f t="shared" si="2"/>
        <v>0</v>
      </c>
      <c r="H60" s="22"/>
      <c r="I60" s="22"/>
    </row>
    <row r="61" spans="1:9">
      <c r="A61" s="71"/>
      <c r="B61" s="22" t="s">
        <v>553</v>
      </c>
      <c r="C61" s="22">
        <v>4</v>
      </c>
      <c r="D61" s="22"/>
      <c r="E61" s="62">
        <f t="shared" si="0"/>
        <v>0</v>
      </c>
      <c r="F61" s="22">
        <f t="shared" si="3"/>
        <v>0</v>
      </c>
      <c r="G61" s="62">
        <f t="shared" si="2"/>
        <v>0</v>
      </c>
      <c r="H61" s="22"/>
      <c r="I61" s="22"/>
    </row>
    <row r="62" spans="1:9">
      <c r="A62" s="71"/>
      <c r="B62" s="22" t="s">
        <v>554</v>
      </c>
      <c r="C62" s="22">
        <v>58</v>
      </c>
      <c r="D62" s="22"/>
      <c r="E62" s="62">
        <f t="shared" si="0"/>
        <v>0</v>
      </c>
      <c r="F62" s="22">
        <f t="shared" si="3"/>
        <v>0</v>
      </c>
      <c r="G62" s="62">
        <f t="shared" si="2"/>
        <v>0</v>
      </c>
      <c r="H62" s="22"/>
      <c r="I62" s="22"/>
    </row>
    <row r="63" spans="1:9">
      <c r="A63" s="71"/>
      <c r="B63" s="22" t="s">
        <v>555</v>
      </c>
      <c r="C63" s="22">
        <v>49</v>
      </c>
      <c r="D63" s="22"/>
      <c r="E63" s="62">
        <f t="shared" si="0"/>
        <v>0</v>
      </c>
      <c r="F63" s="22">
        <f t="shared" si="3"/>
        <v>0</v>
      </c>
      <c r="G63" s="62">
        <f t="shared" si="2"/>
        <v>0</v>
      </c>
      <c r="H63" s="22"/>
      <c r="I63" s="22"/>
    </row>
    <row r="64" spans="1:9">
      <c r="A64" s="60" t="s">
        <v>556</v>
      </c>
      <c r="B64" s="22" t="s">
        <v>557</v>
      </c>
      <c r="C64" s="22">
        <v>11</v>
      </c>
      <c r="D64" s="22">
        <v>7200</v>
      </c>
      <c r="E64" s="62">
        <f t="shared" si="0"/>
        <v>79200</v>
      </c>
      <c r="F64" s="22">
        <f t="shared" si="3"/>
        <v>1440</v>
      </c>
      <c r="G64" s="62">
        <f t="shared" si="2"/>
        <v>15840</v>
      </c>
      <c r="H64" s="25" t="s">
        <v>558</v>
      </c>
      <c r="I64" s="22"/>
    </row>
    <row r="65" spans="1:30">
      <c r="A65" s="60" t="s">
        <v>559</v>
      </c>
      <c r="B65" s="22" t="s">
        <v>560</v>
      </c>
      <c r="C65" s="22">
        <v>16</v>
      </c>
      <c r="D65" s="22">
        <v>14160</v>
      </c>
      <c r="E65" s="62">
        <f t="shared" si="0"/>
        <v>226560</v>
      </c>
      <c r="F65" s="22">
        <f t="shared" si="3"/>
        <v>2832</v>
      </c>
      <c r="G65" s="62">
        <f t="shared" si="2"/>
        <v>45312</v>
      </c>
      <c r="H65" s="43" t="s">
        <v>561</v>
      </c>
      <c r="I65" s="22"/>
    </row>
    <row r="66" spans="1:30">
      <c r="A66" s="63" t="s">
        <v>562</v>
      </c>
      <c r="B66" s="45" t="s">
        <v>563</v>
      </c>
      <c r="C66" s="45"/>
      <c r="D66" s="45"/>
      <c r="E66" s="65">
        <f t="shared" si="0"/>
        <v>0</v>
      </c>
      <c r="F66" s="45">
        <f t="shared" si="3"/>
        <v>0</v>
      </c>
      <c r="G66" s="65">
        <f t="shared" si="2"/>
        <v>0</v>
      </c>
      <c r="H66" s="45"/>
      <c r="I66" s="45"/>
      <c r="J66" s="46"/>
      <c r="K66" s="46"/>
      <c r="L66" s="46"/>
      <c r="M66" s="46"/>
      <c r="N66" s="46"/>
      <c r="O66" s="46"/>
      <c r="P66" s="46"/>
      <c r="Q66" s="46"/>
      <c r="R66" s="46"/>
      <c r="S66" s="46"/>
      <c r="T66" s="46"/>
      <c r="U66" s="46"/>
      <c r="V66" s="46"/>
      <c r="W66" s="46"/>
      <c r="X66" s="46"/>
      <c r="Y66" s="46"/>
      <c r="Z66" s="46"/>
      <c r="AA66" s="46"/>
      <c r="AB66" s="46"/>
      <c r="AC66" s="46"/>
      <c r="AD66" s="46"/>
    </row>
    <row r="67" spans="1:30">
      <c r="A67" s="72" t="s">
        <v>564</v>
      </c>
      <c r="B67" s="45" t="s">
        <v>565</v>
      </c>
      <c r="C67" s="45">
        <v>97</v>
      </c>
      <c r="D67" s="45">
        <v>200</v>
      </c>
      <c r="E67" s="65">
        <f t="shared" si="0"/>
        <v>19400</v>
      </c>
      <c r="F67" s="45">
        <f t="shared" si="3"/>
        <v>40</v>
      </c>
      <c r="G67" s="65">
        <f t="shared" si="2"/>
        <v>3880</v>
      </c>
      <c r="H67" s="45"/>
      <c r="I67" s="45"/>
      <c r="J67" s="46"/>
      <c r="K67" s="46"/>
      <c r="L67" s="46"/>
      <c r="M67" s="46"/>
      <c r="N67" s="46"/>
      <c r="O67" s="46"/>
      <c r="P67" s="46"/>
      <c r="Q67" s="46"/>
      <c r="R67" s="46"/>
      <c r="S67" s="46"/>
      <c r="T67" s="46"/>
      <c r="U67" s="46"/>
      <c r="V67" s="46"/>
      <c r="W67" s="46"/>
      <c r="X67" s="46"/>
      <c r="Y67" s="46"/>
      <c r="Z67" s="46"/>
      <c r="AA67" s="46"/>
      <c r="AB67" s="46"/>
      <c r="AC67" s="46"/>
      <c r="AD67" s="46"/>
    </row>
    <row r="68" spans="1:30">
      <c r="A68" s="71"/>
      <c r="B68" s="22"/>
      <c r="C68" s="22"/>
      <c r="D68" s="22"/>
      <c r="E68" s="62"/>
      <c r="F68" s="22"/>
      <c r="G68" s="62"/>
      <c r="H68" s="22"/>
      <c r="I68" s="22"/>
    </row>
    <row r="69" spans="1:30">
      <c r="A69" s="74"/>
      <c r="B69" s="74"/>
      <c r="C69" s="74"/>
      <c r="D69" s="22"/>
      <c r="E69" s="62"/>
      <c r="F69" s="22"/>
      <c r="G69" s="62">
        <f>SUM(G2:G67)</f>
        <v>415673</v>
      </c>
      <c r="H69" s="22"/>
      <c r="I69" s="22"/>
    </row>
    <row r="70" spans="1:30">
      <c r="A70" s="75"/>
      <c r="B70" s="22" t="s">
        <v>566</v>
      </c>
      <c r="C70" s="22"/>
      <c r="D70" s="22"/>
      <c r="E70" s="62"/>
      <c r="F70" s="22"/>
      <c r="G70" s="62"/>
      <c r="H70" s="22"/>
      <c r="I70" s="22"/>
    </row>
    <row r="71" spans="1:30">
      <c r="A71" s="60"/>
      <c r="B71" s="22" t="s">
        <v>567</v>
      </c>
      <c r="C71" s="22"/>
      <c r="D71" s="22"/>
      <c r="E71" s="62"/>
      <c r="F71" s="22"/>
      <c r="G71" s="62"/>
      <c r="H71" s="22"/>
      <c r="I71" s="22"/>
    </row>
    <row r="72" spans="1:30">
      <c r="A72" s="71"/>
      <c r="B72" s="22"/>
      <c r="C72" s="22"/>
      <c r="D72" s="22"/>
      <c r="E72" s="62"/>
      <c r="F72" s="22"/>
      <c r="G72" s="62"/>
      <c r="H72" s="22"/>
      <c r="I72" s="22"/>
    </row>
    <row r="73" spans="1:30">
      <c r="A73" s="71"/>
      <c r="C73" s="22"/>
      <c r="D73" s="22"/>
      <c r="E73" s="62"/>
      <c r="F73" s="22"/>
      <c r="G73" s="62"/>
      <c r="H73" s="22"/>
      <c r="I73" s="22"/>
    </row>
    <row r="74" spans="1:30">
      <c r="A74" s="71" t="s">
        <v>568</v>
      </c>
      <c r="B74" s="22" t="s">
        <v>569</v>
      </c>
      <c r="C74" s="22"/>
      <c r="D74" s="22"/>
      <c r="E74" s="62"/>
      <c r="F74" s="22"/>
      <c r="G74" s="62"/>
      <c r="H74" s="22"/>
      <c r="I74" s="22"/>
    </row>
    <row r="75" spans="1:30">
      <c r="A75" s="74">
        <v>200</v>
      </c>
      <c r="B75" s="74">
        <v>4240</v>
      </c>
      <c r="C75" s="22"/>
      <c r="D75" s="22"/>
      <c r="E75" s="62"/>
      <c r="F75" s="22"/>
      <c r="G75" s="62"/>
      <c r="H75" s="22"/>
      <c r="I75" s="22"/>
    </row>
    <row r="76" spans="1:30">
      <c r="A76" s="74">
        <v>180</v>
      </c>
      <c r="B76" s="74">
        <v>3816</v>
      </c>
      <c r="C76" s="22"/>
      <c r="D76" s="22"/>
      <c r="E76" s="62"/>
      <c r="F76" s="22"/>
      <c r="G76" s="62"/>
      <c r="H76" s="22"/>
      <c r="I76" s="22"/>
    </row>
    <row r="77" spans="1:30">
      <c r="A77" s="74">
        <v>160</v>
      </c>
      <c r="B77" s="74">
        <v>3392</v>
      </c>
      <c r="C77" s="22"/>
      <c r="D77" s="22"/>
      <c r="E77" s="62"/>
      <c r="F77" s="22"/>
      <c r="G77" s="62"/>
      <c r="H77" s="22"/>
      <c r="I77" s="22"/>
    </row>
    <row r="78" spans="1:30">
      <c r="A78" s="74">
        <v>140</v>
      </c>
      <c r="B78" s="74">
        <v>2968</v>
      </c>
      <c r="C78" s="22"/>
      <c r="D78" s="22"/>
      <c r="E78" s="62"/>
      <c r="F78" s="22"/>
      <c r="G78" s="62"/>
      <c r="H78" s="22"/>
      <c r="I78" s="22"/>
    </row>
    <row r="79" spans="1:30">
      <c r="A79" s="74">
        <v>120</v>
      </c>
      <c r="B79" s="74">
        <v>2544</v>
      </c>
      <c r="C79" s="22"/>
      <c r="D79" s="22"/>
      <c r="E79" s="62"/>
      <c r="F79" s="22"/>
      <c r="G79" s="62"/>
      <c r="H79" s="22"/>
      <c r="I79" s="22"/>
    </row>
    <row r="80" spans="1:30">
      <c r="A80" s="74">
        <v>100</v>
      </c>
      <c r="B80" s="74">
        <v>2120</v>
      </c>
      <c r="C80" s="22"/>
      <c r="D80" s="22"/>
      <c r="E80" s="62"/>
      <c r="F80" s="22"/>
      <c r="G80" s="62"/>
      <c r="H80" s="22"/>
      <c r="I80" s="22"/>
    </row>
    <row r="81" spans="1:9">
      <c r="A81" s="71"/>
      <c r="B81" s="22"/>
      <c r="C81" s="22"/>
      <c r="D81" s="22"/>
      <c r="E81" s="62"/>
      <c r="F81" s="22"/>
      <c r="G81" s="62"/>
      <c r="H81" s="22"/>
      <c r="I81" s="22"/>
    </row>
    <row r="82" spans="1:9">
      <c r="A82" s="71"/>
      <c r="B82" s="22"/>
      <c r="C82" s="22"/>
      <c r="D82" s="22"/>
      <c r="E82" s="62"/>
      <c r="F82" s="22"/>
      <c r="G82" s="62"/>
      <c r="H82" s="22"/>
      <c r="I82" s="22"/>
    </row>
    <row r="83" spans="1:9">
      <c r="A83" s="71"/>
      <c r="B83" s="22"/>
      <c r="C83" s="22"/>
      <c r="D83" s="22"/>
      <c r="E83" s="62"/>
      <c r="F83" s="22"/>
      <c r="G83" s="62"/>
      <c r="H83" s="22"/>
      <c r="I83" s="22"/>
    </row>
    <row r="84" spans="1:9">
      <c r="A84" s="71"/>
      <c r="B84" s="22"/>
      <c r="C84" s="22"/>
      <c r="D84" s="22"/>
      <c r="E84" s="62"/>
      <c r="F84" s="22"/>
      <c r="G84" s="62"/>
      <c r="H84" s="22"/>
      <c r="I84" s="22"/>
    </row>
    <row r="85" spans="1:9">
      <c r="A85" s="71"/>
      <c r="B85" s="22"/>
      <c r="C85" s="22"/>
      <c r="D85" s="22"/>
      <c r="E85" s="62"/>
      <c r="F85" s="22"/>
      <c r="G85" s="62"/>
      <c r="H85" s="22"/>
      <c r="I85" s="22"/>
    </row>
    <row r="86" spans="1:9">
      <c r="A86" s="71"/>
      <c r="B86" s="22"/>
      <c r="C86" s="22"/>
      <c r="D86" s="22"/>
      <c r="E86" s="62"/>
      <c r="F86" s="22"/>
      <c r="G86" s="62"/>
      <c r="H86" s="22"/>
      <c r="I86" s="22"/>
    </row>
    <row r="87" spans="1:9">
      <c r="A87" s="76"/>
      <c r="E87" s="68"/>
      <c r="G87" s="68"/>
    </row>
    <row r="88" spans="1:9">
      <c r="A88" s="76"/>
      <c r="E88" s="68"/>
      <c r="G88" s="68"/>
    </row>
    <row r="89" spans="1:9">
      <c r="A89" s="76"/>
      <c r="E89" s="68"/>
      <c r="G89" s="68"/>
    </row>
    <row r="90" spans="1:9">
      <c r="A90" s="76"/>
      <c r="E90" s="68"/>
      <c r="G90" s="68"/>
    </row>
    <row r="91" spans="1:9">
      <c r="A91" s="76"/>
      <c r="E91" s="68"/>
      <c r="G91" s="68"/>
    </row>
    <row r="92" spans="1:9">
      <c r="A92" s="76"/>
      <c r="E92" s="68"/>
      <c r="G92" s="68"/>
    </row>
    <row r="93" spans="1:9">
      <c r="A93" s="76"/>
      <c r="E93" s="68"/>
      <c r="G93" s="68"/>
    </row>
    <row r="94" spans="1:9">
      <c r="A94" s="76"/>
      <c r="E94" s="68"/>
      <c r="G94" s="68"/>
    </row>
    <row r="95" spans="1:9">
      <c r="A95" s="76"/>
      <c r="E95" s="68"/>
      <c r="G95" s="68"/>
    </row>
    <row r="96" spans="1:9">
      <c r="A96" s="76"/>
      <c r="E96" s="68"/>
      <c r="G96" s="68"/>
    </row>
    <row r="97" spans="1:7">
      <c r="A97" s="76"/>
      <c r="E97" s="68"/>
      <c r="G97" s="68"/>
    </row>
    <row r="98" spans="1:7">
      <c r="A98" s="76"/>
      <c r="E98" s="68"/>
      <c r="G98" s="68"/>
    </row>
    <row r="99" spans="1:7">
      <c r="A99" s="76"/>
      <c r="E99" s="68"/>
      <c r="G99" s="68"/>
    </row>
    <row r="100" spans="1:7">
      <c r="A100" s="76"/>
      <c r="E100" s="68"/>
      <c r="G100" s="68"/>
    </row>
    <row r="101" spans="1:7">
      <c r="A101" s="76"/>
      <c r="E101" s="68"/>
      <c r="G101" s="68"/>
    </row>
    <row r="102" spans="1:7">
      <c r="A102" s="76"/>
      <c r="E102" s="68"/>
      <c r="G102" s="68"/>
    </row>
    <row r="103" spans="1:7">
      <c r="A103" s="76"/>
      <c r="E103" s="68"/>
      <c r="G103" s="68"/>
    </row>
    <row r="104" spans="1:7">
      <c r="A104" s="76"/>
      <c r="E104" s="68"/>
      <c r="G104" s="68"/>
    </row>
    <row r="105" spans="1:7">
      <c r="A105" s="76"/>
      <c r="E105" s="68"/>
      <c r="G105" s="68"/>
    </row>
    <row r="106" spans="1:7">
      <c r="A106" s="76"/>
      <c r="E106" s="68"/>
      <c r="G106" s="68"/>
    </row>
    <row r="107" spans="1:7">
      <c r="A107" s="76"/>
      <c r="E107" s="68"/>
      <c r="G107" s="68"/>
    </row>
    <row r="108" spans="1:7">
      <c r="A108" s="76"/>
      <c r="E108" s="68"/>
      <c r="G108" s="68"/>
    </row>
    <row r="109" spans="1:7">
      <c r="A109" s="76"/>
      <c r="E109" s="68"/>
      <c r="G109" s="68"/>
    </row>
    <row r="110" spans="1:7">
      <c r="A110" s="76"/>
      <c r="E110" s="68"/>
      <c r="G110" s="68"/>
    </row>
    <row r="111" spans="1:7">
      <c r="A111" s="76"/>
      <c r="E111" s="68"/>
      <c r="G111" s="68"/>
    </row>
    <row r="112" spans="1:7">
      <c r="A112" s="76"/>
      <c r="E112" s="68"/>
      <c r="G112" s="68"/>
    </row>
    <row r="113" spans="1:7">
      <c r="A113" s="76"/>
      <c r="E113" s="68"/>
      <c r="G113" s="68"/>
    </row>
    <row r="114" spans="1:7">
      <c r="A114" s="76"/>
      <c r="E114" s="68"/>
      <c r="G114" s="68"/>
    </row>
    <row r="115" spans="1:7">
      <c r="A115" s="76"/>
      <c r="E115" s="68"/>
      <c r="G115" s="68"/>
    </row>
    <row r="116" spans="1:7">
      <c r="A116" s="76"/>
      <c r="E116" s="68"/>
      <c r="G116" s="68"/>
    </row>
    <row r="117" spans="1:7">
      <c r="A117" s="76"/>
      <c r="E117" s="68"/>
      <c r="G117" s="68"/>
    </row>
    <row r="118" spans="1:7">
      <c r="A118" s="76"/>
      <c r="E118" s="68"/>
      <c r="G118" s="68"/>
    </row>
    <row r="119" spans="1:7">
      <c r="A119" s="76"/>
      <c r="E119" s="68"/>
      <c r="G119" s="68"/>
    </row>
    <row r="120" spans="1:7">
      <c r="A120" s="76"/>
      <c r="E120" s="68"/>
      <c r="G120" s="68"/>
    </row>
    <row r="121" spans="1:7">
      <c r="A121" s="76"/>
      <c r="E121" s="68"/>
      <c r="G121" s="68"/>
    </row>
    <row r="122" spans="1:7">
      <c r="A122" s="76"/>
      <c r="E122" s="68"/>
      <c r="G122" s="68"/>
    </row>
    <row r="123" spans="1:7">
      <c r="A123" s="76"/>
      <c r="E123" s="68"/>
      <c r="G123" s="68"/>
    </row>
    <row r="124" spans="1:7">
      <c r="A124" s="76"/>
      <c r="E124" s="68"/>
      <c r="G124" s="68"/>
    </row>
    <row r="125" spans="1:7">
      <c r="A125" s="76"/>
      <c r="E125" s="68"/>
      <c r="G125" s="68"/>
    </row>
    <row r="126" spans="1:7">
      <c r="A126" s="76"/>
      <c r="E126" s="68"/>
      <c r="G126" s="68"/>
    </row>
    <row r="127" spans="1:7">
      <c r="A127" s="76"/>
      <c r="E127" s="68"/>
      <c r="G127" s="68"/>
    </row>
    <row r="128" spans="1:7">
      <c r="A128" s="76"/>
      <c r="E128" s="68"/>
      <c r="G128" s="68"/>
    </row>
    <row r="129" spans="1:7">
      <c r="A129" s="76"/>
      <c r="E129" s="68"/>
      <c r="G129" s="68"/>
    </row>
    <row r="130" spans="1:7">
      <c r="A130" s="76"/>
      <c r="E130" s="68"/>
      <c r="G130" s="68"/>
    </row>
    <row r="131" spans="1:7">
      <c r="A131" s="76"/>
      <c r="E131" s="68"/>
      <c r="G131" s="68"/>
    </row>
    <row r="132" spans="1:7">
      <c r="A132" s="76"/>
      <c r="E132" s="68"/>
      <c r="G132" s="68"/>
    </row>
    <row r="133" spans="1:7">
      <c r="A133" s="76"/>
      <c r="E133" s="68"/>
      <c r="G133" s="68"/>
    </row>
    <row r="134" spans="1:7">
      <c r="A134" s="76"/>
      <c r="E134" s="68"/>
      <c r="G134" s="68"/>
    </row>
    <row r="135" spans="1:7">
      <c r="A135" s="76"/>
      <c r="E135" s="68"/>
      <c r="G135" s="68"/>
    </row>
    <row r="136" spans="1:7">
      <c r="A136" s="76"/>
      <c r="E136" s="68"/>
      <c r="G136" s="68"/>
    </row>
    <row r="137" spans="1:7">
      <c r="A137" s="76"/>
      <c r="E137" s="68"/>
      <c r="G137" s="68"/>
    </row>
    <row r="138" spans="1:7">
      <c r="A138" s="76"/>
      <c r="E138" s="68"/>
      <c r="G138" s="68"/>
    </row>
    <row r="139" spans="1:7">
      <c r="A139" s="76"/>
      <c r="E139" s="68"/>
      <c r="G139" s="68"/>
    </row>
    <row r="140" spans="1:7">
      <c r="A140" s="76"/>
      <c r="E140" s="68"/>
      <c r="G140" s="68"/>
    </row>
    <row r="141" spans="1:7">
      <c r="A141" s="76"/>
      <c r="E141" s="68"/>
      <c r="G141" s="68"/>
    </row>
    <row r="142" spans="1:7">
      <c r="A142" s="76"/>
      <c r="E142" s="68"/>
      <c r="G142" s="68"/>
    </row>
    <row r="143" spans="1:7">
      <c r="A143" s="76"/>
      <c r="E143" s="68"/>
      <c r="G143" s="68"/>
    </row>
    <row r="144" spans="1:7">
      <c r="A144" s="76"/>
      <c r="E144" s="68"/>
      <c r="G144" s="68"/>
    </row>
    <row r="145" spans="1:7">
      <c r="A145" s="76"/>
      <c r="E145" s="68"/>
      <c r="G145" s="68"/>
    </row>
    <row r="146" spans="1:7">
      <c r="A146" s="76"/>
      <c r="E146" s="68"/>
      <c r="G146" s="68"/>
    </row>
    <row r="147" spans="1:7">
      <c r="A147" s="76"/>
      <c r="E147" s="68"/>
      <c r="G147" s="68"/>
    </row>
    <row r="148" spans="1:7">
      <c r="A148" s="76"/>
      <c r="E148" s="68"/>
      <c r="G148" s="68"/>
    </row>
    <row r="149" spans="1:7">
      <c r="A149" s="76"/>
      <c r="E149" s="68"/>
      <c r="G149" s="68"/>
    </row>
    <row r="150" spans="1:7">
      <c r="A150" s="76"/>
      <c r="E150" s="68"/>
      <c r="G150" s="68"/>
    </row>
    <row r="151" spans="1:7">
      <c r="A151" s="76"/>
      <c r="E151" s="68"/>
      <c r="G151" s="68"/>
    </row>
    <row r="152" spans="1:7">
      <c r="A152" s="76"/>
      <c r="E152" s="68"/>
      <c r="G152" s="68"/>
    </row>
    <row r="153" spans="1:7">
      <c r="A153" s="76"/>
      <c r="E153" s="68"/>
      <c r="G153" s="68"/>
    </row>
    <row r="154" spans="1:7">
      <c r="A154" s="76"/>
      <c r="E154" s="68"/>
      <c r="G154" s="68"/>
    </row>
    <row r="155" spans="1:7">
      <c r="A155" s="76"/>
      <c r="E155" s="68"/>
      <c r="G155" s="68"/>
    </row>
    <row r="156" spans="1:7">
      <c r="A156" s="76"/>
      <c r="E156" s="68"/>
      <c r="G156" s="68"/>
    </row>
    <row r="157" spans="1:7">
      <c r="A157" s="76"/>
      <c r="E157" s="68"/>
      <c r="G157" s="68"/>
    </row>
    <row r="158" spans="1:7">
      <c r="A158" s="76"/>
      <c r="E158" s="68"/>
      <c r="G158" s="68"/>
    </row>
    <row r="159" spans="1:7">
      <c r="A159" s="76"/>
      <c r="E159" s="68"/>
      <c r="G159" s="68"/>
    </row>
    <row r="160" spans="1:7">
      <c r="A160" s="76"/>
      <c r="E160" s="68"/>
      <c r="G160" s="68"/>
    </row>
    <row r="161" spans="1:7">
      <c r="A161" s="76"/>
      <c r="E161" s="68"/>
      <c r="G161" s="68"/>
    </row>
    <row r="162" spans="1:7">
      <c r="A162" s="76"/>
      <c r="E162" s="68"/>
      <c r="G162" s="68"/>
    </row>
    <row r="163" spans="1:7">
      <c r="A163" s="76"/>
      <c r="E163" s="68"/>
      <c r="G163" s="68"/>
    </row>
    <row r="164" spans="1:7">
      <c r="A164" s="76"/>
      <c r="E164" s="68"/>
      <c r="G164" s="68"/>
    </row>
    <row r="165" spans="1:7">
      <c r="A165" s="76"/>
      <c r="E165" s="68"/>
      <c r="G165" s="68"/>
    </row>
    <row r="166" spans="1:7">
      <c r="A166" s="76"/>
      <c r="E166" s="68"/>
      <c r="G166" s="68"/>
    </row>
    <row r="167" spans="1:7">
      <c r="A167" s="76"/>
      <c r="E167" s="68"/>
      <c r="G167" s="68"/>
    </row>
    <row r="168" spans="1:7">
      <c r="A168" s="76"/>
      <c r="E168" s="68"/>
      <c r="G168" s="68"/>
    </row>
    <row r="169" spans="1:7">
      <c r="A169" s="76"/>
      <c r="E169" s="68"/>
      <c r="G169" s="68"/>
    </row>
    <row r="170" spans="1:7">
      <c r="A170" s="76"/>
      <c r="E170" s="68"/>
      <c r="G170" s="68"/>
    </row>
    <row r="171" spans="1:7">
      <c r="A171" s="76"/>
      <c r="E171" s="68"/>
      <c r="G171" s="68"/>
    </row>
    <row r="172" spans="1:7">
      <c r="A172" s="76"/>
      <c r="E172" s="68"/>
      <c r="G172" s="68"/>
    </row>
    <row r="173" spans="1:7">
      <c r="A173" s="76"/>
      <c r="E173" s="68"/>
      <c r="G173" s="68"/>
    </row>
    <row r="174" spans="1:7">
      <c r="A174" s="76"/>
      <c r="E174" s="68"/>
      <c r="G174" s="68"/>
    </row>
    <row r="175" spans="1:7">
      <c r="A175" s="76"/>
      <c r="E175" s="68"/>
      <c r="G175" s="68"/>
    </row>
    <row r="176" spans="1:7">
      <c r="A176" s="76"/>
      <c r="E176" s="68"/>
      <c r="G176" s="68"/>
    </row>
    <row r="177" spans="1:7">
      <c r="A177" s="76"/>
      <c r="E177" s="68"/>
      <c r="G177" s="68"/>
    </row>
    <row r="178" spans="1:7">
      <c r="A178" s="76"/>
      <c r="E178" s="68"/>
      <c r="G178" s="68"/>
    </row>
    <row r="179" spans="1:7">
      <c r="A179" s="76"/>
      <c r="E179" s="68"/>
      <c r="G179" s="68"/>
    </row>
    <row r="180" spans="1:7">
      <c r="A180" s="76"/>
      <c r="E180" s="68"/>
      <c r="G180" s="68"/>
    </row>
    <row r="181" spans="1:7">
      <c r="A181" s="76"/>
      <c r="E181" s="68"/>
      <c r="G181" s="68"/>
    </row>
    <row r="182" spans="1:7">
      <c r="A182" s="76"/>
      <c r="E182" s="68"/>
      <c r="G182" s="68"/>
    </row>
    <row r="183" spans="1:7">
      <c r="A183" s="76"/>
      <c r="E183" s="68"/>
      <c r="G183" s="68"/>
    </row>
    <row r="184" spans="1:7">
      <c r="A184" s="76"/>
      <c r="E184" s="68"/>
      <c r="G184" s="68"/>
    </row>
    <row r="185" spans="1:7">
      <c r="A185" s="76"/>
      <c r="E185" s="68"/>
      <c r="G185" s="68"/>
    </row>
    <row r="186" spans="1:7">
      <c r="A186" s="76"/>
      <c r="E186" s="68"/>
      <c r="G186" s="68"/>
    </row>
    <row r="187" spans="1:7">
      <c r="A187" s="76"/>
      <c r="E187" s="68"/>
      <c r="G187" s="68"/>
    </row>
    <row r="188" spans="1:7">
      <c r="A188" s="76"/>
      <c r="E188" s="68"/>
      <c r="G188" s="68"/>
    </row>
    <row r="189" spans="1:7">
      <c r="A189" s="76"/>
      <c r="E189" s="68"/>
      <c r="G189" s="68"/>
    </row>
    <row r="190" spans="1:7">
      <c r="A190" s="76"/>
      <c r="E190" s="68"/>
      <c r="G190" s="68"/>
    </row>
    <row r="191" spans="1:7">
      <c r="A191" s="76"/>
      <c r="E191" s="68"/>
      <c r="G191" s="68"/>
    </row>
    <row r="192" spans="1:7">
      <c r="A192" s="76"/>
      <c r="E192" s="68"/>
      <c r="G192" s="68"/>
    </row>
    <row r="193" spans="1:7">
      <c r="A193" s="76"/>
      <c r="E193" s="68"/>
      <c r="G193" s="68"/>
    </row>
    <row r="194" spans="1:7">
      <c r="A194" s="76"/>
      <c r="E194" s="68"/>
      <c r="G194" s="68"/>
    </row>
    <row r="195" spans="1:7">
      <c r="A195" s="76"/>
      <c r="E195" s="68"/>
      <c r="G195" s="68"/>
    </row>
    <row r="196" spans="1:7">
      <c r="A196" s="76"/>
      <c r="E196" s="68"/>
      <c r="G196" s="68"/>
    </row>
    <row r="197" spans="1:7">
      <c r="A197" s="76"/>
      <c r="E197" s="68"/>
      <c r="G197" s="68"/>
    </row>
    <row r="198" spans="1:7">
      <c r="A198" s="76"/>
      <c r="E198" s="68"/>
      <c r="G198" s="68"/>
    </row>
    <row r="199" spans="1:7">
      <c r="A199" s="76"/>
      <c r="E199" s="68"/>
      <c r="G199" s="68"/>
    </row>
    <row r="200" spans="1:7">
      <c r="A200" s="76"/>
      <c r="E200" s="68"/>
      <c r="G200" s="68"/>
    </row>
    <row r="201" spans="1:7">
      <c r="A201" s="76"/>
      <c r="E201" s="68"/>
      <c r="G201" s="68"/>
    </row>
    <row r="202" spans="1:7">
      <c r="A202" s="76"/>
      <c r="E202" s="68"/>
      <c r="G202" s="68"/>
    </row>
    <row r="203" spans="1:7">
      <c r="A203" s="76"/>
      <c r="E203" s="68"/>
      <c r="G203" s="68"/>
    </row>
    <row r="204" spans="1:7">
      <c r="A204" s="76"/>
      <c r="E204" s="68"/>
      <c r="G204" s="68"/>
    </row>
    <row r="205" spans="1:7">
      <c r="A205" s="76"/>
      <c r="E205" s="68"/>
      <c r="G205" s="68"/>
    </row>
    <row r="206" spans="1:7">
      <c r="A206" s="76"/>
      <c r="E206" s="68"/>
      <c r="G206" s="68"/>
    </row>
    <row r="207" spans="1:7">
      <c r="A207" s="76"/>
      <c r="E207" s="68"/>
      <c r="G207" s="68"/>
    </row>
    <row r="208" spans="1:7">
      <c r="A208" s="76"/>
      <c r="E208" s="68"/>
      <c r="G208" s="68"/>
    </row>
    <row r="209" spans="1:7">
      <c r="A209" s="76"/>
      <c r="E209" s="68"/>
      <c r="G209" s="68"/>
    </row>
    <row r="210" spans="1:7">
      <c r="A210" s="76"/>
      <c r="E210" s="68"/>
      <c r="G210" s="68"/>
    </row>
    <row r="211" spans="1:7">
      <c r="A211" s="76"/>
      <c r="E211" s="68"/>
      <c r="G211" s="68"/>
    </row>
    <row r="212" spans="1:7">
      <c r="A212" s="76"/>
      <c r="E212" s="68"/>
      <c r="G212" s="68"/>
    </row>
    <row r="213" spans="1:7">
      <c r="A213" s="76"/>
      <c r="E213" s="68"/>
      <c r="G213" s="68"/>
    </row>
    <row r="214" spans="1:7">
      <c r="A214" s="76"/>
      <c r="E214" s="68"/>
      <c r="G214" s="68"/>
    </row>
    <row r="215" spans="1:7">
      <c r="A215" s="76"/>
      <c r="E215" s="68"/>
      <c r="G215" s="68"/>
    </row>
    <row r="216" spans="1:7">
      <c r="A216" s="76"/>
      <c r="E216" s="68"/>
      <c r="G216" s="68"/>
    </row>
    <row r="217" spans="1:7">
      <c r="A217" s="76"/>
      <c r="E217" s="68"/>
      <c r="G217" s="68"/>
    </row>
    <row r="218" spans="1:7">
      <c r="A218" s="76"/>
      <c r="E218" s="68"/>
      <c r="G218" s="68"/>
    </row>
    <row r="219" spans="1:7">
      <c r="A219" s="76"/>
      <c r="E219" s="68"/>
      <c r="G219" s="68"/>
    </row>
    <row r="220" spans="1:7">
      <c r="A220" s="76"/>
      <c r="E220" s="68"/>
      <c r="G220" s="68"/>
    </row>
    <row r="221" spans="1:7">
      <c r="A221" s="76"/>
      <c r="E221" s="68"/>
      <c r="G221" s="68"/>
    </row>
    <row r="222" spans="1:7">
      <c r="A222" s="76"/>
      <c r="E222" s="68"/>
      <c r="G222" s="68"/>
    </row>
    <row r="223" spans="1:7">
      <c r="A223" s="76"/>
      <c r="E223" s="68"/>
      <c r="G223" s="68"/>
    </row>
    <row r="224" spans="1:7">
      <c r="A224" s="76"/>
      <c r="E224" s="68"/>
      <c r="G224" s="68"/>
    </row>
    <row r="225" spans="1:7">
      <c r="A225" s="76"/>
      <c r="E225" s="68"/>
      <c r="G225" s="68"/>
    </row>
    <row r="226" spans="1:7">
      <c r="A226" s="76"/>
      <c r="E226" s="68"/>
      <c r="G226" s="68"/>
    </row>
    <row r="227" spans="1:7">
      <c r="A227" s="76"/>
      <c r="E227" s="68"/>
      <c r="G227" s="68"/>
    </row>
    <row r="228" spans="1:7">
      <c r="A228" s="76"/>
      <c r="E228" s="68"/>
      <c r="G228" s="68"/>
    </row>
    <row r="229" spans="1:7">
      <c r="A229" s="76"/>
      <c r="E229" s="68"/>
      <c r="G229" s="68"/>
    </row>
    <row r="230" spans="1:7">
      <c r="A230" s="76"/>
      <c r="E230" s="68"/>
      <c r="G230" s="68"/>
    </row>
    <row r="231" spans="1:7">
      <c r="A231" s="76"/>
      <c r="E231" s="68"/>
      <c r="G231" s="68"/>
    </row>
    <row r="232" spans="1:7">
      <c r="A232" s="76"/>
      <c r="E232" s="68"/>
      <c r="G232" s="68"/>
    </row>
    <row r="233" spans="1:7">
      <c r="A233" s="76"/>
      <c r="E233" s="68"/>
      <c r="G233" s="68"/>
    </row>
    <row r="234" spans="1:7">
      <c r="A234" s="76"/>
      <c r="E234" s="68"/>
      <c r="G234" s="68"/>
    </row>
    <row r="235" spans="1:7">
      <c r="A235" s="76"/>
      <c r="E235" s="68"/>
      <c r="G235" s="68"/>
    </row>
    <row r="236" spans="1:7">
      <c r="A236" s="76"/>
      <c r="E236" s="68"/>
      <c r="G236" s="68"/>
    </row>
    <row r="237" spans="1:7">
      <c r="A237" s="76"/>
      <c r="E237" s="68"/>
      <c r="G237" s="68"/>
    </row>
    <row r="238" spans="1:7">
      <c r="A238" s="76"/>
      <c r="E238" s="68"/>
      <c r="G238" s="68"/>
    </row>
    <row r="239" spans="1:7">
      <c r="A239" s="76"/>
      <c r="E239" s="68"/>
      <c r="G239" s="68"/>
    </row>
    <row r="240" spans="1:7">
      <c r="A240" s="76"/>
      <c r="E240" s="68"/>
      <c r="G240" s="68"/>
    </row>
    <row r="241" spans="1:7">
      <c r="A241" s="76"/>
      <c r="E241" s="68"/>
      <c r="G241" s="68"/>
    </row>
    <row r="242" spans="1:7">
      <c r="A242" s="76"/>
      <c r="E242" s="68"/>
      <c r="G242" s="68"/>
    </row>
    <row r="243" spans="1:7">
      <c r="A243" s="76"/>
      <c r="E243" s="68"/>
      <c r="G243" s="68"/>
    </row>
    <row r="244" spans="1:7">
      <c r="A244" s="76"/>
      <c r="E244" s="68"/>
      <c r="G244" s="68"/>
    </row>
    <row r="245" spans="1:7">
      <c r="A245" s="76"/>
      <c r="E245" s="68"/>
      <c r="G245" s="68"/>
    </row>
    <row r="246" spans="1:7">
      <c r="A246" s="76"/>
      <c r="E246" s="68"/>
      <c r="G246" s="68"/>
    </row>
    <row r="247" spans="1:7">
      <c r="A247" s="76"/>
      <c r="E247" s="68"/>
      <c r="G247" s="68"/>
    </row>
    <row r="248" spans="1:7">
      <c r="A248" s="76"/>
      <c r="E248" s="68"/>
      <c r="G248" s="68"/>
    </row>
    <row r="249" spans="1:7">
      <c r="A249" s="76"/>
      <c r="E249" s="68"/>
      <c r="G249" s="68"/>
    </row>
    <row r="250" spans="1:7">
      <c r="A250" s="76"/>
      <c r="E250" s="68"/>
      <c r="G250" s="68"/>
    </row>
    <row r="251" spans="1:7">
      <c r="A251" s="76"/>
      <c r="E251" s="68"/>
      <c r="G251" s="68"/>
    </row>
    <row r="252" spans="1:7">
      <c r="A252" s="76"/>
      <c r="E252" s="68"/>
      <c r="G252" s="68"/>
    </row>
    <row r="253" spans="1:7">
      <c r="A253" s="76"/>
      <c r="E253" s="68"/>
      <c r="G253" s="68"/>
    </row>
    <row r="254" spans="1:7">
      <c r="A254" s="76"/>
      <c r="E254" s="68"/>
      <c r="G254" s="68"/>
    </row>
    <row r="255" spans="1:7">
      <c r="A255" s="76"/>
      <c r="E255" s="68"/>
      <c r="G255" s="68"/>
    </row>
    <row r="256" spans="1:7">
      <c r="A256" s="76"/>
      <c r="E256" s="68"/>
      <c r="G256" s="68"/>
    </row>
    <row r="257" spans="1:7">
      <c r="A257" s="76"/>
      <c r="E257" s="68"/>
      <c r="G257" s="68"/>
    </row>
    <row r="258" spans="1:7">
      <c r="A258" s="76"/>
      <c r="E258" s="68"/>
      <c r="G258" s="68"/>
    </row>
    <row r="259" spans="1:7">
      <c r="A259" s="76"/>
      <c r="E259" s="68"/>
      <c r="G259" s="68"/>
    </row>
    <row r="260" spans="1:7">
      <c r="A260" s="76"/>
      <c r="E260" s="68"/>
      <c r="G260" s="68"/>
    </row>
    <row r="261" spans="1:7">
      <c r="A261" s="76"/>
      <c r="E261" s="68"/>
      <c r="G261" s="68"/>
    </row>
    <row r="262" spans="1:7">
      <c r="A262" s="76"/>
      <c r="E262" s="68"/>
      <c r="G262" s="68"/>
    </row>
    <row r="263" spans="1:7">
      <c r="A263" s="76"/>
      <c r="E263" s="68"/>
      <c r="G263" s="68"/>
    </row>
    <row r="264" spans="1:7">
      <c r="A264" s="76"/>
      <c r="E264" s="68"/>
      <c r="G264" s="68"/>
    </row>
    <row r="265" spans="1:7">
      <c r="A265" s="76"/>
      <c r="E265" s="68"/>
      <c r="G265" s="68"/>
    </row>
    <row r="266" spans="1:7">
      <c r="A266" s="76"/>
      <c r="E266" s="68"/>
      <c r="G266" s="68"/>
    </row>
    <row r="267" spans="1:7">
      <c r="A267" s="76"/>
      <c r="E267" s="68"/>
      <c r="G267" s="68"/>
    </row>
    <row r="268" spans="1:7">
      <c r="A268" s="76"/>
      <c r="E268" s="68"/>
      <c r="G268" s="68"/>
    </row>
    <row r="269" spans="1:7">
      <c r="A269" s="76"/>
      <c r="E269" s="68"/>
      <c r="G269" s="68"/>
    </row>
    <row r="270" spans="1:7">
      <c r="A270" s="76"/>
      <c r="E270" s="68"/>
      <c r="G270" s="68"/>
    </row>
    <row r="271" spans="1:7">
      <c r="A271" s="76"/>
      <c r="E271" s="68"/>
      <c r="G271" s="68"/>
    </row>
    <row r="272" spans="1:7">
      <c r="A272" s="76"/>
      <c r="E272" s="68"/>
      <c r="G272" s="68"/>
    </row>
    <row r="273" spans="1:7">
      <c r="A273" s="76"/>
      <c r="E273" s="68"/>
      <c r="G273" s="68"/>
    </row>
    <row r="274" spans="1:7">
      <c r="A274" s="76"/>
      <c r="E274" s="68"/>
      <c r="G274" s="68"/>
    </row>
    <row r="275" spans="1:7">
      <c r="A275" s="76"/>
      <c r="E275" s="68"/>
      <c r="G275" s="68"/>
    </row>
    <row r="276" spans="1:7">
      <c r="A276" s="76"/>
      <c r="E276" s="68"/>
      <c r="G276" s="68"/>
    </row>
    <row r="277" spans="1:7">
      <c r="A277" s="76"/>
      <c r="E277" s="68"/>
      <c r="G277" s="68"/>
    </row>
    <row r="278" spans="1:7">
      <c r="A278" s="76"/>
      <c r="E278" s="68"/>
      <c r="G278" s="68"/>
    </row>
    <row r="279" spans="1:7">
      <c r="A279" s="76"/>
      <c r="E279" s="68"/>
      <c r="G279" s="68"/>
    </row>
    <row r="280" spans="1:7">
      <c r="A280" s="76"/>
      <c r="E280" s="68"/>
      <c r="G280" s="68"/>
    </row>
    <row r="281" spans="1:7">
      <c r="A281" s="76"/>
      <c r="E281" s="68"/>
      <c r="G281" s="68"/>
    </row>
    <row r="282" spans="1:7">
      <c r="A282" s="76"/>
      <c r="E282" s="68"/>
      <c r="G282" s="68"/>
    </row>
    <row r="283" spans="1:7">
      <c r="A283" s="76"/>
      <c r="E283" s="68"/>
      <c r="G283" s="68"/>
    </row>
    <row r="284" spans="1:7">
      <c r="A284" s="76"/>
      <c r="E284" s="68"/>
      <c r="G284" s="68"/>
    </row>
    <row r="285" spans="1:7">
      <c r="A285" s="76"/>
      <c r="E285" s="68"/>
      <c r="G285" s="68"/>
    </row>
    <row r="286" spans="1:7">
      <c r="A286" s="76"/>
      <c r="E286" s="68"/>
      <c r="G286" s="68"/>
    </row>
    <row r="287" spans="1:7">
      <c r="A287" s="76"/>
      <c r="E287" s="68"/>
      <c r="G287" s="68"/>
    </row>
    <row r="288" spans="1:7">
      <c r="A288" s="76"/>
      <c r="E288" s="68"/>
      <c r="G288" s="68"/>
    </row>
    <row r="289" spans="1:7">
      <c r="A289" s="76"/>
      <c r="E289" s="68"/>
      <c r="G289" s="68"/>
    </row>
    <row r="290" spans="1:7">
      <c r="A290" s="76"/>
      <c r="E290" s="68"/>
      <c r="G290" s="68"/>
    </row>
    <row r="291" spans="1:7">
      <c r="A291" s="76"/>
      <c r="E291" s="68"/>
      <c r="G291" s="68"/>
    </row>
    <row r="292" spans="1:7">
      <c r="A292" s="76"/>
      <c r="E292" s="68"/>
      <c r="G292" s="68"/>
    </row>
    <row r="293" spans="1:7">
      <c r="A293" s="76"/>
      <c r="E293" s="68"/>
      <c r="G293" s="68"/>
    </row>
    <row r="294" spans="1:7">
      <c r="A294" s="76"/>
      <c r="E294" s="68"/>
      <c r="G294" s="68"/>
    </row>
    <row r="295" spans="1:7">
      <c r="A295" s="76"/>
      <c r="E295" s="68"/>
      <c r="G295" s="68"/>
    </row>
    <row r="296" spans="1:7">
      <c r="A296" s="76"/>
      <c r="E296" s="68"/>
      <c r="G296" s="68"/>
    </row>
    <row r="297" spans="1:7">
      <c r="A297" s="76"/>
      <c r="E297" s="68"/>
      <c r="G297" s="68"/>
    </row>
    <row r="298" spans="1:7">
      <c r="A298" s="76"/>
      <c r="E298" s="68"/>
      <c r="G298" s="68"/>
    </row>
    <row r="299" spans="1:7">
      <c r="A299" s="76"/>
      <c r="E299" s="68"/>
      <c r="G299" s="68"/>
    </row>
    <row r="300" spans="1:7">
      <c r="A300" s="76"/>
      <c r="E300" s="68"/>
      <c r="G300" s="68"/>
    </row>
    <row r="301" spans="1:7">
      <c r="A301" s="76"/>
      <c r="E301" s="68"/>
      <c r="G301" s="68"/>
    </row>
    <row r="302" spans="1:7">
      <c r="A302" s="76"/>
      <c r="E302" s="68"/>
      <c r="G302" s="68"/>
    </row>
    <row r="303" spans="1:7">
      <c r="A303" s="76"/>
      <c r="E303" s="68"/>
      <c r="G303" s="68"/>
    </row>
    <row r="304" spans="1:7">
      <c r="A304" s="76"/>
      <c r="E304" s="68"/>
      <c r="G304" s="68"/>
    </row>
    <row r="305" spans="1:7">
      <c r="A305" s="76"/>
      <c r="E305" s="68"/>
      <c r="G305" s="68"/>
    </row>
    <row r="306" spans="1:7">
      <c r="A306" s="76"/>
      <c r="E306" s="68"/>
      <c r="G306" s="68"/>
    </row>
    <row r="307" spans="1:7">
      <c r="A307" s="76"/>
      <c r="E307" s="68"/>
      <c r="G307" s="68"/>
    </row>
    <row r="308" spans="1:7">
      <c r="A308" s="76"/>
      <c r="E308" s="68"/>
      <c r="G308" s="68"/>
    </row>
    <row r="309" spans="1:7">
      <c r="A309" s="76"/>
      <c r="E309" s="68"/>
      <c r="G309" s="68"/>
    </row>
    <row r="310" spans="1:7">
      <c r="A310" s="76"/>
      <c r="E310" s="68"/>
      <c r="G310" s="68"/>
    </row>
    <row r="311" spans="1:7">
      <c r="A311" s="76"/>
      <c r="E311" s="68"/>
      <c r="G311" s="68"/>
    </row>
    <row r="312" spans="1:7">
      <c r="A312" s="76"/>
      <c r="E312" s="68"/>
      <c r="G312" s="68"/>
    </row>
    <row r="313" spans="1:7">
      <c r="A313" s="76"/>
      <c r="E313" s="68"/>
      <c r="G313" s="68"/>
    </row>
    <row r="314" spans="1:7">
      <c r="A314" s="76"/>
      <c r="E314" s="68"/>
      <c r="G314" s="68"/>
    </row>
    <row r="315" spans="1:7">
      <c r="A315" s="76"/>
      <c r="E315" s="68"/>
      <c r="G315" s="68"/>
    </row>
    <row r="316" spans="1:7">
      <c r="A316" s="76"/>
      <c r="E316" s="68"/>
      <c r="G316" s="68"/>
    </row>
    <row r="317" spans="1:7">
      <c r="A317" s="76"/>
      <c r="E317" s="68"/>
      <c r="G317" s="68"/>
    </row>
    <row r="318" spans="1:7">
      <c r="A318" s="76"/>
      <c r="E318" s="68"/>
      <c r="G318" s="68"/>
    </row>
    <row r="319" spans="1:7">
      <c r="A319" s="76"/>
      <c r="E319" s="68"/>
      <c r="G319" s="68"/>
    </row>
    <row r="320" spans="1:7">
      <c r="A320" s="76"/>
      <c r="E320" s="68"/>
      <c r="G320" s="68"/>
    </row>
    <row r="321" spans="1:7">
      <c r="A321" s="76"/>
      <c r="E321" s="68"/>
      <c r="G321" s="68"/>
    </row>
    <row r="322" spans="1:7">
      <c r="A322" s="76"/>
      <c r="E322" s="68"/>
      <c r="G322" s="68"/>
    </row>
    <row r="323" spans="1:7">
      <c r="A323" s="76"/>
      <c r="E323" s="68"/>
      <c r="G323" s="68"/>
    </row>
    <row r="324" spans="1:7">
      <c r="A324" s="76"/>
      <c r="E324" s="68"/>
      <c r="G324" s="68"/>
    </row>
    <row r="325" spans="1:7">
      <c r="A325" s="76"/>
      <c r="E325" s="68"/>
      <c r="G325" s="68"/>
    </row>
    <row r="326" spans="1:7">
      <c r="A326" s="76"/>
      <c r="E326" s="68"/>
      <c r="G326" s="68"/>
    </row>
    <row r="327" spans="1:7">
      <c r="A327" s="76"/>
      <c r="E327" s="68"/>
      <c r="G327" s="68"/>
    </row>
    <row r="328" spans="1:7">
      <c r="A328" s="76"/>
      <c r="E328" s="68"/>
      <c r="G328" s="68"/>
    </row>
    <row r="329" spans="1:7">
      <c r="A329" s="76"/>
      <c r="E329" s="68"/>
      <c r="G329" s="68"/>
    </row>
    <row r="330" spans="1:7">
      <c r="A330" s="76"/>
      <c r="E330" s="68"/>
      <c r="G330" s="68"/>
    </row>
    <row r="331" spans="1:7">
      <c r="A331" s="76"/>
      <c r="E331" s="68"/>
      <c r="G331" s="68"/>
    </row>
    <row r="332" spans="1:7">
      <c r="A332" s="76"/>
      <c r="E332" s="68"/>
      <c r="G332" s="68"/>
    </row>
    <row r="333" spans="1:7">
      <c r="A333" s="76"/>
      <c r="E333" s="68"/>
      <c r="G333" s="68"/>
    </row>
    <row r="334" spans="1:7">
      <c r="A334" s="76"/>
      <c r="E334" s="68"/>
      <c r="G334" s="68"/>
    </row>
    <row r="335" spans="1:7">
      <c r="A335" s="76"/>
      <c r="E335" s="68"/>
      <c r="G335" s="68"/>
    </row>
    <row r="336" spans="1:7">
      <c r="A336" s="76"/>
      <c r="E336" s="68"/>
      <c r="G336" s="68"/>
    </row>
    <row r="337" spans="1:7">
      <c r="A337" s="76"/>
      <c r="E337" s="68"/>
      <c r="G337" s="68"/>
    </row>
    <row r="338" spans="1:7">
      <c r="A338" s="76"/>
      <c r="E338" s="68"/>
      <c r="G338" s="68"/>
    </row>
    <row r="339" spans="1:7">
      <c r="A339" s="76"/>
      <c r="E339" s="68"/>
      <c r="G339" s="68"/>
    </row>
    <row r="340" spans="1:7">
      <c r="A340" s="76"/>
      <c r="E340" s="68"/>
      <c r="G340" s="68"/>
    </row>
    <row r="341" spans="1:7">
      <c r="A341" s="76"/>
      <c r="E341" s="68"/>
      <c r="G341" s="68"/>
    </row>
    <row r="342" spans="1:7">
      <c r="A342" s="76"/>
      <c r="E342" s="68"/>
      <c r="G342" s="68"/>
    </row>
    <row r="343" spans="1:7">
      <c r="A343" s="76"/>
      <c r="E343" s="68"/>
      <c r="G343" s="68"/>
    </row>
    <row r="344" spans="1:7">
      <c r="A344" s="76"/>
      <c r="E344" s="68"/>
      <c r="G344" s="68"/>
    </row>
    <row r="345" spans="1:7">
      <c r="A345" s="76"/>
      <c r="E345" s="68"/>
      <c r="G345" s="68"/>
    </row>
    <row r="346" spans="1:7">
      <c r="A346" s="76"/>
      <c r="E346" s="68"/>
      <c r="G346" s="68"/>
    </row>
    <row r="347" spans="1:7">
      <c r="A347" s="76"/>
      <c r="E347" s="68"/>
      <c r="G347" s="68"/>
    </row>
    <row r="348" spans="1:7">
      <c r="A348" s="76"/>
      <c r="E348" s="68"/>
      <c r="G348" s="68"/>
    </row>
    <row r="349" spans="1:7">
      <c r="A349" s="76"/>
      <c r="E349" s="68"/>
      <c r="G349" s="68"/>
    </row>
    <row r="350" spans="1:7">
      <c r="A350" s="76"/>
      <c r="E350" s="68"/>
      <c r="G350" s="68"/>
    </row>
    <row r="351" spans="1:7">
      <c r="A351" s="76"/>
      <c r="E351" s="68"/>
      <c r="G351" s="68"/>
    </row>
    <row r="352" spans="1:7">
      <c r="A352" s="76"/>
      <c r="E352" s="68"/>
      <c r="G352" s="68"/>
    </row>
    <row r="353" spans="1:7">
      <c r="A353" s="76"/>
      <c r="E353" s="68"/>
      <c r="G353" s="68"/>
    </row>
    <row r="354" spans="1:7">
      <c r="A354" s="76"/>
      <c r="E354" s="68"/>
      <c r="G354" s="68"/>
    </row>
    <row r="355" spans="1:7">
      <c r="A355" s="76"/>
      <c r="E355" s="68"/>
      <c r="G355" s="68"/>
    </row>
    <row r="356" spans="1:7">
      <c r="A356" s="76"/>
      <c r="E356" s="68"/>
      <c r="G356" s="68"/>
    </row>
    <row r="357" spans="1:7">
      <c r="A357" s="76"/>
      <c r="E357" s="68"/>
      <c r="G357" s="68"/>
    </row>
    <row r="358" spans="1:7">
      <c r="A358" s="76"/>
      <c r="E358" s="68"/>
      <c r="G358" s="68"/>
    </row>
    <row r="359" spans="1:7">
      <c r="A359" s="76"/>
      <c r="E359" s="68"/>
      <c r="G359" s="68"/>
    </row>
    <row r="360" spans="1:7">
      <c r="A360" s="76"/>
      <c r="E360" s="68"/>
      <c r="G360" s="68"/>
    </row>
    <row r="361" spans="1:7">
      <c r="A361" s="76"/>
      <c r="E361" s="68"/>
      <c r="G361" s="68"/>
    </row>
    <row r="362" spans="1:7">
      <c r="A362" s="76"/>
      <c r="E362" s="68"/>
      <c r="G362" s="68"/>
    </row>
    <row r="363" spans="1:7">
      <c r="A363" s="76"/>
      <c r="E363" s="68"/>
      <c r="G363" s="68"/>
    </row>
    <row r="364" spans="1:7">
      <c r="A364" s="76"/>
      <c r="E364" s="68"/>
      <c r="G364" s="68"/>
    </row>
    <row r="365" spans="1:7">
      <c r="A365" s="76"/>
      <c r="E365" s="68"/>
      <c r="G365" s="68"/>
    </row>
    <row r="366" spans="1:7">
      <c r="A366" s="76"/>
      <c r="E366" s="68"/>
      <c r="G366" s="68"/>
    </row>
    <row r="367" spans="1:7">
      <c r="A367" s="76"/>
      <c r="E367" s="68"/>
      <c r="G367" s="68"/>
    </row>
    <row r="368" spans="1:7">
      <c r="A368" s="76"/>
      <c r="E368" s="68"/>
      <c r="G368" s="68"/>
    </row>
    <row r="369" spans="1:7">
      <c r="A369" s="76"/>
      <c r="E369" s="68"/>
      <c r="G369" s="68"/>
    </row>
    <row r="370" spans="1:7">
      <c r="A370" s="76"/>
      <c r="E370" s="68"/>
      <c r="G370" s="68"/>
    </row>
    <row r="371" spans="1:7">
      <c r="A371" s="76"/>
      <c r="E371" s="68"/>
      <c r="G371" s="68"/>
    </row>
    <row r="372" spans="1:7">
      <c r="A372" s="76"/>
      <c r="E372" s="68"/>
      <c r="G372" s="68"/>
    </row>
    <row r="373" spans="1:7">
      <c r="A373" s="76"/>
      <c r="E373" s="68"/>
      <c r="G373" s="68"/>
    </row>
    <row r="374" spans="1:7">
      <c r="A374" s="76"/>
      <c r="E374" s="68"/>
      <c r="G374" s="68"/>
    </row>
    <row r="375" spans="1:7">
      <c r="A375" s="76"/>
      <c r="E375" s="68"/>
      <c r="G375" s="68"/>
    </row>
    <row r="376" spans="1:7">
      <c r="A376" s="76"/>
      <c r="E376" s="68"/>
      <c r="G376" s="68"/>
    </row>
    <row r="377" spans="1:7">
      <c r="A377" s="76"/>
      <c r="E377" s="68"/>
      <c r="G377" s="68"/>
    </row>
    <row r="378" spans="1:7">
      <c r="A378" s="76"/>
      <c r="E378" s="68"/>
      <c r="G378" s="68"/>
    </row>
    <row r="379" spans="1:7">
      <c r="A379" s="76"/>
      <c r="E379" s="68"/>
      <c r="G379" s="68"/>
    </row>
    <row r="380" spans="1:7">
      <c r="A380" s="76"/>
      <c r="E380" s="68"/>
      <c r="G380" s="68"/>
    </row>
    <row r="381" spans="1:7">
      <c r="A381" s="76"/>
      <c r="E381" s="68"/>
      <c r="G381" s="68"/>
    </row>
    <row r="382" spans="1:7">
      <c r="A382" s="76"/>
      <c r="E382" s="68"/>
      <c r="G382" s="68"/>
    </row>
    <row r="383" spans="1:7">
      <c r="A383" s="76"/>
      <c r="E383" s="68"/>
      <c r="G383" s="68"/>
    </row>
    <row r="384" spans="1:7">
      <c r="A384" s="76"/>
      <c r="E384" s="68"/>
      <c r="G384" s="68"/>
    </row>
    <row r="385" spans="1:7">
      <c r="A385" s="76"/>
      <c r="E385" s="68"/>
      <c r="G385" s="68"/>
    </row>
    <row r="386" spans="1:7">
      <c r="A386" s="76"/>
      <c r="E386" s="68"/>
      <c r="G386" s="68"/>
    </row>
    <row r="387" spans="1:7">
      <c r="A387" s="76"/>
      <c r="E387" s="68"/>
      <c r="G387" s="68"/>
    </row>
    <row r="388" spans="1:7">
      <c r="A388" s="76"/>
      <c r="E388" s="68"/>
      <c r="G388" s="68"/>
    </row>
    <row r="389" spans="1:7">
      <c r="A389" s="76"/>
      <c r="E389" s="68"/>
      <c r="G389" s="68"/>
    </row>
    <row r="390" spans="1:7">
      <c r="A390" s="76"/>
      <c r="E390" s="68"/>
      <c r="G390" s="68"/>
    </row>
    <row r="391" spans="1:7">
      <c r="A391" s="76"/>
      <c r="E391" s="68"/>
      <c r="G391" s="68"/>
    </row>
    <row r="392" spans="1:7">
      <c r="A392" s="76"/>
      <c r="E392" s="68"/>
      <c r="G392" s="68"/>
    </row>
    <row r="393" spans="1:7">
      <c r="A393" s="76"/>
      <c r="E393" s="68"/>
      <c r="G393" s="68"/>
    </row>
    <row r="394" spans="1:7">
      <c r="A394" s="76"/>
      <c r="E394" s="68"/>
      <c r="G394" s="68"/>
    </row>
    <row r="395" spans="1:7">
      <c r="A395" s="76"/>
      <c r="E395" s="68"/>
      <c r="G395" s="68"/>
    </row>
    <row r="396" spans="1:7">
      <c r="A396" s="76"/>
      <c r="E396" s="68"/>
      <c r="G396" s="68"/>
    </row>
    <row r="397" spans="1:7">
      <c r="A397" s="76"/>
      <c r="E397" s="68"/>
      <c r="G397" s="68"/>
    </row>
    <row r="398" spans="1:7">
      <c r="A398" s="76"/>
      <c r="E398" s="68"/>
      <c r="G398" s="68"/>
    </row>
    <row r="399" spans="1:7">
      <c r="A399" s="76"/>
      <c r="E399" s="68"/>
      <c r="G399" s="68"/>
    </row>
    <row r="400" spans="1:7">
      <c r="A400" s="76"/>
      <c r="E400" s="68"/>
      <c r="G400" s="68"/>
    </row>
    <row r="401" spans="1:7">
      <c r="A401" s="76"/>
      <c r="E401" s="68"/>
      <c r="G401" s="68"/>
    </row>
    <row r="402" spans="1:7">
      <c r="A402" s="76"/>
      <c r="E402" s="68"/>
      <c r="G402" s="68"/>
    </row>
    <row r="403" spans="1:7">
      <c r="A403" s="76"/>
      <c r="E403" s="68"/>
      <c r="G403" s="68"/>
    </row>
    <row r="404" spans="1:7">
      <c r="A404" s="76"/>
      <c r="E404" s="68"/>
      <c r="G404" s="68"/>
    </row>
    <row r="405" spans="1:7">
      <c r="A405" s="76"/>
      <c r="E405" s="68"/>
      <c r="G405" s="68"/>
    </row>
    <row r="406" spans="1:7">
      <c r="A406" s="76"/>
      <c r="E406" s="68"/>
      <c r="G406" s="68"/>
    </row>
    <row r="407" spans="1:7">
      <c r="A407" s="76"/>
      <c r="E407" s="68"/>
      <c r="G407" s="68"/>
    </row>
    <row r="408" spans="1:7">
      <c r="A408" s="76"/>
      <c r="E408" s="68"/>
      <c r="G408" s="68"/>
    </row>
    <row r="409" spans="1:7">
      <c r="A409" s="76"/>
      <c r="E409" s="68"/>
      <c r="G409" s="68"/>
    </row>
    <row r="410" spans="1:7">
      <c r="A410" s="76"/>
      <c r="E410" s="68"/>
      <c r="G410" s="68"/>
    </row>
    <row r="411" spans="1:7">
      <c r="A411" s="76"/>
      <c r="E411" s="68"/>
      <c r="G411" s="68"/>
    </row>
    <row r="412" spans="1:7">
      <c r="A412" s="76"/>
      <c r="E412" s="68"/>
      <c r="G412" s="68"/>
    </row>
    <row r="413" spans="1:7">
      <c r="A413" s="76"/>
      <c r="E413" s="68"/>
      <c r="G413" s="68"/>
    </row>
    <row r="414" spans="1:7">
      <c r="A414" s="76"/>
      <c r="E414" s="68"/>
      <c r="G414" s="68"/>
    </row>
    <row r="415" spans="1:7">
      <c r="A415" s="76"/>
      <c r="E415" s="68"/>
      <c r="G415" s="68"/>
    </row>
    <row r="416" spans="1:7">
      <c r="A416" s="76"/>
      <c r="E416" s="68"/>
      <c r="G416" s="68"/>
    </row>
    <row r="417" spans="1:7">
      <c r="A417" s="76"/>
      <c r="E417" s="68"/>
      <c r="G417" s="68"/>
    </row>
    <row r="418" spans="1:7">
      <c r="A418" s="76"/>
      <c r="E418" s="68"/>
      <c r="G418" s="68"/>
    </row>
    <row r="419" spans="1:7">
      <c r="A419" s="76"/>
      <c r="E419" s="68"/>
      <c r="G419" s="68"/>
    </row>
    <row r="420" spans="1:7">
      <c r="A420" s="76"/>
      <c r="E420" s="68"/>
      <c r="G420" s="68"/>
    </row>
    <row r="421" spans="1:7">
      <c r="A421" s="76"/>
      <c r="E421" s="68"/>
      <c r="G421" s="68"/>
    </row>
    <row r="422" spans="1:7">
      <c r="A422" s="76"/>
      <c r="E422" s="68"/>
      <c r="G422" s="68"/>
    </row>
    <row r="423" spans="1:7">
      <c r="A423" s="76"/>
      <c r="E423" s="68"/>
      <c r="G423" s="68"/>
    </row>
    <row r="424" spans="1:7">
      <c r="A424" s="76"/>
      <c r="E424" s="68"/>
      <c r="G424" s="68"/>
    </row>
    <row r="425" spans="1:7">
      <c r="A425" s="76"/>
      <c r="E425" s="68"/>
      <c r="G425" s="68"/>
    </row>
    <row r="426" spans="1:7">
      <c r="A426" s="76"/>
      <c r="E426" s="68"/>
      <c r="G426" s="68"/>
    </row>
    <row r="427" spans="1:7">
      <c r="A427" s="76"/>
      <c r="E427" s="68"/>
      <c r="G427" s="68"/>
    </row>
    <row r="428" spans="1:7">
      <c r="A428" s="76"/>
      <c r="E428" s="68"/>
      <c r="G428" s="68"/>
    </row>
    <row r="429" spans="1:7">
      <c r="A429" s="76"/>
      <c r="E429" s="68"/>
      <c r="G429" s="68"/>
    </row>
    <row r="430" spans="1:7">
      <c r="A430" s="76"/>
      <c r="E430" s="68"/>
      <c r="G430" s="68"/>
    </row>
    <row r="431" spans="1:7">
      <c r="A431" s="76"/>
      <c r="E431" s="68"/>
      <c r="G431" s="68"/>
    </row>
    <row r="432" spans="1:7">
      <c r="A432" s="76"/>
      <c r="E432" s="68"/>
      <c r="G432" s="68"/>
    </row>
    <row r="433" spans="1:7">
      <c r="A433" s="76"/>
      <c r="E433" s="68"/>
      <c r="G433" s="68"/>
    </row>
    <row r="434" spans="1:7">
      <c r="A434" s="76"/>
      <c r="E434" s="68"/>
      <c r="G434" s="68"/>
    </row>
    <row r="435" spans="1:7">
      <c r="A435" s="76"/>
      <c r="E435" s="68"/>
      <c r="G435" s="68"/>
    </row>
    <row r="436" spans="1:7">
      <c r="A436" s="76"/>
      <c r="E436" s="68"/>
      <c r="G436" s="68"/>
    </row>
    <row r="437" spans="1:7">
      <c r="A437" s="76"/>
      <c r="E437" s="68"/>
      <c r="G437" s="68"/>
    </row>
    <row r="438" spans="1:7">
      <c r="A438" s="76"/>
      <c r="E438" s="68"/>
      <c r="G438" s="68"/>
    </row>
    <row r="439" spans="1:7">
      <c r="A439" s="76"/>
      <c r="E439" s="68"/>
      <c r="G439" s="68"/>
    </row>
    <row r="440" spans="1:7">
      <c r="A440" s="76"/>
      <c r="E440" s="68"/>
      <c r="G440" s="68"/>
    </row>
    <row r="441" spans="1:7">
      <c r="A441" s="76"/>
      <c r="E441" s="68"/>
      <c r="G441" s="68"/>
    </row>
    <row r="442" spans="1:7">
      <c r="A442" s="76"/>
      <c r="E442" s="68"/>
      <c r="G442" s="68"/>
    </row>
    <row r="443" spans="1:7">
      <c r="A443" s="76"/>
      <c r="E443" s="68"/>
      <c r="G443" s="68"/>
    </row>
    <row r="444" spans="1:7">
      <c r="A444" s="76"/>
      <c r="E444" s="68"/>
      <c r="G444" s="68"/>
    </row>
    <row r="445" spans="1:7">
      <c r="A445" s="76"/>
      <c r="E445" s="68"/>
      <c r="G445" s="68"/>
    </row>
    <row r="446" spans="1:7">
      <c r="A446" s="76"/>
      <c r="E446" s="68"/>
      <c r="G446" s="68"/>
    </row>
    <row r="447" spans="1:7">
      <c r="A447" s="76"/>
      <c r="E447" s="68"/>
      <c r="G447" s="68"/>
    </row>
    <row r="448" spans="1:7">
      <c r="A448" s="76"/>
      <c r="E448" s="68"/>
      <c r="G448" s="68"/>
    </row>
    <row r="449" spans="1:7">
      <c r="A449" s="76"/>
      <c r="E449" s="68"/>
      <c r="G449" s="68"/>
    </row>
    <row r="450" spans="1:7">
      <c r="A450" s="76"/>
      <c r="E450" s="68"/>
      <c r="G450" s="68"/>
    </row>
    <row r="451" spans="1:7">
      <c r="A451" s="76"/>
      <c r="E451" s="68"/>
      <c r="G451" s="68"/>
    </row>
    <row r="452" spans="1:7">
      <c r="A452" s="76"/>
      <c r="E452" s="68"/>
      <c r="G452" s="68"/>
    </row>
    <row r="453" spans="1:7">
      <c r="A453" s="76"/>
      <c r="E453" s="68"/>
      <c r="G453" s="68"/>
    </row>
    <row r="454" spans="1:7">
      <c r="A454" s="76"/>
      <c r="E454" s="68"/>
      <c r="G454" s="68"/>
    </row>
    <row r="455" spans="1:7">
      <c r="A455" s="76"/>
      <c r="E455" s="68"/>
      <c r="G455" s="68"/>
    </row>
    <row r="456" spans="1:7">
      <c r="A456" s="76"/>
      <c r="E456" s="68"/>
      <c r="G456" s="68"/>
    </row>
    <row r="457" spans="1:7">
      <c r="A457" s="76"/>
      <c r="E457" s="68"/>
      <c r="G457" s="68"/>
    </row>
    <row r="458" spans="1:7">
      <c r="A458" s="76"/>
      <c r="E458" s="68"/>
      <c r="G458" s="68"/>
    </row>
    <row r="459" spans="1:7">
      <c r="A459" s="76"/>
      <c r="E459" s="68"/>
      <c r="G459" s="68"/>
    </row>
    <row r="460" spans="1:7">
      <c r="A460" s="76"/>
      <c r="E460" s="68"/>
      <c r="G460" s="68"/>
    </row>
    <row r="461" spans="1:7">
      <c r="A461" s="76"/>
      <c r="E461" s="68"/>
      <c r="G461" s="68"/>
    </row>
    <row r="462" spans="1:7">
      <c r="A462" s="76"/>
      <c r="E462" s="68"/>
      <c r="G462" s="68"/>
    </row>
    <row r="463" spans="1:7">
      <c r="A463" s="76"/>
      <c r="E463" s="68"/>
      <c r="G463" s="68"/>
    </row>
    <row r="464" spans="1:7">
      <c r="A464" s="76"/>
      <c r="E464" s="68"/>
      <c r="G464" s="68"/>
    </row>
    <row r="465" spans="1:7">
      <c r="A465" s="76"/>
      <c r="E465" s="68"/>
      <c r="G465" s="68"/>
    </row>
    <row r="466" spans="1:7">
      <c r="A466" s="76"/>
      <c r="E466" s="68"/>
      <c r="G466" s="68"/>
    </row>
    <row r="467" spans="1:7">
      <c r="A467" s="76"/>
      <c r="E467" s="68"/>
      <c r="G467" s="68"/>
    </row>
    <row r="468" spans="1:7">
      <c r="A468" s="76"/>
      <c r="E468" s="68"/>
      <c r="G468" s="68"/>
    </row>
    <row r="469" spans="1:7">
      <c r="A469" s="76"/>
      <c r="E469" s="68"/>
      <c r="G469" s="68"/>
    </row>
    <row r="470" spans="1:7">
      <c r="A470" s="76"/>
      <c r="E470" s="68"/>
      <c r="G470" s="68"/>
    </row>
    <row r="471" spans="1:7">
      <c r="A471" s="76"/>
      <c r="E471" s="68"/>
      <c r="G471" s="68"/>
    </row>
    <row r="472" spans="1:7">
      <c r="A472" s="76"/>
      <c r="E472" s="68"/>
      <c r="G472" s="68"/>
    </row>
    <row r="473" spans="1:7">
      <c r="A473" s="76"/>
      <c r="E473" s="68"/>
      <c r="G473" s="68"/>
    </row>
    <row r="474" spans="1:7">
      <c r="A474" s="76"/>
      <c r="E474" s="68"/>
      <c r="G474" s="68"/>
    </row>
    <row r="475" spans="1:7">
      <c r="A475" s="76"/>
      <c r="E475" s="68"/>
      <c r="G475" s="68"/>
    </row>
    <row r="476" spans="1:7">
      <c r="A476" s="76"/>
      <c r="E476" s="68"/>
      <c r="G476" s="68"/>
    </row>
    <row r="477" spans="1:7">
      <c r="A477" s="76"/>
      <c r="E477" s="68"/>
      <c r="G477" s="68"/>
    </row>
    <row r="478" spans="1:7">
      <c r="A478" s="76"/>
      <c r="E478" s="68"/>
      <c r="G478" s="68"/>
    </row>
    <row r="479" spans="1:7">
      <c r="A479" s="76"/>
      <c r="E479" s="68"/>
      <c r="G479" s="68"/>
    </row>
    <row r="480" spans="1:7">
      <c r="A480" s="76"/>
      <c r="E480" s="68"/>
      <c r="G480" s="68"/>
    </row>
    <row r="481" spans="1:7">
      <c r="A481" s="76"/>
      <c r="E481" s="68"/>
      <c r="G481" s="68"/>
    </row>
    <row r="482" spans="1:7">
      <c r="A482" s="76"/>
      <c r="E482" s="68"/>
      <c r="G482" s="68"/>
    </row>
    <row r="483" spans="1:7">
      <c r="A483" s="76"/>
      <c r="E483" s="68"/>
      <c r="G483" s="68"/>
    </row>
    <row r="484" spans="1:7">
      <c r="A484" s="76"/>
      <c r="E484" s="68"/>
      <c r="G484" s="68"/>
    </row>
    <row r="485" spans="1:7">
      <c r="A485" s="76"/>
      <c r="E485" s="68"/>
      <c r="G485" s="68"/>
    </row>
    <row r="486" spans="1:7">
      <c r="A486" s="76"/>
      <c r="E486" s="68"/>
      <c r="G486" s="68"/>
    </row>
    <row r="487" spans="1:7">
      <c r="A487" s="76"/>
      <c r="E487" s="68"/>
      <c r="G487" s="68"/>
    </row>
    <row r="488" spans="1:7">
      <c r="A488" s="76"/>
      <c r="E488" s="68"/>
      <c r="G488" s="68"/>
    </row>
    <row r="489" spans="1:7">
      <c r="A489" s="76"/>
      <c r="E489" s="68"/>
      <c r="G489" s="68"/>
    </row>
    <row r="490" spans="1:7">
      <c r="A490" s="76"/>
      <c r="E490" s="68"/>
      <c r="G490" s="68"/>
    </row>
    <row r="491" spans="1:7">
      <c r="A491" s="76"/>
      <c r="E491" s="68"/>
      <c r="G491" s="68"/>
    </row>
    <row r="492" spans="1:7">
      <c r="A492" s="76"/>
      <c r="E492" s="68"/>
      <c r="G492" s="68"/>
    </row>
    <row r="493" spans="1:7">
      <c r="A493" s="76"/>
      <c r="E493" s="68"/>
      <c r="G493" s="68"/>
    </row>
    <row r="494" spans="1:7">
      <c r="A494" s="76"/>
      <c r="E494" s="68"/>
      <c r="G494" s="68"/>
    </row>
    <row r="495" spans="1:7">
      <c r="A495" s="76"/>
      <c r="E495" s="68"/>
      <c r="G495" s="68"/>
    </row>
    <row r="496" spans="1:7">
      <c r="A496" s="76"/>
      <c r="E496" s="68"/>
      <c r="G496" s="68"/>
    </row>
    <row r="497" spans="1:7">
      <c r="A497" s="76"/>
      <c r="E497" s="68"/>
      <c r="G497" s="68"/>
    </row>
    <row r="498" spans="1:7">
      <c r="A498" s="76"/>
      <c r="E498" s="68"/>
      <c r="G498" s="68"/>
    </row>
    <row r="499" spans="1:7">
      <c r="A499" s="76"/>
      <c r="E499" s="68"/>
      <c r="G499" s="68"/>
    </row>
    <row r="500" spans="1:7">
      <c r="A500" s="76"/>
      <c r="E500" s="68"/>
      <c r="G500" s="68"/>
    </row>
    <row r="501" spans="1:7">
      <c r="A501" s="76"/>
      <c r="E501" s="68"/>
      <c r="G501" s="68"/>
    </row>
    <row r="502" spans="1:7">
      <c r="A502" s="76"/>
      <c r="E502" s="68"/>
      <c r="G502" s="68"/>
    </row>
    <row r="503" spans="1:7">
      <c r="A503" s="76"/>
      <c r="E503" s="68"/>
      <c r="G503" s="68"/>
    </row>
    <row r="504" spans="1:7">
      <c r="A504" s="76"/>
      <c r="E504" s="68"/>
      <c r="G504" s="68"/>
    </row>
    <row r="505" spans="1:7">
      <c r="A505" s="76"/>
      <c r="E505" s="68"/>
      <c r="G505" s="68"/>
    </row>
    <row r="506" spans="1:7">
      <c r="A506" s="76"/>
      <c r="E506" s="68"/>
      <c r="G506" s="68"/>
    </row>
    <row r="507" spans="1:7">
      <c r="A507" s="76"/>
      <c r="E507" s="68"/>
      <c r="G507" s="68"/>
    </row>
    <row r="508" spans="1:7">
      <c r="A508" s="76"/>
      <c r="E508" s="68"/>
      <c r="G508" s="68"/>
    </row>
    <row r="509" spans="1:7">
      <c r="A509" s="76"/>
      <c r="E509" s="68"/>
      <c r="G509" s="68"/>
    </row>
    <row r="510" spans="1:7">
      <c r="A510" s="76"/>
      <c r="E510" s="68"/>
      <c r="G510" s="68"/>
    </row>
    <row r="511" spans="1:7">
      <c r="A511" s="76"/>
      <c r="E511" s="68"/>
      <c r="G511" s="68"/>
    </row>
    <row r="512" spans="1:7">
      <c r="A512" s="76"/>
      <c r="E512" s="68"/>
      <c r="G512" s="68"/>
    </row>
    <row r="513" spans="1:7">
      <c r="A513" s="76"/>
      <c r="E513" s="68"/>
      <c r="G513" s="68"/>
    </row>
    <row r="514" spans="1:7">
      <c r="A514" s="76"/>
      <c r="E514" s="68"/>
      <c r="G514" s="68"/>
    </row>
    <row r="515" spans="1:7">
      <c r="A515" s="76"/>
      <c r="E515" s="68"/>
      <c r="G515" s="68"/>
    </row>
    <row r="516" spans="1:7">
      <c r="A516" s="76"/>
      <c r="E516" s="68"/>
      <c r="G516" s="68"/>
    </row>
    <row r="517" spans="1:7">
      <c r="A517" s="76"/>
      <c r="E517" s="68"/>
      <c r="G517" s="68"/>
    </row>
    <row r="518" spans="1:7">
      <c r="A518" s="76"/>
      <c r="E518" s="68"/>
      <c r="G518" s="68"/>
    </row>
    <row r="519" spans="1:7">
      <c r="A519" s="76"/>
      <c r="E519" s="68"/>
      <c r="G519" s="68"/>
    </row>
    <row r="520" spans="1:7">
      <c r="A520" s="76"/>
      <c r="E520" s="68"/>
      <c r="G520" s="68"/>
    </row>
    <row r="521" spans="1:7">
      <c r="A521" s="76"/>
      <c r="E521" s="68"/>
      <c r="G521" s="68"/>
    </row>
    <row r="522" spans="1:7">
      <c r="A522" s="76"/>
      <c r="E522" s="68"/>
      <c r="G522" s="68"/>
    </row>
    <row r="523" spans="1:7">
      <c r="A523" s="76"/>
      <c r="E523" s="68"/>
      <c r="G523" s="68"/>
    </row>
    <row r="524" spans="1:7">
      <c r="A524" s="76"/>
      <c r="E524" s="68"/>
      <c r="G524" s="68"/>
    </row>
    <row r="525" spans="1:7">
      <c r="A525" s="76"/>
      <c r="E525" s="68"/>
      <c r="G525" s="68"/>
    </row>
    <row r="526" spans="1:7">
      <c r="A526" s="76"/>
      <c r="E526" s="68"/>
      <c r="G526" s="68"/>
    </row>
    <row r="527" spans="1:7">
      <c r="A527" s="76"/>
      <c r="E527" s="68"/>
      <c r="G527" s="68"/>
    </row>
    <row r="528" spans="1:7">
      <c r="A528" s="76"/>
      <c r="E528" s="68"/>
      <c r="G528" s="68"/>
    </row>
    <row r="529" spans="1:7">
      <c r="A529" s="76"/>
      <c r="E529" s="68"/>
      <c r="G529" s="68"/>
    </row>
    <row r="530" spans="1:7">
      <c r="A530" s="76"/>
      <c r="E530" s="68"/>
      <c r="G530" s="68"/>
    </row>
    <row r="531" spans="1:7">
      <c r="A531" s="76"/>
      <c r="E531" s="68"/>
      <c r="G531" s="68"/>
    </row>
    <row r="532" spans="1:7">
      <c r="A532" s="76"/>
      <c r="E532" s="68"/>
      <c r="G532" s="68"/>
    </row>
    <row r="533" spans="1:7">
      <c r="A533" s="76"/>
      <c r="E533" s="68"/>
      <c r="G533" s="68"/>
    </row>
    <row r="534" spans="1:7">
      <c r="A534" s="76"/>
      <c r="E534" s="68"/>
      <c r="G534" s="68"/>
    </row>
    <row r="535" spans="1:7">
      <c r="A535" s="76"/>
      <c r="E535" s="68"/>
      <c r="G535" s="68"/>
    </row>
    <row r="536" spans="1:7">
      <c r="A536" s="76"/>
      <c r="E536" s="68"/>
      <c r="G536" s="68"/>
    </row>
    <row r="537" spans="1:7">
      <c r="A537" s="76"/>
      <c r="E537" s="68"/>
      <c r="G537" s="68"/>
    </row>
    <row r="538" spans="1:7">
      <c r="A538" s="76"/>
      <c r="E538" s="68"/>
      <c r="G538" s="68"/>
    </row>
    <row r="539" spans="1:7">
      <c r="A539" s="76"/>
      <c r="E539" s="68"/>
      <c r="G539" s="68"/>
    </row>
    <row r="540" spans="1:7">
      <c r="A540" s="76"/>
      <c r="E540" s="68"/>
      <c r="G540" s="68"/>
    </row>
    <row r="541" spans="1:7">
      <c r="A541" s="76"/>
      <c r="E541" s="68"/>
      <c r="G541" s="68"/>
    </row>
    <row r="542" spans="1:7">
      <c r="A542" s="76"/>
      <c r="E542" s="68"/>
      <c r="G542" s="68"/>
    </row>
    <row r="543" spans="1:7">
      <c r="A543" s="76"/>
      <c r="E543" s="68"/>
      <c r="G543" s="68"/>
    </row>
    <row r="544" spans="1:7">
      <c r="A544" s="76"/>
      <c r="E544" s="68"/>
      <c r="G544" s="68"/>
    </row>
    <row r="545" spans="1:7">
      <c r="A545" s="76"/>
      <c r="E545" s="68"/>
      <c r="G545" s="68"/>
    </row>
    <row r="546" spans="1:7">
      <c r="A546" s="76"/>
      <c r="E546" s="68"/>
      <c r="G546" s="68"/>
    </row>
    <row r="547" spans="1:7">
      <c r="A547" s="76"/>
      <c r="E547" s="68"/>
      <c r="G547" s="68"/>
    </row>
    <row r="548" spans="1:7">
      <c r="A548" s="76"/>
      <c r="E548" s="68"/>
      <c r="G548" s="68"/>
    </row>
    <row r="549" spans="1:7">
      <c r="A549" s="76"/>
      <c r="E549" s="68"/>
      <c r="G549" s="68"/>
    </row>
    <row r="550" spans="1:7">
      <c r="A550" s="76"/>
      <c r="E550" s="68"/>
      <c r="G550" s="68"/>
    </row>
    <row r="551" spans="1:7">
      <c r="A551" s="76"/>
      <c r="E551" s="68"/>
      <c r="G551" s="68"/>
    </row>
    <row r="552" spans="1:7">
      <c r="A552" s="76"/>
      <c r="E552" s="68"/>
      <c r="G552" s="68"/>
    </row>
    <row r="553" spans="1:7">
      <c r="A553" s="76"/>
      <c r="E553" s="68"/>
      <c r="G553" s="68"/>
    </row>
    <row r="554" spans="1:7">
      <c r="A554" s="76"/>
      <c r="E554" s="68"/>
      <c r="G554" s="68"/>
    </row>
    <row r="555" spans="1:7">
      <c r="A555" s="76"/>
      <c r="E555" s="68"/>
      <c r="G555" s="68"/>
    </row>
    <row r="556" spans="1:7">
      <c r="A556" s="76"/>
      <c r="E556" s="68"/>
      <c r="G556" s="68"/>
    </row>
    <row r="557" spans="1:7">
      <c r="A557" s="76"/>
      <c r="E557" s="68"/>
      <c r="G557" s="68"/>
    </row>
    <row r="558" spans="1:7">
      <c r="A558" s="76"/>
      <c r="E558" s="68"/>
      <c r="G558" s="68"/>
    </row>
    <row r="559" spans="1:7">
      <c r="A559" s="76"/>
      <c r="E559" s="68"/>
      <c r="G559" s="68"/>
    </row>
    <row r="560" spans="1:7">
      <c r="A560" s="76"/>
      <c r="E560" s="68"/>
      <c r="G560" s="68"/>
    </row>
    <row r="561" spans="1:7">
      <c r="A561" s="76"/>
      <c r="E561" s="68"/>
      <c r="G561" s="68"/>
    </row>
    <row r="562" spans="1:7">
      <c r="A562" s="76"/>
      <c r="E562" s="68"/>
      <c r="G562" s="68"/>
    </row>
    <row r="563" spans="1:7">
      <c r="A563" s="76"/>
      <c r="E563" s="68"/>
      <c r="G563" s="68"/>
    </row>
    <row r="564" spans="1:7">
      <c r="A564" s="76"/>
      <c r="E564" s="68"/>
      <c r="G564" s="68"/>
    </row>
    <row r="565" spans="1:7">
      <c r="A565" s="76"/>
      <c r="E565" s="68"/>
      <c r="G565" s="68"/>
    </row>
    <row r="566" spans="1:7">
      <c r="A566" s="76"/>
      <c r="E566" s="68"/>
      <c r="G566" s="68"/>
    </row>
    <row r="567" spans="1:7">
      <c r="A567" s="76"/>
      <c r="E567" s="68"/>
      <c r="G567" s="68"/>
    </row>
    <row r="568" spans="1:7">
      <c r="A568" s="76"/>
      <c r="E568" s="68"/>
      <c r="G568" s="68"/>
    </row>
    <row r="569" spans="1:7">
      <c r="A569" s="76"/>
      <c r="E569" s="68"/>
      <c r="G569" s="68"/>
    </row>
    <row r="570" spans="1:7">
      <c r="A570" s="76"/>
      <c r="E570" s="68"/>
      <c r="G570" s="68"/>
    </row>
    <row r="571" spans="1:7">
      <c r="A571" s="76"/>
      <c r="E571" s="68"/>
      <c r="G571" s="68"/>
    </row>
    <row r="572" spans="1:7">
      <c r="A572" s="76"/>
      <c r="E572" s="68"/>
      <c r="G572" s="68"/>
    </row>
    <row r="573" spans="1:7">
      <c r="A573" s="76"/>
      <c r="E573" s="68"/>
      <c r="G573" s="68"/>
    </row>
    <row r="574" spans="1:7">
      <c r="A574" s="76"/>
      <c r="E574" s="68"/>
      <c r="G574" s="68"/>
    </row>
    <row r="575" spans="1:7">
      <c r="A575" s="76"/>
      <c r="E575" s="68"/>
      <c r="G575" s="68"/>
    </row>
    <row r="576" spans="1:7">
      <c r="A576" s="76"/>
      <c r="E576" s="68"/>
      <c r="G576" s="68"/>
    </row>
    <row r="577" spans="1:7">
      <c r="A577" s="76"/>
      <c r="E577" s="68"/>
      <c r="G577" s="68"/>
    </row>
    <row r="578" spans="1:7">
      <c r="A578" s="76"/>
      <c r="E578" s="68"/>
      <c r="G578" s="68"/>
    </row>
    <row r="579" spans="1:7">
      <c r="A579" s="76"/>
      <c r="E579" s="68"/>
      <c r="G579" s="68"/>
    </row>
    <row r="580" spans="1:7">
      <c r="A580" s="76"/>
      <c r="E580" s="68"/>
      <c r="G580" s="68"/>
    </row>
    <row r="581" spans="1:7">
      <c r="A581" s="76"/>
      <c r="E581" s="68"/>
      <c r="G581" s="68"/>
    </row>
    <row r="582" spans="1:7">
      <c r="A582" s="76"/>
      <c r="E582" s="68"/>
      <c r="G582" s="68"/>
    </row>
    <row r="583" spans="1:7">
      <c r="A583" s="76"/>
      <c r="E583" s="68"/>
      <c r="G583" s="68"/>
    </row>
    <row r="584" spans="1:7">
      <c r="A584" s="76"/>
      <c r="E584" s="68"/>
      <c r="G584" s="68"/>
    </row>
    <row r="585" spans="1:7">
      <c r="A585" s="76"/>
      <c r="E585" s="68"/>
      <c r="G585" s="68"/>
    </row>
    <row r="586" spans="1:7">
      <c r="A586" s="76"/>
      <c r="E586" s="68"/>
      <c r="G586" s="68"/>
    </row>
    <row r="587" spans="1:7">
      <c r="A587" s="76"/>
      <c r="E587" s="68"/>
      <c r="G587" s="68"/>
    </row>
    <row r="588" spans="1:7">
      <c r="A588" s="76"/>
      <c r="E588" s="68"/>
      <c r="G588" s="68"/>
    </row>
    <row r="589" spans="1:7">
      <c r="A589" s="76"/>
      <c r="E589" s="68"/>
      <c r="G589" s="68"/>
    </row>
    <row r="590" spans="1:7">
      <c r="A590" s="76"/>
      <c r="E590" s="68"/>
      <c r="G590" s="68"/>
    </row>
    <row r="591" spans="1:7">
      <c r="A591" s="76"/>
      <c r="E591" s="68"/>
      <c r="G591" s="68"/>
    </row>
    <row r="592" spans="1:7">
      <c r="A592" s="76"/>
      <c r="E592" s="68"/>
      <c r="G592" s="68"/>
    </row>
    <row r="593" spans="1:7">
      <c r="A593" s="76"/>
      <c r="E593" s="68"/>
      <c r="G593" s="68"/>
    </row>
    <row r="594" spans="1:7">
      <c r="A594" s="76"/>
      <c r="E594" s="68"/>
      <c r="G594" s="68"/>
    </row>
    <row r="595" spans="1:7">
      <c r="A595" s="76"/>
      <c r="E595" s="68"/>
      <c r="G595" s="68"/>
    </row>
    <row r="596" spans="1:7">
      <c r="A596" s="76"/>
      <c r="E596" s="68"/>
      <c r="G596" s="68"/>
    </row>
    <row r="597" spans="1:7">
      <c r="A597" s="76"/>
      <c r="E597" s="68"/>
      <c r="G597" s="68"/>
    </row>
    <row r="598" spans="1:7">
      <c r="A598" s="76"/>
      <c r="E598" s="68"/>
      <c r="G598" s="68"/>
    </row>
    <row r="599" spans="1:7">
      <c r="A599" s="76"/>
      <c r="E599" s="68"/>
      <c r="G599" s="68"/>
    </row>
    <row r="600" spans="1:7">
      <c r="A600" s="76"/>
      <c r="E600" s="68"/>
      <c r="G600" s="68"/>
    </row>
    <row r="601" spans="1:7">
      <c r="A601" s="76"/>
      <c r="E601" s="68"/>
      <c r="G601" s="68"/>
    </row>
    <row r="602" spans="1:7">
      <c r="A602" s="76"/>
      <c r="E602" s="68"/>
      <c r="G602" s="68"/>
    </row>
    <row r="603" spans="1:7">
      <c r="A603" s="76"/>
      <c r="E603" s="68"/>
      <c r="G603" s="68"/>
    </row>
    <row r="604" spans="1:7">
      <c r="A604" s="76"/>
      <c r="E604" s="68"/>
      <c r="G604" s="68"/>
    </row>
    <row r="605" spans="1:7">
      <c r="A605" s="76"/>
      <c r="E605" s="68"/>
      <c r="G605" s="68"/>
    </row>
    <row r="606" spans="1:7">
      <c r="A606" s="76"/>
      <c r="E606" s="68"/>
      <c r="G606" s="68"/>
    </row>
    <row r="607" spans="1:7">
      <c r="A607" s="76"/>
      <c r="E607" s="68"/>
      <c r="G607" s="68"/>
    </row>
    <row r="608" spans="1:7">
      <c r="A608" s="76"/>
      <c r="E608" s="68"/>
      <c r="G608" s="68"/>
    </row>
    <row r="609" spans="1:7">
      <c r="A609" s="76"/>
      <c r="E609" s="68"/>
      <c r="G609" s="68"/>
    </row>
    <row r="610" spans="1:7">
      <c r="A610" s="76"/>
      <c r="E610" s="68"/>
      <c r="G610" s="68"/>
    </row>
    <row r="611" spans="1:7">
      <c r="A611" s="76"/>
      <c r="E611" s="68"/>
      <c r="G611" s="68"/>
    </row>
    <row r="612" spans="1:7">
      <c r="A612" s="76"/>
      <c r="E612" s="68"/>
      <c r="G612" s="68"/>
    </row>
    <row r="613" spans="1:7">
      <c r="A613" s="76"/>
      <c r="E613" s="68"/>
      <c r="G613" s="68"/>
    </row>
    <row r="614" spans="1:7">
      <c r="A614" s="76"/>
      <c r="E614" s="68"/>
      <c r="G614" s="68"/>
    </row>
    <row r="615" spans="1:7">
      <c r="A615" s="76"/>
      <c r="E615" s="68"/>
      <c r="G615" s="68"/>
    </row>
    <row r="616" spans="1:7">
      <c r="A616" s="76"/>
      <c r="E616" s="68"/>
      <c r="G616" s="68"/>
    </row>
    <row r="617" spans="1:7">
      <c r="A617" s="76"/>
      <c r="E617" s="68"/>
      <c r="G617" s="68"/>
    </row>
    <row r="618" spans="1:7">
      <c r="A618" s="76"/>
      <c r="E618" s="68"/>
      <c r="G618" s="68"/>
    </row>
    <row r="619" spans="1:7">
      <c r="A619" s="76"/>
      <c r="E619" s="68"/>
      <c r="G619" s="68"/>
    </row>
    <row r="620" spans="1:7">
      <c r="A620" s="76"/>
      <c r="E620" s="68"/>
      <c r="G620" s="68"/>
    </row>
    <row r="621" spans="1:7">
      <c r="A621" s="76"/>
      <c r="E621" s="68"/>
      <c r="G621" s="68"/>
    </row>
    <row r="622" spans="1:7">
      <c r="A622" s="76"/>
      <c r="E622" s="68"/>
      <c r="G622" s="68"/>
    </row>
    <row r="623" spans="1:7">
      <c r="A623" s="76"/>
      <c r="E623" s="68"/>
      <c r="G623" s="68"/>
    </row>
    <row r="624" spans="1:7">
      <c r="A624" s="76"/>
      <c r="E624" s="68"/>
      <c r="G624" s="68"/>
    </row>
    <row r="625" spans="1:7">
      <c r="A625" s="76"/>
      <c r="E625" s="68"/>
      <c r="G625" s="68"/>
    </row>
    <row r="626" spans="1:7">
      <c r="A626" s="76"/>
      <c r="E626" s="68"/>
      <c r="G626" s="68"/>
    </row>
    <row r="627" spans="1:7">
      <c r="A627" s="76"/>
      <c r="E627" s="68"/>
      <c r="G627" s="68"/>
    </row>
    <row r="628" spans="1:7">
      <c r="A628" s="76"/>
      <c r="E628" s="68"/>
      <c r="G628" s="68"/>
    </row>
    <row r="629" spans="1:7">
      <c r="A629" s="76"/>
      <c r="E629" s="68"/>
      <c r="G629" s="68"/>
    </row>
    <row r="630" spans="1:7">
      <c r="A630" s="76"/>
      <c r="E630" s="68"/>
      <c r="G630" s="68"/>
    </row>
    <row r="631" spans="1:7">
      <c r="A631" s="76"/>
      <c r="E631" s="68"/>
      <c r="G631" s="68"/>
    </row>
    <row r="632" spans="1:7">
      <c r="A632" s="76"/>
      <c r="E632" s="68"/>
      <c r="G632" s="68"/>
    </row>
    <row r="633" spans="1:7">
      <c r="A633" s="76"/>
      <c r="E633" s="68"/>
      <c r="G633" s="68"/>
    </row>
    <row r="634" spans="1:7">
      <c r="A634" s="76"/>
      <c r="E634" s="68"/>
      <c r="G634" s="68"/>
    </row>
    <row r="635" spans="1:7">
      <c r="A635" s="76"/>
      <c r="E635" s="68"/>
      <c r="G635" s="68"/>
    </row>
    <row r="636" spans="1:7">
      <c r="A636" s="76"/>
      <c r="E636" s="68"/>
      <c r="G636" s="68"/>
    </row>
    <row r="637" spans="1:7">
      <c r="A637" s="76"/>
      <c r="E637" s="68"/>
      <c r="G637" s="68"/>
    </row>
    <row r="638" spans="1:7">
      <c r="A638" s="76"/>
      <c r="E638" s="68"/>
      <c r="G638" s="68"/>
    </row>
    <row r="639" spans="1:7">
      <c r="A639" s="76"/>
      <c r="E639" s="68"/>
      <c r="G639" s="68"/>
    </row>
    <row r="640" spans="1:7">
      <c r="A640" s="76"/>
      <c r="E640" s="68"/>
      <c r="G640" s="68"/>
    </row>
    <row r="641" spans="1:7">
      <c r="A641" s="76"/>
      <c r="E641" s="68"/>
      <c r="G641" s="68"/>
    </row>
    <row r="642" spans="1:7">
      <c r="A642" s="76"/>
      <c r="E642" s="68"/>
      <c r="G642" s="68"/>
    </row>
    <row r="643" spans="1:7">
      <c r="A643" s="76"/>
      <c r="E643" s="68"/>
      <c r="G643" s="68"/>
    </row>
    <row r="644" spans="1:7">
      <c r="A644" s="76"/>
      <c r="E644" s="68"/>
      <c r="G644" s="68"/>
    </row>
    <row r="645" spans="1:7">
      <c r="A645" s="76"/>
      <c r="E645" s="68"/>
      <c r="G645" s="68"/>
    </row>
    <row r="646" spans="1:7">
      <c r="A646" s="76"/>
      <c r="E646" s="68"/>
      <c r="G646" s="68"/>
    </row>
    <row r="647" spans="1:7">
      <c r="A647" s="76"/>
      <c r="E647" s="68"/>
      <c r="G647" s="68"/>
    </row>
    <row r="648" spans="1:7">
      <c r="A648" s="76"/>
      <c r="E648" s="68"/>
      <c r="G648" s="68"/>
    </row>
    <row r="649" spans="1:7">
      <c r="A649" s="76"/>
      <c r="E649" s="68"/>
      <c r="G649" s="68"/>
    </row>
    <row r="650" spans="1:7">
      <c r="A650" s="76"/>
      <c r="E650" s="68"/>
      <c r="G650" s="68"/>
    </row>
    <row r="651" spans="1:7">
      <c r="A651" s="76"/>
      <c r="E651" s="68"/>
      <c r="G651" s="68"/>
    </row>
    <row r="652" spans="1:7">
      <c r="A652" s="76"/>
      <c r="E652" s="68"/>
      <c r="G652" s="68"/>
    </row>
    <row r="653" spans="1:7">
      <c r="A653" s="76"/>
      <c r="E653" s="68"/>
      <c r="G653" s="68"/>
    </row>
    <row r="654" spans="1:7">
      <c r="A654" s="76"/>
      <c r="E654" s="68"/>
      <c r="G654" s="68"/>
    </row>
    <row r="655" spans="1:7">
      <c r="A655" s="76"/>
      <c r="E655" s="68"/>
      <c r="G655" s="68"/>
    </row>
    <row r="656" spans="1:7">
      <c r="A656" s="76"/>
      <c r="E656" s="68"/>
      <c r="G656" s="68"/>
    </row>
    <row r="657" spans="1:7">
      <c r="A657" s="76"/>
      <c r="E657" s="68"/>
      <c r="G657" s="68"/>
    </row>
    <row r="658" spans="1:7">
      <c r="A658" s="76"/>
      <c r="E658" s="68"/>
      <c r="G658" s="68"/>
    </row>
    <row r="659" spans="1:7">
      <c r="A659" s="76"/>
      <c r="E659" s="68"/>
      <c r="G659" s="68"/>
    </row>
    <row r="660" spans="1:7">
      <c r="A660" s="76"/>
      <c r="E660" s="68"/>
      <c r="G660" s="68"/>
    </row>
    <row r="661" spans="1:7">
      <c r="A661" s="76"/>
      <c r="E661" s="68"/>
      <c r="G661" s="68"/>
    </row>
    <row r="662" spans="1:7">
      <c r="A662" s="76"/>
      <c r="E662" s="68"/>
      <c r="G662" s="68"/>
    </row>
    <row r="663" spans="1:7">
      <c r="A663" s="76"/>
      <c r="E663" s="68"/>
      <c r="G663" s="68"/>
    </row>
    <row r="664" spans="1:7">
      <c r="A664" s="76"/>
      <c r="E664" s="68"/>
      <c r="G664" s="68"/>
    </row>
    <row r="665" spans="1:7">
      <c r="A665" s="76"/>
      <c r="E665" s="68"/>
      <c r="G665" s="68"/>
    </row>
    <row r="666" spans="1:7">
      <c r="A666" s="76"/>
      <c r="E666" s="68"/>
      <c r="G666" s="68"/>
    </row>
    <row r="667" spans="1:7">
      <c r="A667" s="76"/>
      <c r="E667" s="68"/>
      <c r="G667" s="68"/>
    </row>
    <row r="668" spans="1:7">
      <c r="A668" s="76"/>
      <c r="E668" s="68"/>
      <c r="G668" s="68"/>
    </row>
    <row r="669" spans="1:7">
      <c r="A669" s="76"/>
      <c r="E669" s="68"/>
      <c r="G669" s="68"/>
    </row>
    <row r="670" spans="1:7">
      <c r="A670" s="76"/>
      <c r="E670" s="68"/>
      <c r="G670" s="68"/>
    </row>
    <row r="671" spans="1:7">
      <c r="A671" s="76"/>
      <c r="E671" s="68"/>
      <c r="G671" s="68"/>
    </row>
    <row r="672" spans="1:7">
      <c r="A672" s="76"/>
      <c r="E672" s="68"/>
      <c r="G672" s="68"/>
    </row>
    <row r="673" spans="1:7">
      <c r="A673" s="76"/>
      <c r="E673" s="68"/>
      <c r="G673" s="68"/>
    </row>
    <row r="674" spans="1:7">
      <c r="A674" s="76"/>
      <c r="E674" s="68"/>
      <c r="G674" s="68"/>
    </row>
    <row r="675" spans="1:7">
      <c r="A675" s="76"/>
      <c r="E675" s="68"/>
      <c r="G675" s="68"/>
    </row>
    <row r="676" spans="1:7">
      <c r="A676" s="76"/>
      <c r="E676" s="68"/>
      <c r="G676" s="68"/>
    </row>
    <row r="677" spans="1:7">
      <c r="A677" s="76"/>
      <c r="E677" s="68"/>
      <c r="G677" s="68"/>
    </row>
    <row r="678" spans="1:7">
      <c r="A678" s="76"/>
      <c r="E678" s="68"/>
      <c r="G678" s="68"/>
    </row>
    <row r="679" spans="1:7">
      <c r="A679" s="76"/>
      <c r="E679" s="68"/>
      <c r="G679" s="68"/>
    </row>
    <row r="680" spans="1:7">
      <c r="A680" s="76"/>
      <c r="E680" s="68"/>
      <c r="G680" s="68"/>
    </row>
    <row r="681" spans="1:7">
      <c r="A681" s="76"/>
      <c r="E681" s="68"/>
      <c r="G681" s="68"/>
    </row>
    <row r="682" spans="1:7">
      <c r="A682" s="76"/>
      <c r="E682" s="68"/>
      <c r="G682" s="68"/>
    </row>
    <row r="683" spans="1:7">
      <c r="A683" s="76"/>
      <c r="E683" s="68"/>
      <c r="G683" s="68"/>
    </row>
    <row r="684" spans="1:7">
      <c r="A684" s="76"/>
      <c r="E684" s="68"/>
      <c r="G684" s="68"/>
    </row>
    <row r="685" spans="1:7">
      <c r="A685" s="76"/>
      <c r="E685" s="68"/>
      <c r="G685" s="68"/>
    </row>
    <row r="686" spans="1:7">
      <c r="A686" s="76"/>
      <c r="E686" s="68"/>
      <c r="G686" s="68"/>
    </row>
    <row r="687" spans="1:7">
      <c r="A687" s="76"/>
      <c r="E687" s="68"/>
      <c r="G687" s="68"/>
    </row>
    <row r="688" spans="1:7">
      <c r="A688" s="76"/>
      <c r="E688" s="68"/>
      <c r="G688" s="68"/>
    </row>
    <row r="689" spans="1:7">
      <c r="A689" s="76"/>
      <c r="E689" s="68"/>
      <c r="G689" s="68"/>
    </row>
    <row r="690" spans="1:7">
      <c r="A690" s="76"/>
      <c r="E690" s="68"/>
      <c r="G690" s="68"/>
    </row>
    <row r="691" spans="1:7">
      <c r="A691" s="76"/>
      <c r="E691" s="68"/>
      <c r="G691" s="68"/>
    </row>
    <row r="692" spans="1:7">
      <c r="A692" s="76"/>
      <c r="E692" s="68"/>
      <c r="G692" s="68"/>
    </row>
    <row r="693" spans="1:7">
      <c r="A693" s="76"/>
      <c r="E693" s="68"/>
      <c r="G693" s="68"/>
    </row>
    <row r="694" spans="1:7">
      <c r="A694" s="76"/>
      <c r="E694" s="68"/>
      <c r="G694" s="68"/>
    </row>
    <row r="695" spans="1:7">
      <c r="A695" s="76"/>
      <c r="E695" s="68"/>
      <c r="G695" s="68"/>
    </row>
    <row r="696" spans="1:7">
      <c r="A696" s="76"/>
      <c r="E696" s="68"/>
      <c r="G696" s="68"/>
    </row>
    <row r="697" spans="1:7">
      <c r="A697" s="76"/>
      <c r="E697" s="68"/>
      <c r="G697" s="68"/>
    </row>
    <row r="698" spans="1:7">
      <c r="A698" s="76"/>
      <c r="E698" s="68"/>
      <c r="G698" s="68"/>
    </row>
    <row r="699" spans="1:7">
      <c r="A699" s="76"/>
      <c r="E699" s="68"/>
      <c r="G699" s="68"/>
    </row>
    <row r="700" spans="1:7">
      <c r="A700" s="76"/>
      <c r="E700" s="68"/>
      <c r="G700" s="68"/>
    </row>
    <row r="701" spans="1:7">
      <c r="A701" s="76"/>
      <c r="E701" s="68"/>
      <c r="G701" s="68"/>
    </row>
    <row r="702" spans="1:7">
      <c r="A702" s="76"/>
      <c r="E702" s="68"/>
      <c r="G702" s="68"/>
    </row>
    <row r="703" spans="1:7">
      <c r="A703" s="76"/>
      <c r="E703" s="68"/>
      <c r="G703" s="68"/>
    </row>
    <row r="704" spans="1:7">
      <c r="A704" s="76"/>
      <c r="E704" s="68"/>
      <c r="G704" s="68"/>
    </row>
    <row r="705" spans="1:7">
      <c r="A705" s="76"/>
      <c r="E705" s="68"/>
      <c r="G705" s="68"/>
    </row>
    <row r="706" spans="1:7">
      <c r="A706" s="76"/>
      <c r="E706" s="68"/>
      <c r="G706" s="68"/>
    </row>
    <row r="707" spans="1:7">
      <c r="A707" s="76"/>
      <c r="E707" s="68"/>
      <c r="G707" s="68"/>
    </row>
    <row r="708" spans="1:7">
      <c r="A708" s="76"/>
      <c r="E708" s="68"/>
      <c r="G708" s="68"/>
    </row>
    <row r="709" spans="1:7">
      <c r="A709" s="76"/>
      <c r="E709" s="68"/>
      <c r="G709" s="68"/>
    </row>
    <row r="710" spans="1:7">
      <c r="A710" s="76"/>
      <c r="E710" s="68"/>
      <c r="G710" s="68"/>
    </row>
    <row r="711" spans="1:7">
      <c r="A711" s="76"/>
      <c r="E711" s="68"/>
      <c r="G711" s="68"/>
    </row>
    <row r="712" spans="1:7">
      <c r="A712" s="76"/>
      <c r="E712" s="68"/>
      <c r="G712" s="68"/>
    </row>
    <row r="713" spans="1:7">
      <c r="A713" s="76"/>
      <c r="E713" s="68"/>
      <c r="G713" s="68"/>
    </row>
    <row r="714" spans="1:7">
      <c r="A714" s="76"/>
      <c r="E714" s="68"/>
      <c r="G714" s="68"/>
    </row>
    <row r="715" spans="1:7">
      <c r="A715" s="76"/>
      <c r="E715" s="68"/>
      <c r="G715" s="68"/>
    </row>
    <row r="716" spans="1:7">
      <c r="A716" s="76"/>
      <c r="E716" s="68"/>
      <c r="G716" s="68"/>
    </row>
    <row r="717" spans="1:7">
      <c r="A717" s="76"/>
      <c r="E717" s="68"/>
      <c r="G717" s="68"/>
    </row>
    <row r="718" spans="1:7">
      <c r="A718" s="76"/>
      <c r="E718" s="68"/>
      <c r="G718" s="68"/>
    </row>
    <row r="719" spans="1:7">
      <c r="A719" s="76"/>
      <c r="E719" s="68"/>
      <c r="G719" s="68"/>
    </row>
    <row r="720" spans="1:7">
      <c r="A720" s="76"/>
      <c r="E720" s="68"/>
      <c r="G720" s="68"/>
    </row>
    <row r="721" spans="1:7">
      <c r="A721" s="76"/>
      <c r="E721" s="68"/>
      <c r="G721" s="68"/>
    </row>
    <row r="722" spans="1:7">
      <c r="A722" s="76"/>
      <c r="E722" s="68"/>
      <c r="G722" s="68"/>
    </row>
    <row r="723" spans="1:7">
      <c r="A723" s="76"/>
      <c r="E723" s="68"/>
      <c r="G723" s="68"/>
    </row>
    <row r="724" spans="1:7">
      <c r="A724" s="76"/>
      <c r="E724" s="68"/>
      <c r="G724" s="68"/>
    </row>
    <row r="725" spans="1:7">
      <c r="A725" s="76"/>
      <c r="E725" s="68"/>
      <c r="G725" s="68"/>
    </row>
    <row r="726" spans="1:7">
      <c r="A726" s="76"/>
      <c r="E726" s="68"/>
      <c r="G726" s="68"/>
    </row>
    <row r="727" spans="1:7">
      <c r="A727" s="76"/>
      <c r="E727" s="68"/>
      <c r="G727" s="68"/>
    </row>
    <row r="728" spans="1:7">
      <c r="A728" s="76"/>
      <c r="E728" s="68"/>
      <c r="G728" s="68"/>
    </row>
    <row r="729" spans="1:7">
      <c r="A729" s="76"/>
      <c r="E729" s="68"/>
      <c r="G729" s="68"/>
    </row>
    <row r="730" spans="1:7">
      <c r="A730" s="76"/>
      <c r="E730" s="68"/>
      <c r="G730" s="68"/>
    </row>
    <row r="731" spans="1:7">
      <c r="A731" s="76"/>
      <c r="E731" s="68"/>
      <c r="G731" s="68"/>
    </row>
    <row r="732" spans="1:7">
      <c r="A732" s="76"/>
      <c r="E732" s="68"/>
      <c r="G732" s="68"/>
    </row>
    <row r="733" spans="1:7">
      <c r="A733" s="76"/>
      <c r="E733" s="68"/>
      <c r="G733" s="68"/>
    </row>
    <row r="734" spans="1:7">
      <c r="A734" s="76"/>
      <c r="E734" s="68"/>
      <c r="G734" s="68"/>
    </row>
    <row r="735" spans="1:7">
      <c r="A735" s="76"/>
      <c r="E735" s="68"/>
      <c r="G735" s="68"/>
    </row>
    <row r="736" spans="1:7">
      <c r="A736" s="76"/>
      <c r="E736" s="68"/>
      <c r="G736" s="68"/>
    </row>
    <row r="737" spans="1:7">
      <c r="A737" s="76"/>
      <c r="E737" s="68"/>
      <c r="G737" s="68"/>
    </row>
    <row r="738" spans="1:7">
      <c r="A738" s="76"/>
      <c r="E738" s="68"/>
      <c r="G738" s="68"/>
    </row>
    <row r="739" spans="1:7">
      <c r="A739" s="76"/>
      <c r="E739" s="68"/>
      <c r="G739" s="68"/>
    </row>
    <row r="740" spans="1:7">
      <c r="A740" s="76"/>
      <c r="E740" s="68"/>
      <c r="G740" s="68"/>
    </row>
    <row r="741" spans="1:7">
      <c r="A741" s="76"/>
      <c r="E741" s="68"/>
      <c r="G741" s="68"/>
    </row>
    <row r="742" spans="1:7">
      <c r="A742" s="76"/>
      <c r="E742" s="68"/>
      <c r="G742" s="68"/>
    </row>
    <row r="743" spans="1:7">
      <c r="A743" s="76"/>
      <c r="E743" s="68"/>
      <c r="G743" s="68"/>
    </row>
    <row r="744" spans="1:7">
      <c r="A744" s="76"/>
      <c r="E744" s="68"/>
      <c r="G744" s="68"/>
    </row>
    <row r="745" spans="1:7">
      <c r="A745" s="76"/>
      <c r="E745" s="68"/>
      <c r="G745" s="68"/>
    </row>
    <row r="746" spans="1:7">
      <c r="A746" s="76"/>
      <c r="E746" s="68"/>
      <c r="G746" s="68"/>
    </row>
    <row r="747" spans="1:7">
      <c r="A747" s="76"/>
      <c r="E747" s="68"/>
      <c r="G747" s="68"/>
    </row>
    <row r="748" spans="1:7">
      <c r="A748" s="76"/>
      <c r="E748" s="68"/>
      <c r="G748" s="68"/>
    </row>
    <row r="749" spans="1:7">
      <c r="A749" s="76"/>
      <c r="E749" s="68"/>
      <c r="G749" s="68"/>
    </row>
    <row r="750" spans="1:7">
      <c r="A750" s="76"/>
      <c r="E750" s="68"/>
      <c r="G750" s="68"/>
    </row>
    <row r="751" spans="1:7">
      <c r="A751" s="76"/>
      <c r="E751" s="68"/>
      <c r="G751" s="68"/>
    </row>
    <row r="752" spans="1:7">
      <c r="A752" s="76"/>
      <c r="E752" s="68"/>
      <c r="G752" s="68"/>
    </row>
    <row r="753" spans="1:7">
      <c r="A753" s="76"/>
      <c r="E753" s="68"/>
      <c r="G753" s="68"/>
    </row>
    <row r="754" spans="1:7">
      <c r="A754" s="76"/>
      <c r="E754" s="68"/>
      <c r="G754" s="68"/>
    </row>
    <row r="755" spans="1:7">
      <c r="A755" s="76"/>
      <c r="E755" s="68"/>
      <c r="G755" s="68"/>
    </row>
    <row r="756" spans="1:7">
      <c r="A756" s="76"/>
      <c r="E756" s="68"/>
      <c r="G756" s="68"/>
    </row>
    <row r="757" spans="1:7">
      <c r="A757" s="76"/>
      <c r="E757" s="68"/>
      <c r="G757" s="68"/>
    </row>
    <row r="758" spans="1:7">
      <c r="A758" s="76"/>
      <c r="E758" s="68"/>
      <c r="G758" s="68"/>
    </row>
    <row r="759" spans="1:7">
      <c r="A759" s="76"/>
      <c r="E759" s="68"/>
      <c r="G759" s="68"/>
    </row>
    <row r="760" spans="1:7">
      <c r="A760" s="76"/>
      <c r="E760" s="68"/>
      <c r="G760" s="68"/>
    </row>
    <row r="761" spans="1:7">
      <c r="A761" s="76"/>
      <c r="E761" s="68"/>
      <c r="G761" s="68"/>
    </row>
    <row r="762" spans="1:7">
      <c r="A762" s="76"/>
      <c r="E762" s="68"/>
      <c r="G762" s="68"/>
    </row>
    <row r="763" spans="1:7">
      <c r="A763" s="76"/>
      <c r="E763" s="68"/>
      <c r="G763" s="68"/>
    </row>
    <row r="764" spans="1:7">
      <c r="A764" s="76"/>
      <c r="E764" s="68"/>
      <c r="G764" s="68"/>
    </row>
    <row r="765" spans="1:7">
      <c r="A765" s="76"/>
      <c r="E765" s="68"/>
      <c r="G765" s="68"/>
    </row>
    <row r="766" spans="1:7">
      <c r="A766" s="76"/>
      <c r="E766" s="68"/>
      <c r="G766" s="68"/>
    </row>
    <row r="767" spans="1:7">
      <c r="A767" s="76"/>
      <c r="E767" s="68"/>
      <c r="G767" s="68"/>
    </row>
    <row r="768" spans="1:7">
      <c r="A768" s="76"/>
      <c r="E768" s="68"/>
      <c r="G768" s="68"/>
    </row>
    <row r="769" spans="1:7">
      <c r="A769" s="76"/>
      <c r="E769" s="68"/>
      <c r="G769" s="68"/>
    </row>
    <row r="770" spans="1:7">
      <c r="A770" s="76"/>
      <c r="E770" s="68"/>
      <c r="G770" s="68"/>
    </row>
    <row r="771" spans="1:7">
      <c r="A771" s="76"/>
      <c r="E771" s="68"/>
      <c r="G771" s="68"/>
    </row>
    <row r="772" spans="1:7">
      <c r="A772" s="76"/>
      <c r="E772" s="68"/>
      <c r="G772" s="68"/>
    </row>
    <row r="773" spans="1:7">
      <c r="A773" s="76"/>
      <c r="E773" s="68"/>
      <c r="G773" s="68"/>
    </row>
    <row r="774" spans="1:7">
      <c r="A774" s="76"/>
      <c r="E774" s="68"/>
      <c r="G774" s="68"/>
    </row>
    <row r="775" spans="1:7">
      <c r="A775" s="76"/>
      <c r="E775" s="68"/>
      <c r="G775" s="68"/>
    </row>
    <row r="776" spans="1:7">
      <c r="A776" s="76"/>
      <c r="E776" s="68"/>
      <c r="G776" s="68"/>
    </row>
    <row r="777" spans="1:7">
      <c r="A777" s="76"/>
      <c r="E777" s="68"/>
      <c r="G777" s="68"/>
    </row>
    <row r="778" spans="1:7">
      <c r="A778" s="76"/>
      <c r="E778" s="68"/>
      <c r="G778" s="68"/>
    </row>
    <row r="779" spans="1:7">
      <c r="A779" s="76"/>
      <c r="E779" s="68"/>
      <c r="G779" s="68"/>
    </row>
    <row r="780" spans="1:7">
      <c r="A780" s="76"/>
      <c r="E780" s="68"/>
      <c r="G780" s="68"/>
    </row>
    <row r="781" spans="1:7">
      <c r="A781" s="76"/>
      <c r="E781" s="68"/>
      <c r="G781" s="68"/>
    </row>
    <row r="782" spans="1:7">
      <c r="A782" s="76"/>
      <c r="E782" s="68"/>
      <c r="G782" s="68"/>
    </row>
    <row r="783" spans="1:7">
      <c r="A783" s="76"/>
      <c r="E783" s="68"/>
      <c r="G783" s="68"/>
    </row>
    <row r="784" spans="1:7">
      <c r="A784" s="76"/>
      <c r="E784" s="68"/>
      <c r="G784" s="68"/>
    </row>
    <row r="785" spans="1:7">
      <c r="A785" s="76"/>
      <c r="E785" s="68"/>
      <c r="G785" s="68"/>
    </row>
    <row r="786" spans="1:7">
      <c r="A786" s="76"/>
      <c r="E786" s="68"/>
      <c r="G786" s="68"/>
    </row>
    <row r="787" spans="1:7">
      <c r="A787" s="76"/>
      <c r="E787" s="68"/>
      <c r="G787" s="68"/>
    </row>
    <row r="788" spans="1:7">
      <c r="A788" s="76"/>
      <c r="E788" s="68"/>
      <c r="G788" s="68"/>
    </row>
    <row r="789" spans="1:7">
      <c r="A789" s="76"/>
      <c r="E789" s="68"/>
      <c r="G789" s="68"/>
    </row>
    <row r="790" spans="1:7">
      <c r="A790" s="76"/>
      <c r="E790" s="68"/>
      <c r="G790" s="68"/>
    </row>
    <row r="791" spans="1:7">
      <c r="A791" s="76"/>
      <c r="E791" s="68"/>
      <c r="G791" s="68"/>
    </row>
    <row r="792" spans="1:7">
      <c r="A792" s="76"/>
      <c r="E792" s="68"/>
      <c r="G792" s="68"/>
    </row>
    <row r="793" spans="1:7">
      <c r="A793" s="76"/>
      <c r="E793" s="68"/>
      <c r="G793" s="68"/>
    </row>
    <row r="794" spans="1:7">
      <c r="A794" s="76"/>
      <c r="E794" s="68"/>
      <c r="G794" s="68"/>
    </row>
    <row r="795" spans="1:7">
      <c r="A795" s="76"/>
      <c r="E795" s="68"/>
      <c r="G795" s="68"/>
    </row>
    <row r="796" spans="1:7">
      <c r="A796" s="76"/>
      <c r="E796" s="68"/>
      <c r="G796" s="68"/>
    </row>
    <row r="797" spans="1:7">
      <c r="A797" s="76"/>
      <c r="E797" s="68"/>
      <c r="G797" s="68"/>
    </row>
    <row r="798" spans="1:7">
      <c r="A798" s="76"/>
      <c r="E798" s="68"/>
      <c r="G798" s="68"/>
    </row>
    <row r="799" spans="1:7">
      <c r="A799" s="76"/>
      <c r="E799" s="68"/>
      <c r="G799" s="68"/>
    </row>
    <row r="800" spans="1:7">
      <c r="A800" s="76"/>
      <c r="E800" s="68"/>
      <c r="G800" s="68"/>
    </row>
    <row r="801" spans="1:7">
      <c r="A801" s="76"/>
      <c r="E801" s="68"/>
      <c r="G801" s="68"/>
    </row>
    <row r="802" spans="1:7">
      <c r="A802" s="76"/>
      <c r="E802" s="68"/>
      <c r="G802" s="68"/>
    </row>
    <row r="803" spans="1:7">
      <c r="A803" s="76"/>
      <c r="E803" s="68"/>
      <c r="G803" s="68"/>
    </row>
    <row r="804" spans="1:7">
      <c r="A804" s="76"/>
      <c r="E804" s="68"/>
      <c r="G804" s="68"/>
    </row>
    <row r="805" spans="1:7">
      <c r="A805" s="76"/>
      <c r="E805" s="68"/>
      <c r="G805" s="68"/>
    </row>
    <row r="806" spans="1:7">
      <c r="A806" s="76"/>
      <c r="E806" s="68"/>
      <c r="G806" s="68"/>
    </row>
    <row r="807" spans="1:7">
      <c r="A807" s="76"/>
      <c r="E807" s="68"/>
      <c r="G807" s="68"/>
    </row>
    <row r="808" spans="1:7">
      <c r="A808" s="76"/>
      <c r="E808" s="68"/>
      <c r="G808" s="68"/>
    </row>
    <row r="809" spans="1:7">
      <c r="A809" s="76"/>
      <c r="E809" s="68"/>
      <c r="G809" s="68"/>
    </row>
    <row r="810" spans="1:7">
      <c r="A810" s="76"/>
      <c r="E810" s="68"/>
      <c r="G810" s="68"/>
    </row>
    <row r="811" spans="1:7">
      <c r="A811" s="76"/>
      <c r="E811" s="68"/>
      <c r="G811" s="68"/>
    </row>
    <row r="812" spans="1:7">
      <c r="A812" s="76"/>
      <c r="E812" s="68"/>
      <c r="G812" s="68"/>
    </row>
    <row r="813" spans="1:7">
      <c r="A813" s="76"/>
      <c r="E813" s="68"/>
      <c r="G813" s="68"/>
    </row>
    <row r="814" spans="1:7">
      <c r="A814" s="76"/>
      <c r="E814" s="68"/>
      <c r="G814" s="68"/>
    </row>
    <row r="815" spans="1:7">
      <c r="A815" s="76"/>
      <c r="E815" s="68"/>
      <c r="G815" s="68"/>
    </row>
    <row r="816" spans="1:7">
      <c r="A816" s="76"/>
      <c r="E816" s="68"/>
      <c r="G816" s="68"/>
    </row>
    <row r="817" spans="1:7">
      <c r="A817" s="76"/>
      <c r="E817" s="68"/>
      <c r="G817" s="68"/>
    </row>
    <row r="818" spans="1:7">
      <c r="A818" s="76"/>
      <c r="E818" s="68"/>
      <c r="G818" s="68"/>
    </row>
    <row r="819" spans="1:7">
      <c r="A819" s="76"/>
      <c r="E819" s="68"/>
      <c r="G819" s="68"/>
    </row>
    <row r="820" spans="1:7">
      <c r="A820" s="76"/>
      <c r="E820" s="68"/>
      <c r="G820" s="68"/>
    </row>
    <row r="821" spans="1:7">
      <c r="A821" s="76"/>
      <c r="E821" s="68"/>
      <c r="G821" s="68"/>
    </row>
    <row r="822" spans="1:7">
      <c r="A822" s="76"/>
      <c r="E822" s="68"/>
      <c r="G822" s="68"/>
    </row>
    <row r="823" spans="1:7">
      <c r="A823" s="76"/>
      <c r="E823" s="68"/>
      <c r="G823" s="68"/>
    </row>
    <row r="824" spans="1:7">
      <c r="A824" s="76"/>
      <c r="E824" s="68"/>
      <c r="G824" s="68"/>
    </row>
    <row r="825" spans="1:7">
      <c r="A825" s="76"/>
      <c r="E825" s="68"/>
      <c r="G825" s="68"/>
    </row>
    <row r="826" spans="1:7">
      <c r="A826" s="76"/>
      <c r="E826" s="68"/>
      <c r="G826" s="68"/>
    </row>
    <row r="827" spans="1:7">
      <c r="A827" s="76"/>
      <c r="E827" s="68"/>
      <c r="G827" s="68"/>
    </row>
    <row r="828" spans="1:7">
      <c r="A828" s="76"/>
      <c r="E828" s="68"/>
      <c r="G828" s="68"/>
    </row>
    <row r="829" spans="1:7">
      <c r="A829" s="76"/>
      <c r="E829" s="68"/>
      <c r="G829" s="68"/>
    </row>
    <row r="830" spans="1:7">
      <c r="A830" s="76"/>
      <c r="E830" s="68"/>
      <c r="G830" s="68"/>
    </row>
    <row r="831" spans="1:7">
      <c r="A831" s="76"/>
      <c r="E831" s="68"/>
      <c r="G831" s="68"/>
    </row>
    <row r="832" spans="1:7">
      <c r="A832" s="76"/>
      <c r="E832" s="68"/>
      <c r="G832" s="68"/>
    </row>
    <row r="833" spans="1:7">
      <c r="A833" s="76"/>
      <c r="E833" s="68"/>
      <c r="G833" s="68"/>
    </row>
    <row r="834" spans="1:7">
      <c r="A834" s="76"/>
      <c r="E834" s="68"/>
      <c r="G834" s="68"/>
    </row>
    <row r="835" spans="1:7">
      <c r="A835" s="76"/>
      <c r="E835" s="68"/>
      <c r="G835" s="68"/>
    </row>
    <row r="836" spans="1:7">
      <c r="A836" s="76"/>
      <c r="E836" s="68"/>
      <c r="G836" s="68"/>
    </row>
    <row r="837" spans="1:7">
      <c r="A837" s="76"/>
      <c r="E837" s="68"/>
      <c r="G837" s="68"/>
    </row>
    <row r="838" spans="1:7">
      <c r="A838" s="76"/>
      <c r="E838" s="68"/>
      <c r="G838" s="68"/>
    </row>
    <row r="839" spans="1:7">
      <c r="A839" s="76"/>
      <c r="E839" s="68"/>
      <c r="G839" s="68"/>
    </row>
    <row r="840" spans="1:7">
      <c r="A840" s="76"/>
      <c r="E840" s="68"/>
      <c r="G840" s="68"/>
    </row>
    <row r="841" spans="1:7">
      <c r="A841" s="76"/>
      <c r="E841" s="68"/>
      <c r="G841" s="68"/>
    </row>
    <row r="842" spans="1:7">
      <c r="A842" s="76"/>
      <c r="E842" s="68"/>
      <c r="G842" s="68"/>
    </row>
    <row r="843" spans="1:7">
      <c r="A843" s="76"/>
      <c r="E843" s="68"/>
      <c r="G843" s="68"/>
    </row>
    <row r="844" spans="1:7">
      <c r="A844" s="76"/>
      <c r="E844" s="68"/>
      <c r="G844" s="68"/>
    </row>
    <row r="845" spans="1:7">
      <c r="A845" s="76"/>
      <c r="E845" s="68"/>
      <c r="G845" s="68"/>
    </row>
    <row r="846" spans="1:7">
      <c r="A846" s="76"/>
      <c r="E846" s="68"/>
      <c r="G846" s="68"/>
    </row>
    <row r="847" spans="1:7">
      <c r="A847" s="76"/>
      <c r="E847" s="68"/>
      <c r="G847" s="68"/>
    </row>
    <row r="848" spans="1:7">
      <c r="A848" s="76"/>
      <c r="E848" s="68"/>
      <c r="G848" s="68"/>
    </row>
    <row r="849" spans="1:7">
      <c r="A849" s="76"/>
      <c r="E849" s="68"/>
      <c r="G849" s="68"/>
    </row>
    <row r="850" spans="1:7">
      <c r="A850" s="76"/>
      <c r="E850" s="68"/>
      <c r="G850" s="68"/>
    </row>
    <row r="851" spans="1:7">
      <c r="A851" s="76"/>
      <c r="E851" s="68"/>
      <c r="G851" s="68"/>
    </row>
    <row r="852" spans="1:7">
      <c r="A852" s="76"/>
      <c r="E852" s="68"/>
      <c r="G852" s="68"/>
    </row>
    <row r="853" spans="1:7">
      <c r="A853" s="76"/>
      <c r="E853" s="68"/>
      <c r="G853" s="68"/>
    </row>
    <row r="854" spans="1:7">
      <c r="A854" s="76"/>
      <c r="E854" s="68"/>
      <c r="G854" s="68"/>
    </row>
    <row r="855" spans="1:7">
      <c r="A855" s="76"/>
      <c r="E855" s="68"/>
      <c r="G855" s="68"/>
    </row>
    <row r="856" spans="1:7">
      <c r="A856" s="76"/>
      <c r="E856" s="68"/>
      <c r="G856" s="68"/>
    </row>
    <row r="857" spans="1:7">
      <c r="A857" s="76"/>
      <c r="E857" s="68"/>
      <c r="G857" s="68"/>
    </row>
    <row r="858" spans="1:7">
      <c r="A858" s="76"/>
      <c r="E858" s="68"/>
      <c r="G858" s="68"/>
    </row>
    <row r="859" spans="1:7">
      <c r="A859" s="76"/>
      <c r="E859" s="68"/>
      <c r="G859" s="68"/>
    </row>
    <row r="860" spans="1:7">
      <c r="A860" s="76"/>
      <c r="E860" s="68"/>
      <c r="G860" s="68"/>
    </row>
    <row r="861" spans="1:7">
      <c r="A861" s="76"/>
      <c r="E861" s="68"/>
      <c r="G861" s="68"/>
    </row>
    <row r="862" spans="1:7">
      <c r="A862" s="76"/>
      <c r="E862" s="68"/>
      <c r="G862" s="68"/>
    </row>
    <row r="863" spans="1:7">
      <c r="A863" s="76"/>
      <c r="E863" s="68"/>
      <c r="G863" s="68"/>
    </row>
    <row r="864" spans="1:7">
      <c r="A864" s="76"/>
      <c r="E864" s="68"/>
      <c r="G864" s="68"/>
    </row>
    <row r="865" spans="1:7">
      <c r="A865" s="76"/>
      <c r="E865" s="68"/>
      <c r="G865" s="68"/>
    </row>
    <row r="866" spans="1:7">
      <c r="A866" s="76"/>
      <c r="E866" s="68"/>
      <c r="G866" s="68"/>
    </row>
    <row r="867" spans="1:7">
      <c r="A867" s="76"/>
      <c r="E867" s="68"/>
      <c r="G867" s="68"/>
    </row>
    <row r="868" spans="1:7">
      <c r="A868" s="76"/>
      <c r="E868" s="68"/>
      <c r="G868" s="68"/>
    </row>
    <row r="869" spans="1:7">
      <c r="A869" s="76"/>
      <c r="E869" s="68"/>
      <c r="G869" s="68"/>
    </row>
    <row r="870" spans="1:7">
      <c r="A870" s="76"/>
      <c r="E870" s="68"/>
      <c r="G870" s="68"/>
    </row>
    <row r="871" spans="1:7">
      <c r="A871" s="76"/>
      <c r="E871" s="68"/>
      <c r="G871" s="68"/>
    </row>
    <row r="872" spans="1:7">
      <c r="A872" s="76"/>
      <c r="E872" s="68"/>
      <c r="G872" s="68"/>
    </row>
    <row r="873" spans="1:7">
      <c r="A873" s="76"/>
      <c r="E873" s="68"/>
      <c r="G873" s="68"/>
    </row>
    <row r="874" spans="1:7">
      <c r="A874" s="76"/>
      <c r="E874" s="68"/>
      <c r="G874" s="68"/>
    </row>
    <row r="875" spans="1:7">
      <c r="A875" s="76"/>
      <c r="E875" s="68"/>
      <c r="G875" s="68"/>
    </row>
    <row r="876" spans="1:7">
      <c r="A876" s="76"/>
      <c r="E876" s="68"/>
      <c r="G876" s="68"/>
    </row>
    <row r="877" spans="1:7">
      <c r="A877" s="76"/>
      <c r="E877" s="68"/>
      <c r="G877" s="68"/>
    </row>
    <row r="878" spans="1:7">
      <c r="A878" s="76"/>
      <c r="E878" s="68"/>
      <c r="G878" s="68"/>
    </row>
    <row r="879" spans="1:7">
      <c r="A879" s="76"/>
      <c r="E879" s="68"/>
      <c r="G879" s="68"/>
    </row>
    <row r="880" spans="1:7">
      <c r="A880" s="76"/>
      <c r="E880" s="68"/>
      <c r="G880" s="68"/>
    </row>
    <row r="881" spans="1:7">
      <c r="A881" s="76"/>
      <c r="E881" s="68"/>
      <c r="G881" s="68"/>
    </row>
    <row r="882" spans="1:7">
      <c r="A882" s="76"/>
      <c r="E882" s="68"/>
      <c r="G882" s="68"/>
    </row>
    <row r="883" spans="1:7">
      <c r="A883" s="76"/>
      <c r="E883" s="68"/>
      <c r="G883" s="68"/>
    </row>
    <row r="884" spans="1:7">
      <c r="A884" s="76"/>
      <c r="E884" s="68"/>
      <c r="G884" s="68"/>
    </row>
    <row r="885" spans="1:7">
      <c r="A885" s="76"/>
      <c r="E885" s="68"/>
      <c r="G885" s="68"/>
    </row>
    <row r="886" spans="1:7">
      <c r="A886" s="76"/>
      <c r="E886" s="68"/>
      <c r="G886" s="68"/>
    </row>
    <row r="887" spans="1:7">
      <c r="A887" s="76"/>
      <c r="E887" s="68"/>
      <c r="G887" s="68"/>
    </row>
    <row r="888" spans="1:7">
      <c r="A888" s="76"/>
      <c r="E888" s="68"/>
      <c r="G888" s="68"/>
    </row>
    <row r="889" spans="1:7">
      <c r="A889" s="76"/>
      <c r="E889" s="68"/>
      <c r="G889" s="68"/>
    </row>
    <row r="890" spans="1:7">
      <c r="A890" s="76"/>
      <c r="E890" s="68"/>
      <c r="G890" s="68"/>
    </row>
    <row r="891" spans="1:7">
      <c r="A891" s="76"/>
      <c r="E891" s="68"/>
      <c r="G891" s="68"/>
    </row>
    <row r="892" spans="1:7">
      <c r="A892" s="76"/>
      <c r="E892" s="68"/>
      <c r="G892" s="68"/>
    </row>
    <row r="893" spans="1:7">
      <c r="A893" s="76"/>
      <c r="E893" s="68"/>
      <c r="G893" s="68"/>
    </row>
    <row r="894" spans="1:7">
      <c r="A894" s="76"/>
      <c r="E894" s="68"/>
      <c r="G894" s="68"/>
    </row>
    <row r="895" spans="1:7">
      <c r="A895" s="76"/>
      <c r="E895" s="68"/>
      <c r="G895" s="68"/>
    </row>
    <row r="896" spans="1:7">
      <c r="A896" s="76"/>
      <c r="E896" s="68"/>
      <c r="G896" s="68"/>
    </row>
    <row r="897" spans="1:7">
      <c r="A897" s="76"/>
      <c r="E897" s="68"/>
      <c r="G897" s="68"/>
    </row>
    <row r="898" spans="1:7">
      <c r="A898" s="76"/>
      <c r="E898" s="68"/>
      <c r="G898" s="68"/>
    </row>
    <row r="899" spans="1:7">
      <c r="A899" s="76"/>
      <c r="E899" s="68"/>
      <c r="G899" s="68"/>
    </row>
    <row r="900" spans="1:7">
      <c r="A900" s="76"/>
      <c r="E900" s="68"/>
      <c r="G900" s="68"/>
    </row>
    <row r="901" spans="1:7">
      <c r="A901" s="76"/>
      <c r="E901" s="68"/>
      <c r="G901" s="68"/>
    </row>
    <row r="902" spans="1:7">
      <c r="A902" s="76"/>
      <c r="E902" s="68"/>
      <c r="G902" s="68"/>
    </row>
    <row r="903" spans="1:7">
      <c r="A903" s="76"/>
      <c r="E903" s="68"/>
      <c r="G903" s="68"/>
    </row>
    <row r="904" spans="1:7">
      <c r="A904" s="76"/>
      <c r="E904" s="68"/>
      <c r="G904" s="68"/>
    </row>
    <row r="905" spans="1:7">
      <c r="A905" s="76"/>
      <c r="E905" s="68"/>
      <c r="G905" s="68"/>
    </row>
    <row r="906" spans="1:7">
      <c r="A906" s="76"/>
      <c r="E906" s="68"/>
      <c r="G906" s="68"/>
    </row>
    <row r="907" spans="1:7">
      <c r="A907" s="76"/>
      <c r="E907" s="68"/>
      <c r="G907" s="68"/>
    </row>
    <row r="908" spans="1:7">
      <c r="A908" s="76"/>
      <c r="E908" s="68"/>
      <c r="G908" s="68"/>
    </row>
    <row r="909" spans="1:7">
      <c r="A909" s="76"/>
      <c r="E909" s="68"/>
      <c r="G909" s="68"/>
    </row>
    <row r="910" spans="1:7">
      <c r="A910" s="76"/>
      <c r="E910" s="68"/>
      <c r="G910" s="68"/>
    </row>
    <row r="911" spans="1:7">
      <c r="A911" s="76"/>
      <c r="E911" s="68"/>
      <c r="G911" s="68"/>
    </row>
    <row r="912" spans="1:7">
      <c r="A912" s="76"/>
      <c r="E912" s="68"/>
      <c r="G912" s="68"/>
    </row>
    <row r="913" spans="1:7">
      <c r="A913" s="76"/>
      <c r="E913" s="68"/>
      <c r="G913" s="68"/>
    </row>
    <row r="914" spans="1:7">
      <c r="A914" s="76"/>
      <c r="E914" s="68"/>
      <c r="G914" s="68"/>
    </row>
    <row r="915" spans="1:7">
      <c r="A915" s="76"/>
      <c r="E915" s="68"/>
      <c r="G915" s="68"/>
    </row>
    <row r="916" spans="1:7">
      <c r="A916" s="76"/>
      <c r="E916" s="68"/>
      <c r="G916" s="68"/>
    </row>
    <row r="917" spans="1:7">
      <c r="A917" s="76"/>
      <c r="E917" s="68"/>
      <c r="G917" s="68"/>
    </row>
    <row r="918" spans="1:7">
      <c r="A918" s="76"/>
      <c r="E918" s="68"/>
      <c r="G918" s="68"/>
    </row>
    <row r="919" spans="1:7">
      <c r="A919" s="76"/>
      <c r="E919" s="68"/>
      <c r="G919" s="68"/>
    </row>
    <row r="920" spans="1:7">
      <c r="A920" s="76"/>
      <c r="E920" s="68"/>
      <c r="G920" s="68"/>
    </row>
    <row r="921" spans="1:7">
      <c r="A921" s="76"/>
      <c r="E921" s="68"/>
      <c r="G921" s="68"/>
    </row>
    <row r="922" spans="1:7">
      <c r="A922" s="76"/>
      <c r="E922" s="68"/>
      <c r="G922" s="68"/>
    </row>
    <row r="923" spans="1:7">
      <c r="A923" s="76"/>
      <c r="E923" s="68"/>
      <c r="G923" s="68"/>
    </row>
    <row r="924" spans="1:7">
      <c r="A924" s="76"/>
      <c r="E924" s="68"/>
      <c r="G924" s="68"/>
    </row>
    <row r="925" spans="1:7">
      <c r="A925" s="76"/>
      <c r="E925" s="68"/>
      <c r="G925" s="68"/>
    </row>
    <row r="926" spans="1:7">
      <c r="A926" s="76"/>
      <c r="E926" s="68"/>
      <c r="G926" s="68"/>
    </row>
    <row r="927" spans="1:7">
      <c r="A927" s="76"/>
      <c r="E927" s="68"/>
      <c r="G927" s="68"/>
    </row>
    <row r="928" spans="1:7">
      <c r="A928" s="76"/>
      <c r="E928" s="68"/>
      <c r="G928" s="68"/>
    </row>
    <row r="929" spans="1:7">
      <c r="A929" s="76"/>
      <c r="E929" s="68"/>
      <c r="G929" s="68"/>
    </row>
    <row r="930" spans="1:7">
      <c r="A930" s="76"/>
      <c r="E930" s="68"/>
      <c r="G930" s="68"/>
    </row>
    <row r="931" spans="1:7">
      <c r="A931" s="76"/>
      <c r="E931" s="68"/>
      <c r="G931" s="68"/>
    </row>
    <row r="932" spans="1:7">
      <c r="A932" s="76"/>
      <c r="E932" s="68"/>
      <c r="G932" s="68"/>
    </row>
    <row r="933" spans="1:7">
      <c r="A933" s="76"/>
      <c r="E933" s="68"/>
      <c r="G933" s="68"/>
    </row>
    <row r="934" spans="1:7">
      <c r="A934" s="76"/>
      <c r="E934" s="68"/>
      <c r="G934" s="68"/>
    </row>
    <row r="935" spans="1:7">
      <c r="A935" s="76"/>
      <c r="E935" s="68"/>
      <c r="G935" s="68"/>
    </row>
    <row r="936" spans="1:7">
      <c r="A936" s="76"/>
      <c r="E936" s="68"/>
      <c r="G936" s="68"/>
    </row>
    <row r="937" spans="1:7">
      <c r="A937" s="76"/>
      <c r="E937" s="68"/>
      <c r="G937" s="68"/>
    </row>
    <row r="938" spans="1:7">
      <c r="A938" s="76"/>
      <c r="E938" s="68"/>
      <c r="G938" s="68"/>
    </row>
    <row r="939" spans="1:7">
      <c r="A939" s="76"/>
      <c r="E939" s="68"/>
      <c r="G939" s="68"/>
    </row>
    <row r="940" spans="1:7">
      <c r="A940" s="76"/>
      <c r="E940" s="68"/>
      <c r="G940" s="68"/>
    </row>
    <row r="941" spans="1:7">
      <c r="A941" s="76"/>
      <c r="E941" s="68"/>
      <c r="G941" s="68"/>
    </row>
    <row r="942" spans="1:7">
      <c r="A942" s="76"/>
      <c r="E942" s="68"/>
      <c r="G942" s="68"/>
    </row>
    <row r="943" spans="1:7">
      <c r="A943" s="76"/>
      <c r="E943" s="68"/>
      <c r="G943" s="68"/>
    </row>
    <row r="944" spans="1:7">
      <c r="A944" s="76"/>
      <c r="E944" s="68"/>
      <c r="G944" s="68"/>
    </row>
    <row r="945" spans="1:7">
      <c r="A945" s="76"/>
      <c r="E945" s="68"/>
      <c r="G945" s="68"/>
    </row>
    <row r="946" spans="1:7">
      <c r="A946" s="76"/>
      <c r="E946" s="68"/>
      <c r="G946" s="68"/>
    </row>
    <row r="947" spans="1:7">
      <c r="A947" s="76"/>
      <c r="E947" s="68"/>
      <c r="G947" s="68"/>
    </row>
    <row r="948" spans="1:7">
      <c r="A948" s="76"/>
      <c r="E948" s="68"/>
      <c r="G948" s="68"/>
    </row>
    <row r="949" spans="1:7">
      <c r="A949" s="76"/>
      <c r="E949" s="68"/>
      <c r="G949" s="68"/>
    </row>
    <row r="950" spans="1:7">
      <c r="A950" s="76"/>
      <c r="E950" s="68"/>
      <c r="G950" s="68"/>
    </row>
    <row r="951" spans="1:7">
      <c r="A951" s="76"/>
      <c r="E951" s="68"/>
      <c r="G951" s="68"/>
    </row>
    <row r="952" spans="1:7">
      <c r="A952" s="76"/>
      <c r="E952" s="68"/>
      <c r="G952" s="68"/>
    </row>
    <row r="953" spans="1:7">
      <c r="A953" s="76"/>
      <c r="E953" s="68"/>
      <c r="G953" s="68"/>
    </row>
    <row r="954" spans="1:7">
      <c r="A954" s="76"/>
      <c r="E954" s="68"/>
      <c r="G954" s="68"/>
    </row>
    <row r="955" spans="1:7">
      <c r="A955" s="76"/>
      <c r="E955" s="68"/>
      <c r="G955" s="68"/>
    </row>
    <row r="956" spans="1:7">
      <c r="A956" s="76"/>
      <c r="E956" s="68"/>
      <c r="G956" s="68"/>
    </row>
    <row r="957" spans="1:7">
      <c r="A957" s="76"/>
      <c r="E957" s="68"/>
      <c r="G957" s="68"/>
    </row>
    <row r="958" spans="1:7">
      <c r="A958" s="76"/>
      <c r="E958" s="68"/>
      <c r="G958" s="68"/>
    </row>
    <row r="959" spans="1:7">
      <c r="A959" s="76"/>
      <c r="E959" s="68"/>
      <c r="G959" s="68"/>
    </row>
    <row r="960" spans="1:7">
      <c r="A960" s="76"/>
      <c r="E960" s="68"/>
      <c r="G960" s="68"/>
    </row>
    <row r="961" spans="1:7">
      <c r="A961" s="76"/>
      <c r="E961" s="68"/>
      <c r="G961" s="68"/>
    </row>
    <row r="962" spans="1:7">
      <c r="A962" s="76"/>
      <c r="E962" s="68"/>
      <c r="G962" s="68"/>
    </row>
    <row r="963" spans="1:7">
      <c r="A963" s="76"/>
      <c r="E963" s="68"/>
      <c r="G963" s="68"/>
    </row>
    <row r="964" spans="1:7">
      <c r="A964" s="76"/>
      <c r="E964" s="68"/>
      <c r="G964" s="68"/>
    </row>
    <row r="965" spans="1:7">
      <c r="A965" s="76"/>
      <c r="E965" s="68"/>
      <c r="G965" s="68"/>
    </row>
    <row r="966" spans="1:7">
      <c r="A966" s="76"/>
      <c r="E966" s="68"/>
      <c r="G966" s="68"/>
    </row>
    <row r="967" spans="1:7">
      <c r="A967" s="76"/>
      <c r="E967" s="68"/>
      <c r="G967" s="68"/>
    </row>
    <row r="968" spans="1:7">
      <c r="A968" s="76"/>
      <c r="E968" s="68"/>
      <c r="G968" s="68"/>
    </row>
    <row r="969" spans="1:7">
      <c r="A969" s="76"/>
      <c r="E969" s="68"/>
      <c r="G969" s="68"/>
    </row>
    <row r="970" spans="1:7">
      <c r="A970" s="76"/>
      <c r="E970" s="68"/>
      <c r="G970" s="68"/>
    </row>
    <row r="971" spans="1:7">
      <c r="A971" s="76"/>
      <c r="E971" s="68"/>
      <c r="G971" s="68"/>
    </row>
    <row r="972" spans="1:7">
      <c r="A972" s="76"/>
      <c r="E972" s="68"/>
      <c r="G972" s="68"/>
    </row>
    <row r="973" spans="1:7">
      <c r="A973" s="76"/>
      <c r="E973" s="68"/>
      <c r="G973" s="68"/>
    </row>
    <row r="974" spans="1:7">
      <c r="A974" s="76"/>
      <c r="E974" s="68"/>
      <c r="G974" s="68"/>
    </row>
    <row r="975" spans="1:7">
      <c r="A975" s="76"/>
      <c r="E975" s="68"/>
      <c r="G975" s="68"/>
    </row>
    <row r="976" spans="1:7">
      <c r="A976" s="76"/>
      <c r="E976" s="68"/>
      <c r="G976" s="68"/>
    </row>
    <row r="977" spans="1:7">
      <c r="A977" s="76"/>
      <c r="E977" s="68"/>
      <c r="G977" s="68"/>
    </row>
    <row r="978" spans="1:7">
      <c r="A978" s="76"/>
      <c r="E978" s="68"/>
      <c r="G978" s="68"/>
    </row>
    <row r="979" spans="1:7">
      <c r="A979" s="76"/>
      <c r="E979" s="68"/>
      <c r="G979" s="68"/>
    </row>
    <row r="980" spans="1:7">
      <c r="A980" s="76"/>
      <c r="E980" s="68"/>
      <c r="G980" s="68"/>
    </row>
    <row r="981" spans="1:7">
      <c r="A981" s="76"/>
      <c r="E981" s="68"/>
      <c r="G981" s="68"/>
    </row>
    <row r="982" spans="1:7">
      <c r="A982" s="76"/>
      <c r="E982" s="68"/>
      <c r="G982" s="68"/>
    </row>
    <row r="983" spans="1:7">
      <c r="A983" s="76"/>
      <c r="E983" s="68"/>
      <c r="G983" s="68"/>
    </row>
    <row r="984" spans="1:7">
      <c r="A984" s="76"/>
      <c r="E984" s="68"/>
      <c r="G984" s="68"/>
    </row>
    <row r="985" spans="1:7">
      <c r="A985" s="76"/>
      <c r="E985" s="68"/>
      <c r="G985" s="68"/>
    </row>
    <row r="986" spans="1:7">
      <c r="A986" s="76"/>
      <c r="E986" s="68"/>
      <c r="G986" s="68"/>
    </row>
    <row r="987" spans="1:7">
      <c r="A987" s="76"/>
      <c r="E987" s="68"/>
      <c r="G987" s="68"/>
    </row>
    <row r="988" spans="1:7">
      <c r="A988" s="76"/>
      <c r="E988" s="68"/>
      <c r="G988" s="68"/>
    </row>
    <row r="989" spans="1:7">
      <c r="A989" s="76"/>
      <c r="E989" s="68"/>
      <c r="G989" s="68"/>
    </row>
    <row r="990" spans="1:7">
      <c r="A990" s="76"/>
      <c r="E990" s="68"/>
      <c r="G990" s="68"/>
    </row>
    <row r="991" spans="1:7">
      <c r="A991" s="76"/>
      <c r="E991" s="68"/>
      <c r="G991" s="68"/>
    </row>
    <row r="992" spans="1:7">
      <c r="A992" s="76"/>
      <c r="E992" s="68"/>
      <c r="G992" s="68"/>
    </row>
    <row r="993" spans="1:7">
      <c r="A993" s="76"/>
      <c r="E993" s="68"/>
      <c r="G993" s="68"/>
    </row>
    <row r="994" spans="1:7">
      <c r="A994" s="76"/>
      <c r="E994" s="68"/>
      <c r="G994" s="68"/>
    </row>
    <row r="995" spans="1:7">
      <c r="A995" s="76"/>
      <c r="E995" s="68"/>
      <c r="G995" s="68"/>
    </row>
    <row r="996" spans="1:7">
      <c r="A996" s="76"/>
      <c r="E996" s="68"/>
      <c r="G996" s="68"/>
    </row>
    <row r="997" spans="1:7">
      <c r="A997" s="76"/>
      <c r="E997" s="68"/>
      <c r="G997" s="68"/>
    </row>
    <row r="998" spans="1:7">
      <c r="A998" s="76"/>
      <c r="E998" s="68"/>
      <c r="G998" s="68"/>
    </row>
    <row r="999" spans="1:7">
      <c r="A999" s="76"/>
      <c r="E999" s="68"/>
      <c r="G999" s="68"/>
    </row>
    <row r="1000" spans="1:7">
      <c r="A1000" s="76"/>
      <c r="E1000" s="68"/>
      <c r="G1000" s="68"/>
    </row>
    <row r="1001" spans="1:7">
      <c r="A1001" s="76"/>
      <c r="E1001" s="68"/>
      <c r="G1001" s="68"/>
    </row>
    <row r="1002" spans="1:7">
      <c r="A1002" s="76"/>
      <c r="E1002" s="68"/>
      <c r="G1002" s="68"/>
    </row>
    <row r="1003" spans="1:7">
      <c r="A1003" s="76"/>
      <c r="E1003" s="68"/>
      <c r="G1003" s="68"/>
    </row>
    <row r="1004" spans="1:7">
      <c r="A1004" s="76"/>
      <c r="E1004" s="68"/>
      <c r="G1004" s="68"/>
    </row>
    <row r="1005" spans="1:7">
      <c r="A1005" s="76"/>
      <c r="E1005" s="68"/>
      <c r="G1005" s="68"/>
    </row>
    <row r="1006" spans="1:7">
      <c r="A1006" s="76"/>
      <c r="E1006" s="68"/>
      <c r="G1006" s="68"/>
    </row>
    <row r="1007" spans="1:7">
      <c r="A1007" s="76"/>
      <c r="E1007" s="68"/>
      <c r="G1007" s="68"/>
    </row>
    <row r="1008" spans="1:7">
      <c r="A1008" s="76"/>
      <c r="E1008" s="68"/>
      <c r="G1008" s="68"/>
    </row>
    <row r="1009" spans="1:7">
      <c r="A1009" s="76"/>
      <c r="E1009" s="68"/>
      <c r="G1009" s="68"/>
    </row>
    <row r="1010" spans="1:7">
      <c r="A1010" s="76"/>
      <c r="E1010" s="68"/>
      <c r="G1010" s="68"/>
    </row>
    <row r="1011" spans="1:7">
      <c r="A1011" s="76"/>
      <c r="E1011" s="68"/>
      <c r="G1011" s="68"/>
    </row>
    <row r="1012" spans="1:7">
      <c r="A1012" s="76"/>
      <c r="E1012" s="68"/>
      <c r="G1012" s="68"/>
    </row>
    <row r="1013" spans="1:7">
      <c r="A1013" s="76"/>
      <c r="E1013" s="68"/>
      <c r="G1013" s="68"/>
    </row>
    <row r="1014" spans="1:7">
      <c r="A1014" s="76"/>
      <c r="E1014" s="68"/>
      <c r="G1014" s="68"/>
    </row>
    <row r="1015" spans="1:7">
      <c r="A1015" s="76"/>
      <c r="E1015" s="68"/>
      <c r="G1015" s="68"/>
    </row>
    <row r="1016" spans="1:7">
      <c r="A1016" s="76"/>
      <c r="E1016" s="68"/>
      <c r="G1016" s="68"/>
    </row>
    <row r="1017" spans="1:7">
      <c r="A1017" s="76"/>
      <c r="E1017" s="68"/>
      <c r="G1017" s="68"/>
    </row>
    <row r="1018" spans="1:7">
      <c r="A1018" s="76"/>
      <c r="E1018" s="68"/>
      <c r="G1018" s="68"/>
    </row>
    <row r="1019" spans="1:7">
      <c r="A1019" s="76"/>
      <c r="E1019" s="68"/>
      <c r="G1019" s="68"/>
    </row>
    <row r="1020" spans="1:7">
      <c r="A1020" s="76"/>
      <c r="E1020" s="68"/>
      <c r="G1020" s="68"/>
    </row>
    <row r="1021" spans="1:7">
      <c r="A1021" s="76"/>
      <c r="E1021" s="68"/>
      <c r="G1021" s="68"/>
    </row>
    <row r="1022" spans="1:7">
      <c r="A1022" s="76"/>
      <c r="E1022" s="68"/>
      <c r="G1022" s="68"/>
    </row>
    <row r="1023" spans="1:7">
      <c r="A1023" s="76"/>
      <c r="E1023" s="68"/>
      <c r="G1023" s="68"/>
    </row>
  </sheetData>
  <hyperlinks>
    <hyperlink ref="H2" r:id="rId1" xr:uid="{00000000-0004-0000-0300-000000000000}"/>
    <hyperlink ref="H3" r:id="rId2" xr:uid="{00000000-0004-0000-0300-000001000000}"/>
    <hyperlink ref="H4" r:id="rId3" xr:uid="{00000000-0004-0000-0300-000002000000}"/>
    <hyperlink ref="H5" r:id="rId4" xr:uid="{00000000-0004-0000-0300-000003000000}"/>
    <hyperlink ref="H6" r:id="rId5" xr:uid="{00000000-0004-0000-0300-000004000000}"/>
    <hyperlink ref="H7" r:id="rId6" xr:uid="{00000000-0004-0000-0300-000005000000}"/>
    <hyperlink ref="H8" r:id="rId7" xr:uid="{00000000-0004-0000-0300-000006000000}"/>
    <hyperlink ref="H9" r:id="rId8" xr:uid="{00000000-0004-0000-0300-000007000000}"/>
    <hyperlink ref="H10" r:id="rId9" xr:uid="{00000000-0004-0000-0300-000008000000}"/>
    <hyperlink ref="H12" r:id="rId10" xr:uid="{00000000-0004-0000-0300-000009000000}"/>
    <hyperlink ref="H13" r:id="rId11" xr:uid="{00000000-0004-0000-0300-00000A000000}"/>
    <hyperlink ref="H15" r:id="rId12" xr:uid="{00000000-0004-0000-0300-00000B000000}"/>
    <hyperlink ref="H16" r:id="rId13" xr:uid="{00000000-0004-0000-0300-00000C000000}"/>
    <hyperlink ref="H18" r:id="rId14" xr:uid="{00000000-0004-0000-0300-00000D000000}"/>
    <hyperlink ref="H19" r:id="rId15" location="specifikace/" xr:uid="{00000000-0004-0000-0300-00000E000000}"/>
    <hyperlink ref="H21" r:id="rId16" xr:uid="{00000000-0004-0000-0300-00000F000000}"/>
    <hyperlink ref="H22" r:id="rId17" xr:uid="{00000000-0004-0000-0300-000010000000}"/>
    <hyperlink ref="H23" r:id="rId18" xr:uid="{00000000-0004-0000-0300-000011000000}"/>
    <hyperlink ref="H24" r:id="rId19" xr:uid="{00000000-0004-0000-0300-000012000000}"/>
    <hyperlink ref="H26" r:id="rId20" xr:uid="{00000000-0004-0000-0300-000013000000}"/>
    <hyperlink ref="H29" r:id="rId21" xr:uid="{00000000-0004-0000-0300-000014000000}"/>
    <hyperlink ref="H30" r:id="rId22" xr:uid="{00000000-0004-0000-0300-000015000000}"/>
    <hyperlink ref="H39" r:id="rId23" xr:uid="{00000000-0004-0000-0300-000016000000}"/>
    <hyperlink ref="H40" r:id="rId24" xr:uid="{00000000-0004-0000-0300-000017000000}"/>
    <hyperlink ref="H41" r:id="rId25" xr:uid="{00000000-0004-0000-0300-000018000000}"/>
    <hyperlink ref="H44" r:id="rId26" xr:uid="{00000000-0004-0000-0300-000019000000}"/>
    <hyperlink ref="H64" r:id="rId27" xr:uid="{00000000-0004-0000-0300-00001A000000}"/>
    <hyperlink ref="H65" r:id="rId28" xr:uid="{00000000-0004-0000-0300-00001B000000}"/>
  </hyperlinks>
  <printOptions horizontalCentered="1"/>
  <pageMargins left="0.7" right="0.7" top="0.75" bottom="0.75" header="0" footer="0"/>
  <pageSetup paperSize="9" fitToHeight="0" pageOrder="overThenDown" orientation="portrait"/>
  <legacyDrawing r:id="rId29"/>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outlinePr summaryBelow="0" summaryRight="0"/>
    <pageSetUpPr fitToPage="1"/>
  </sheetPr>
  <dimension ref="A1:AG1020"/>
  <sheetViews>
    <sheetView workbookViewId="0"/>
  </sheetViews>
  <sheetFormatPr baseColWidth="10" defaultColWidth="14.3984375" defaultRowHeight="15.75" customHeight="1"/>
  <cols>
    <col min="1" max="1" width="9.796875" customWidth="1"/>
    <col min="2" max="2" width="10.796875" customWidth="1"/>
    <col min="3" max="3" width="36.796875" customWidth="1"/>
    <col min="4" max="4" width="9.3984375" customWidth="1"/>
    <col min="5" max="8" width="8.59765625" customWidth="1"/>
    <col min="9" max="9" width="10.19921875" customWidth="1"/>
    <col min="10" max="15" width="8.59765625" customWidth="1"/>
    <col min="16" max="16" width="8.59765625" hidden="1" customWidth="1"/>
    <col min="17" max="17" width="8.59765625" customWidth="1"/>
    <col min="18" max="22" width="8.59765625" hidden="1" customWidth="1"/>
    <col min="23" max="24" width="7.19921875" hidden="1" customWidth="1"/>
    <col min="25" max="26" width="7.19921875" customWidth="1"/>
    <col min="27" max="27" width="9.796875" customWidth="1"/>
    <col min="28" max="28" width="7.19921875" customWidth="1"/>
    <col min="29" max="29" width="7.19921875" hidden="1" customWidth="1"/>
    <col min="30" max="30" width="8" hidden="1" customWidth="1"/>
    <col min="31" max="31" width="40" customWidth="1"/>
  </cols>
  <sheetData>
    <row r="1" spans="1:33" ht="30" customHeight="1">
      <c r="A1" s="310" t="s">
        <v>40</v>
      </c>
      <c r="B1" s="311" t="s">
        <v>3338</v>
      </c>
      <c r="C1" s="312" t="s">
        <v>3339</v>
      </c>
      <c r="D1" s="313" t="s">
        <v>3340</v>
      </c>
      <c r="E1" s="314" t="s">
        <v>3341</v>
      </c>
      <c r="F1" s="315" t="s">
        <v>570</v>
      </c>
      <c r="G1" s="315"/>
      <c r="H1" s="314" t="s">
        <v>3342</v>
      </c>
      <c r="I1" s="315" t="s">
        <v>3343</v>
      </c>
      <c r="J1" s="316"/>
      <c r="K1" s="313" t="s">
        <v>3344</v>
      </c>
      <c r="L1" s="317" t="s">
        <v>3345</v>
      </c>
      <c r="M1" s="318" t="s">
        <v>1386</v>
      </c>
      <c r="N1" s="319" t="s">
        <v>3346</v>
      </c>
      <c r="O1" s="320" t="s">
        <v>3347</v>
      </c>
      <c r="P1" s="321" t="s">
        <v>3348</v>
      </c>
      <c r="Q1" s="322" t="s">
        <v>3349</v>
      </c>
      <c r="R1" s="321" t="s">
        <v>3350</v>
      </c>
      <c r="S1" s="321" t="s">
        <v>3351</v>
      </c>
      <c r="T1" s="321" t="s">
        <v>3352</v>
      </c>
      <c r="U1" s="321" t="s">
        <v>3353</v>
      </c>
      <c r="V1" s="321" t="s">
        <v>3354</v>
      </c>
      <c r="W1" s="323" t="s">
        <v>3355</v>
      </c>
      <c r="X1" s="323" t="s">
        <v>3356</v>
      </c>
      <c r="Y1" s="324" t="s">
        <v>3357</v>
      </c>
      <c r="Z1" s="313" t="s">
        <v>3358</v>
      </c>
      <c r="AA1" s="313" t="s">
        <v>3359</v>
      </c>
      <c r="AB1" s="321" t="s">
        <v>51</v>
      </c>
      <c r="AC1" s="87" t="s">
        <v>3360</v>
      </c>
      <c r="AD1" s="87"/>
      <c r="AE1" s="87"/>
      <c r="AF1" s="87"/>
      <c r="AG1" s="87"/>
    </row>
    <row r="2" spans="1:33" ht="18" customHeight="1">
      <c r="A2" s="325" t="s">
        <v>3361</v>
      </c>
      <c r="B2" s="326"/>
      <c r="C2" s="327"/>
      <c r="D2" s="328"/>
      <c r="E2" s="329"/>
      <c r="F2" s="330"/>
      <c r="G2" s="330"/>
      <c r="H2" s="329"/>
      <c r="I2" s="330"/>
      <c r="J2" s="331"/>
      <c r="K2" s="328"/>
      <c r="L2" s="332"/>
      <c r="M2" s="333"/>
      <c r="N2" s="334">
        <v>100</v>
      </c>
      <c r="O2" s="335">
        <v>250</v>
      </c>
      <c r="P2" s="333">
        <v>500</v>
      </c>
      <c r="Q2" s="336">
        <v>500</v>
      </c>
      <c r="R2" s="333">
        <v>1000</v>
      </c>
      <c r="S2" s="333">
        <v>8000</v>
      </c>
      <c r="T2" s="333">
        <v>1000</v>
      </c>
      <c r="U2" s="333">
        <v>200</v>
      </c>
      <c r="V2" s="333">
        <v>250</v>
      </c>
      <c r="W2" s="337"/>
      <c r="X2" s="337"/>
      <c r="Y2" s="338"/>
      <c r="Z2" s="338"/>
      <c r="AA2" s="313"/>
      <c r="AB2" s="333">
        <f>SUM(O2:V2)</f>
        <v>11700</v>
      </c>
      <c r="AC2" s="87"/>
      <c r="AD2" s="87"/>
      <c r="AE2" s="87"/>
      <c r="AF2" s="87"/>
      <c r="AG2" s="87"/>
    </row>
    <row r="3" spans="1:33" ht="31.5" customHeight="1">
      <c r="A3" s="339" t="s">
        <v>3362</v>
      </c>
      <c r="B3" s="340"/>
      <c r="C3" s="341" t="s">
        <v>3363</v>
      </c>
      <c r="D3" s="342">
        <v>250000</v>
      </c>
      <c r="E3" s="343">
        <v>250000</v>
      </c>
      <c r="F3" s="344">
        <v>100</v>
      </c>
      <c r="G3" s="345">
        <f t="shared" ref="G3:G69" si="0">E3-(N3*N$2)-(O3*O$2)-(Q3*Q$2)</f>
        <v>195000</v>
      </c>
      <c r="H3" s="346">
        <v>2</v>
      </c>
      <c r="I3" s="347">
        <f t="shared" ref="I3:I69" si="1">E3*H3</f>
        <v>500000</v>
      </c>
      <c r="J3" s="348"/>
      <c r="K3" s="349">
        <f t="shared" ref="K3:K69" si="2">H3*L$72</f>
        <v>2.9040656434998056E-2</v>
      </c>
      <c r="L3" s="348">
        <f t="shared" ref="L3:L69" si="3">K3*E3</f>
        <v>7260.1641087495145</v>
      </c>
      <c r="M3" s="350">
        <f t="shared" ref="M3:M48" si="4">E3-D3</f>
        <v>0</v>
      </c>
      <c r="N3" s="351">
        <v>50</v>
      </c>
      <c r="O3" s="350">
        <v>100</v>
      </c>
      <c r="P3" s="342">
        <v>25</v>
      </c>
      <c r="Q3" s="352">
        <v>50</v>
      </c>
      <c r="R3" s="353">
        <v>50</v>
      </c>
      <c r="S3" s="353">
        <v>10</v>
      </c>
      <c r="T3" s="353"/>
      <c r="U3" s="353"/>
      <c r="V3" s="353"/>
      <c r="W3" s="354"/>
      <c r="X3" s="354"/>
      <c r="Y3" s="355">
        <f t="shared" ref="Y3:Y69" si="5">K3*Q3</f>
        <v>1.4520328217499028</v>
      </c>
      <c r="Z3" s="356">
        <f t="shared" ref="Z3:Z69" si="6">H3*Q3</f>
        <v>100</v>
      </c>
      <c r="AA3" s="357">
        <f t="shared" ref="AA3:AA69" si="7">Y3*E3</f>
        <v>363008.2054374757</v>
      </c>
      <c r="AB3" s="358">
        <f t="shared" ref="AB3:AB69" si="8">(N$2*N3)+(O$2*O3)+(P$2*P3)+(Q$2*Q3)+(R$2*R3)+(S$2*S3)+(T$2*T3)+(U$2*U3)+(V$2*V3)</f>
        <v>197500</v>
      </c>
      <c r="AC3" s="359">
        <f t="shared" ref="AC3:AC69" si="9">E3-AB3</f>
        <v>52500</v>
      </c>
      <c r="AD3" s="360">
        <f t="shared" ref="AD3:AD69" si="10">H3*O3</f>
        <v>200</v>
      </c>
      <c r="AE3" s="87"/>
      <c r="AF3" s="361">
        <f t="shared" ref="AF3:AF69" si="11">Q3*K3</f>
        <v>1.4520328217499028</v>
      </c>
      <c r="AG3" s="87"/>
    </row>
    <row r="4" spans="1:33" ht="31.5" customHeight="1">
      <c r="A4" s="339" t="s">
        <v>3364</v>
      </c>
      <c r="B4" s="340"/>
      <c r="C4" s="341" t="s">
        <v>3365</v>
      </c>
      <c r="D4" s="342">
        <v>67500</v>
      </c>
      <c r="E4" s="350">
        <v>67500</v>
      </c>
      <c r="F4" s="344"/>
      <c r="G4" s="345">
        <f t="shared" si="0"/>
        <v>67150</v>
      </c>
      <c r="H4" s="362">
        <v>1</v>
      </c>
      <c r="I4" s="347">
        <f t="shared" si="1"/>
        <v>67500</v>
      </c>
      <c r="J4" s="348"/>
      <c r="K4" s="349">
        <f t="shared" si="2"/>
        <v>1.4520328217499028E-2</v>
      </c>
      <c r="L4" s="348">
        <f t="shared" si="3"/>
        <v>980.12215468118438</v>
      </c>
      <c r="M4" s="350">
        <f t="shared" si="4"/>
        <v>0</v>
      </c>
      <c r="N4" s="351">
        <v>1</v>
      </c>
      <c r="O4" s="350">
        <v>1</v>
      </c>
      <c r="P4" s="342"/>
      <c r="Q4" s="363"/>
      <c r="R4" s="353"/>
      <c r="S4" s="353">
        <v>1</v>
      </c>
      <c r="T4" s="353"/>
      <c r="U4" s="353"/>
      <c r="V4" s="353"/>
      <c r="W4" s="354"/>
      <c r="X4" s="364">
        <v>1</v>
      </c>
      <c r="Y4" s="355">
        <f t="shared" si="5"/>
        <v>0</v>
      </c>
      <c r="Z4" s="356">
        <f t="shared" si="6"/>
        <v>0</v>
      </c>
      <c r="AA4" s="357">
        <f t="shared" si="7"/>
        <v>0</v>
      </c>
      <c r="AB4" s="358">
        <f t="shared" si="8"/>
        <v>8350</v>
      </c>
      <c r="AC4" s="359">
        <f t="shared" si="9"/>
        <v>59150</v>
      </c>
      <c r="AD4" s="360">
        <f t="shared" si="10"/>
        <v>1</v>
      </c>
      <c r="AE4" s="87"/>
      <c r="AF4" s="361">
        <f t="shared" si="11"/>
        <v>0</v>
      </c>
      <c r="AG4" s="87"/>
    </row>
    <row r="5" spans="1:33" ht="31.5" customHeight="1">
      <c r="A5" s="339" t="s">
        <v>3366</v>
      </c>
      <c r="B5" s="340"/>
      <c r="C5" s="341" t="s">
        <v>3367</v>
      </c>
      <c r="D5" s="342">
        <v>11000</v>
      </c>
      <c r="E5" s="350">
        <v>11590</v>
      </c>
      <c r="F5" s="344">
        <v>100</v>
      </c>
      <c r="G5" s="345">
        <f t="shared" si="0"/>
        <v>10740</v>
      </c>
      <c r="H5" s="362">
        <v>12</v>
      </c>
      <c r="I5" s="347">
        <f t="shared" si="1"/>
        <v>139080</v>
      </c>
      <c r="J5" s="348"/>
      <c r="K5" s="349">
        <f t="shared" si="2"/>
        <v>0.17424393860998832</v>
      </c>
      <c r="L5" s="348">
        <f t="shared" si="3"/>
        <v>2019.4872484897646</v>
      </c>
      <c r="M5" s="350">
        <f t="shared" si="4"/>
        <v>590</v>
      </c>
      <c r="N5" s="351">
        <v>1</v>
      </c>
      <c r="O5" s="350">
        <v>1</v>
      </c>
      <c r="P5" s="342">
        <v>1</v>
      </c>
      <c r="Q5" s="352">
        <v>1</v>
      </c>
      <c r="R5" s="353">
        <v>1</v>
      </c>
      <c r="S5" s="353">
        <v>1</v>
      </c>
      <c r="T5" s="353"/>
      <c r="U5" s="353"/>
      <c r="V5" s="353"/>
      <c r="W5" s="354"/>
      <c r="X5" s="364">
        <v>1</v>
      </c>
      <c r="Y5" s="355">
        <f t="shared" si="5"/>
        <v>0.17424393860998832</v>
      </c>
      <c r="Z5" s="356">
        <f t="shared" si="6"/>
        <v>12</v>
      </c>
      <c r="AA5" s="357">
        <f t="shared" si="7"/>
        <v>2019.4872484897646</v>
      </c>
      <c r="AB5" s="358">
        <f t="shared" si="8"/>
        <v>10350</v>
      </c>
      <c r="AC5" s="359">
        <f t="shared" si="9"/>
        <v>1240</v>
      </c>
      <c r="AD5" s="360">
        <f t="shared" si="10"/>
        <v>12</v>
      </c>
      <c r="AE5" s="87"/>
      <c r="AF5" s="361">
        <f t="shared" si="11"/>
        <v>0.17424393860998832</v>
      </c>
      <c r="AG5" s="87"/>
    </row>
    <row r="6" spans="1:33" ht="31.5" customHeight="1">
      <c r="A6" s="339" t="s">
        <v>3368</v>
      </c>
      <c r="B6" s="340"/>
      <c r="C6" s="341" t="s">
        <v>3369</v>
      </c>
      <c r="D6" s="342">
        <v>8000</v>
      </c>
      <c r="E6" s="350">
        <v>16072</v>
      </c>
      <c r="F6" s="344"/>
      <c r="G6" s="345">
        <f t="shared" si="0"/>
        <v>14322</v>
      </c>
      <c r="H6" s="362">
        <v>25</v>
      </c>
      <c r="I6" s="347">
        <f t="shared" si="1"/>
        <v>401800</v>
      </c>
      <c r="J6" s="348"/>
      <c r="K6" s="349">
        <f t="shared" si="2"/>
        <v>0.3630082054374757</v>
      </c>
      <c r="L6" s="348">
        <f t="shared" si="3"/>
        <v>5834.2678777911096</v>
      </c>
      <c r="M6" s="350">
        <f t="shared" si="4"/>
        <v>8072</v>
      </c>
      <c r="N6" s="351">
        <v>5</v>
      </c>
      <c r="O6" s="350">
        <v>5</v>
      </c>
      <c r="P6" s="342">
        <v>3</v>
      </c>
      <c r="Q6" s="363"/>
      <c r="R6" s="92"/>
      <c r="S6" s="92"/>
      <c r="T6" s="92">
        <v>5</v>
      </c>
      <c r="U6" s="353">
        <v>5</v>
      </c>
      <c r="V6" s="353"/>
      <c r="W6" s="354"/>
      <c r="X6" s="354"/>
      <c r="Y6" s="355">
        <f t="shared" si="5"/>
        <v>0</v>
      </c>
      <c r="Z6" s="356">
        <f t="shared" si="6"/>
        <v>0</v>
      </c>
      <c r="AA6" s="357">
        <f t="shared" si="7"/>
        <v>0</v>
      </c>
      <c r="AB6" s="358">
        <f t="shared" si="8"/>
        <v>9250</v>
      </c>
      <c r="AC6" s="359">
        <f t="shared" si="9"/>
        <v>6822</v>
      </c>
      <c r="AD6" s="360">
        <f t="shared" si="10"/>
        <v>125</v>
      </c>
      <c r="AE6" s="87"/>
      <c r="AF6" s="361">
        <f t="shared" si="11"/>
        <v>0</v>
      </c>
      <c r="AG6" s="87"/>
    </row>
    <row r="7" spans="1:33" ht="31.5" customHeight="1">
      <c r="A7" s="339" t="s">
        <v>3370</v>
      </c>
      <c r="B7" s="443"/>
      <c r="C7" s="341" t="s">
        <v>3371</v>
      </c>
      <c r="D7" s="342">
        <v>6000</v>
      </c>
      <c r="E7" s="350">
        <v>4802</v>
      </c>
      <c r="F7" s="344"/>
      <c r="G7" s="345">
        <f t="shared" si="0"/>
        <v>3952</v>
      </c>
      <c r="H7" s="362">
        <v>2</v>
      </c>
      <c r="I7" s="347">
        <f t="shared" si="1"/>
        <v>9604</v>
      </c>
      <c r="J7" s="348"/>
      <c r="K7" s="349">
        <f t="shared" si="2"/>
        <v>2.9040656434998056E-2</v>
      </c>
      <c r="L7" s="348">
        <f t="shared" si="3"/>
        <v>139.45323220086067</v>
      </c>
      <c r="M7" s="350">
        <f t="shared" si="4"/>
        <v>-1198</v>
      </c>
      <c r="N7" s="351">
        <v>1</v>
      </c>
      <c r="O7" s="350">
        <v>1</v>
      </c>
      <c r="P7" s="342">
        <v>1</v>
      </c>
      <c r="Q7" s="352">
        <v>1</v>
      </c>
      <c r="R7" s="353">
        <v>1</v>
      </c>
      <c r="S7" s="353"/>
      <c r="T7" s="353">
        <v>1</v>
      </c>
      <c r="U7" s="353">
        <v>1</v>
      </c>
      <c r="V7" s="353">
        <v>1</v>
      </c>
      <c r="W7" s="354"/>
      <c r="X7" s="364">
        <v>1</v>
      </c>
      <c r="Y7" s="355">
        <f t="shared" si="5"/>
        <v>2.9040656434998056E-2</v>
      </c>
      <c r="Z7" s="356">
        <f t="shared" si="6"/>
        <v>2</v>
      </c>
      <c r="AA7" s="357">
        <f t="shared" si="7"/>
        <v>139.45323220086067</v>
      </c>
      <c r="AB7" s="358">
        <f t="shared" si="8"/>
        <v>3800</v>
      </c>
      <c r="AC7" s="359">
        <f t="shared" si="9"/>
        <v>1002</v>
      </c>
      <c r="AD7" s="360">
        <f t="shared" si="10"/>
        <v>2</v>
      </c>
      <c r="AE7" s="87"/>
      <c r="AF7" s="361">
        <f t="shared" si="11"/>
        <v>2.9040656434998056E-2</v>
      </c>
      <c r="AG7" s="87"/>
    </row>
    <row r="8" spans="1:33" ht="31.5" customHeight="1">
      <c r="A8" s="339" t="s">
        <v>3372</v>
      </c>
      <c r="B8" s="444"/>
      <c r="C8" s="341" t="s">
        <v>3373</v>
      </c>
      <c r="D8" s="342">
        <v>4000</v>
      </c>
      <c r="E8" s="350">
        <v>1291</v>
      </c>
      <c r="F8" s="344"/>
      <c r="G8" s="345">
        <f t="shared" si="0"/>
        <v>1041</v>
      </c>
      <c r="H8" s="362">
        <v>7</v>
      </c>
      <c r="I8" s="347">
        <f t="shared" si="1"/>
        <v>9037</v>
      </c>
      <c r="J8" s="348"/>
      <c r="K8" s="349">
        <f t="shared" si="2"/>
        <v>0.10164229752249319</v>
      </c>
      <c r="L8" s="348">
        <f t="shared" si="3"/>
        <v>131.22020610153871</v>
      </c>
      <c r="M8" s="350">
        <f t="shared" si="4"/>
        <v>-2709</v>
      </c>
      <c r="N8" s="365"/>
      <c r="O8" s="350">
        <v>1</v>
      </c>
      <c r="P8" s="342"/>
      <c r="Q8" s="366">
        <v>0</v>
      </c>
      <c r="R8" s="353"/>
      <c r="S8" s="353"/>
      <c r="T8" s="353"/>
      <c r="U8" s="353"/>
      <c r="V8" s="353"/>
      <c r="W8" s="364">
        <v>1</v>
      </c>
      <c r="X8" s="364">
        <v>1</v>
      </c>
      <c r="Y8" s="355">
        <f t="shared" si="5"/>
        <v>0</v>
      </c>
      <c r="Z8" s="356">
        <f t="shared" si="6"/>
        <v>0</v>
      </c>
      <c r="AA8" s="357">
        <f t="shared" si="7"/>
        <v>0</v>
      </c>
      <c r="AB8" s="358">
        <f t="shared" si="8"/>
        <v>250</v>
      </c>
      <c r="AC8" s="359">
        <f t="shared" si="9"/>
        <v>1041</v>
      </c>
      <c r="AD8" s="360">
        <f t="shared" si="10"/>
        <v>7</v>
      </c>
      <c r="AE8" s="87"/>
      <c r="AF8" s="361">
        <f t="shared" si="11"/>
        <v>0</v>
      </c>
      <c r="AG8" s="87"/>
    </row>
    <row r="9" spans="1:33" ht="31.5" customHeight="1">
      <c r="A9" s="339" t="s">
        <v>3374</v>
      </c>
      <c r="B9" s="443"/>
      <c r="C9" s="341" t="s">
        <v>3375</v>
      </c>
      <c r="D9" s="342">
        <v>3000</v>
      </c>
      <c r="E9" s="350">
        <v>3531</v>
      </c>
      <c r="F9" s="344">
        <v>50</v>
      </c>
      <c r="G9" s="345">
        <f t="shared" si="0"/>
        <v>2681</v>
      </c>
      <c r="H9" s="362">
        <v>15</v>
      </c>
      <c r="I9" s="347">
        <f t="shared" si="1"/>
        <v>52965</v>
      </c>
      <c r="J9" s="348"/>
      <c r="K9" s="349">
        <f t="shared" si="2"/>
        <v>0.21780492326248543</v>
      </c>
      <c r="L9" s="348">
        <f t="shared" si="3"/>
        <v>769.06918403983605</v>
      </c>
      <c r="M9" s="350">
        <f t="shared" si="4"/>
        <v>531</v>
      </c>
      <c r="N9" s="351">
        <v>1</v>
      </c>
      <c r="O9" s="350">
        <v>1</v>
      </c>
      <c r="P9" s="342">
        <v>1</v>
      </c>
      <c r="Q9" s="363">
        <v>1</v>
      </c>
      <c r="R9" s="353"/>
      <c r="S9" s="353"/>
      <c r="T9" s="353">
        <v>1</v>
      </c>
      <c r="U9" s="353">
        <v>1</v>
      </c>
      <c r="V9" s="353">
        <v>1</v>
      </c>
      <c r="W9" s="364">
        <v>1</v>
      </c>
      <c r="X9" s="364">
        <v>1</v>
      </c>
      <c r="Y9" s="355">
        <f t="shared" si="5"/>
        <v>0.21780492326248543</v>
      </c>
      <c r="Z9" s="356">
        <f t="shared" si="6"/>
        <v>15</v>
      </c>
      <c r="AA9" s="357">
        <f t="shared" si="7"/>
        <v>769.06918403983605</v>
      </c>
      <c r="AB9" s="358">
        <f t="shared" si="8"/>
        <v>2800</v>
      </c>
      <c r="AC9" s="359">
        <f t="shared" si="9"/>
        <v>731</v>
      </c>
      <c r="AD9" s="360">
        <f t="shared" si="10"/>
        <v>15</v>
      </c>
      <c r="AE9" s="87"/>
      <c r="AF9" s="361">
        <f t="shared" si="11"/>
        <v>0.21780492326248543</v>
      </c>
      <c r="AG9" s="87"/>
    </row>
    <row r="10" spans="1:33" ht="31.5" customHeight="1">
      <c r="A10" s="339" t="s">
        <v>3376</v>
      </c>
      <c r="B10" s="444"/>
      <c r="C10" s="341" t="s">
        <v>3377</v>
      </c>
      <c r="D10" s="342">
        <v>3000</v>
      </c>
      <c r="E10" s="350">
        <v>1862</v>
      </c>
      <c r="F10" s="344"/>
      <c r="G10" s="345">
        <f t="shared" si="0"/>
        <v>1512</v>
      </c>
      <c r="H10" s="362">
        <v>18</v>
      </c>
      <c r="I10" s="347">
        <f t="shared" si="1"/>
        <v>33516</v>
      </c>
      <c r="J10" s="348"/>
      <c r="K10" s="349">
        <f t="shared" si="2"/>
        <v>0.26136590791498249</v>
      </c>
      <c r="L10" s="348">
        <f t="shared" si="3"/>
        <v>486.66332053769742</v>
      </c>
      <c r="M10" s="350">
        <f t="shared" si="4"/>
        <v>-1138</v>
      </c>
      <c r="N10" s="351">
        <v>1</v>
      </c>
      <c r="O10" s="350">
        <v>1</v>
      </c>
      <c r="P10" s="342"/>
      <c r="Q10" s="363"/>
      <c r="R10" s="353"/>
      <c r="S10" s="353"/>
      <c r="T10" s="353">
        <v>1</v>
      </c>
      <c r="U10" s="92">
        <v>1</v>
      </c>
      <c r="V10" s="92">
        <v>1</v>
      </c>
      <c r="W10" s="354"/>
      <c r="X10" s="354"/>
      <c r="Y10" s="355">
        <f t="shared" si="5"/>
        <v>0</v>
      </c>
      <c r="Z10" s="356">
        <f t="shared" si="6"/>
        <v>0</v>
      </c>
      <c r="AA10" s="357">
        <f t="shared" si="7"/>
        <v>0</v>
      </c>
      <c r="AB10" s="358">
        <f t="shared" si="8"/>
        <v>1800</v>
      </c>
      <c r="AC10" s="359">
        <f t="shared" si="9"/>
        <v>62</v>
      </c>
      <c r="AD10" s="360">
        <f t="shared" si="10"/>
        <v>18</v>
      </c>
      <c r="AE10" s="87"/>
      <c r="AF10" s="361">
        <f t="shared" si="11"/>
        <v>0</v>
      </c>
      <c r="AG10" s="87"/>
    </row>
    <row r="11" spans="1:33" ht="31.5" customHeight="1">
      <c r="A11" s="339" t="s">
        <v>3378</v>
      </c>
      <c r="B11" s="340"/>
      <c r="C11" s="341" t="s">
        <v>3379</v>
      </c>
      <c r="D11" s="342">
        <v>2500</v>
      </c>
      <c r="E11" s="350">
        <v>1230</v>
      </c>
      <c r="F11" s="344"/>
      <c r="G11" s="345">
        <f t="shared" si="0"/>
        <v>880</v>
      </c>
      <c r="H11" s="362">
        <v>20</v>
      </c>
      <c r="I11" s="347">
        <f t="shared" si="1"/>
        <v>24600</v>
      </c>
      <c r="J11" s="348"/>
      <c r="K11" s="349">
        <f t="shared" si="2"/>
        <v>0.29040656434998058</v>
      </c>
      <c r="L11" s="348">
        <f t="shared" si="3"/>
        <v>357.2000741504761</v>
      </c>
      <c r="M11" s="350">
        <f t="shared" si="4"/>
        <v>-1270</v>
      </c>
      <c r="N11" s="351">
        <v>1</v>
      </c>
      <c r="O11" s="350">
        <v>1</v>
      </c>
      <c r="P11" s="342">
        <v>1</v>
      </c>
      <c r="Q11" s="363"/>
      <c r="R11" s="353"/>
      <c r="S11" s="353"/>
      <c r="T11" s="353"/>
      <c r="U11" s="353"/>
      <c r="V11" s="353"/>
      <c r="W11" s="364"/>
      <c r="X11" s="354"/>
      <c r="Y11" s="355">
        <f t="shared" si="5"/>
        <v>0</v>
      </c>
      <c r="Z11" s="356">
        <f t="shared" si="6"/>
        <v>0</v>
      </c>
      <c r="AA11" s="357">
        <f t="shared" si="7"/>
        <v>0</v>
      </c>
      <c r="AB11" s="358">
        <f t="shared" si="8"/>
        <v>850</v>
      </c>
      <c r="AC11" s="359">
        <f t="shared" si="9"/>
        <v>380</v>
      </c>
      <c r="AD11" s="360">
        <f t="shared" si="10"/>
        <v>20</v>
      </c>
      <c r="AE11" s="87"/>
      <c r="AF11" s="361">
        <f t="shared" si="11"/>
        <v>0</v>
      </c>
      <c r="AG11" s="87"/>
    </row>
    <row r="12" spans="1:33" ht="31.5" customHeight="1">
      <c r="A12" s="339" t="s">
        <v>3380</v>
      </c>
      <c r="B12" s="340"/>
      <c r="C12" s="341" t="s">
        <v>3381</v>
      </c>
      <c r="D12" s="342">
        <v>2000</v>
      </c>
      <c r="E12" s="350">
        <v>2026</v>
      </c>
      <c r="F12" s="344">
        <v>50</v>
      </c>
      <c r="G12" s="345">
        <f t="shared" si="0"/>
        <v>1676</v>
      </c>
      <c r="H12" s="362">
        <v>22</v>
      </c>
      <c r="I12" s="347">
        <f t="shared" si="1"/>
        <v>44572</v>
      </c>
      <c r="J12" s="348"/>
      <c r="K12" s="349">
        <f t="shared" si="2"/>
        <v>0.31944722078497861</v>
      </c>
      <c r="L12" s="348">
        <f t="shared" si="3"/>
        <v>647.20006931036664</v>
      </c>
      <c r="M12" s="350">
        <f t="shared" si="4"/>
        <v>26</v>
      </c>
      <c r="N12" s="351">
        <v>1</v>
      </c>
      <c r="O12" s="350">
        <v>1</v>
      </c>
      <c r="P12" s="342">
        <v>1</v>
      </c>
      <c r="Q12" s="363"/>
      <c r="R12" s="353"/>
      <c r="S12" s="353"/>
      <c r="T12" s="353">
        <v>1</v>
      </c>
      <c r="U12" s="92"/>
      <c r="V12" s="92">
        <v>1</v>
      </c>
      <c r="W12" s="354"/>
      <c r="X12" s="354"/>
      <c r="Y12" s="355">
        <f t="shared" si="5"/>
        <v>0</v>
      </c>
      <c r="Z12" s="356">
        <f t="shared" si="6"/>
        <v>0</v>
      </c>
      <c r="AA12" s="357">
        <f t="shared" si="7"/>
        <v>0</v>
      </c>
      <c r="AB12" s="358">
        <f t="shared" si="8"/>
        <v>2100</v>
      </c>
      <c r="AC12" s="359">
        <f t="shared" si="9"/>
        <v>-74</v>
      </c>
      <c r="AD12" s="360">
        <f t="shared" si="10"/>
        <v>22</v>
      </c>
      <c r="AE12" s="87"/>
      <c r="AF12" s="361">
        <f t="shared" si="11"/>
        <v>0</v>
      </c>
      <c r="AG12" s="87"/>
    </row>
    <row r="13" spans="1:33" ht="31.5" customHeight="1">
      <c r="A13" s="339" t="s">
        <v>3382</v>
      </c>
      <c r="B13" s="340"/>
      <c r="C13" s="341" t="s">
        <v>3383</v>
      </c>
      <c r="D13" s="342">
        <v>1700</v>
      </c>
      <c r="E13" s="350">
        <v>1155</v>
      </c>
      <c r="F13" s="344"/>
      <c r="G13" s="345">
        <f t="shared" si="0"/>
        <v>805</v>
      </c>
      <c r="H13" s="362">
        <v>20</v>
      </c>
      <c r="I13" s="347">
        <f t="shared" si="1"/>
        <v>23100</v>
      </c>
      <c r="J13" s="348"/>
      <c r="K13" s="349">
        <f t="shared" si="2"/>
        <v>0.29040656434998058</v>
      </c>
      <c r="L13" s="348">
        <f t="shared" si="3"/>
        <v>335.41958182422758</v>
      </c>
      <c r="M13" s="350">
        <f t="shared" si="4"/>
        <v>-545</v>
      </c>
      <c r="N13" s="351">
        <v>1</v>
      </c>
      <c r="O13" s="350">
        <v>1</v>
      </c>
      <c r="P13" s="342">
        <v>1</v>
      </c>
      <c r="Q13" s="352"/>
      <c r="R13" s="353"/>
      <c r="S13" s="353"/>
      <c r="T13" s="353"/>
      <c r="U13" s="353"/>
      <c r="V13" s="353"/>
      <c r="W13" s="354"/>
      <c r="X13" s="354"/>
      <c r="Y13" s="355">
        <f t="shared" si="5"/>
        <v>0</v>
      </c>
      <c r="Z13" s="356">
        <f t="shared" si="6"/>
        <v>0</v>
      </c>
      <c r="AA13" s="357">
        <f t="shared" si="7"/>
        <v>0</v>
      </c>
      <c r="AB13" s="358">
        <f t="shared" si="8"/>
        <v>850</v>
      </c>
      <c r="AC13" s="359">
        <f t="shared" si="9"/>
        <v>305</v>
      </c>
      <c r="AD13" s="360">
        <f t="shared" si="10"/>
        <v>20</v>
      </c>
      <c r="AE13" s="87"/>
      <c r="AF13" s="361">
        <f t="shared" si="11"/>
        <v>0</v>
      </c>
      <c r="AG13" s="87"/>
    </row>
    <row r="14" spans="1:33" ht="31.5" customHeight="1">
      <c r="A14" s="339" t="s">
        <v>3384</v>
      </c>
      <c r="B14" s="340"/>
      <c r="C14" s="341" t="s">
        <v>3385</v>
      </c>
      <c r="D14" s="342">
        <v>1500</v>
      </c>
      <c r="E14" s="350">
        <v>1603</v>
      </c>
      <c r="F14" s="344"/>
      <c r="G14" s="345">
        <f t="shared" si="0"/>
        <v>753</v>
      </c>
      <c r="H14" s="362">
        <v>17</v>
      </c>
      <c r="I14" s="347">
        <f t="shared" si="1"/>
        <v>27251</v>
      </c>
      <c r="J14" s="348"/>
      <c r="K14" s="349">
        <f t="shared" si="2"/>
        <v>0.24684557969748347</v>
      </c>
      <c r="L14" s="348">
        <f t="shared" si="3"/>
        <v>395.69346425506598</v>
      </c>
      <c r="M14" s="350">
        <f t="shared" si="4"/>
        <v>103</v>
      </c>
      <c r="N14" s="351">
        <v>1</v>
      </c>
      <c r="O14" s="350">
        <v>1</v>
      </c>
      <c r="P14" s="342">
        <v>1</v>
      </c>
      <c r="Q14" s="367">
        <v>1</v>
      </c>
      <c r="R14" s="92"/>
      <c r="S14" s="92"/>
      <c r="T14" s="92"/>
      <c r="U14" s="353">
        <v>1</v>
      </c>
      <c r="V14" s="353"/>
      <c r="W14" s="354"/>
      <c r="X14" s="354"/>
      <c r="Y14" s="355">
        <f t="shared" si="5"/>
        <v>0.24684557969748347</v>
      </c>
      <c r="Z14" s="356">
        <f t="shared" si="6"/>
        <v>17</v>
      </c>
      <c r="AA14" s="357">
        <f t="shared" si="7"/>
        <v>395.69346425506598</v>
      </c>
      <c r="AB14" s="358">
        <f t="shared" si="8"/>
        <v>1550</v>
      </c>
      <c r="AC14" s="359">
        <f t="shared" si="9"/>
        <v>53</v>
      </c>
      <c r="AD14" s="360">
        <f t="shared" si="10"/>
        <v>17</v>
      </c>
      <c r="AE14" s="87"/>
      <c r="AF14" s="361">
        <f t="shared" si="11"/>
        <v>0.24684557969748347</v>
      </c>
      <c r="AG14" s="87"/>
    </row>
    <row r="15" spans="1:33" ht="31.5" customHeight="1">
      <c r="A15" s="339" t="s">
        <v>3386</v>
      </c>
      <c r="B15" s="340"/>
      <c r="C15" s="341" t="s">
        <v>3387</v>
      </c>
      <c r="D15" s="342">
        <v>1400</v>
      </c>
      <c r="E15" s="350">
        <v>1425</v>
      </c>
      <c r="F15" s="344">
        <v>50</v>
      </c>
      <c r="G15" s="345">
        <f t="shared" si="0"/>
        <v>575</v>
      </c>
      <c r="H15" s="362">
        <v>13</v>
      </c>
      <c r="I15" s="347">
        <f t="shared" si="1"/>
        <v>18525</v>
      </c>
      <c r="J15" s="348"/>
      <c r="K15" s="349">
        <f t="shared" si="2"/>
        <v>0.18876426682748737</v>
      </c>
      <c r="L15" s="348">
        <f t="shared" si="3"/>
        <v>268.98908022916953</v>
      </c>
      <c r="M15" s="350">
        <f t="shared" si="4"/>
        <v>25</v>
      </c>
      <c r="N15" s="351">
        <v>1</v>
      </c>
      <c r="O15" s="350">
        <v>1</v>
      </c>
      <c r="P15" s="342">
        <v>1</v>
      </c>
      <c r="Q15" s="363">
        <v>1</v>
      </c>
      <c r="R15" s="353"/>
      <c r="S15" s="353"/>
      <c r="T15" s="353"/>
      <c r="U15" s="353"/>
      <c r="V15" s="353"/>
      <c r="W15" s="364">
        <v>1</v>
      </c>
      <c r="X15" s="354"/>
      <c r="Y15" s="355">
        <f t="shared" si="5"/>
        <v>0.18876426682748737</v>
      </c>
      <c r="Z15" s="356">
        <f t="shared" si="6"/>
        <v>13</v>
      </c>
      <c r="AA15" s="357">
        <f t="shared" si="7"/>
        <v>268.98908022916953</v>
      </c>
      <c r="AB15" s="358">
        <f t="shared" si="8"/>
        <v>1350</v>
      </c>
      <c r="AC15" s="359">
        <f t="shared" si="9"/>
        <v>75</v>
      </c>
      <c r="AD15" s="360">
        <f t="shared" si="10"/>
        <v>13</v>
      </c>
      <c r="AE15" s="87"/>
      <c r="AF15" s="361">
        <f t="shared" si="11"/>
        <v>0.18876426682748737</v>
      </c>
      <c r="AG15" s="87"/>
    </row>
    <row r="16" spans="1:33" ht="35.25" customHeight="1">
      <c r="A16" s="339" t="s">
        <v>3388</v>
      </c>
      <c r="B16" s="340"/>
      <c r="C16" s="368" t="s">
        <v>3389</v>
      </c>
      <c r="D16" s="342">
        <v>3900</v>
      </c>
      <c r="E16" s="369">
        <v>3741</v>
      </c>
      <c r="F16" s="344"/>
      <c r="G16" s="345">
        <f t="shared" si="0"/>
        <v>2891</v>
      </c>
      <c r="H16" s="362">
        <v>20</v>
      </c>
      <c r="I16" s="347">
        <f t="shared" si="1"/>
        <v>74820</v>
      </c>
      <c r="J16" s="348"/>
      <c r="K16" s="349">
        <f t="shared" si="2"/>
        <v>0.29040656434998058</v>
      </c>
      <c r="L16" s="348">
        <f t="shared" si="3"/>
        <v>1086.4109572332773</v>
      </c>
      <c r="M16" s="350">
        <f t="shared" si="4"/>
        <v>-159</v>
      </c>
      <c r="N16" s="351">
        <v>1</v>
      </c>
      <c r="O16" s="350">
        <v>1</v>
      </c>
      <c r="P16" s="342">
        <v>1</v>
      </c>
      <c r="Q16" s="352">
        <v>1</v>
      </c>
      <c r="R16" s="353">
        <v>1</v>
      </c>
      <c r="S16" s="353"/>
      <c r="T16" s="353">
        <v>1</v>
      </c>
      <c r="U16" s="353">
        <v>1</v>
      </c>
      <c r="V16" s="353">
        <v>1</v>
      </c>
      <c r="W16" s="364">
        <v>1</v>
      </c>
      <c r="X16" s="354"/>
      <c r="Y16" s="355">
        <f t="shared" si="5"/>
        <v>0.29040656434998058</v>
      </c>
      <c r="Z16" s="356">
        <f t="shared" si="6"/>
        <v>20</v>
      </c>
      <c r="AA16" s="357">
        <f t="shared" si="7"/>
        <v>1086.4109572332773</v>
      </c>
      <c r="AB16" s="358">
        <f t="shared" si="8"/>
        <v>3800</v>
      </c>
      <c r="AC16" s="359">
        <f t="shared" si="9"/>
        <v>-59</v>
      </c>
      <c r="AD16" s="360">
        <f t="shared" si="10"/>
        <v>20</v>
      </c>
      <c r="AE16" s="87"/>
      <c r="AF16" s="361">
        <f t="shared" si="11"/>
        <v>0.29040656434998058</v>
      </c>
      <c r="AG16" s="87"/>
    </row>
    <row r="17" spans="1:33" ht="31.5" customHeight="1">
      <c r="A17" s="339" t="s">
        <v>3390</v>
      </c>
      <c r="B17" s="340"/>
      <c r="C17" s="341" t="s">
        <v>3391</v>
      </c>
      <c r="D17" s="342">
        <v>1100</v>
      </c>
      <c r="E17" s="350">
        <v>1111</v>
      </c>
      <c r="F17" s="344">
        <v>50</v>
      </c>
      <c r="G17" s="345">
        <f t="shared" si="0"/>
        <v>861</v>
      </c>
      <c r="H17" s="362">
        <v>20</v>
      </c>
      <c r="I17" s="347">
        <f t="shared" si="1"/>
        <v>22220</v>
      </c>
      <c r="J17" s="348"/>
      <c r="K17" s="349">
        <f t="shared" si="2"/>
        <v>0.29040656434998058</v>
      </c>
      <c r="L17" s="348">
        <f t="shared" si="3"/>
        <v>322.64169299282844</v>
      </c>
      <c r="M17" s="350">
        <f t="shared" si="4"/>
        <v>11</v>
      </c>
      <c r="N17" s="365"/>
      <c r="O17" s="350">
        <v>1</v>
      </c>
      <c r="P17" s="342">
        <v>1</v>
      </c>
      <c r="Q17" s="363"/>
      <c r="R17" s="353"/>
      <c r="S17" s="353"/>
      <c r="T17" s="353"/>
      <c r="U17" s="353"/>
      <c r="V17" s="353"/>
      <c r="W17" s="354"/>
      <c r="X17" s="364">
        <v>1</v>
      </c>
      <c r="Y17" s="355">
        <f t="shared" si="5"/>
        <v>0</v>
      </c>
      <c r="Z17" s="356">
        <f t="shared" si="6"/>
        <v>0</v>
      </c>
      <c r="AA17" s="357">
        <f t="shared" si="7"/>
        <v>0</v>
      </c>
      <c r="AB17" s="358">
        <f t="shared" si="8"/>
        <v>750</v>
      </c>
      <c r="AC17" s="359">
        <f t="shared" si="9"/>
        <v>361</v>
      </c>
      <c r="AD17" s="360">
        <f t="shared" si="10"/>
        <v>20</v>
      </c>
      <c r="AE17" s="87"/>
      <c r="AF17" s="361">
        <f t="shared" si="11"/>
        <v>0</v>
      </c>
      <c r="AG17" s="87"/>
    </row>
    <row r="18" spans="1:33" ht="31.5" customHeight="1">
      <c r="A18" s="339" t="s">
        <v>3392</v>
      </c>
      <c r="B18" s="340"/>
      <c r="C18" s="341" t="s">
        <v>3393</v>
      </c>
      <c r="D18" s="342">
        <v>1100</v>
      </c>
      <c r="E18" s="350">
        <v>1206</v>
      </c>
      <c r="F18" s="344">
        <v>50</v>
      </c>
      <c r="G18" s="345">
        <f t="shared" si="0"/>
        <v>1206</v>
      </c>
      <c r="H18" s="362">
        <v>30</v>
      </c>
      <c r="I18" s="347">
        <f t="shared" si="1"/>
        <v>36180</v>
      </c>
      <c r="J18" s="348"/>
      <c r="K18" s="349">
        <f t="shared" si="2"/>
        <v>0.43560984652497087</v>
      </c>
      <c r="L18" s="348">
        <f t="shared" si="3"/>
        <v>525.34547490911484</v>
      </c>
      <c r="M18" s="350">
        <f t="shared" si="4"/>
        <v>106</v>
      </c>
      <c r="N18" s="370"/>
      <c r="O18" s="371"/>
      <c r="P18" s="342">
        <v>1</v>
      </c>
      <c r="Q18" s="363"/>
      <c r="R18" s="92"/>
      <c r="S18" s="92"/>
      <c r="T18" s="92"/>
      <c r="U18" s="92">
        <v>1</v>
      </c>
      <c r="V18" s="92">
        <v>1</v>
      </c>
      <c r="W18" s="354"/>
      <c r="X18" s="354"/>
      <c r="Y18" s="355">
        <f t="shared" si="5"/>
        <v>0</v>
      </c>
      <c r="Z18" s="356">
        <f t="shared" si="6"/>
        <v>0</v>
      </c>
      <c r="AA18" s="357">
        <f t="shared" si="7"/>
        <v>0</v>
      </c>
      <c r="AB18" s="358">
        <f t="shared" si="8"/>
        <v>950</v>
      </c>
      <c r="AC18" s="359">
        <f t="shared" si="9"/>
        <v>256</v>
      </c>
      <c r="AD18" s="360">
        <f t="shared" si="10"/>
        <v>0</v>
      </c>
      <c r="AE18" s="87"/>
      <c r="AF18" s="361">
        <f t="shared" si="11"/>
        <v>0</v>
      </c>
      <c r="AG18" s="87"/>
    </row>
    <row r="19" spans="1:33" ht="31.5" customHeight="1">
      <c r="A19" s="339" t="s">
        <v>3394</v>
      </c>
      <c r="B19" s="443"/>
      <c r="C19" s="368" t="s">
        <v>3395</v>
      </c>
      <c r="D19" s="342">
        <v>1000</v>
      </c>
      <c r="E19" s="350">
        <v>816</v>
      </c>
      <c r="F19" s="344">
        <v>50</v>
      </c>
      <c r="G19" s="345">
        <f t="shared" si="0"/>
        <v>566</v>
      </c>
      <c r="H19" s="362">
        <v>10</v>
      </c>
      <c r="I19" s="347">
        <f t="shared" si="1"/>
        <v>8160</v>
      </c>
      <c r="J19" s="348"/>
      <c r="K19" s="349">
        <f t="shared" si="2"/>
        <v>0.14520328217499029</v>
      </c>
      <c r="L19" s="348">
        <f t="shared" si="3"/>
        <v>118.48587825479207</v>
      </c>
      <c r="M19" s="350">
        <f t="shared" si="4"/>
        <v>-184</v>
      </c>
      <c r="N19" s="365"/>
      <c r="O19" s="350">
        <v>1</v>
      </c>
      <c r="P19" s="372"/>
      <c r="Q19" s="363"/>
      <c r="R19" s="353"/>
      <c r="S19" s="353"/>
      <c r="T19" s="353"/>
      <c r="U19" s="353"/>
      <c r="V19" s="353"/>
      <c r="W19" s="354"/>
      <c r="X19" s="364">
        <v>1</v>
      </c>
      <c r="Y19" s="355">
        <f t="shared" si="5"/>
        <v>0</v>
      </c>
      <c r="Z19" s="356">
        <f t="shared" si="6"/>
        <v>0</v>
      </c>
      <c r="AA19" s="357">
        <f t="shared" si="7"/>
        <v>0</v>
      </c>
      <c r="AB19" s="358">
        <f t="shared" si="8"/>
        <v>250</v>
      </c>
      <c r="AC19" s="359">
        <f t="shared" si="9"/>
        <v>566</v>
      </c>
      <c r="AD19" s="360">
        <f t="shared" si="10"/>
        <v>10</v>
      </c>
      <c r="AE19" s="87"/>
      <c r="AF19" s="361">
        <f t="shared" si="11"/>
        <v>0</v>
      </c>
      <c r="AG19" s="87"/>
    </row>
    <row r="20" spans="1:33" ht="31.5" customHeight="1">
      <c r="A20" s="339" t="s">
        <v>3396</v>
      </c>
      <c r="B20" s="445"/>
      <c r="C20" s="341" t="s">
        <v>3397</v>
      </c>
      <c r="D20" s="342">
        <v>840</v>
      </c>
      <c r="E20" s="350">
        <v>935</v>
      </c>
      <c r="F20" s="344">
        <v>50</v>
      </c>
      <c r="G20" s="345">
        <f t="shared" si="0"/>
        <v>685</v>
      </c>
      <c r="H20" s="362">
        <v>20</v>
      </c>
      <c r="I20" s="347">
        <f t="shared" si="1"/>
        <v>18700</v>
      </c>
      <c r="J20" s="348"/>
      <c r="K20" s="349">
        <f t="shared" si="2"/>
        <v>0.29040656434998058</v>
      </c>
      <c r="L20" s="348">
        <f t="shared" si="3"/>
        <v>271.53013766723183</v>
      </c>
      <c r="M20" s="350">
        <f t="shared" si="4"/>
        <v>95</v>
      </c>
      <c r="N20" s="365"/>
      <c r="O20" s="350">
        <v>1</v>
      </c>
      <c r="P20" s="372">
        <v>1</v>
      </c>
      <c r="Q20" s="363"/>
      <c r="R20" s="353"/>
      <c r="S20" s="353"/>
      <c r="T20" s="353"/>
      <c r="U20" s="353"/>
      <c r="V20" s="353"/>
      <c r="W20" s="354"/>
      <c r="X20" s="364">
        <v>1</v>
      </c>
      <c r="Y20" s="355">
        <f t="shared" si="5"/>
        <v>0</v>
      </c>
      <c r="Z20" s="356">
        <f t="shared" si="6"/>
        <v>0</v>
      </c>
      <c r="AA20" s="357">
        <f t="shared" si="7"/>
        <v>0</v>
      </c>
      <c r="AB20" s="358">
        <f t="shared" si="8"/>
        <v>750</v>
      </c>
      <c r="AC20" s="359">
        <f t="shared" si="9"/>
        <v>185</v>
      </c>
      <c r="AD20" s="360">
        <f t="shared" si="10"/>
        <v>20</v>
      </c>
      <c r="AE20" s="87"/>
      <c r="AF20" s="361">
        <f t="shared" si="11"/>
        <v>0</v>
      </c>
      <c r="AG20" s="87"/>
    </row>
    <row r="21" spans="1:33" ht="31.5" customHeight="1">
      <c r="A21" s="339" t="s">
        <v>3398</v>
      </c>
      <c r="B21" s="444"/>
      <c r="C21" s="341" t="s">
        <v>3399</v>
      </c>
      <c r="D21" s="342">
        <v>700</v>
      </c>
      <c r="E21" s="350">
        <v>281</v>
      </c>
      <c r="F21" s="344"/>
      <c r="G21" s="345">
        <f t="shared" si="0"/>
        <v>31</v>
      </c>
      <c r="H21" s="362">
        <v>13</v>
      </c>
      <c r="I21" s="347">
        <f t="shared" si="1"/>
        <v>3653</v>
      </c>
      <c r="J21" s="348"/>
      <c r="K21" s="349">
        <f t="shared" si="2"/>
        <v>0.18876426682748737</v>
      </c>
      <c r="L21" s="348">
        <f t="shared" si="3"/>
        <v>53.042758978523949</v>
      </c>
      <c r="M21" s="350">
        <f t="shared" si="4"/>
        <v>-419</v>
      </c>
      <c r="N21" s="365"/>
      <c r="O21" s="350">
        <v>1</v>
      </c>
      <c r="P21" s="372"/>
      <c r="Q21" s="363"/>
      <c r="R21" s="92"/>
      <c r="S21" s="92"/>
      <c r="T21" s="92"/>
      <c r="U21" s="353"/>
      <c r="V21" s="353"/>
      <c r="W21" s="354"/>
      <c r="X21" s="354"/>
      <c r="Y21" s="355">
        <f t="shared" si="5"/>
        <v>0</v>
      </c>
      <c r="Z21" s="356">
        <f t="shared" si="6"/>
        <v>0</v>
      </c>
      <c r="AA21" s="357">
        <f t="shared" si="7"/>
        <v>0</v>
      </c>
      <c r="AB21" s="358">
        <f t="shared" si="8"/>
        <v>250</v>
      </c>
      <c r="AC21" s="359">
        <f t="shared" si="9"/>
        <v>31</v>
      </c>
      <c r="AD21" s="360">
        <f t="shared" si="10"/>
        <v>13</v>
      </c>
      <c r="AE21" s="87"/>
      <c r="AF21" s="361">
        <f t="shared" si="11"/>
        <v>0</v>
      </c>
      <c r="AG21" s="87"/>
    </row>
    <row r="22" spans="1:33" ht="31.5" customHeight="1">
      <c r="A22" s="339" t="s">
        <v>3400</v>
      </c>
      <c r="B22" s="340"/>
      <c r="C22" s="341" t="s">
        <v>3401</v>
      </c>
      <c r="D22" s="342">
        <v>500</v>
      </c>
      <c r="E22" s="350">
        <v>361</v>
      </c>
      <c r="F22" s="344"/>
      <c r="G22" s="345">
        <f t="shared" si="0"/>
        <v>111</v>
      </c>
      <c r="H22" s="362">
        <v>30</v>
      </c>
      <c r="I22" s="347">
        <f t="shared" si="1"/>
        <v>10830</v>
      </c>
      <c r="J22" s="348"/>
      <c r="K22" s="349">
        <f t="shared" si="2"/>
        <v>0.43560984652497087</v>
      </c>
      <c r="L22" s="348">
        <f t="shared" si="3"/>
        <v>157.25515459551448</v>
      </c>
      <c r="M22" s="350">
        <f t="shared" si="4"/>
        <v>-139</v>
      </c>
      <c r="N22" s="365"/>
      <c r="O22" s="350">
        <v>1</v>
      </c>
      <c r="P22" s="372"/>
      <c r="Q22" s="363"/>
      <c r="R22" s="92"/>
      <c r="S22" s="92"/>
      <c r="T22" s="92"/>
      <c r="U22" s="92">
        <v>1</v>
      </c>
      <c r="V22" s="92"/>
      <c r="W22" s="354"/>
      <c r="X22" s="354"/>
      <c r="Y22" s="355">
        <f t="shared" si="5"/>
        <v>0</v>
      </c>
      <c r="Z22" s="356">
        <f t="shared" si="6"/>
        <v>0</v>
      </c>
      <c r="AA22" s="357">
        <f t="shared" si="7"/>
        <v>0</v>
      </c>
      <c r="AB22" s="358">
        <f t="shared" si="8"/>
        <v>450</v>
      </c>
      <c r="AC22" s="359">
        <f t="shared" si="9"/>
        <v>-89</v>
      </c>
      <c r="AD22" s="360">
        <f t="shared" si="10"/>
        <v>30</v>
      </c>
      <c r="AE22" s="87"/>
      <c r="AF22" s="361">
        <f t="shared" si="11"/>
        <v>0</v>
      </c>
      <c r="AG22" s="87"/>
    </row>
    <row r="23" spans="1:33" ht="31.5" customHeight="1">
      <c r="A23" s="339" t="s">
        <v>3402</v>
      </c>
      <c r="B23" s="443"/>
      <c r="C23" s="341" t="s">
        <v>3403</v>
      </c>
      <c r="D23" s="342">
        <v>400</v>
      </c>
      <c r="E23" s="350">
        <v>2040</v>
      </c>
      <c r="F23" s="344">
        <v>50</v>
      </c>
      <c r="G23" s="345">
        <f t="shared" si="0"/>
        <v>1790</v>
      </c>
      <c r="H23" s="362">
        <v>4</v>
      </c>
      <c r="I23" s="347">
        <f t="shared" si="1"/>
        <v>8160</v>
      </c>
      <c r="J23" s="348"/>
      <c r="K23" s="349">
        <f t="shared" si="2"/>
        <v>5.8081312869996113E-2</v>
      </c>
      <c r="L23" s="348">
        <f t="shared" si="3"/>
        <v>118.48587825479207</v>
      </c>
      <c r="M23" s="350">
        <f t="shared" si="4"/>
        <v>1640</v>
      </c>
      <c r="N23" s="365"/>
      <c r="O23" s="350">
        <v>1</v>
      </c>
      <c r="P23" s="372">
        <v>1</v>
      </c>
      <c r="Q23" s="363"/>
      <c r="R23" s="353"/>
      <c r="S23" s="353"/>
      <c r="T23" s="353"/>
      <c r="U23" s="353">
        <v>1</v>
      </c>
      <c r="V23" s="353"/>
      <c r="W23" s="364">
        <v>1</v>
      </c>
      <c r="X23" s="354"/>
      <c r="Y23" s="355">
        <f t="shared" si="5"/>
        <v>0</v>
      </c>
      <c r="Z23" s="356">
        <f t="shared" si="6"/>
        <v>0</v>
      </c>
      <c r="AA23" s="357">
        <f t="shared" si="7"/>
        <v>0</v>
      </c>
      <c r="AB23" s="358">
        <f t="shared" si="8"/>
        <v>950</v>
      </c>
      <c r="AC23" s="359">
        <f t="shared" si="9"/>
        <v>1090</v>
      </c>
      <c r="AD23" s="360">
        <f t="shared" si="10"/>
        <v>4</v>
      </c>
      <c r="AE23" s="87"/>
      <c r="AF23" s="361">
        <f t="shared" si="11"/>
        <v>0</v>
      </c>
      <c r="AG23" s="87"/>
    </row>
    <row r="24" spans="1:33" ht="31.5" customHeight="1">
      <c r="A24" s="339" t="s">
        <v>3404</v>
      </c>
      <c r="B24" s="444"/>
      <c r="C24" s="341" t="s">
        <v>3405</v>
      </c>
      <c r="D24" s="342">
        <v>400</v>
      </c>
      <c r="E24" s="350">
        <v>504</v>
      </c>
      <c r="F24" s="344">
        <v>50</v>
      </c>
      <c r="G24" s="345">
        <f t="shared" si="0"/>
        <v>254</v>
      </c>
      <c r="H24" s="362">
        <v>18</v>
      </c>
      <c r="I24" s="347">
        <f t="shared" si="1"/>
        <v>9072</v>
      </c>
      <c r="J24" s="348"/>
      <c r="K24" s="349">
        <f t="shared" si="2"/>
        <v>0.26136590791498249</v>
      </c>
      <c r="L24" s="348">
        <f t="shared" si="3"/>
        <v>131.72841758915118</v>
      </c>
      <c r="M24" s="350">
        <f t="shared" si="4"/>
        <v>104</v>
      </c>
      <c r="N24" s="365"/>
      <c r="O24" s="350">
        <v>1</v>
      </c>
      <c r="P24" s="372"/>
      <c r="Q24" s="363"/>
      <c r="R24" s="92"/>
      <c r="S24" s="92"/>
      <c r="T24" s="92"/>
      <c r="U24" s="92">
        <v>1</v>
      </c>
      <c r="V24" s="92"/>
      <c r="W24" s="354"/>
      <c r="X24" s="354"/>
      <c r="Y24" s="355">
        <f t="shared" si="5"/>
        <v>0</v>
      </c>
      <c r="Z24" s="356">
        <f t="shared" si="6"/>
        <v>0</v>
      </c>
      <c r="AA24" s="357">
        <f t="shared" si="7"/>
        <v>0</v>
      </c>
      <c r="AB24" s="358">
        <f t="shared" si="8"/>
        <v>450</v>
      </c>
      <c r="AC24" s="359">
        <f t="shared" si="9"/>
        <v>54</v>
      </c>
      <c r="AD24" s="360">
        <f t="shared" si="10"/>
        <v>18</v>
      </c>
      <c r="AE24" s="87"/>
      <c r="AF24" s="361">
        <f t="shared" si="11"/>
        <v>0</v>
      </c>
      <c r="AG24" s="87"/>
    </row>
    <row r="25" spans="1:33" ht="31.5" customHeight="1">
      <c r="A25" s="339" t="s">
        <v>3406</v>
      </c>
      <c r="B25" s="340"/>
      <c r="C25" s="341" t="s">
        <v>3407</v>
      </c>
      <c r="D25" s="342">
        <v>400</v>
      </c>
      <c r="E25" s="350">
        <v>313</v>
      </c>
      <c r="F25" s="344">
        <v>20</v>
      </c>
      <c r="G25" s="345">
        <f t="shared" si="0"/>
        <v>63</v>
      </c>
      <c r="H25" s="362">
        <v>39</v>
      </c>
      <c r="I25" s="347">
        <f t="shared" si="1"/>
        <v>12207</v>
      </c>
      <c r="J25" s="348"/>
      <c r="K25" s="349">
        <f t="shared" si="2"/>
        <v>0.56629280048246211</v>
      </c>
      <c r="L25" s="348">
        <f t="shared" si="3"/>
        <v>177.24964655101064</v>
      </c>
      <c r="M25" s="350">
        <f t="shared" si="4"/>
        <v>-87</v>
      </c>
      <c r="N25" s="365"/>
      <c r="O25" s="350">
        <v>1</v>
      </c>
      <c r="P25" s="372"/>
      <c r="Q25" s="363"/>
      <c r="R25" s="92"/>
      <c r="S25" s="92"/>
      <c r="T25" s="92"/>
      <c r="U25" s="353">
        <v>1</v>
      </c>
      <c r="V25" s="353"/>
      <c r="W25" s="354"/>
      <c r="X25" s="354"/>
      <c r="Y25" s="355">
        <f t="shared" si="5"/>
        <v>0</v>
      </c>
      <c r="Z25" s="356">
        <f t="shared" si="6"/>
        <v>0</v>
      </c>
      <c r="AA25" s="357">
        <f t="shared" si="7"/>
        <v>0</v>
      </c>
      <c r="AB25" s="358">
        <f t="shared" si="8"/>
        <v>450</v>
      </c>
      <c r="AC25" s="359">
        <f t="shared" si="9"/>
        <v>-137</v>
      </c>
      <c r="AD25" s="360">
        <f t="shared" si="10"/>
        <v>39</v>
      </c>
      <c r="AE25" s="87"/>
      <c r="AF25" s="361">
        <f t="shared" si="11"/>
        <v>0</v>
      </c>
      <c r="AG25" s="87"/>
    </row>
    <row r="26" spans="1:33" ht="31.5" customHeight="1">
      <c r="A26" s="339" t="s">
        <v>3408</v>
      </c>
      <c r="B26" s="443"/>
      <c r="C26" s="341" t="s">
        <v>3409</v>
      </c>
      <c r="D26" s="342">
        <v>380</v>
      </c>
      <c r="E26" s="350">
        <v>347</v>
      </c>
      <c r="F26" s="344"/>
      <c r="G26" s="345">
        <f t="shared" si="0"/>
        <v>97</v>
      </c>
      <c r="H26" s="362">
        <v>15</v>
      </c>
      <c r="I26" s="347">
        <f t="shared" si="1"/>
        <v>5205</v>
      </c>
      <c r="J26" s="348"/>
      <c r="K26" s="349">
        <f t="shared" si="2"/>
        <v>0.21780492326248543</v>
      </c>
      <c r="L26" s="348">
        <f t="shared" si="3"/>
        <v>75.578308372082446</v>
      </c>
      <c r="M26" s="350">
        <f t="shared" si="4"/>
        <v>-33</v>
      </c>
      <c r="N26" s="370"/>
      <c r="O26" s="371">
        <v>1</v>
      </c>
      <c r="P26" s="372"/>
      <c r="Q26" s="363"/>
      <c r="R26" s="353"/>
      <c r="S26" s="353"/>
      <c r="T26" s="353"/>
      <c r="U26" s="353"/>
      <c r="V26" s="353"/>
      <c r="W26" s="354"/>
      <c r="X26" s="364">
        <v>1</v>
      </c>
      <c r="Y26" s="355">
        <f t="shared" si="5"/>
        <v>0</v>
      </c>
      <c r="Z26" s="356">
        <f t="shared" si="6"/>
        <v>0</v>
      </c>
      <c r="AA26" s="357">
        <f t="shared" si="7"/>
        <v>0</v>
      </c>
      <c r="AB26" s="358">
        <f t="shared" si="8"/>
        <v>250</v>
      </c>
      <c r="AC26" s="359">
        <f t="shared" si="9"/>
        <v>97</v>
      </c>
      <c r="AD26" s="360">
        <f t="shared" si="10"/>
        <v>15</v>
      </c>
      <c r="AE26" s="87"/>
      <c r="AF26" s="361">
        <f t="shared" si="11"/>
        <v>0</v>
      </c>
      <c r="AG26" s="87"/>
    </row>
    <row r="27" spans="1:33" ht="31.5" customHeight="1">
      <c r="A27" s="339" t="s">
        <v>3410</v>
      </c>
      <c r="B27" s="445"/>
      <c r="C27" s="341" t="s">
        <v>3411</v>
      </c>
      <c r="D27" s="342">
        <v>350</v>
      </c>
      <c r="E27" s="350">
        <v>175</v>
      </c>
      <c r="F27" s="344">
        <v>50</v>
      </c>
      <c r="G27" s="345">
        <f t="shared" si="0"/>
        <v>175</v>
      </c>
      <c r="H27" s="362">
        <v>17</v>
      </c>
      <c r="I27" s="347">
        <f t="shared" si="1"/>
        <v>2975</v>
      </c>
      <c r="J27" s="348"/>
      <c r="K27" s="349">
        <f t="shared" si="2"/>
        <v>0.24684557969748347</v>
      </c>
      <c r="L27" s="348">
        <f t="shared" si="3"/>
        <v>43.197976447059609</v>
      </c>
      <c r="M27" s="350">
        <f t="shared" si="4"/>
        <v>-175</v>
      </c>
      <c r="N27" s="365"/>
      <c r="O27" s="350"/>
      <c r="P27" s="372"/>
      <c r="Q27" s="363"/>
      <c r="R27" s="92"/>
      <c r="S27" s="92"/>
      <c r="T27" s="92"/>
      <c r="U27" s="353">
        <v>1</v>
      </c>
      <c r="V27" s="353"/>
      <c r="W27" s="354"/>
      <c r="X27" s="354"/>
      <c r="Y27" s="355">
        <f t="shared" si="5"/>
        <v>0</v>
      </c>
      <c r="Z27" s="356">
        <f t="shared" si="6"/>
        <v>0</v>
      </c>
      <c r="AA27" s="357">
        <f t="shared" si="7"/>
        <v>0</v>
      </c>
      <c r="AB27" s="358">
        <f t="shared" si="8"/>
        <v>200</v>
      </c>
      <c r="AC27" s="359">
        <f t="shared" si="9"/>
        <v>-25</v>
      </c>
      <c r="AD27" s="360">
        <f t="shared" si="10"/>
        <v>0</v>
      </c>
      <c r="AE27" s="87"/>
      <c r="AF27" s="361">
        <f t="shared" si="11"/>
        <v>0</v>
      </c>
      <c r="AG27" s="87"/>
    </row>
    <row r="28" spans="1:33" ht="31.5" customHeight="1">
      <c r="A28" s="339" t="s">
        <v>3412</v>
      </c>
      <c r="B28" s="445"/>
      <c r="C28" s="341" t="s">
        <v>3413</v>
      </c>
      <c r="D28" s="342">
        <v>350</v>
      </c>
      <c r="E28" s="350">
        <v>286</v>
      </c>
      <c r="F28" s="344"/>
      <c r="G28" s="345">
        <f t="shared" si="0"/>
        <v>36</v>
      </c>
      <c r="H28" s="362">
        <v>30</v>
      </c>
      <c r="I28" s="347">
        <f t="shared" si="1"/>
        <v>8580</v>
      </c>
      <c r="J28" s="348"/>
      <c r="K28" s="349">
        <f t="shared" si="2"/>
        <v>0.43560984652497087</v>
      </c>
      <c r="L28" s="348">
        <f t="shared" si="3"/>
        <v>124.58441610614167</v>
      </c>
      <c r="M28" s="350">
        <f t="shared" si="4"/>
        <v>-64</v>
      </c>
      <c r="N28" s="365"/>
      <c r="O28" s="350">
        <v>1</v>
      </c>
      <c r="P28" s="372"/>
      <c r="Q28" s="363"/>
      <c r="R28" s="92"/>
      <c r="S28" s="92"/>
      <c r="T28" s="92"/>
      <c r="U28" s="92">
        <v>1</v>
      </c>
      <c r="V28" s="92"/>
      <c r="W28" s="354"/>
      <c r="X28" s="354"/>
      <c r="Y28" s="355">
        <f t="shared" si="5"/>
        <v>0</v>
      </c>
      <c r="Z28" s="356">
        <f t="shared" si="6"/>
        <v>0</v>
      </c>
      <c r="AA28" s="357">
        <f t="shared" si="7"/>
        <v>0</v>
      </c>
      <c r="AB28" s="358">
        <f t="shared" si="8"/>
        <v>450</v>
      </c>
      <c r="AC28" s="359">
        <f t="shared" si="9"/>
        <v>-164</v>
      </c>
      <c r="AD28" s="360">
        <f t="shared" si="10"/>
        <v>30</v>
      </c>
      <c r="AE28" s="87"/>
      <c r="AF28" s="361">
        <f t="shared" si="11"/>
        <v>0</v>
      </c>
      <c r="AG28" s="87"/>
    </row>
    <row r="29" spans="1:33" ht="31.5" customHeight="1">
      <c r="A29" s="339" t="s">
        <v>3414</v>
      </c>
      <c r="B29" s="444"/>
      <c r="C29" s="341" t="s">
        <v>3415</v>
      </c>
      <c r="D29" s="342">
        <v>300</v>
      </c>
      <c r="E29" s="350">
        <v>312</v>
      </c>
      <c r="F29" s="344"/>
      <c r="G29" s="345">
        <f t="shared" si="0"/>
        <v>62</v>
      </c>
      <c r="H29" s="362">
        <v>15</v>
      </c>
      <c r="I29" s="347">
        <f t="shared" si="1"/>
        <v>4680</v>
      </c>
      <c r="J29" s="348"/>
      <c r="K29" s="349">
        <f t="shared" si="2"/>
        <v>0.21780492326248543</v>
      </c>
      <c r="L29" s="348">
        <f t="shared" si="3"/>
        <v>67.955136057895459</v>
      </c>
      <c r="M29" s="350">
        <f t="shared" si="4"/>
        <v>12</v>
      </c>
      <c r="N29" s="365"/>
      <c r="O29" s="350">
        <v>1</v>
      </c>
      <c r="P29" s="372"/>
      <c r="Q29" s="363"/>
      <c r="R29" s="353"/>
      <c r="S29" s="353"/>
      <c r="T29" s="353"/>
      <c r="U29" s="353"/>
      <c r="V29" s="353"/>
      <c r="W29" s="364">
        <v>1</v>
      </c>
      <c r="X29" s="354"/>
      <c r="Y29" s="355">
        <f t="shared" si="5"/>
        <v>0</v>
      </c>
      <c r="Z29" s="356">
        <f t="shared" si="6"/>
        <v>0</v>
      </c>
      <c r="AA29" s="357">
        <f t="shared" si="7"/>
        <v>0</v>
      </c>
      <c r="AB29" s="358">
        <f t="shared" si="8"/>
        <v>250</v>
      </c>
      <c r="AC29" s="359">
        <f t="shared" si="9"/>
        <v>62</v>
      </c>
      <c r="AD29" s="360">
        <f t="shared" si="10"/>
        <v>15</v>
      </c>
      <c r="AE29" s="87"/>
      <c r="AF29" s="361">
        <f t="shared" si="11"/>
        <v>0</v>
      </c>
      <c r="AG29" s="87"/>
    </row>
    <row r="30" spans="1:33" ht="31.5" customHeight="1">
      <c r="A30" s="339" t="s">
        <v>3416</v>
      </c>
      <c r="B30" s="443"/>
      <c r="C30" s="341" t="s">
        <v>3417</v>
      </c>
      <c r="D30" s="342">
        <v>250</v>
      </c>
      <c r="E30" s="350">
        <v>249</v>
      </c>
      <c r="F30" s="344"/>
      <c r="G30" s="345">
        <f t="shared" si="0"/>
        <v>-1</v>
      </c>
      <c r="H30" s="362">
        <v>14</v>
      </c>
      <c r="I30" s="347">
        <f t="shared" si="1"/>
        <v>3486</v>
      </c>
      <c r="J30" s="348"/>
      <c r="K30" s="349">
        <f t="shared" si="2"/>
        <v>0.20328459504498639</v>
      </c>
      <c r="L30" s="348">
        <f t="shared" si="3"/>
        <v>50.617864166201613</v>
      </c>
      <c r="M30" s="350">
        <f t="shared" si="4"/>
        <v>-1</v>
      </c>
      <c r="N30" s="365"/>
      <c r="O30" s="350">
        <v>1</v>
      </c>
      <c r="P30" s="372"/>
      <c r="Q30" s="363"/>
      <c r="R30" s="353"/>
      <c r="S30" s="353"/>
      <c r="T30" s="353"/>
      <c r="U30" s="353"/>
      <c r="V30" s="353"/>
      <c r="W30" s="354"/>
      <c r="X30" s="364">
        <v>1</v>
      </c>
      <c r="Y30" s="355">
        <f t="shared" si="5"/>
        <v>0</v>
      </c>
      <c r="Z30" s="356">
        <f t="shared" si="6"/>
        <v>0</v>
      </c>
      <c r="AA30" s="357">
        <f t="shared" si="7"/>
        <v>0</v>
      </c>
      <c r="AB30" s="358">
        <f t="shared" si="8"/>
        <v>250</v>
      </c>
      <c r="AC30" s="359">
        <f t="shared" si="9"/>
        <v>-1</v>
      </c>
      <c r="AD30" s="360">
        <f t="shared" si="10"/>
        <v>14</v>
      </c>
      <c r="AE30" s="87"/>
      <c r="AF30" s="361">
        <f t="shared" si="11"/>
        <v>0</v>
      </c>
      <c r="AG30" s="87"/>
    </row>
    <row r="31" spans="1:33" ht="31.5" customHeight="1">
      <c r="A31" s="339" t="s">
        <v>3418</v>
      </c>
      <c r="B31" s="444"/>
      <c r="C31" s="368" t="s">
        <v>3419</v>
      </c>
      <c r="D31" s="342">
        <v>250</v>
      </c>
      <c r="E31" s="350">
        <v>71</v>
      </c>
      <c r="F31" s="344"/>
      <c r="G31" s="345">
        <f t="shared" si="0"/>
        <v>71</v>
      </c>
      <c r="H31" s="362">
        <v>23</v>
      </c>
      <c r="I31" s="347">
        <f t="shared" si="1"/>
        <v>1633</v>
      </c>
      <c r="J31" s="348"/>
      <c r="K31" s="349">
        <f t="shared" si="2"/>
        <v>0.33396754900247766</v>
      </c>
      <c r="L31" s="348">
        <f t="shared" si="3"/>
        <v>23.711695979175914</v>
      </c>
      <c r="M31" s="350">
        <f t="shared" si="4"/>
        <v>-179</v>
      </c>
      <c r="N31" s="365"/>
      <c r="O31" s="350"/>
      <c r="P31" s="372"/>
      <c r="Q31" s="352"/>
      <c r="R31" s="353"/>
      <c r="S31" s="353"/>
      <c r="T31" s="353"/>
      <c r="U31" s="353"/>
      <c r="V31" s="353"/>
      <c r="W31" s="354"/>
      <c r="X31" s="354"/>
      <c r="Y31" s="355">
        <f t="shared" si="5"/>
        <v>0</v>
      </c>
      <c r="Z31" s="356">
        <f t="shared" si="6"/>
        <v>0</v>
      </c>
      <c r="AA31" s="357">
        <f t="shared" si="7"/>
        <v>0</v>
      </c>
      <c r="AB31" s="358">
        <f t="shared" si="8"/>
        <v>0</v>
      </c>
      <c r="AC31" s="359">
        <f t="shared" si="9"/>
        <v>71</v>
      </c>
      <c r="AD31" s="360">
        <f t="shared" si="10"/>
        <v>0</v>
      </c>
      <c r="AE31" s="87"/>
      <c r="AF31" s="361">
        <f t="shared" si="11"/>
        <v>0</v>
      </c>
      <c r="AG31" s="87"/>
    </row>
    <row r="32" spans="1:33" ht="31.5" customHeight="1">
      <c r="A32" s="339" t="s">
        <v>3420</v>
      </c>
      <c r="B32" s="340"/>
      <c r="C32" s="341" t="s">
        <v>3421</v>
      </c>
      <c r="D32" s="342">
        <v>200</v>
      </c>
      <c r="E32" s="350">
        <v>186</v>
      </c>
      <c r="F32" s="344"/>
      <c r="G32" s="345">
        <f t="shared" si="0"/>
        <v>186</v>
      </c>
      <c r="H32" s="362">
        <v>16</v>
      </c>
      <c r="I32" s="347">
        <f t="shared" si="1"/>
        <v>2976</v>
      </c>
      <c r="J32" s="348"/>
      <c r="K32" s="349">
        <f t="shared" si="2"/>
        <v>0.23232525147998445</v>
      </c>
      <c r="L32" s="348">
        <f t="shared" si="3"/>
        <v>43.21249677527711</v>
      </c>
      <c r="M32" s="350">
        <f t="shared" si="4"/>
        <v>-14</v>
      </c>
      <c r="N32" s="370"/>
      <c r="O32" s="371"/>
      <c r="P32" s="372"/>
      <c r="Q32" s="363"/>
      <c r="R32" s="353"/>
      <c r="S32" s="353"/>
      <c r="T32" s="353"/>
      <c r="U32" s="353"/>
      <c r="V32" s="353"/>
      <c r="W32" s="364">
        <v>1</v>
      </c>
      <c r="X32" s="354"/>
      <c r="Y32" s="355">
        <f t="shared" si="5"/>
        <v>0</v>
      </c>
      <c r="Z32" s="356">
        <f t="shared" si="6"/>
        <v>0</v>
      </c>
      <c r="AA32" s="357">
        <f t="shared" si="7"/>
        <v>0</v>
      </c>
      <c r="AB32" s="358">
        <f t="shared" si="8"/>
        <v>0</v>
      </c>
      <c r="AC32" s="359">
        <f t="shared" si="9"/>
        <v>186</v>
      </c>
      <c r="AD32" s="360">
        <f t="shared" si="10"/>
        <v>0</v>
      </c>
      <c r="AE32" s="87"/>
      <c r="AF32" s="361">
        <f t="shared" si="11"/>
        <v>0</v>
      </c>
      <c r="AG32" s="87"/>
    </row>
    <row r="33" spans="1:33" ht="31.5" customHeight="1">
      <c r="A33" s="339" t="s">
        <v>3422</v>
      </c>
      <c r="B33" s="443"/>
      <c r="C33" s="341" t="s">
        <v>3423</v>
      </c>
      <c r="D33" s="342">
        <v>200</v>
      </c>
      <c r="E33" s="350">
        <v>214</v>
      </c>
      <c r="F33" s="344">
        <v>50</v>
      </c>
      <c r="G33" s="345">
        <f t="shared" si="0"/>
        <v>214</v>
      </c>
      <c r="H33" s="362">
        <v>20</v>
      </c>
      <c r="I33" s="347">
        <f t="shared" si="1"/>
        <v>4280</v>
      </c>
      <c r="J33" s="348"/>
      <c r="K33" s="349">
        <f t="shared" si="2"/>
        <v>0.29040656434998058</v>
      </c>
      <c r="L33" s="348">
        <f t="shared" si="3"/>
        <v>62.14700477089584</v>
      </c>
      <c r="M33" s="350">
        <f t="shared" si="4"/>
        <v>14</v>
      </c>
      <c r="N33" s="370"/>
      <c r="O33" s="371"/>
      <c r="P33" s="372"/>
      <c r="Q33" s="363"/>
      <c r="R33" s="353"/>
      <c r="S33" s="353"/>
      <c r="T33" s="353"/>
      <c r="U33" s="353"/>
      <c r="V33" s="353"/>
      <c r="W33" s="354"/>
      <c r="X33" s="364">
        <v>1</v>
      </c>
      <c r="Y33" s="355">
        <f t="shared" si="5"/>
        <v>0</v>
      </c>
      <c r="Z33" s="356">
        <f t="shared" si="6"/>
        <v>0</v>
      </c>
      <c r="AA33" s="357">
        <f t="shared" si="7"/>
        <v>0</v>
      </c>
      <c r="AB33" s="358">
        <f t="shared" si="8"/>
        <v>0</v>
      </c>
      <c r="AC33" s="359">
        <f t="shared" si="9"/>
        <v>214</v>
      </c>
      <c r="AD33" s="360">
        <f t="shared" si="10"/>
        <v>0</v>
      </c>
      <c r="AE33" s="87"/>
      <c r="AF33" s="361">
        <f t="shared" si="11"/>
        <v>0</v>
      </c>
      <c r="AG33" s="87"/>
    </row>
    <row r="34" spans="1:33" ht="31.5" customHeight="1">
      <c r="A34" s="339" t="s">
        <v>3424</v>
      </c>
      <c r="B34" s="445"/>
      <c r="C34" s="341" t="s">
        <v>3425</v>
      </c>
      <c r="D34" s="342">
        <v>200</v>
      </c>
      <c r="E34" s="350">
        <v>0</v>
      </c>
      <c r="F34" s="344"/>
      <c r="G34" s="345">
        <f t="shared" si="0"/>
        <v>0</v>
      </c>
      <c r="H34" s="362">
        <v>23</v>
      </c>
      <c r="I34" s="347">
        <f t="shared" si="1"/>
        <v>0</v>
      </c>
      <c r="J34" s="348"/>
      <c r="K34" s="349">
        <f t="shared" si="2"/>
        <v>0.33396754900247766</v>
      </c>
      <c r="L34" s="348">
        <f t="shared" si="3"/>
        <v>0</v>
      </c>
      <c r="M34" s="350">
        <f t="shared" si="4"/>
        <v>-200</v>
      </c>
      <c r="N34" s="365"/>
      <c r="O34" s="350"/>
      <c r="P34" s="372"/>
      <c r="Q34" s="352"/>
      <c r="R34" s="353"/>
      <c r="S34" s="353"/>
      <c r="T34" s="353"/>
      <c r="U34" s="92"/>
      <c r="V34" s="92"/>
      <c r="W34" s="354"/>
      <c r="X34" s="354">
        <v>1</v>
      </c>
      <c r="Y34" s="355">
        <f t="shared" si="5"/>
        <v>0</v>
      </c>
      <c r="Z34" s="356">
        <f t="shared" si="6"/>
        <v>0</v>
      </c>
      <c r="AA34" s="357">
        <f t="shared" si="7"/>
        <v>0</v>
      </c>
      <c r="AB34" s="358">
        <f t="shared" si="8"/>
        <v>0</v>
      </c>
      <c r="AC34" s="359">
        <f t="shared" si="9"/>
        <v>0</v>
      </c>
      <c r="AD34" s="360">
        <f t="shared" si="10"/>
        <v>0</v>
      </c>
      <c r="AE34" s="87"/>
      <c r="AF34" s="361">
        <f t="shared" si="11"/>
        <v>0</v>
      </c>
      <c r="AG34" s="87"/>
    </row>
    <row r="35" spans="1:33" ht="31.5" customHeight="1">
      <c r="A35" s="339" t="s">
        <v>3426</v>
      </c>
      <c r="B35" s="444"/>
      <c r="C35" s="341" t="s">
        <v>3427</v>
      </c>
      <c r="D35" s="342">
        <v>200</v>
      </c>
      <c r="E35" s="350">
        <v>0</v>
      </c>
      <c r="F35" s="344"/>
      <c r="G35" s="345">
        <f t="shared" si="0"/>
        <v>0</v>
      </c>
      <c r="H35" s="362">
        <v>25</v>
      </c>
      <c r="I35" s="347">
        <f t="shared" si="1"/>
        <v>0</v>
      </c>
      <c r="J35" s="348"/>
      <c r="K35" s="349">
        <f t="shared" si="2"/>
        <v>0.3630082054374757</v>
      </c>
      <c r="L35" s="348">
        <f t="shared" si="3"/>
        <v>0</v>
      </c>
      <c r="M35" s="350">
        <f t="shared" si="4"/>
        <v>-200</v>
      </c>
      <c r="N35" s="370"/>
      <c r="O35" s="371"/>
      <c r="P35" s="372"/>
      <c r="Q35" s="352"/>
      <c r="R35" s="353"/>
      <c r="S35" s="353"/>
      <c r="T35" s="353"/>
      <c r="U35" s="92"/>
      <c r="V35" s="92"/>
      <c r="W35" s="354"/>
      <c r="X35" s="354">
        <v>1</v>
      </c>
      <c r="Y35" s="355">
        <f t="shared" si="5"/>
        <v>0</v>
      </c>
      <c r="Z35" s="356">
        <f t="shared" si="6"/>
        <v>0</v>
      </c>
      <c r="AA35" s="357">
        <f t="shared" si="7"/>
        <v>0</v>
      </c>
      <c r="AB35" s="358">
        <f t="shared" si="8"/>
        <v>0</v>
      </c>
      <c r="AC35" s="359">
        <f t="shared" si="9"/>
        <v>0</v>
      </c>
      <c r="AD35" s="360">
        <f t="shared" si="10"/>
        <v>0</v>
      </c>
      <c r="AE35" s="87"/>
      <c r="AF35" s="361">
        <f t="shared" si="11"/>
        <v>0</v>
      </c>
      <c r="AG35" s="87"/>
    </row>
    <row r="36" spans="1:33" ht="31.5" customHeight="1">
      <c r="A36" s="339" t="s">
        <v>3428</v>
      </c>
      <c r="B36" s="340"/>
      <c r="C36" s="341" t="s">
        <v>3429</v>
      </c>
      <c r="D36" s="342">
        <v>150</v>
      </c>
      <c r="E36" s="350">
        <v>106</v>
      </c>
      <c r="F36" s="344"/>
      <c r="G36" s="345">
        <f t="shared" si="0"/>
        <v>6</v>
      </c>
      <c r="H36" s="362">
        <v>15</v>
      </c>
      <c r="I36" s="347">
        <f t="shared" si="1"/>
        <v>1590</v>
      </c>
      <c r="J36" s="348"/>
      <c r="K36" s="349">
        <f t="shared" si="2"/>
        <v>0.21780492326248543</v>
      </c>
      <c r="L36" s="348">
        <f t="shared" si="3"/>
        <v>23.087321865823455</v>
      </c>
      <c r="M36" s="350">
        <f t="shared" si="4"/>
        <v>-44</v>
      </c>
      <c r="N36" s="373">
        <v>1</v>
      </c>
      <c r="O36" s="371"/>
      <c r="P36" s="372"/>
      <c r="Q36" s="363"/>
      <c r="R36" s="353"/>
      <c r="S36" s="353"/>
      <c r="T36" s="353"/>
      <c r="U36" s="353"/>
      <c r="V36" s="353"/>
      <c r="W36" s="364">
        <v>1</v>
      </c>
      <c r="X36" s="354"/>
      <c r="Y36" s="355">
        <f t="shared" si="5"/>
        <v>0</v>
      </c>
      <c r="Z36" s="356">
        <f t="shared" si="6"/>
        <v>0</v>
      </c>
      <c r="AA36" s="357">
        <f t="shared" si="7"/>
        <v>0</v>
      </c>
      <c r="AB36" s="358">
        <f t="shared" si="8"/>
        <v>100</v>
      </c>
      <c r="AC36" s="359">
        <f t="shared" si="9"/>
        <v>6</v>
      </c>
      <c r="AD36" s="360">
        <f t="shared" si="10"/>
        <v>0</v>
      </c>
      <c r="AE36" s="87"/>
      <c r="AF36" s="361">
        <f t="shared" si="11"/>
        <v>0</v>
      </c>
      <c r="AG36" s="87"/>
    </row>
    <row r="37" spans="1:33" ht="31.5" customHeight="1">
      <c r="A37" s="339" t="s">
        <v>3430</v>
      </c>
      <c r="B37" s="340"/>
      <c r="C37" s="341" t="s">
        <v>3431</v>
      </c>
      <c r="D37" s="342">
        <v>150</v>
      </c>
      <c r="E37" s="350">
        <v>201</v>
      </c>
      <c r="F37" s="344">
        <v>50</v>
      </c>
      <c r="G37" s="345">
        <f t="shared" si="0"/>
        <v>201</v>
      </c>
      <c r="H37" s="362">
        <v>18</v>
      </c>
      <c r="I37" s="347">
        <f t="shared" si="1"/>
        <v>3618</v>
      </c>
      <c r="J37" s="348"/>
      <c r="K37" s="349">
        <f t="shared" si="2"/>
        <v>0.26136590791498249</v>
      </c>
      <c r="L37" s="348">
        <f t="shared" si="3"/>
        <v>52.534547490911478</v>
      </c>
      <c r="M37" s="350">
        <f t="shared" si="4"/>
        <v>51</v>
      </c>
      <c r="N37" s="370"/>
      <c r="O37" s="371"/>
      <c r="P37" s="372"/>
      <c r="Q37" s="363"/>
      <c r="R37" s="353"/>
      <c r="S37" s="353"/>
      <c r="T37" s="353"/>
      <c r="U37" s="353"/>
      <c r="V37" s="353"/>
      <c r="W37" s="364">
        <v>1</v>
      </c>
      <c r="X37" s="354"/>
      <c r="Y37" s="355">
        <f t="shared" si="5"/>
        <v>0</v>
      </c>
      <c r="Z37" s="356">
        <f t="shared" si="6"/>
        <v>0</v>
      </c>
      <c r="AA37" s="357">
        <f t="shared" si="7"/>
        <v>0</v>
      </c>
      <c r="AB37" s="358">
        <f t="shared" si="8"/>
        <v>0</v>
      </c>
      <c r="AC37" s="359">
        <f t="shared" si="9"/>
        <v>201</v>
      </c>
      <c r="AD37" s="360">
        <f t="shared" si="10"/>
        <v>0</v>
      </c>
      <c r="AE37" s="87"/>
      <c r="AF37" s="361">
        <f t="shared" si="11"/>
        <v>0</v>
      </c>
      <c r="AG37" s="87"/>
    </row>
    <row r="38" spans="1:33" ht="31.5" customHeight="1">
      <c r="A38" s="339" t="s">
        <v>3432</v>
      </c>
      <c r="B38" s="340"/>
      <c r="C38" s="341" t="s">
        <v>3433</v>
      </c>
      <c r="D38" s="342">
        <v>150</v>
      </c>
      <c r="E38" s="350">
        <v>106</v>
      </c>
      <c r="F38" s="344"/>
      <c r="G38" s="345">
        <f t="shared" si="0"/>
        <v>106</v>
      </c>
      <c r="H38" s="362">
        <v>25</v>
      </c>
      <c r="I38" s="347">
        <f t="shared" si="1"/>
        <v>2650</v>
      </c>
      <c r="J38" s="348"/>
      <c r="K38" s="349">
        <f t="shared" si="2"/>
        <v>0.3630082054374757</v>
      </c>
      <c r="L38" s="348">
        <f t="shared" si="3"/>
        <v>38.47886977637242</v>
      </c>
      <c r="M38" s="350">
        <f t="shared" si="4"/>
        <v>-44</v>
      </c>
      <c r="N38" s="370"/>
      <c r="O38" s="371"/>
      <c r="P38" s="372"/>
      <c r="Q38" s="363"/>
      <c r="R38" s="353"/>
      <c r="S38" s="353"/>
      <c r="T38" s="353"/>
      <c r="U38" s="353"/>
      <c r="V38" s="353"/>
      <c r="W38" s="364">
        <v>1</v>
      </c>
      <c r="X38" s="354"/>
      <c r="Y38" s="355">
        <f t="shared" si="5"/>
        <v>0</v>
      </c>
      <c r="Z38" s="356">
        <f t="shared" si="6"/>
        <v>0</v>
      </c>
      <c r="AA38" s="357">
        <f t="shared" si="7"/>
        <v>0</v>
      </c>
      <c r="AB38" s="358">
        <f t="shared" si="8"/>
        <v>0</v>
      </c>
      <c r="AC38" s="359">
        <f t="shared" si="9"/>
        <v>106</v>
      </c>
      <c r="AD38" s="360">
        <f t="shared" si="10"/>
        <v>0</v>
      </c>
      <c r="AE38" s="87"/>
      <c r="AF38" s="361">
        <f t="shared" si="11"/>
        <v>0</v>
      </c>
      <c r="AG38" s="87"/>
    </row>
    <row r="39" spans="1:33" ht="31.5" customHeight="1">
      <c r="A39" s="339" t="s">
        <v>3434</v>
      </c>
      <c r="B39" s="340"/>
      <c r="C39" s="341" t="s">
        <v>3435</v>
      </c>
      <c r="D39" s="342">
        <v>60</v>
      </c>
      <c r="E39" s="350">
        <v>0</v>
      </c>
      <c r="F39" s="344"/>
      <c r="G39" s="345">
        <f t="shared" si="0"/>
        <v>0</v>
      </c>
      <c r="H39" s="362">
        <v>30</v>
      </c>
      <c r="I39" s="347">
        <f t="shared" si="1"/>
        <v>0</v>
      </c>
      <c r="J39" s="348"/>
      <c r="K39" s="349">
        <f t="shared" si="2"/>
        <v>0.43560984652497087</v>
      </c>
      <c r="L39" s="348">
        <f t="shared" si="3"/>
        <v>0</v>
      </c>
      <c r="M39" s="350">
        <f t="shared" si="4"/>
        <v>-60</v>
      </c>
      <c r="N39" s="370"/>
      <c r="O39" s="371"/>
      <c r="P39" s="372"/>
      <c r="Q39" s="352"/>
      <c r="R39" s="353"/>
      <c r="S39" s="353"/>
      <c r="T39" s="353"/>
      <c r="U39" s="92"/>
      <c r="V39" s="92"/>
      <c r="W39" s="354"/>
      <c r="X39" s="354"/>
      <c r="Y39" s="355">
        <f t="shared" si="5"/>
        <v>0</v>
      </c>
      <c r="Z39" s="356">
        <f t="shared" si="6"/>
        <v>0</v>
      </c>
      <c r="AA39" s="357">
        <f t="shared" si="7"/>
        <v>0</v>
      </c>
      <c r="AB39" s="358">
        <f t="shared" si="8"/>
        <v>0</v>
      </c>
      <c r="AC39" s="359">
        <f t="shared" si="9"/>
        <v>0</v>
      </c>
      <c r="AD39" s="360">
        <f t="shared" si="10"/>
        <v>0</v>
      </c>
      <c r="AE39" s="87"/>
      <c r="AF39" s="361">
        <f t="shared" si="11"/>
        <v>0</v>
      </c>
      <c r="AG39" s="87"/>
    </row>
    <row r="40" spans="1:33" ht="31.5" customHeight="1">
      <c r="A40" s="339" t="s">
        <v>3436</v>
      </c>
      <c r="B40" s="340"/>
      <c r="C40" s="341" t="s">
        <v>3437</v>
      </c>
      <c r="D40" s="342">
        <v>50</v>
      </c>
      <c r="E40" s="350">
        <v>79</v>
      </c>
      <c r="F40" s="344">
        <v>79</v>
      </c>
      <c r="G40" s="345">
        <f t="shared" si="0"/>
        <v>79</v>
      </c>
      <c r="H40" s="362">
        <v>35</v>
      </c>
      <c r="I40" s="347">
        <f t="shared" si="1"/>
        <v>2765</v>
      </c>
      <c r="J40" s="348"/>
      <c r="K40" s="349">
        <f t="shared" si="2"/>
        <v>0.50821148761246604</v>
      </c>
      <c r="L40" s="348">
        <f t="shared" si="3"/>
        <v>40.148707521384814</v>
      </c>
      <c r="M40" s="350">
        <f t="shared" si="4"/>
        <v>29</v>
      </c>
      <c r="N40" s="370"/>
      <c r="O40" s="371"/>
      <c r="P40" s="372"/>
      <c r="Q40" s="363"/>
      <c r="R40" s="353"/>
      <c r="S40" s="353"/>
      <c r="T40" s="353"/>
      <c r="U40" s="353"/>
      <c r="V40" s="353"/>
      <c r="W40" s="364">
        <v>1</v>
      </c>
      <c r="X40" s="364">
        <v>1</v>
      </c>
      <c r="Y40" s="355">
        <f t="shared" si="5"/>
        <v>0</v>
      </c>
      <c r="Z40" s="356">
        <f t="shared" si="6"/>
        <v>0</v>
      </c>
      <c r="AA40" s="357">
        <f t="shared" si="7"/>
        <v>0</v>
      </c>
      <c r="AB40" s="358">
        <f t="shared" si="8"/>
        <v>0</v>
      </c>
      <c r="AC40" s="359">
        <f t="shared" si="9"/>
        <v>79</v>
      </c>
      <c r="AD40" s="360">
        <f t="shared" si="10"/>
        <v>0</v>
      </c>
      <c r="AE40" s="87"/>
      <c r="AF40" s="361">
        <f t="shared" si="11"/>
        <v>0</v>
      </c>
      <c r="AG40" s="87"/>
    </row>
    <row r="41" spans="1:33" ht="31.5" customHeight="1">
      <c r="A41" s="339" t="s">
        <v>3438</v>
      </c>
      <c r="B41" s="340"/>
      <c r="C41" s="341" t="s">
        <v>3439</v>
      </c>
      <c r="D41" s="342">
        <v>50</v>
      </c>
      <c r="E41" s="350">
        <v>36</v>
      </c>
      <c r="F41" s="344"/>
      <c r="G41" s="345">
        <f t="shared" si="0"/>
        <v>36</v>
      </c>
      <c r="H41" s="362">
        <v>35</v>
      </c>
      <c r="I41" s="347">
        <f t="shared" si="1"/>
        <v>1260</v>
      </c>
      <c r="J41" s="348"/>
      <c r="K41" s="349">
        <f t="shared" si="2"/>
        <v>0.50821148761246604</v>
      </c>
      <c r="L41" s="348">
        <f t="shared" si="3"/>
        <v>18.295613554048778</v>
      </c>
      <c r="M41" s="350">
        <f t="shared" si="4"/>
        <v>-14</v>
      </c>
      <c r="N41" s="370"/>
      <c r="O41" s="371"/>
      <c r="P41" s="372"/>
      <c r="Q41" s="363"/>
      <c r="R41" s="353"/>
      <c r="S41" s="353"/>
      <c r="T41" s="353"/>
      <c r="U41" s="353"/>
      <c r="V41" s="353"/>
      <c r="W41" s="364">
        <v>1</v>
      </c>
      <c r="X41" s="364">
        <v>1</v>
      </c>
      <c r="Y41" s="355">
        <f t="shared" si="5"/>
        <v>0</v>
      </c>
      <c r="Z41" s="356">
        <f t="shared" si="6"/>
        <v>0</v>
      </c>
      <c r="AA41" s="357">
        <f t="shared" si="7"/>
        <v>0</v>
      </c>
      <c r="AB41" s="358">
        <f t="shared" si="8"/>
        <v>0</v>
      </c>
      <c r="AC41" s="359">
        <f t="shared" si="9"/>
        <v>36</v>
      </c>
      <c r="AD41" s="360">
        <f t="shared" si="10"/>
        <v>0</v>
      </c>
      <c r="AE41" s="87"/>
      <c r="AF41" s="361">
        <f t="shared" si="11"/>
        <v>0</v>
      </c>
      <c r="AG41" s="87"/>
    </row>
    <row r="42" spans="1:33" ht="31.5" customHeight="1">
      <c r="A42" s="339" t="s">
        <v>3440</v>
      </c>
      <c r="B42" s="340"/>
      <c r="C42" s="341" t="s">
        <v>3441</v>
      </c>
      <c r="D42" s="342">
        <v>35</v>
      </c>
      <c r="E42" s="350">
        <v>44</v>
      </c>
      <c r="F42" s="344"/>
      <c r="G42" s="345">
        <f t="shared" si="0"/>
        <v>44</v>
      </c>
      <c r="H42" s="362">
        <v>13</v>
      </c>
      <c r="I42" s="347">
        <f t="shared" si="1"/>
        <v>572</v>
      </c>
      <c r="J42" s="348"/>
      <c r="K42" s="349">
        <f t="shared" si="2"/>
        <v>0.18876426682748737</v>
      </c>
      <c r="L42" s="348">
        <f t="shared" si="3"/>
        <v>8.3056277404094452</v>
      </c>
      <c r="M42" s="350">
        <f t="shared" si="4"/>
        <v>9</v>
      </c>
      <c r="N42" s="370"/>
      <c r="O42" s="371"/>
      <c r="P42" s="372"/>
      <c r="Q42" s="363"/>
      <c r="R42" s="353"/>
      <c r="S42" s="353"/>
      <c r="T42" s="353"/>
      <c r="U42" s="353"/>
      <c r="V42" s="353"/>
      <c r="W42" s="354"/>
      <c r="X42" s="364">
        <v>1</v>
      </c>
      <c r="Y42" s="355">
        <f t="shared" si="5"/>
        <v>0</v>
      </c>
      <c r="Z42" s="356">
        <f t="shared" si="6"/>
        <v>0</v>
      </c>
      <c r="AA42" s="357">
        <f t="shared" si="7"/>
        <v>0</v>
      </c>
      <c r="AB42" s="358">
        <f t="shared" si="8"/>
        <v>0</v>
      </c>
      <c r="AC42" s="359">
        <f t="shared" si="9"/>
        <v>44</v>
      </c>
      <c r="AD42" s="360">
        <f t="shared" si="10"/>
        <v>0</v>
      </c>
      <c r="AE42" s="87"/>
      <c r="AF42" s="361">
        <f t="shared" si="11"/>
        <v>0</v>
      </c>
      <c r="AG42" s="87"/>
    </row>
    <row r="43" spans="1:33" ht="31.5" customHeight="1">
      <c r="A43" s="339" t="s">
        <v>3442</v>
      </c>
      <c r="B43" s="340"/>
      <c r="C43" s="341" t="s">
        <v>3443</v>
      </c>
      <c r="D43" s="342">
        <v>30</v>
      </c>
      <c r="E43" s="350">
        <v>43</v>
      </c>
      <c r="F43" s="344"/>
      <c r="G43" s="345">
        <f t="shared" si="0"/>
        <v>43</v>
      </c>
      <c r="H43" s="362">
        <v>14</v>
      </c>
      <c r="I43" s="347">
        <f t="shared" si="1"/>
        <v>602</v>
      </c>
      <c r="J43" s="348"/>
      <c r="K43" s="349">
        <f t="shared" si="2"/>
        <v>0.20328459504498639</v>
      </c>
      <c r="L43" s="348">
        <f t="shared" si="3"/>
        <v>8.7412375869344139</v>
      </c>
      <c r="M43" s="350">
        <f t="shared" si="4"/>
        <v>13</v>
      </c>
      <c r="N43" s="370"/>
      <c r="O43" s="371"/>
      <c r="P43" s="372"/>
      <c r="Q43" s="363"/>
      <c r="R43" s="353"/>
      <c r="S43" s="353"/>
      <c r="T43" s="353"/>
      <c r="U43" s="353"/>
      <c r="V43" s="353"/>
      <c r="W43" s="354"/>
      <c r="X43" s="364">
        <v>1</v>
      </c>
      <c r="Y43" s="355">
        <f t="shared" si="5"/>
        <v>0</v>
      </c>
      <c r="Z43" s="356">
        <f t="shared" si="6"/>
        <v>0</v>
      </c>
      <c r="AA43" s="357">
        <f t="shared" si="7"/>
        <v>0</v>
      </c>
      <c r="AB43" s="358">
        <f t="shared" si="8"/>
        <v>0</v>
      </c>
      <c r="AC43" s="359">
        <f t="shared" si="9"/>
        <v>43</v>
      </c>
      <c r="AD43" s="360">
        <f t="shared" si="10"/>
        <v>0</v>
      </c>
      <c r="AE43" s="87"/>
      <c r="AF43" s="361">
        <f t="shared" si="11"/>
        <v>0</v>
      </c>
      <c r="AG43" s="87"/>
    </row>
    <row r="44" spans="1:33" ht="31.5" customHeight="1">
      <c r="A44" s="339" t="s">
        <v>3444</v>
      </c>
      <c r="B44" s="340"/>
      <c r="C44" s="341" t="s">
        <v>3445</v>
      </c>
      <c r="D44" s="342">
        <v>30</v>
      </c>
      <c r="E44" s="350">
        <v>32</v>
      </c>
      <c r="F44" s="344"/>
      <c r="G44" s="345">
        <f t="shared" si="0"/>
        <v>32</v>
      </c>
      <c r="H44" s="362">
        <v>15</v>
      </c>
      <c r="I44" s="347">
        <f t="shared" si="1"/>
        <v>480</v>
      </c>
      <c r="J44" s="348"/>
      <c r="K44" s="349">
        <f t="shared" si="2"/>
        <v>0.21780492326248543</v>
      </c>
      <c r="L44" s="348">
        <f t="shared" si="3"/>
        <v>6.9697575443995339</v>
      </c>
      <c r="M44" s="350">
        <f t="shared" si="4"/>
        <v>2</v>
      </c>
      <c r="N44" s="370"/>
      <c r="O44" s="371"/>
      <c r="P44" s="372"/>
      <c r="Q44" s="363"/>
      <c r="R44" s="353"/>
      <c r="S44" s="353"/>
      <c r="T44" s="353"/>
      <c r="U44" s="353"/>
      <c r="V44" s="353"/>
      <c r="W44" s="354"/>
      <c r="X44" s="364">
        <v>1</v>
      </c>
      <c r="Y44" s="355">
        <f t="shared" si="5"/>
        <v>0</v>
      </c>
      <c r="Z44" s="356">
        <f t="shared" si="6"/>
        <v>0</v>
      </c>
      <c r="AA44" s="357">
        <f t="shared" si="7"/>
        <v>0</v>
      </c>
      <c r="AB44" s="358">
        <f t="shared" si="8"/>
        <v>0</v>
      </c>
      <c r="AC44" s="359">
        <f t="shared" si="9"/>
        <v>32</v>
      </c>
      <c r="AD44" s="360">
        <f t="shared" si="10"/>
        <v>0</v>
      </c>
      <c r="AE44" s="87"/>
      <c r="AF44" s="361">
        <f t="shared" si="11"/>
        <v>0</v>
      </c>
      <c r="AG44" s="87"/>
    </row>
    <row r="45" spans="1:33" ht="31.5" customHeight="1">
      <c r="A45" s="339" t="s">
        <v>3446</v>
      </c>
      <c r="B45" s="443"/>
      <c r="C45" s="341" t="s">
        <v>3447</v>
      </c>
      <c r="D45" s="342">
        <v>30</v>
      </c>
      <c r="E45" s="350">
        <v>61</v>
      </c>
      <c r="F45" s="344">
        <v>61</v>
      </c>
      <c r="G45" s="345">
        <f t="shared" si="0"/>
        <v>61</v>
      </c>
      <c r="H45" s="362">
        <v>35</v>
      </c>
      <c r="I45" s="347">
        <f t="shared" si="1"/>
        <v>2135</v>
      </c>
      <c r="J45" s="348"/>
      <c r="K45" s="349">
        <f t="shared" si="2"/>
        <v>0.50821148761246604</v>
      </c>
      <c r="L45" s="348">
        <f t="shared" si="3"/>
        <v>31.000900744360429</v>
      </c>
      <c r="M45" s="350">
        <f t="shared" si="4"/>
        <v>31</v>
      </c>
      <c r="N45" s="370"/>
      <c r="O45" s="371"/>
      <c r="P45" s="372"/>
      <c r="Q45" s="363"/>
      <c r="R45" s="353"/>
      <c r="S45" s="353"/>
      <c r="T45" s="353"/>
      <c r="U45" s="353"/>
      <c r="V45" s="353"/>
      <c r="W45" s="354"/>
      <c r="X45" s="364">
        <v>1</v>
      </c>
      <c r="Y45" s="355">
        <f t="shared" si="5"/>
        <v>0</v>
      </c>
      <c r="Z45" s="356">
        <f t="shared" si="6"/>
        <v>0</v>
      </c>
      <c r="AA45" s="357">
        <f t="shared" si="7"/>
        <v>0</v>
      </c>
      <c r="AB45" s="358">
        <f t="shared" si="8"/>
        <v>0</v>
      </c>
      <c r="AC45" s="359">
        <f t="shared" si="9"/>
        <v>61</v>
      </c>
      <c r="AD45" s="360">
        <f t="shared" si="10"/>
        <v>0</v>
      </c>
      <c r="AE45" s="87"/>
      <c r="AF45" s="361">
        <f t="shared" si="11"/>
        <v>0</v>
      </c>
      <c r="AG45" s="87"/>
    </row>
    <row r="46" spans="1:33" ht="31.5" customHeight="1">
      <c r="A46" s="339" t="s">
        <v>3448</v>
      </c>
      <c r="B46" s="445"/>
      <c r="C46" s="341" t="s">
        <v>3449</v>
      </c>
      <c r="D46" s="342">
        <v>25</v>
      </c>
      <c r="E46" s="350">
        <v>29</v>
      </c>
      <c r="F46" s="344"/>
      <c r="G46" s="345">
        <f t="shared" si="0"/>
        <v>29</v>
      </c>
      <c r="H46" s="362">
        <v>18</v>
      </c>
      <c r="I46" s="347">
        <f t="shared" si="1"/>
        <v>522</v>
      </c>
      <c r="J46" s="348"/>
      <c r="K46" s="349">
        <f t="shared" si="2"/>
        <v>0.26136590791498249</v>
      </c>
      <c r="L46" s="348">
        <f t="shared" si="3"/>
        <v>7.579611329534492</v>
      </c>
      <c r="M46" s="350">
        <f t="shared" si="4"/>
        <v>4</v>
      </c>
      <c r="N46" s="370"/>
      <c r="O46" s="371"/>
      <c r="P46" s="372"/>
      <c r="Q46" s="363"/>
      <c r="R46" s="353"/>
      <c r="S46" s="353"/>
      <c r="T46" s="353"/>
      <c r="U46" s="353"/>
      <c r="V46" s="353"/>
      <c r="W46" s="354"/>
      <c r="X46" s="364">
        <v>1</v>
      </c>
      <c r="Y46" s="355">
        <f t="shared" si="5"/>
        <v>0</v>
      </c>
      <c r="Z46" s="356">
        <f t="shared" si="6"/>
        <v>0</v>
      </c>
      <c r="AA46" s="357">
        <f t="shared" si="7"/>
        <v>0</v>
      </c>
      <c r="AB46" s="358">
        <f t="shared" si="8"/>
        <v>0</v>
      </c>
      <c r="AC46" s="359">
        <f t="shared" si="9"/>
        <v>29</v>
      </c>
      <c r="AD46" s="360">
        <f t="shared" si="10"/>
        <v>0</v>
      </c>
      <c r="AE46" s="87"/>
      <c r="AF46" s="361">
        <f t="shared" si="11"/>
        <v>0</v>
      </c>
      <c r="AG46" s="87"/>
    </row>
    <row r="47" spans="1:33" ht="31.5" customHeight="1">
      <c r="A47" s="339" t="s">
        <v>3450</v>
      </c>
      <c r="B47" s="445"/>
      <c r="C47" s="341" t="s">
        <v>3451</v>
      </c>
      <c r="D47" s="342">
        <v>20</v>
      </c>
      <c r="E47" s="350">
        <v>21</v>
      </c>
      <c r="F47" s="344"/>
      <c r="G47" s="345">
        <f t="shared" si="0"/>
        <v>21</v>
      </c>
      <c r="H47" s="362">
        <v>17</v>
      </c>
      <c r="I47" s="347">
        <f t="shared" si="1"/>
        <v>357</v>
      </c>
      <c r="J47" s="374">
        <f t="shared" ref="J47:J69" si="12">H47*2.5</f>
        <v>42.5</v>
      </c>
      <c r="K47" s="349">
        <f t="shared" si="2"/>
        <v>0.24684557969748347</v>
      </c>
      <c r="L47" s="348">
        <f t="shared" si="3"/>
        <v>5.1837571736471526</v>
      </c>
      <c r="M47" s="350">
        <f t="shared" si="4"/>
        <v>1</v>
      </c>
      <c r="N47" s="370"/>
      <c r="O47" s="371"/>
      <c r="P47" s="372"/>
      <c r="Q47" s="363"/>
      <c r="R47" s="353"/>
      <c r="S47" s="353"/>
      <c r="T47" s="353"/>
      <c r="U47" s="353"/>
      <c r="V47" s="353"/>
      <c r="W47" s="354"/>
      <c r="X47" s="364">
        <v>1</v>
      </c>
      <c r="Y47" s="355">
        <f t="shared" si="5"/>
        <v>0</v>
      </c>
      <c r="Z47" s="356">
        <f t="shared" si="6"/>
        <v>0</v>
      </c>
      <c r="AA47" s="357">
        <f t="shared" si="7"/>
        <v>0</v>
      </c>
      <c r="AB47" s="358">
        <f t="shared" si="8"/>
        <v>0</v>
      </c>
      <c r="AC47" s="359">
        <f t="shared" si="9"/>
        <v>21</v>
      </c>
      <c r="AD47" s="360">
        <f t="shared" si="10"/>
        <v>0</v>
      </c>
      <c r="AE47" s="87"/>
      <c r="AF47" s="361">
        <f t="shared" si="11"/>
        <v>0</v>
      </c>
      <c r="AG47" s="87"/>
    </row>
    <row r="48" spans="1:33" ht="31.5" customHeight="1">
      <c r="A48" s="339" t="s">
        <v>3452</v>
      </c>
      <c r="B48" s="444"/>
      <c r="C48" s="341" t="s">
        <v>3453</v>
      </c>
      <c r="D48" s="342">
        <v>20</v>
      </c>
      <c r="E48" s="350">
        <v>16</v>
      </c>
      <c r="F48" s="344"/>
      <c r="G48" s="345">
        <f t="shared" si="0"/>
        <v>16</v>
      </c>
      <c r="H48" s="362">
        <v>17</v>
      </c>
      <c r="I48" s="347">
        <f t="shared" si="1"/>
        <v>272</v>
      </c>
      <c r="J48" s="374">
        <f t="shared" si="12"/>
        <v>42.5</v>
      </c>
      <c r="K48" s="349">
        <f t="shared" si="2"/>
        <v>0.24684557969748347</v>
      </c>
      <c r="L48" s="348">
        <f t="shared" si="3"/>
        <v>3.9495292751597355</v>
      </c>
      <c r="M48" s="350">
        <f t="shared" si="4"/>
        <v>-4</v>
      </c>
      <c r="N48" s="370"/>
      <c r="O48" s="371"/>
      <c r="P48" s="372"/>
      <c r="Q48" s="363"/>
      <c r="R48" s="353"/>
      <c r="S48" s="353"/>
      <c r="T48" s="353"/>
      <c r="U48" s="353"/>
      <c r="V48" s="353"/>
      <c r="W48" s="354"/>
      <c r="X48" s="364">
        <v>1</v>
      </c>
      <c r="Y48" s="355">
        <f t="shared" si="5"/>
        <v>0</v>
      </c>
      <c r="Z48" s="356">
        <f t="shared" si="6"/>
        <v>0</v>
      </c>
      <c r="AA48" s="357">
        <f t="shared" si="7"/>
        <v>0</v>
      </c>
      <c r="AB48" s="358">
        <f t="shared" si="8"/>
        <v>0</v>
      </c>
      <c r="AC48" s="359">
        <f t="shared" si="9"/>
        <v>16</v>
      </c>
      <c r="AD48" s="360">
        <f t="shared" si="10"/>
        <v>0</v>
      </c>
      <c r="AE48" s="87"/>
      <c r="AF48" s="361">
        <f t="shared" si="11"/>
        <v>0</v>
      </c>
      <c r="AG48" s="87"/>
    </row>
    <row r="49" spans="1:33" ht="24" customHeight="1">
      <c r="A49" s="339" t="s">
        <v>3454</v>
      </c>
      <c r="B49" s="117"/>
      <c r="C49" s="341" t="s">
        <v>3455</v>
      </c>
      <c r="D49" s="375"/>
      <c r="E49" s="376">
        <v>242</v>
      </c>
      <c r="F49" s="344"/>
      <c r="G49" s="345">
        <f t="shared" si="0"/>
        <v>-8</v>
      </c>
      <c r="H49" s="377">
        <v>20</v>
      </c>
      <c r="I49" s="347">
        <f t="shared" si="1"/>
        <v>4840</v>
      </c>
      <c r="J49" s="374">
        <f t="shared" si="12"/>
        <v>50</v>
      </c>
      <c r="K49" s="349">
        <f t="shared" si="2"/>
        <v>0.29040656434998058</v>
      </c>
      <c r="L49" s="348">
        <f t="shared" si="3"/>
        <v>70.278388572695306</v>
      </c>
      <c r="M49" s="378"/>
      <c r="N49" s="370"/>
      <c r="O49" s="371">
        <v>1</v>
      </c>
      <c r="P49" s="372"/>
      <c r="Q49" s="363"/>
      <c r="R49" s="353"/>
      <c r="S49" s="353"/>
      <c r="T49" s="353"/>
      <c r="U49" s="353"/>
      <c r="V49" s="353"/>
      <c r="W49" s="354"/>
      <c r="X49" s="354"/>
      <c r="Y49" s="355">
        <f t="shared" si="5"/>
        <v>0</v>
      </c>
      <c r="Z49" s="356">
        <f t="shared" si="6"/>
        <v>0</v>
      </c>
      <c r="AA49" s="357">
        <f t="shared" si="7"/>
        <v>0</v>
      </c>
      <c r="AB49" s="358">
        <f t="shared" si="8"/>
        <v>250</v>
      </c>
      <c r="AC49" s="358">
        <f t="shared" si="9"/>
        <v>-8</v>
      </c>
      <c r="AD49" s="360">
        <f t="shared" si="10"/>
        <v>20</v>
      </c>
      <c r="AE49" s="87"/>
      <c r="AF49" s="361">
        <f t="shared" si="11"/>
        <v>0</v>
      </c>
      <c r="AG49" s="87"/>
    </row>
    <row r="50" spans="1:33" ht="24" customHeight="1">
      <c r="A50" s="339" t="s">
        <v>3456</v>
      </c>
      <c r="B50" s="117"/>
      <c r="C50" s="341" t="s">
        <v>3457</v>
      </c>
      <c r="D50" s="375"/>
      <c r="E50" s="376">
        <v>225</v>
      </c>
      <c r="F50" s="344"/>
      <c r="G50" s="345">
        <f t="shared" si="0"/>
        <v>225</v>
      </c>
      <c r="H50" s="377">
        <v>15</v>
      </c>
      <c r="I50" s="347">
        <f t="shared" si="1"/>
        <v>3375</v>
      </c>
      <c r="J50" s="374">
        <f t="shared" si="12"/>
        <v>37.5</v>
      </c>
      <c r="K50" s="349">
        <f t="shared" si="2"/>
        <v>0.21780492326248543</v>
      </c>
      <c r="L50" s="348">
        <f t="shared" si="3"/>
        <v>49.006107734059221</v>
      </c>
      <c r="M50" s="378"/>
      <c r="N50" s="370"/>
      <c r="O50" s="371"/>
      <c r="P50" s="372"/>
      <c r="Q50" s="363"/>
      <c r="R50" s="353"/>
      <c r="S50" s="353"/>
      <c r="T50" s="353"/>
      <c r="U50" s="353">
        <v>1</v>
      </c>
      <c r="V50" s="353"/>
      <c r="W50" s="354"/>
      <c r="X50" s="354"/>
      <c r="Y50" s="355">
        <f t="shared" si="5"/>
        <v>0</v>
      </c>
      <c r="Z50" s="356">
        <f t="shared" si="6"/>
        <v>0</v>
      </c>
      <c r="AA50" s="357">
        <f t="shared" si="7"/>
        <v>0</v>
      </c>
      <c r="AB50" s="358">
        <f t="shared" si="8"/>
        <v>200</v>
      </c>
      <c r="AC50" s="358">
        <f t="shared" si="9"/>
        <v>25</v>
      </c>
      <c r="AD50" s="360">
        <f t="shared" si="10"/>
        <v>0</v>
      </c>
      <c r="AE50" s="87"/>
      <c r="AF50" s="361">
        <f t="shared" si="11"/>
        <v>0</v>
      </c>
      <c r="AG50" s="87"/>
    </row>
    <row r="51" spans="1:33" ht="24" customHeight="1">
      <c r="A51" s="339" t="s">
        <v>3458</v>
      </c>
      <c r="B51" s="117"/>
      <c r="C51" s="341" t="s">
        <v>3459</v>
      </c>
      <c r="D51" s="375"/>
      <c r="E51" s="376">
        <v>631</v>
      </c>
      <c r="F51" s="344"/>
      <c r="G51" s="345">
        <f t="shared" si="0"/>
        <v>531</v>
      </c>
      <c r="H51" s="377">
        <v>15</v>
      </c>
      <c r="I51" s="347">
        <f t="shared" si="1"/>
        <v>9465</v>
      </c>
      <c r="J51" s="374">
        <f t="shared" si="12"/>
        <v>37.5</v>
      </c>
      <c r="K51" s="349">
        <f t="shared" si="2"/>
        <v>0.21780492326248543</v>
      </c>
      <c r="L51" s="348">
        <f t="shared" si="3"/>
        <v>137.4349065786283</v>
      </c>
      <c r="M51" s="378"/>
      <c r="N51" s="373">
        <v>1</v>
      </c>
      <c r="O51" s="371"/>
      <c r="P51" s="372">
        <v>1</v>
      </c>
      <c r="Q51" s="363"/>
      <c r="R51" s="353"/>
      <c r="S51" s="353"/>
      <c r="T51" s="353"/>
      <c r="U51" s="353"/>
      <c r="V51" s="353"/>
      <c r="W51" s="354"/>
      <c r="X51" s="354"/>
      <c r="Y51" s="355">
        <f t="shared" si="5"/>
        <v>0</v>
      </c>
      <c r="Z51" s="356">
        <f t="shared" si="6"/>
        <v>0</v>
      </c>
      <c r="AA51" s="357">
        <f t="shared" si="7"/>
        <v>0</v>
      </c>
      <c r="AB51" s="358">
        <f t="shared" si="8"/>
        <v>600</v>
      </c>
      <c r="AC51" s="358">
        <f t="shared" si="9"/>
        <v>31</v>
      </c>
      <c r="AD51" s="360">
        <f t="shared" si="10"/>
        <v>0</v>
      </c>
      <c r="AE51" s="87"/>
      <c r="AF51" s="361">
        <f t="shared" si="11"/>
        <v>0</v>
      </c>
      <c r="AG51" s="87"/>
    </row>
    <row r="52" spans="1:33" ht="24" customHeight="1">
      <c r="A52" s="339" t="s">
        <v>3460</v>
      </c>
      <c r="B52" s="117"/>
      <c r="C52" s="341" t="s">
        <v>3461</v>
      </c>
      <c r="D52" s="375"/>
      <c r="E52" s="376">
        <v>234</v>
      </c>
      <c r="F52" s="344"/>
      <c r="G52" s="345">
        <f t="shared" si="0"/>
        <v>234</v>
      </c>
      <c r="H52" s="377">
        <v>15</v>
      </c>
      <c r="I52" s="347">
        <f t="shared" si="1"/>
        <v>3510</v>
      </c>
      <c r="J52" s="374">
        <f t="shared" si="12"/>
        <v>37.5</v>
      </c>
      <c r="K52" s="349">
        <f t="shared" si="2"/>
        <v>0.21780492326248543</v>
      </c>
      <c r="L52" s="348">
        <f t="shared" si="3"/>
        <v>50.966352043421594</v>
      </c>
      <c r="M52" s="378"/>
      <c r="N52" s="370"/>
      <c r="O52" s="371"/>
      <c r="P52" s="372"/>
      <c r="Q52" s="363"/>
      <c r="R52" s="353"/>
      <c r="S52" s="353"/>
      <c r="T52" s="353"/>
      <c r="U52" s="353"/>
      <c r="V52" s="353">
        <v>1</v>
      </c>
      <c r="W52" s="354"/>
      <c r="X52" s="354"/>
      <c r="Y52" s="355">
        <f t="shared" si="5"/>
        <v>0</v>
      </c>
      <c r="Z52" s="356">
        <f t="shared" si="6"/>
        <v>0</v>
      </c>
      <c r="AA52" s="357">
        <f t="shared" si="7"/>
        <v>0</v>
      </c>
      <c r="AB52" s="358">
        <f t="shared" si="8"/>
        <v>250</v>
      </c>
      <c r="AC52" s="358">
        <f t="shared" si="9"/>
        <v>-16</v>
      </c>
      <c r="AD52" s="360">
        <f t="shared" si="10"/>
        <v>0</v>
      </c>
      <c r="AE52" s="87"/>
      <c r="AF52" s="361">
        <f t="shared" si="11"/>
        <v>0</v>
      </c>
      <c r="AG52" s="87"/>
    </row>
    <row r="53" spans="1:33" ht="24" customHeight="1">
      <c r="A53" s="339" t="s">
        <v>3462</v>
      </c>
      <c r="B53" s="117"/>
      <c r="C53" s="341" t="s">
        <v>3463</v>
      </c>
      <c r="D53" s="375"/>
      <c r="E53" s="376">
        <v>377</v>
      </c>
      <c r="F53" s="344"/>
      <c r="G53" s="345">
        <f t="shared" si="0"/>
        <v>127</v>
      </c>
      <c r="H53" s="377">
        <v>15</v>
      </c>
      <c r="I53" s="347">
        <f t="shared" si="1"/>
        <v>5655</v>
      </c>
      <c r="J53" s="374">
        <f t="shared" si="12"/>
        <v>37.5</v>
      </c>
      <c r="K53" s="349">
        <f t="shared" si="2"/>
        <v>0.21780492326248543</v>
      </c>
      <c r="L53" s="348">
        <f t="shared" si="3"/>
        <v>82.112456069957005</v>
      </c>
      <c r="M53" s="378"/>
      <c r="N53" s="370"/>
      <c r="O53" s="371">
        <v>1</v>
      </c>
      <c r="P53" s="372"/>
      <c r="Q53" s="379"/>
      <c r="R53" s="353"/>
      <c r="S53" s="353"/>
      <c r="T53" s="353"/>
      <c r="U53" s="353"/>
      <c r="V53" s="353"/>
      <c r="W53" s="354"/>
      <c r="X53" s="354"/>
      <c r="Y53" s="355">
        <f t="shared" si="5"/>
        <v>0</v>
      </c>
      <c r="Z53" s="356">
        <f t="shared" si="6"/>
        <v>0</v>
      </c>
      <c r="AA53" s="357">
        <f t="shared" si="7"/>
        <v>0</v>
      </c>
      <c r="AB53" s="358">
        <f t="shared" si="8"/>
        <v>250</v>
      </c>
      <c r="AC53" s="358">
        <f t="shared" si="9"/>
        <v>127</v>
      </c>
      <c r="AD53" s="360">
        <f t="shared" si="10"/>
        <v>15</v>
      </c>
      <c r="AE53" s="87"/>
      <c r="AF53" s="361">
        <f t="shared" si="11"/>
        <v>0</v>
      </c>
      <c r="AG53" s="87"/>
    </row>
    <row r="54" spans="1:33" ht="24" customHeight="1">
      <c r="A54" s="339" t="s">
        <v>3464</v>
      </c>
      <c r="B54" s="117"/>
      <c r="C54" s="341" t="s">
        <v>3465</v>
      </c>
      <c r="D54" s="375"/>
      <c r="E54" s="376">
        <v>157</v>
      </c>
      <c r="F54" s="344">
        <v>50</v>
      </c>
      <c r="G54" s="345">
        <f t="shared" si="0"/>
        <v>157</v>
      </c>
      <c r="H54" s="377">
        <v>15</v>
      </c>
      <c r="I54" s="347">
        <f t="shared" si="1"/>
        <v>2355</v>
      </c>
      <c r="J54" s="374">
        <f t="shared" si="12"/>
        <v>37.5</v>
      </c>
      <c r="K54" s="349">
        <f t="shared" si="2"/>
        <v>0.21780492326248543</v>
      </c>
      <c r="L54" s="348">
        <f t="shared" si="3"/>
        <v>34.195372952210214</v>
      </c>
      <c r="M54" s="378"/>
      <c r="N54" s="370"/>
      <c r="O54" s="371"/>
      <c r="P54" s="372"/>
      <c r="Q54" s="363"/>
      <c r="R54" s="353"/>
      <c r="S54" s="353"/>
      <c r="T54" s="353"/>
      <c r="U54" s="353"/>
      <c r="V54" s="353">
        <v>1</v>
      </c>
      <c r="W54" s="354"/>
      <c r="X54" s="354"/>
      <c r="Y54" s="355">
        <f t="shared" si="5"/>
        <v>0</v>
      </c>
      <c r="Z54" s="356">
        <f t="shared" si="6"/>
        <v>0</v>
      </c>
      <c r="AA54" s="357">
        <f t="shared" si="7"/>
        <v>0</v>
      </c>
      <c r="AB54" s="358">
        <f t="shared" si="8"/>
        <v>250</v>
      </c>
      <c r="AC54" s="358">
        <f t="shared" si="9"/>
        <v>-93</v>
      </c>
      <c r="AD54" s="360">
        <f t="shared" si="10"/>
        <v>0</v>
      </c>
      <c r="AE54" s="87"/>
      <c r="AF54" s="361">
        <f t="shared" si="11"/>
        <v>0</v>
      </c>
      <c r="AG54" s="87"/>
    </row>
    <row r="55" spans="1:33" ht="24" customHeight="1">
      <c r="A55" s="339" t="s">
        <v>3466</v>
      </c>
      <c r="B55" s="117"/>
      <c r="C55" s="341" t="s">
        <v>3467</v>
      </c>
      <c r="D55" s="191"/>
      <c r="E55" s="376">
        <v>11186</v>
      </c>
      <c r="F55" s="344"/>
      <c r="G55" s="345">
        <f t="shared" si="0"/>
        <v>10336</v>
      </c>
      <c r="H55" s="377">
        <v>0.1</v>
      </c>
      <c r="I55" s="347">
        <f t="shared" si="1"/>
        <v>1118.6000000000001</v>
      </c>
      <c r="J55" s="374">
        <f t="shared" si="12"/>
        <v>0.25</v>
      </c>
      <c r="K55" s="349">
        <f t="shared" si="2"/>
        <v>1.452032821749903E-3</v>
      </c>
      <c r="L55" s="348">
        <f t="shared" si="3"/>
        <v>16.242439144094416</v>
      </c>
      <c r="M55" s="378"/>
      <c r="N55" s="373">
        <v>1</v>
      </c>
      <c r="O55" s="371">
        <v>1</v>
      </c>
      <c r="P55" s="372">
        <v>1</v>
      </c>
      <c r="Q55" s="363">
        <v>1</v>
      </c>
      <c r="R55" s="353"/>
      <c r="S55" s="353"/>
      <c r="T55" s="353">
        <v>1</v>
      </c>
      <c r="U55" s="353">
        <v>1</v>
      </c>
      <c r="V55" s="353">
        <v>1</v>
      </c>
      <c r="W55" s="354"/>
      <c r="X55" s="354"/>
      <c r="Y55" s="355">
        <f t="shared" si="5"/>
        <v>1.452032821749903E-3</v>
      </c>
      <c r="Z55" s="356">
        <f t="shared" si="6"/>
        <v>0.1</v>
      </c>
      <c r="AA55" s="357">
        <f t="shared" si="7"/>
        <v>16.242439144094416</v>
      </c>
      <c r="AB55" s="358">
        <f t="shared" si="8"/>
        <v>2800</v>
      </c>
      <c r="AC55" s="358">
        <f t="shared" si="9"/>
        <v>8386</v>
      </c>
      <c r="AD55" s="360">
        <f t="shared" si="10"/>
        <v>0.1</v>
      </c>
      <c r="AE55" s="87"/>
      <c r="AF55" s="361">
        <f t="shared" si="11"/>
        <v>1.452032821749903E-3</v>
      </c>
      <c r="AG55" s="87"/>
    </row>
    <row r="56" spans="1:33" ht="24" customHeight="1">
      <c r="A56" s="339" t="s">
        <v>3468</v>
      </c>
      <c r="B56" s="117"/>
      <c r="C56" s="341" t="s">
        <v>3469</v>
      </c>
      <c r="D56" s="191"/>
      <c r="E56" s="376">
        <v>960</v>
      </c>
      <c r="F56" s="344"/>
      <c r="G56" s="345">
        <f t="shared" si="0"/>
        <v>710</v>
      </c>
      <c r="H56" s="377">
        <v>0.1</v>
      </c>
      <c r="I56" s="347">
        <f t="shared" si="1"/>
        <v>96</v>
      </c>
      <c r="J56" s="374">
        <f t="shared" si="12"/>
        <v>0.25</v>
      </c>
      <c r="K56" s="349">
        <f t="shared" si="2"/>
        <v>1.452032821749903E-3</v>
      </c>
      <c r="L56" s="348">
        <f t="shared" si="3"/>
        <v>1.3939515088799068</v>
      </c>
      <c r="M56" s="380"/>
      <c r="N56" s="370"/>
      <c r="O56" s="371">
        <v>1</v>
      </c>
      <c r="P56" s="372"/>
      <c r="Q56" s="363"/>
      <c r="R56" s="353"/>
      <c r="S56" s="353"/>
      <c r="T56" s="353"/>
      <c r="U56" s="353"/>
      <c r="V56" s="353"/>
      <c r="W56" s="354"/>
      <c r="X56" s="354">
        <v>1</v>
      </c>
      <c r="Y56" s="355">
        <f t="shared" si="5"/>
        <v>0</v>
      </c>
      <c r="Z56" s="356">
        <f t="shared" si="6"/>
        <v>0</v>
      </c>
      <c r="AA56" s="357">
        <f t="shared" si="7"/>
        <v>0</v>
      </c>
      <c r="AB56" s="358">
        <f t="shared" si="8"/>
        <v>250</v>
      </c>
      <c r="AC56" s="358">
        <f t="shared" si="9"/>
        <v>710</v>
      </c>
      <c r="AD56" s="360">
        <f t="shared" si="10"/>
        <v>0.1</v>
      </c>
      <c r="AE56" s="87"/>
      <c r="AF56" s="361">
        <f t="shared" si="11"/>
        <v>0</v>
      </c>
      <c r="AG56" s="87"/>
    </row>
    <row r="57" spans="1:33" ht="24" customHeight="1">
      <c r="A57" s="339" t="s">
        <v>3470</v>
      </c>
      <c r="B57" s="117"/>
      <c r="C57" s="341" t="s">
        <v>3471</v>
      </c>
      <c r="D57" s="191"/>
      <c r="E57" s="376">
        <v>359</v>
      </c>
      <c r="F57" s="344"/>
      <c r="G57" s="345">
        <f t="shared" si="0"/>
        <v>359</v>
      </c>
      <c r="H57" s="377">
        <v>0.1</v>
      </c>
      <c r="I57" s="347">
        <f t="shared" si="1"/>
        <v>35.9</v>
      </c>
      <c r="J57" s="374">
        <f t="shared" si="12"/>
        <v>0.25</v>
      </c>
      <c r="K57" s="349">
        <f t="shared" si="2"/>
        <v>1.452032821749903E-3</v>
      </c>
      <c r="L57" s="348">
        <f t="shared" si="3"/>
        <v>0.5212797830082152</v>
      </c>
      <c r="M57" s="381" t="s">
        <v>3472</v>
      </c>
      <c r="N57" s="370"/>
      <c r="O57" s="371"/>
      <c r="P57" s="372"/>
      <c r="Q57" s="363"/>
      <c r="R57" s="353"/>
      <c r="S57" s="353"/>
      <c r="T57" s="353"/>
      <c r="U57" s="353"/>
      <c r="V57" s="353"/>
      <c r="W57" s="354"/>
      <c r="X57" s="354"/>
      <c r="Y57" s="355">
        <f t="shared" si="5"/>
        <v>0</v>
      </c>
      <c r="Z57" s="356">
        <f t="shared" si="6"/>
        <v>0</v>
      </c>
      <c r="AA57" s="357">
        <f t="shared" si="7"/>
        <v>0</v>
      </c>
      <c r="AB57" s="358">
        <f t="shared" si="8"/>
        <v>0</v>
      </c>
      <c r="AC57" s="358">
        <f t="shared" si="9"/>
        <v>359</v>
      </c>
      <c r="AD57" s="360">
        <f t="shared" si="10"/>
        <v>0</v>
      </c>
      <c r="AE57" s="381" t="s">
        <v>3472</v>
      </c>
      <c r="AF57" s="361">
        <f t="shared" si="11"/>
        <v>0</v>
      </c>
      <c r="AG57" s="87"/>
    </row>
    <row r="58" spans="1:33" ht="24" customHeight="1">
      <c r="A58" s="339" t="s">
        <v>3473</v>
      </c>
      <c r="B58" s="117"/>
      <c r="C58" s="341" t="s">
        <v>3474</v>
      </c>
      <c r="D58" s="191"/>
      <c r="E58" s="376">
        <v>640</v>
      </c>
      <c r="F58" s="344">
        <v>50</v>
      </c>
      <c r="G58" s="345">
        <f t="shared" si="0"/>
        <v>640</v>
      </c>
      <c r="H58" s="377">
        <v>0.1</v>
      </c>
      <c r="I58" s="347">
        <f t="shared" si="1"/>
        <v>64</v>
      </c>
      <c r="J58" s="374">
        <f t="shared" si="12"/>
        <v>0.25</v>
      </c>
      <c r="K58" s="349">
        <f t="shared" si="2"/>
        <v>1.452032821749903E-3</v>
      </c>
      <c r="L58" s="348">
        <f t="shared" si="3"/>
        <v>0.92930100591993792</v>
      </c>
      <c r="M58" s="381" t="s">
        <v>3475</v>
      </c>
      <c r="N58" s="370"/>
      <c r="O58" s="371"/>
      <c r="P58" s="372"/>
      <c r="Q58" s="363"/>
      <c r="R58" s="353"/>
      <c r="S58" s="353">
        <v>3</v>
      </c>
      <c r="T58" s="353"/>
      <c r="U58" s="353"/>
      <c r="V58" s="353"/>
      <c r="W58" s="354"/>
      <c r="X58" s="354"/>
      <c r="Y58" s="355">
        <f t="shared" si="5"/>
        <v>0</v>
      </c>
      <c r="Z58" s="356">
        <f t="shared" si="6"/>
        <v>0</v>
      </c>
      <c r="AA58" s="357">
        <f t="shared" si="7"/>
        <v>0</v>
      </c>
      <c r="AB58" s="358">
        <f t="shared" si="8"/>
        <v>24000</v>
      </c>
      <c r="AC58" s="358">
        <f t="shared" si="9"/>
        <v>-23360</v>
      </c>
      <c r="AD58" s="360">
        <f t="shared" si="10"/>
        <v>0</v>
      </c>
      <c r="AE58" s="381" t="s">
        <v>3475</v>
      </c>
      <c r="AF58" s="361">
        <f t="shared" si="11"/>
        <v>0</v>
      </c>
      <c r="AG58" s="87"/>
    </row>
    <row r="59" spans="1:33" ht="24" customHeight="1">
      <c r="A59" s="339" t="s">
        <v>3476</v>
      </c>
      <c r="B59" s="117"/>
      <c r="C59" s="341" t="s">
        <v>3477</v>
      </c>
      <c r="D59" s="191"/>
      <c r="E59" s="376">
        <v>12</v>
      </c>
      <c r="F59" s="344">
        <v>12</v>
      </c>
      <c r="G59" s="345">
        <f t="shared" si="0"/>
        <v>12</v>
      </c>
      <c r="H59" s="377">
        <v>12</v>
      </c>
      <c r="I59" s="347">
        <f t="shared" si="1"/>
        <v>144</v>
      </c>
      <c r="J59" s="374">
        <f t="shared" si="12"/>
        <v>30</v>
      </c>
      <c r="K59" s="349">
        <f t="shared" si="2"/>
        <v>0.17424393860998832</v>
      </c>
      <c r="L59" s="348">
        <f t="shared" si="3"/>
        <v>2.0909272633198599</v>
      </c>
      <c r="M59" s="381"/>
      <c r="N59" s="370"/>
      <c r="O59" s="371"/>
      <c r="P59" s="372"/>
      <c r="Q59" s="363"/>
      <c r="R59" s="353"/>
      <c r="S59" s="353"/>
      <c r="T59" s="353"/>
      <c r="U59" s="353"/>
      <c r="V59" s="353"/>
      <c r="W59" s="354"/>
      <c r="X59" s="354"/>
      <c r="Y59" s="355">
        <f t="shared" si="5"/>
        <v>0</v>
      </c>
      <c r="Z59" s="356">
        <f t="shared" si="6"/>
        <v>0</v>
      </c>
      <c r="AA59" s="357">
        <f t="shared" si="7"/>
        <v>0</v>
      </c>
      <c r="AB59" s="358">
        <f t="shared" si="8"/>
        <v>0</v>
      </c>
      <c r="AC59" s="358">
        <f t="shared" si="9"/>
        <v>12</v>
      </c>
      <c r="AD59" s="360">
        <f t="shared" si="10"/>
        <v>0</v>
      </c>
      <c r="AE59" s="87"/>
      <c r="AF59" s="361">
        <f t="shared" si="11"/>
        <v>0</v>
      </c>
      <c r="AG59" s="87"/>
    </row>
    <row r="60" spans="1:33" ht="24" customHeight="1">
      <c r="A60" s="339" t="s">
        <v>3478</v>
      </c>
      <c r="B60" s="117"/>
      <c r="C60" s="341" t="s">
        <v>3479</v>
      </c>
      <c r="D60" s="191"/>
      <c r="E60" s="376">
        <v>1115</v>
      </c>
      <c r="F60" s="344"/>
      <c r="G60" s="345">
        <f t="shared" si="0"/>
        <v>765</v>
      </c>
      <c r="H60" s="377">
        <v>12</v>
      </c>
      <c r="I60" s="347">
        <f t="shared" si="1"/>
        <v>13380</v>
      </c>
      <c r="J60" s="374">
        <f t="shared" si="12"/>
        <v>30</v>
      </c>
      <c r="K60" s="349">
        <f t="shared" si="2"/>
        <v>0.17424393860998832</v>
      </c>
      <c r="L60" s="348">
        <f t="shared" si="3"/>
        <v>194.28199155013698</v>
      </c>
      <c r="M60" s="381" t="s">
        <v>3480</v>
      </c>
      <c r="N60" s="373">
        <v>1</v>
      </c>
      <c r="O60" s="371">
        <v>1</v>
      </c>
      <c r="P60" s="372"/>
      <c r="Q60" s="363"/>
      <c r="R60" s="353"/>
      <c r="S60" s="353"/>
      <c r="T60" s="353">
        <v>1</v>
      </c>
      <c r="U60" s="353">
        <v>1</v>
      </c>
      <c r="V60" s="353"/>
      <c r="W60" s="354"/>
      <c r="X60" s="354"/>
      <c r="Y60" s="355">
        <f t="shared" si="5"/>
        <v>0</v>
      </c>
      <c r="Z60" s="356">
        <f t="shared" si="6"/>
        <v>0</v>
      </c>
      <c r="AA60" s="357">
        <f t="shared" si="7"/>
        <v>0</v>
      </c>
      <c r="AB60" s="358">
        <f t="shared" si="8"/>
        <v>1550</v>
      </c>
      <c r="AC60" s="358">
        <f t="shared" si="9"/>
        <v>-435</v>
      </c>
      <c r="AD60" s="360">
        <f t="shared" si="10"/>
        <v>12</v>
      </c>
      <c r="AE60" s="381" t="s">
        <v>3480</v>
      </c>
      <c r="AF60" s="361">
        <f t="shared" si="11"/>
        <v>0</v>
      </c>
      <c r="AG60" s="87"/>
    </row>
    <row r="61" spans="1:33" ht="24" customHeight="1">
      <c r="A61" s="339" t="s">
        <v>3481</v>
      </c>
      <c r="B61" s="117"/>
      <c r="C61" s="341" t="s">
        <v>3482</v>
      </c>
      <c r="D61" s="191"/>
      <c r="E61" s="376">
        <v>8</v>
      </c>
      <c r="F61" s="344">
        <v>8</v>
      </c>
      <c r="G61" s="345">
        <f t="shared" si="0"/>
        <v>8</v>
      </c>
      <c r="H61" s="377">
        <v>0.1</v>
      </c>
      <c r="I61" s="347">
        <f t="shared" si="1"/>
        <v>0.8</v>
      </c>
      <c r="J61" s="374">
        <f t="shared" si="12"/>
        <v>0.25</v>
      </c>
      <c r="K61" s="349">
        <f t="shared" si="2"/>
        <v>1.452032821749903E-3</v>
      </c>
      <c r="L61" s="348">
        <f t="shared" si="3"/>
        <v>1.1616262573999224E-2</v>
      </c>
      <c r="M61" s="381"/>
      <c r="N61" s="370"/>
      <c r="O61" s="371"/>
      <c r="P61" s="372"/>
      <c r="Q61" s="363"/>
      <c r="R61" s="353"/>
      <c r="S61" s="353"/>
      <c r="T61" s="353"/>
      <c r="U61" s="353"/>
      <c r="V61" s="353"/>
      <c r="W61" s="354"/>
      <c r="X61" s="354"/>
      <c r="Y61" s="355">
        <f t="shared" si="5"/>
        <v>0</v>
      </c>
      <c r="Z61" s="356">
        <f t="shared" si="6"/>
        <v>0</v>
      </c>
      <c r="AA61" s="357">
        <f t="shared" si="7"/>
        <v>0</v>
      </c>
      <c r="AB61" s="358">
        <f t="shared" si="8"/>
        <v>0</v>
      </c>
      <c r="AC61" s="358">
        <f t="shared" si="9"/>
        <v>8</v>
      </c>
      <c r="AD61" s="360">
        <f t="shared" si="10"/>
        <v>0</v>
      </c>
      <c r="AE61" s="87"/>
      <c r="AF61" s="361">
        <f t="shared" si="11"/>
        <v>0</v>
      </c>
      <c r="AG61" s="87"/>
    </row>
    <row r="62" spans="1:33" ht="24" customHeight="1">
      <c r="A62" s="339" t="s">
        <v>3483</v>
      </c>
      <c r="B62" s="117"/>
      <c r="C62" s="341" t="s">
        <v>3484</v>
      </c>
      <c r="D62" s="191"/>
      <c r="E62" s="376">
        <v>8</v>
      </c>
      <c r="F62" s="344">
        <v>8</v>
      </c>
      <c r="G62" s="345">
        <f t="shared" si="0"/>
        <v>8</v>
      </c>
      <c r="H62" s="377">
        <v>0.1</v>
      </c>
      <c r="I62" s="347">
        <f t="shared" si="1"/>
        <v>0.8</v>
      </c>
      <c r="J62" s="374">
        <f t="shared" si="12"/>
        <v>0.25</v>
      </c>
      <c r="K62" s="349">
        <f t="shared" si="2"/>
        <v>1.452032821749903E-3</v>
      </c>
      <c r="L62" s="348">
        <f t="shared" si="3"/>
        <v>1.1616262573999224E-2</v>
      </c>
      <c r="M62" s="381"/>
      <c r="N62" s="370"/>
      <c r="O62" s="371"/>
      <c r="P62" s="372"/>
      <c r="Q62" s="363"/>
      <c r="R62" s="353"/>
      <c r="S62" s="353"/>
      <c r="T62" s="353"/>
      <c r="U62" s="353"/>
      <c r="V62" s="353"/>
      <c r="W62" s="354"/>
      <c r="X62" s="354"/>
      <c r="Y62" s="355">
        <f t="shared" si="5"/>
        <v>0</v>
      </c>
      <c r="Z62" s="356">
        <f t="shared" si="6"/>
        <v>0</v>
      </c>
      <c r="AA62" s="357">
        <f t="shared" si="7"/>
        <v>0</v>
      </c>
      <c r="AB62" s="358">
        <f t="shared" si="8"/>
        <v>0</v>
      </c>
      <c r="AC62" s="358">
        <f t="shared" si="9"/>
        <v>8</v>
      </c>
      <c r="AD62" s="360">
        <f t="shared" si="10"/>
        <v>0</v>
      </c>
      <c r="AE62" s="87"/>
      <c r="AF62" s="361">
        <f t="shared" si="11"/>
        <v>0</v>
      </c>
      <c r="AG62" s="87"/>
    </row>
    <row r="63" spans="1:33" ht="24" customHeight="1">
      <c r="A63" s="339" t="s">
        <v>3485</v>
      </c>
      <c r="B63" s="117"/>
      <c r="C63" s="341" t="s">
        <v>3486</v>
      </c>
      <c r="D63" s="191"/>
      <c r="E63" s="376">
        <v>584</v>
      </c>
      <c r="F63" s="344"/>
      <c r="G63" s="345">
        <f t="shared" si="0"/>
        <v>234</v>
      </c>
      <c r="H63" s="377">
        <v>1</v>
      </c>
      <c r="I63" s="347">
        <f t="shared" si="1"/>
        <v>584</v>
      </c>
      <c r="J63" s="374">
        <f t="shared" si="12"/>
        <v>2.5</v>
      </c>
      <c r="K63" s="349">
        <f t="shared" si="2"/>
        <v>1.4520328217499028E-2</v>
      </c>
      <c r="L63" s="348">
        <f t="shared" si="3"/>
        <v>8.479871679019432</v>
      </c>
      <c r="M63" s="381"/>
      <c r="N63" s="373">
        <v>1</v>
      </c>
      <c r="O63" s="371">
        <v>1</v>
      </c>
      <c r="P63" s="372"/>
      <c r="Q63" s="363"/>
      <c r="R63" s="353"/>
      <c r="S63" s="353"/>
      <c r="T63" s="353"/>
      <c r="U63" s="353"/>
      <c r="V63" s="353"/>
      <c r="W63" s="354"/>
      <c r="X63" s="354"/>
      <c r="Y63" s="355">
        <f t="shared" si="5"/>
        <v>0</v>
      </c>
      <c r="Z63" s="356">
        <f t="shared" si="6"/>
        <v>0</v>
      </c>
      <c r="AA63" s="357">
        <f t="shared" si="7"/>
        <v>0</v>
      </c>
      <c r="AB63" s="358">
        <f t="shared" si="8"/>
        <v>350</v>
      </c>
      <c r="AC63" s="358">
        <f t="shared" si="9"/>
        <v>234</v>
      </c>
      <c r="AD63" s="360">
        <f t="shared" si="10"/>
        <v>1</v>
      </c>
      <c r="AE63" s="87"/>
      <c r="AF63" s="361">
        <f t="shared" si="11"/>
        <v>0</v>
      </c>
      <c r="AG63" s="87"/>
    </row>
    <row r="64" spans="1:33" ht="24" customHeight="1">
      <c r="A64" s="339" t="s">
        <v>3487</v>
      </c>
      <c r="B64" s="117"/>
      <c r="C64" s="341" t="s">
        <v>3488</v>
      </c>
      <c r="D64" s="191"/>
      <c r="E64" s="376">
        <v>162</v>
      </c>
      <c r="F64" s="344"/>
      <c r="G64" s="345">
        <f t="shared" si="0"/>
        <v>62</v>
      </c>
      <c r="H64" s="377">
        <v>2</v>
      </c>
      <c r="I64" s="347">
        <f t="shared" si="1"/>
        <v>324</v>
      </c>
      <c r="J64" s="374">
        <f t="shared" si="12"/>
        <v>5</v>
      </c>
      <c r="K64" s="349">
        <f t="shared" si="2"/>
        <v>2.9040656434998056E-2</v>
      </c>
      <c r="L64" s="348">
        <f t="shared" si="3"/>
        <v>4.7045863424696854</v>
      </c>
      <c r="M64" s="381"/>
      <c r="N64" s="373">
        <v>1</v>
      </c>
      <c r="O64" s="371"/>
      <c r="P64" s="372"/>
      <c r="Q64" s="363"/>
      <c r="R64" s="353"/>
      <c r="S64" s="353"/>
      <c r="T64" s="353"/>
      <c r="U64" s="353"/>
      <c r="V64" s="353"/>
      <c r="W64" s="354"/>
      <c r="X64" s="354"/>
      <c r="Y64" s="355">
        <f t="shared" si="5"/>
        <v>0</v>
      </c>
      <c r="Z64" s="356">
        <f t="shared" si="6"/>
        <v>0</v>
      </c>
      <c r="AA64" s="357">
        <f t="shared" si="7"/>
        <v>0</v>
      </c>
      <c r="AB64" s="358">
        <f t="shared" si="8"/>
        <v>100</v>
      </c>
      <c r="AC64" s="358">
        <f t="shared" si="9"/>
        <v>62</v>
      </c>
      <c r="AD64" s="360">
        <f t="shared" si="10"/>
        <v>0</v>
      </c>
      <c r="AE64" s="87"/>
      <c r="AF64" s="361">
        <f t="shared" si="11"/>
        <v>0</v>
      </c>
      <c r="AG64" s="87"/>
    </row>
    <row r="65" spans="1:33" ht="24" customHeight="1">
      <c r="A65" s="339" t="s">
        <v>3489</v>
      </c>
      <c r="B65" s="117"/>
      <c r="C65" s="341" t="s">
        <v>3490</v>
      </c>
      <c r="D65" s="191"/>
      <c r="E65" s="376">
        <v>52</v>
      </c>
      <c r="F65" s="344">
        <v>52</v>
      </c>
      <c r="G65" s="345">
        <f t="shared" si="0"/>
        <v>52</v>
      </c>
      <c r="H65" s="377">
        <v>3</v>
      </c>
      <c r="I65" s="347">
        <f t="shared" si="1"/>
        <v>156</v>
      </c>
      <c r="J65" s="374">
        <f t="shared" si="12"/>
        <v>7.5</v>
      </c>
      <c r="K65" s="349">
        <f t="shared" si="2"/>
        <v>4.3560984652497081E-2</v>
      </c>
      <c r="L65" s="348">
        <f t="shared" si="3"/>
        <v>2.2651712019298484</v>
      </c>
      <c r="M65" s="381"/>
      <c r="N65" s="370"/>
      <c r="O65" s="371"/>
      <c r="P65" s="372"/>
      <c r="Q65" s="363"/>
      <c r="R65" s="353"/>
      <c r="S65" s="353"/>
      <c r="T65" s="353"/>
      <c r="U65" s="353"/>
      <c r="V65" s="353"/>
      <c r="W65" s="354"/>
      <c r="X65" s="354"/>
      <c r="Y65" s="355">
        <f t="shared" si="5"/>
        <v>0</v>
      </c>
      <c r="Z65" s="356">
        <f t="shared" si="6"/>
        <v>0</v>
      </c>
      <c r="AA65" s="357">
        <f t="shared" si="7"/>
        <v>0</v>
      </c>
      <c r="AB65" s="358">
        <f t="shared" si="8"/>
        <v>0</v>
      </c>
      <c r="AC65" s="358">
        <f t="shared" si="9"/>
        <v>52</v>
      </c>
      <c r="AD65" s="360">
        <f t="shared" si="10"/>
        <v>0</v>
      </c>
      <c r="AE65" s="87"/>
      <c r="AF65" s="361">
        <f t="shared" si="11"/>
        <v>0</v>
      </c>
      <c r="AG65" s="87"/>
    </row>
    <row r="66" spans="1:33" ht="24" customHeight="1">
      <c r="A66" s="339" t="s">
        <v>3491</v>
      </c>
      <c r="B66" s="117"/>
      <c r="C66" s="341" t="s">
        <v>3492</v>
      </c>
      <c r="D66" s="191"/>
      <c r="E66" s="376">
        <v>392</v>
      </c>
      <c r="F66" s="344"/>
      <c r="G66" s="345">
        <f t="shared" si="0"/>
        <v>42</v>
      </c>
      <c r="H66" s="377">
        <v>0.1</v>
      </c>
      <c r="I66" s="347">
        <f t="shared" si="1"/>
        <v>39.200000000000003</v>
      </c>
      <c r="J66" s="374">
        <f t="shared" si="12"/>
        <v>0.25</v>
      </c>
      <c r="K66" s="349">
        <f t="shared" si="2"/>
        <v>1.452032821749903E-3</v>
      </c>
      <c r="L66" s="348">
        <f t="shared" si="3"/>
        <v>0.56919686612596199</v>
      </c>
      <c r="M66" s="381"/>
      <c r="N66" s="373">
        <v>1</v>
      </c>
      <c r="O66" s="371">
        <v>1</v>
      </c>
      <c r="P66" s="372"/>
      <c r="Q66" s="363"/>
      <c r="R66" s="353"/>
      <c r="S66" s="353"/>
      <c r="T66" s="353"/>
      <c r="U66" s="353"/>
      <c r="V66" s="353"/>
      <c r="W66" s="354"/>
      <c r="X66" s="354"/>
      <c r="Y66" s="355">
        <f t="shared" si="5"/>
        <v>0</v>
      </c>
      <c r="Z66" s="356">
        <f t="shared" si="6"/>
        <v>0</v>
      </c>
      <c r="AA66" s="357">
        <f t="shared" si="7"/>
        <v>0</v>
      </c>
      <c r="AB66" s="358">
        <f t="shared" si="8"/>
        <v>350</v>
      </c>
      <c r="AC66" s="358">
        <f t="shared" si="9"/>
        <v>42</v>
      </c>
      <c r="AD66" s="360">
        <f t="shared" si="10"/>
        <v>0.1</v>
      </c>
      <c r="AE66" s="87"/>
      <c r="AF66" s="361">
        <f t="shared" si="11"/>
        <v>0</v>
      </c>
      <c r="AG66" s="87"/>
    </row>
    <row r="67" spans="1:33" ht="24" customHeight="1">
      <c r="A67" s="339" t="s">
        <v>3493</v>
      </c>
      <c r="B67" s="117"/>
      <c r="C67" s="341" t="s">
        <v>3494</v>
      </c>
      <c r="D67" s="191"/>
      <c r="E67" s="376">
        <v>99</v>
      </c>
      <c r="F67" s="344">
        <v>50</v>
      </c>
      <c r="G67" s="345">
        <f t="shared" si="0"/>
        <v>99</v>
      </c>
      <c r="H67" s="377">
        <v>12</v>
      </c>
      <c r="I67" s="347">
        <f t="shared" si="1"/>
        <v>1188</v>
      </c>
      <c r="J67" s="374">
        <f t="shared" si="12"/>
        <v>30</v>
      </c>
      <c r="K67" s="349">
        <f t="shared" si="2"/>
        <v>0.17424393860998832</v>
      </c>
      <c r="L67" s="348">
        <f t="shared" si="3"/>
        <v>17.250149922388843</v>
      </c>
      <c r="M67" s="381" t="s">
        <v>3495</v>
      </c>
      <c r="N67" s="370"/>
      <c r="O67" s="371"/>
      <c r="P67" s="372"/>
      <c r="Q67" s="363"/>
      <c r="R67" s="353"/>
      <c r="S67" s="353"/>
      <c r="T67" s="353"/>
      <c r="U67" s="353"/>
      <c r="V67" s="353"/>
      <c r="W67" s="354"/>
      <c r="X67" s="354"/>
      <c r="Y67" s="355">
        <f t="shared" si="5"/>
        <v>0</v>
      </c>
      <c r="Z67" s="356">
        <f t="shared" si="6"/>
        <v>0</v>
      </c>
      <c r="AA67" s="357">
        <f t="shared" si="7"/>
        <v>0</v>
      </c>
      <c r="AB67" s="358">
        <f t="shared" si="8"/>
        <v>0</v>
      </c>
      <c r="AC67" s="358">
        <f t="shared" si="9"/>
        <v>99</v>
      </c>
      <c r="AD67" s="360">
        <f t="shared" si="10"/>
        <v>0</v>
      </c>
      <c r="AE67" s="381" t="s">
        <v>3495</v>
      </c>
      <c r="AF67" s="361">
        <f t="shared" si="11"/>
        <v>0</v>
      </c>
      <c r="AG67" s="87"/>
    </row>
    <row r="68" spans="1:33" ht="24" customHeight="1">
      <c r="A68" s="339" t="s">
        <v>3496</v>
      </c>
      <c r="B68" s="117"/>
      <c r="C68" s="341" t="s">
        <v>3497</v>
      </c>
      <c r="D68" s="191"/>
      <c r="E68" s="376">
        <v>1886</v>
      </c>
      <c r="F68" s="344"/>
      <c r="G68" s="345">
        <f t="shared" si="0"/>
        <v>1036</v>
      </c>
      <c r="H68" s="377">
        <v>0.1</v>
      </c>
      <c r="I68" s="347">
        <f t="shared" si="1"/>
        <v>188.60000000000002</v>
      </c>
      <c r="J68" s="374">
        <f t="shared" si="12"/>
        <v>0.25</v>
      </c>
      <c r="K68" s="349">
        <f t="shared" si="2"/>
        <v>1.452032821749903E-3</v>
      </c>
      <c r="L68" s="348">
        <f t="shared" si="3"/>
        <v>2.738533901820317</v>
      </c>
      <c r="M68" s="381" t="s">
        <v>3498</v>
      </c>
      <c r="N68" s="373">
        <v>1</v>
      </c>
      <c r="O68" s="371">
        <v>1</v>
      </c>
      <c r="P68" s="372">
        <v>1</v>
      </c>
      <c r="Q68" s="363">
        <v>1</v>
      </c>
      <c r="R68" s="353"/>
      <c r="S68" s="353"/>
      <c r="T68" s="353"/>
      <c r="U68" s="353"/>
      <c r="V68" s="353"/>
      <c r="W68" s="354"/>
      <c r="X68" s="354"/>
      <c r="Y68" s="355">
        <f t="shared" si="5"/>
        <v>1.452032821749903E-3</v>
      </c>
      <c r="Z68" s="356">
        <f t="shared" si="6"/>
        <v>0.1</v>
      </c>
      <c r="AA68" s="357">
        <f t="shared" si="7"/>
        <v>2.738533901820317</v>
      </c>
      <c r="AB68" s="358">
        <f t="shared" si="8"/>
        <v>1350</v>
      </c>
      <c r="AC68" s="358">
        <f t="shared" si="9"/>
        <v>536</v>
      </c>
      <c r="AD68" s="360">
        <f t="shared" si="10"/>
        <v>0.1</v>
      </c>
      <c r="AE68" s="381" t="s">
        <v>3498</v>
      </c>
      <c r="AF68" s="361">
        <f t="shared" si="11"/>
        <v>1.452032821749903E-3</v>
      </c>
      <c r="AG68" s="87"/>
    </row>
    <row r="69" spans="1:33" ht="24" customHeight="1">
      <c r="A69" s="339" t="s">
        <v>3499</v>
      </c>
      <c r="B69" s="117"/>
      <c r="C69" s="341" t="s">
        <v>3500</v>
      </c>
      <c r="D69" s="191"/>
      <c r="E69" s="376">
        <v>12</v>
      </c>
      <c r="F69" s="344"/>
      <c r="G69" s="345">
        <f t="shared" si="0"/>
        <v>12</v>
      </c>
      <c r="H69" s="377">
        <v>6</v>
      </c>
      <c r="I69" s="347">
        <f t="shared" si="1"/>
        <v>72</v>
      </c>
      <c r="J69" s="374">
        <f t="shared" si="12"/>
        <v>15</v>
      </c>
      <c r="K69" s="349">
        <f t="shared" si="2"/>
        <v>8.7121969304994162E-2</v>
      </c>
      <c r="L69" s="348">
        <f t="shared" si="3"/>
        <v>1.0454636316599299</v>
      </c>
      <c r="M69" s="380"/>
      <c r="N69" s="370"/>
      <c r="O69" s="371"/>
      <c r="P69" s="372"/>
      <c r="Q69" s="363"/>
      <c r="R69" s="353"/>
      <c r="S69" s="353"/>
      <c r="T69" s="353"/>
      <c r="U69" s="353"/>
      <c r="V69" s="353"/>
      <c r="W69" s="354"/>
      <c r="X69" s="354"/>
      <c r="Y69" s="355">
        <f t="shared" si="5"/>
        <v>0</v>
      </c>
      <c r="Z69" s="356">
        <f t="shared" si="6"/>
        <v>0</v>
      </c>
      <c r="AA69" s="357">
        <f t="shared" si="7"/>
        <v>0</v>
      </c>
      <c r="AB69" s="358">
        <f t="shared" si="8"/>
        <v>0</v>
      </c>
      <c r="AC69" s="358">
        <f t="shared" si="9"/>
        <v>12</v>
      </c>
      <c r="AD69" s="360">
        <f t="shared" si="10"/>
        <v>0</v>
      </c>
      <c r="AE69" s="87"/>
      <c r="AF69" s="361">
        <f t="shared" si="11"/>
        <v>0</v>
      </c>
      <c r="AG69" s="87"/>
    </row>
    <row r="70" spans="1:33" ht="17.25" customHeight="1">
      <c r="A70" s="117"/>
      <c r="B70" s="194"/>
      <c r="C70" s="117"/>
      <c r="D70" s="94"/>
      <c r="E70" s="382"/>
      <c r="F70" s="383"/>
      <c r="G70" s="384"/>
      <c r="H70" s="385"/>
      <c r="I70" s="386"/>
      <c r="J70" s="387"/>
      <c r="K70" s="91"/>
      <c r="L70" s="388"/>
      <c r="M70" s="389"/>
      <c r="N70" s="351"/>
      <c r="O70" s="389"/>
      <c r="P70" s="389"/>
      <c r="Q70" s="390"/>
      <c r="R70" s="389"/>
      <c r="S70" s="389"/>
      <c r="T70" s="389"/>
      <c r="U70" s="389"/>
      <c r="V70" s="389"/>
      <c r="W70" s="391"/>
      <c r="X70" s="391"/>
      <c r="Y70" s="87"/>
      <c r="Z70" s="392"/>
      <c r="AA70" s="191"/>
      <c r="AB70" s="87"/>
      <c r="AC70" s="87"/>
      <c r="AD70" s="87"/>
      <c r="AE70" s="87"/>
      <c r="AF70" s="87"/>
      <c r="AG70" s="87"/>
    </row>
    <row r="71" spans="1:33" ht="17.25" customHeight="1">
      <c r="A71" s="117"/>
      <c r="B71" s="194" t="s">
        <v>1254</v>
      </c>
      <c r="C71" s="117"/>
      <c r="D71" s="382">
        <f t="shared" ref="D71:E71" si="13">SUM(D3:D48)</f>
        <v>375420</v>
      </c>
      <c r="E71" s="382">
        <f t="shared" si="13"/>
        <v>378009</v>
      </c>
      <c r="F71" s="384"/>
      <c r="G71" s="384"/>
      <c r="H71" s="385" t="s">
        <v>3343</v>
      </c>
      <c r="I71" s="386">
        <f>SUM(I3:I69)</f>
        <v>1652781.9000000001</v>
      </c>
      <c r="J71" s="387"/>
      <c r="K71" s="91" t="s">
        <v>3501</v>
      </c>
      <c r="L71" s="388">
        <v>24000</v>
      </c>
      <c r="M71" s="389">
        <v>-1853</v>
      </c>
      <c r="N71" s="351"/>
      <c r="O71" s="389">
        <f>SUM(O3:O70)</f>
        <v>137</v>
      </c>
      <c r="P71" s="389">
        <f t="shared" ref="P71:R71" si="14">SUM(P4:P48)+1</f>
        <v>17</v>
      </c>
      <c r="Q71" s="389">
        <f t="shared" si="14"/>
        <v>7</v>
      </c>
      <c r="R71" s="389">
        <f t="shared" si="14"/>
        <v>4</v>
      </c>
      <c r="S71" s="389"/>
      <c r="T71" s="389">
        <f t="shared" ref="T71:X71" si="15">SUM(T4:T48)+1</f>
        <v>11</v>
      </c>
      <c r="U71" s="389">
        <f t="shared" si="15"/>
        <v>18</v>
      </c>
      <c r="V71" s="389">
        <f t="shared" si="15"/>
        <v>7</v>
      </c>
      <c r="W71" s="391">
        <f t="shared" si="15"/>
        <v>13</v>
      </c>
      <c r="X71" s="391">
        <f t="shared" si="15"/>
        <v>23</v>
      </c>
      <c r="Y71" s="393">
        <f t="shared" ref="Y71:Z71" si="16">SUM(Y3:Y69)</f>
        <v>2.6020428165758251</v>
      </c>
      <c r="Z71" s="394">
        <f t="shared" si="16"/>
        <v>179.2</v>
      </c>
      <c r="AA71" s="191">
        <v>607910.5</v>
      </c>
      <c r="AB71" s="87"/>
      <c r="AC71" s="87"/>
      <c r="AD71" s="87"/>
      <c r="AE71" s="87"/>
      <c r="AF71" s="361">
        <f>SUM(AF3:AF69)</f>
        <v>2.6020428165758251</v>
      </c>
      <c r="AG71" s="87"/>
    </row>
    <row r="72" spans="1:33" ht="31.5" customHeight="1">
      <c r="A72" s="87"/>
      <c r="B72" s="87"/>
      <c r="C72" s="395"/>
      <c r="D72" s="87"/>
      <c r="E72" s="396"/>
      <c r="F72" s="397"/>
      <c r="G72" s="397"/>
      <c r="H72" s="396"/>
      <c r="I72" s="397"/>
      <c r="J72" s="398"/>
      <c r="K72" s="87"/>
      <c r="L72" s="399">
        <v>1.4520328217499028E-2</v>
      </c>
      <c r="M72" s="400"/>
      <c r="N72" s="400"/>
      <c r="O72" s="400"/>
      <c r="P72" s="87"/>
      <c r="Q72" s="87"/>
      <c r="R72" s="87"/>
      <c r="S72" s="87"/>
      <c r="T72" s="87"/>
      <c r="U72" s="87"/>
      <c r="V72" s="87"/>
      <c r="W72" s="87"/>
      <c r="X72" s="87"/>
      <c r="Y72" s="401">
        <f t="shared" ref="Y72:Z72" si="17">Y71*24.5</f>
        <v>63.750049006107716</v>
      </c>
      <c r="Z72" s="87">
        <f t="shared" si="17"/>
        <v>4390.3999999999996</v>
      </c>
      <c r="AA72" s="74">
        <v>404868.39</v>
      </c>
      <c r="AB72" s="87"/>
      <c r="AC72" s="87"/>
      <c r="AD72" s="396">
        <f>SUM(AD3:AD69)</f>
        <v>768.40000000000009</v>
      </c>
      <c r="AE72" s="87"/>
      <c r="AF72" s="87"/>
      <c r="AG72" s="87"/>
    </row>
    <row r="73" spans="1:33" ht="31.5" customHeight="1">
      <c r="A73" s="87"/>
      <c r="B73" s="87"/>
      <c r="C73" s="87"/>
      <c r="D73" s="87"/>
      <c r="E73" s="396"/>
      <c r="F73" s="397"/>
      <c r="G73" s="397"/>
      <c r="H73" s="396"/>
      <c r="I73" s="397"/>
      <c r="J73" s="398"/>
      <c r="K73" s="87"/>
      <c r="L73" s="87">
        <f>L71/I71</f>
        <v>1.452097218634836E-2</v>
      </c>
      <c r="M73" s="398"/>
      <c r="N73" s="398"/>
      <c r="O73" s="398"/>
      <c r="P73" s="87"/>
      <c r="Q73" s="87"/>
      <c r="R73" s="87"/>
      <c r="S73" s="87"/>
      <c r="T73" s="87"/>
      <c r="U73" s="87"/>
      <c r="V73" s="87"/>
      <c r="W73" s="87"/>
      <c r="X73" s="87"/>
      <c r="Y73" s="87"/>
      <c r="Z73" s="399">
        <f>Z72*0.25</f>
        <v>1097.5999999999999</v>
      </c>
      <c r="AA73" s="87"/>
      <c r="AB73" s="87"/>
      <c r="AC73" s="87"/>
      <c r="AD73" s="396">
        <f t="shared" ref="AD73:AD74" si="18">AD72*25</f>
        <v>19210.000000000004</v>
      </c>
      <c r="AE73" s="87"/>
      <c r="AF73" s="87"/>
      <c r="AG73" s="87"/>
    </row>
    <row r="74" spans="1:33" ht="31.5" customHeight="1">
      <c r="A74" s="87"/>
      <c r="B74" s="87"/>
      <c r="C74" s="87"/>
      <c r="D74" s="87"/>
      <c r="E74" s="396"/>
      <c r="F74" s="397"/>
      <c r="G74" s="397"/>
      <c r="H74" s="396"/>
      <c r="I74" s="397"/>
      <c r="J74" s="398"/>
      <c r="K74" s="87"/>
      <c r="L74" s="87"/>
      <c r="M74" s="398"/>
      <c r="N74" s="398"/>
      <c r="O74" s="398"/>
      <c r="P74" s="87"/>
      <c r="Q74" s="87"/>
      <c r="R74" s="87"/>
      <c r="S74" s="87"/>
      <c r="T74" s="87"/>
      <c r="U74" s="87"/>
      <c r="V74" s="87"/>
      <c r="W74" s="87"/>
      <c r="X74" s="87"/>
      <c r="Y74" s="87"/>
      <c r="Z74" s="87">
        <f>Z73/1.21</f>
        <v>907.10743801652893</v>
      </c>
      <c r="AA74" s="87"/>
      <c r="AB74" s="87"/>
      <c r="AC74" s="87"/>
      <c r="AD74" s="396">
        <f t="shared" si="18"/>
        <v>480250.00000000012</v>
      </c>
      <c r="AE74" s="87"/>
      <c r="AF74" s="87"/>
      <c r="AG74" s="87"/>
    </row>
    <row r="75" spans="1:33" ht="31.5" customHeight="1">
      <c r="A75" s="87"/>
      <c r="B75" s="87"/>
      <c r="C75" s="87"/>
      <c r="D75" s="87"/>
      <c r="E75" s="396"/>
      <c r="F75" s="397"/>
      <c r="G75" s="397"/>
      <c r="H75" s="396"/>
      <c r="I75" s="397"/>
      <c r="J75" s="398"/>
      <c r="K75" s="87"/>
      <c r="L75" s="87"/>
      <c r="M75" s="398"/>
      <c r="N75" s="398"/>
      <c r="O75" s="398"/>
      <c r="P75" s="87"/>
      <c r="Q75" s="87"/>
      <c r="R75" s="87"/>
      <c r="S75" s="87"/>
      <c r="T75" s="87"/>
      <c r="U75" s="87"/>
      <c r="V75" s="87"/>
      <c r="W75" s="87"/>
      <c r="X75" s="87"/>
      <c r="Y75" s="87"/>
      <c r="Z75" s="87"/>
      <c r="AA75" s="87"/>
      <c r="AB75" s="87"/>
      <c r="AC75" s="87"/>
      <c r="AD75" s="396">
        <f>AD74/1.21</f>
        <v>396900.82644628111</v>
      </c>
      <c r="AE75" s="87"/>
      <c r="AF75" s="87"/>
      <c r="AG75" s="87"/>
    </row>
    <row r="76" spans="1:33" ht="31.5" customHeight="1">
      <c r="A76" s="87"/>
      <c r="B76" s="87"/>
      <c r="C76" s="87"/>
      <c r="D76" s="87"/>
      <c r="E76" s="396"/>
      <c r="F76" s="397"/>
      <c r="G76" s="397"/>
      <c r="H76" s="396"/>
      <c r="I76" s="397"/>
      <c r="J76" s="398"/>
      <c r="K76" s="87"/>
      <c r="L76" s="87"/>
      <c r="M76" s="398"/>
      <c r="N76" s="398"/>
      <c r="O76" s="398"/>
      <c r="P76" s="87"/>
      <c r="Q76" s="87"/>
      <c r="R76" s="87"/>
      <c r="S76" s="87"/>
      <c r="T76" s="87"/>
      <c r="U76" s="87"/>
      <c r="V76" s="87"/>
      <c r="W76" s="87"/>
      <c r="X76" s="87"/>
      <c r="Y76" s="87"/>
      <c r="Z76" s="87">
        <v>2000</v>
      </c>
      <c r="AA76" s="87"/>
      <c r="AB76" s="87"/>
      <c r="AC76" s="87"/>
      <c r="AD76" s="87"/>
      <c r="AE76" s="87"/>
      <c r="AF76" s="87"/>
      <c r="AG76" s="87"/>
    </row>
    <row r="77" spans="1:33" ht="31.5" customHeight="1">
      <c r="A77" s="87"/>
      <c r="B77" s="87"/>
      <c r="C77" s="87"/>
      <c r="D77" s="87"/>
      <c r="E77" s="396"/>
      <c r="F77" s="397"/>
      <c r="G77" s="397"/>
      <c r="H77" s="396"/>
      <c r="I77" s="397"/>
      <c r="J77" s="398"/>
      <c r="K77" s="87"/>
      <c r="L77" s="87"/>
      <c r="M77" s="398"/>
      <c r="N77" s="398"/>
      <c r="O77" s="398"/>
      <c r="P77" s="87"/>
      <c r="Q77" s="87"/>
      <c r="R77" s="87"/>
      <c r="S77" s="87"/>
      <c r="T77" s="87"/>
      <c r="U77" s="87"/>
      <c r="V77" s="87"/>
      <c r="W77" s="87"/>
      <c r="X77" s="87"/>
      <c r="Y77" s="87"/>
      <c r="Z77" s="87">
        <f>Z76/206.44</f>
        <v>9.6880449525285801</v>
      </c>
      <c r="AA77" s="87"/>
      <c r="AB77" s="87"/>
      <c r="AC77" s="87"/>
      <c r="AD77" s="87"/>
      <c r="AE77" s="87"/>
      <c r="AF77" s="87"/>
      <c r="AG77" s="87"/>
    </row>
    <row r="78" spans="1:33" ht="31.5" customHeight="1">
      <c r="A78" s="87"/>
      <c r="B78" s="87"/>
      <c r="C78" s="87"/>
      <c r="D78" s="87"/>
      <c r="E78" s="396"/>
      <c r="F78" s="397"/>
      <c r="G78" s="397"/>
      <c r="H78" s="396"/>
      <c r="I78" s="397"/>
      <c r="J78" s="398"/>
      <c r="K78" s="87"/>
      <c r="L78" s="87"/>
      <c r="M78" s="398"/>
      <c r="N78" s="398"/>
      <c r="O78" s="398"/>
      <c r="P78" s="87"/>
      <c r="Q78" s="87"/>
      <c r="R78" s="87"/>
      <c r="S78" s="87"/>
      <c r="T78" s="87"/>
      <c r="U78" s="87"/>
      <c r="V78" s="87"/>
      <c r="W78" s="87"/>
      <c r="X78" s="87"/>
      <c r="Y78" s="87"/>
      <c r="Z78" s="87">
        <f>Z77*112</f>
        <v>1085.0610346832009</v>
      </c>
      <c r="AA78" s="87"/>
      <c r="AB78" s="87"/>
      <c r="AC78" s="87"/>
      <c r="AD78" s="87"/>
      <c r="AE78" s="87"/>
      <c r="AF78" s="87"/>
      <c r="AG78" s="87"/>
    </row>
    <row r="79" spans="1:33" ht="31.5" customHeight="1">
      <c r="A79" s="87"/>
      <c r="B79" s="87"/>
      <c r="C79" s="87"/>
      <c r="D79" s="87"/>
      <c r="E79" s="396"/>
      <c r="F79" s="397"/>
      <c r="G79" s="397"/>
      <c r="H79" s="396"/>
      <c r="I79" s="397"/>
      <c r="J79" s="398"/>
      <c r="K79" s="87"/>
      <c r="L79" s="87"/>
      <c r="M79" s="398"/>
      <c r="N79" s="398"/>
      <c r="O79" s="398"/>
      <c r="P79" s="87"/>
      <c r="Q79" s="87"/>
      <c r="R79" s="87"/>
      <c r="S79" s="87"/>
      <c r="T79" s="87"/>
      <c r="U79" s="87"/>
      <c r="V79" s="87"/>
      <c r="W79" s="87"/>
      <c r="X79" s="87"/>
      <c r="Y79" s="87"/>
      <c r="Z79" s="87"/>
      <c r="AA79" s="87"/>
      <c r="AB79" s="87"/>
      <c r="AC79" s="87"/>
      <c r="AD79" s="87"/>
      <c r="AE79" s="87"/>
      <c r="AF79" s="87"/>
      <c r="AG79" s="87"/>
    </row>
    <row r="80" spans="1:33" ht="31.5" customHeight="1">
      <c r="A80" s="87"/>
      <c r="B80" s="87"/>
      <c r="C80" s="87"/>
      <c r="D80" s="87"/>
      <c r="E80" s="396"/>
      <c r="F80" s="397"/>
      <c r="G80" s="397"/>
      <c r="H80" s="396"/>
      <c r="I80" s="397"/>
      <c r="J80" s="398"/>
      <c r="K80" s="87"/>
      <c r="L80" s="87"/>
      <c r="M80" s="398"/>
      <c r="N80" s="398"/>
      <c r="O80" s="398"/>
      <c r="P80" s="87"/>
      <c r="Q80" s="87"/>
      <c r="R80" s="87"/>
      <c r="S80" s="87"/>
      <c r="T80" s="87"/>
      <c r="U80" s="87"/>
      <c r="V80" s="87"/>
      <c r="W80" s="87"/>
      <c r="X80" s="87"/>
      <c r="Y80" s="87"/>
      <c r="Z80" s="87"/>
      <c r="AA80" s="87"/>
      <c r="AB80" s="87"/>
      <c r="AC80" s="87"/>
      <c r="AD80" s="87"/>
      <c r="AE80" s="87"/>
      <c r="AF80" s="87"/>
      <c r="AG80" s="87"/>
    </row>
    <row r="81" spans="1:33" ht="31.5" customHeight="1">
      <c r="A81" s="87"/>
      <c r="B81" s="87"/>
      <c r="C81" s="87"/>
      <c r="D81" s="87"/>
      <c r="E81" s="396"/>
      <c r="F81" s="397"/>
      <c r="G81" s="397"/>
      <c r="H81" s="396"/>
      <c r="I81" s="397"/>
      <c r="J81" s="398"/>
      <c r="K81" s="87"/>
      <c r="L81" s="87"/>
      <c r="M81" s="398"/>
      <c r="N81" s="398"/>
      <c r="O81" s="398"/>
      <c r="P81" s="87"/>
      <c r="Q81" s="87"/>
      <c r="R81" s="87"/>
      <c r="S81" s="87"/>
      <c r="T81" s="87"/>
      <c r="U81" s="87"/>
      <c r="V81" s="87"/>
      <c r="W81" s="87"/>
      <c r="X81" s="87"/>
      <c r="Y81" s="87"/>
      <c r="Z81" s="87"/>
      <c r="AA81" s="87"/>
      <c r="AB81" s="87"/>
      <c r="AC81" s="87"/>
      <c r="AD81" s="87"/>
      <c r="AE81" s="87"/>
      <c r="AF81" s="87"/>
      <c r="AG81" s="87"/>
    </row>
    <row r="82" spans="1:33" ht="31.5" customHeight="1">
      <c r="A82" s="87"/>
      <c r="B82" s="87"/>
      <c r="C82" s="87"/>
      <c r="D82" s="87"/>
      <c r="E82" s="396"/>
      <c r="F82" s="397"/>
      <c r="G82" s="397"/>
      <c r="H82" s="396"/>
      <c r="I82" s="397"/>
      <c r="J82" s="398"/>
      <c r="K82" s="87"/>
      <c r="L82" s="87"/>
      <c r="M82" s="398"/>
      <c r="N82" s="398"/>
      <c r="O82" s="398"/>
      <c r="P82" s="87"/>
      <c r="Q82" s="87"/>
      <c r="R82" s="87"/>
      <c r="S82" s="87"/>
      <c r="T82" s="87"/>
      <c r="U82" s="87"/>
      <c r="V82" s="87"/>
      <c r="W82" s="87"/>
      <c r="X82" s="87"/>
      <c r="Y82" s="87"/>
      <c r="Z82" s="87"/>
      <c r="AA82" s="87"/>
      <c r="AB82" s="87"/>
      <c r="AC82" s="87"/>
      <c r="AD82" s="87"/>
      <c r="AE82" s="87"/>
      <c r="AF82" s="87"/>
      <c r="AG82" s="87"/>
    </row>
    <row r="83" spans="1:33" ht="31.5" customHeight="1">
      <c r="A83" s="87"/>
      <c r="B83" s="87"/>
      <c r="C83" s="87"/>
      <c r="D83" s="87"/>
      <c r="E83" s="396"/>
      <c r="F83" s="397"/>
      <c r="G83" s="397"/>
      <c r="H83" s="396"/>
      <c r="I83" s="397"/>
      <c r="J83" s="398"/>
      <c r="K83" s="87"/>
      <c r="L83" s="87"/>
      <c r="M83" s="398"/>
      <c r="N83" s="398"/>
      <c r="O83" s="398"/>
      <c r="P83" s="87"/>
      <c r="Q83" s="87"/>
      <c r="R83" s="87"/>
      <c r="S83" s="87"/>
      <c r="T83" s="87"/>
      <c r="U83" s="87"/>
      <c r="V83" s="87"/>
      <c r="W83" s="87"/>
      <c r="X83" s="87"/>
      <c r="Y83" s="87"/>
      <c r="Z83" s="87"/>
      <c r="AA83" s="87"/>
      <c r="AB83" s="87"/>
      <c r="AC83" s="87"/>
      <c r="AD83" s="87"/>
      <c r="AE83" s="87"/>
      <c r="AF83" s="87"/>
      <c r="AG83" s="87"/>
    </row>
    <row r="84" spans="1:33" ht="31.5" customHeight="1">
      <c r="A84" s="87"/>
      <c r="B84" s="87"/>
      <c r="C84" s="87"/>
      <c r="D84" s="87"/>
      <c r="E84" s="396"/>
      <c r="F84" s="397"/>
      <c r="G84" s="397"/>
      <c r="H84" s="396"/>
      <c r="I84" s="397"/>
      <c r="J84" s="398"/>
      <c r="K84" s="87"/>
      <c r="L84" s="87"/>
      <c r="M84" s="398"/>
      <c r="N84" s="398"/>
      <c r="O84" s="398"/>
      <c r="P84" s="87"/>
      <c r="Q84" s="87"/>
      <c r="R84" s="87"/>
      <c r="S84" s="87"/>
      <c r="T84" s="87"/>
      <c r="U84" s="87"/>
      <c r="V84" s="87"/>
      <c r="W84" s="87"/>
      <c r="X84" s="87"/>
      <c r="Y84" s="87"/>
      <c r="Z84" s="87"/>
      <c r="AA84" s="87"/>
      <c r="AB84" s="87"/>
      <c r="AC84" s="87"/>
      <c r="AD84" s="87"/>
      <c r="AE84" s="87"/>
      <c r="AF84" s="87"/>
      <c r="AG84" s="87"/>
    </row>
    <row r="85" spans="1:33" ht="31.5" customHeight="1">
      <c r="A85" s="87"/>
      <c r="B85" s="87"/>
      <c r="C85" s="87"/>
      <c r="D85" s="87"/>
      <c r="E85" s="396"/>
      <c r="F85" s="397"/>
      <c r="G85" s="397"/>
      <c r="H85" s="396"/>
      <c r="I85" s="397"/>
      <c r="J85" s="398"/>
      <c r="K85" s="87"/>
      <c r="L85" s="87"/>
      <c r="M85" s="398"/>
      <c r="N85" s="398"/>
      <c r="O85" s="398"/>
      <c r="P85" s="87"/>
      <c r="Q85" s="87"/>
      <c r="R85" s="87"/>
      <c r="S85" s="87"/>
      <c r="T85" s="87"/>
      <c r="U85" s="87"/>
      <c r="V85" s="87"/>
      <c r="W85" s="87"/>
      <c r="X85" s="87"/>
      <c r="Y85" s="87"/>
      <c r="Z85" s="87"/>
      <c r="AA85" s="87"/>
      <c r="AB85" s="87"/>
      <c r="AC85" s="87"/>
      <c r="AD85" s="87"/>
      <c r="AE85" s="87"/>
      <c r="AF85" s="87"/>
      <c r="AG85" s="87"/>
    </row>
    <row r="86" spans="1:33" ht="31.5" customHeight="1">
      <c r="A86" s="87"/>
      <c r="B86" s="87"/>
      <c r="C86" s="87"/>
      <c r="D86" s="87"/>
      <c r="E86" s="396"/>
      <c r="F86" s="397"/>
      <c r="G86" s="397"/>
      <c r="H86" s="396"/>
      <c r="I86" s="397"/>
      <c r="J86" s="398"/>
      <c r="K86" s="87"/>
      <c r="L86" s="87"/>
      <c r="M86" s="398"/>
      <c r="N86" s="398"/>
      <c r="O86" s="398"/>
      <c r="P86" s="87"/>
      <c r="Q86" s="87"/>
      <c r="R86" s="87"/>
      <c r="S86" s="87"/>
      <c r="T86" s="87"/>
      <c r="U86" s="87"/>
      <c r="V86" s="87"/>
      <c r="W86" s="87"/>
      <c r="X86" s="87"/>
      <c r="Y86" s="87"/>
      <c r="Z86" s="87"/>
      <c r="AA86" s="87"/>
      <c r="AB86" s="87"/>
      <c r="AC86" s="87"/>
      <c r="AD86" s="87"/>
      <c r="AE86" s="87"/>
      <c r="AF86" s="87"/>
      <c r="AG86" s="87"/>
    </row>
    <row r="87" spans="1:33" ht="31.5" customHeight="1">
      <c r="A87" s="87"/>
      <c r="B87" s="87"/>
      <c r="C87" s="87"/>
      <c r="D87" s="87"/>
      <c r="E87" s="396"/>
      <c r="F87" s="397"/>
      <c r="G87" s="397"/>
      <c r="H87" s="396"/>
      <c r="I87" s="397"/>
      <c r="J87" s="398"/>
      <c r="K87" s="87"/>
      <c r="L87" s="87"/>
      <c r="M87" s="398"/>
      <c r="N87" s="398"/>
      <c r="O87" s="398"/>
      <c r="P87" s="87"/>
      <c r="Q87" s="87"/>
      <c r="R87" s="87"/>
      <c r="S87" s="87"/>
      <c r="T87" s="87"/>
      <c r="U87" s="87"/>
      <c r="V87" s="87"/>
      <c r="W87" s="87"/>
      <c r="X87" s="87"/>
      <c r="Y87" s="87"/>
      <c r="Z87" s="87"/>
      <c r="AA87" s="87"/>
      <c r="AB87" s="87"/>
      <c r="AC87" s="87"/>
      <c r="AD87" s="87"/>
      <c r="AE87" s="87"/>
      <c r="AF87" s="87"/>
      <c r="AG87" s="87"/>
    </row>
    <row r="88" spans="1:33" ht="31.5" customHeight="1">
      <c r="A88" s="87"/>
      <c r="B88" s="87"/>
      <c r="C88" s="87"/>
      <c r="D88" s="87"/>
      <c r="E88" s="396"/>
      <c r="F88" s="397"/>
      <c r="G88" s="397"/>
      <c r="H88" s="396"/>
      <c r="I88" s="397"/>
      <c r="J88" s="398"/>
      <c r="K88" s="87"/>
      <c r="L88" s="87"/>
      <c r="M88" s="398"/>
      <c r="N88" s="398"/>
      <c r="O88" s="398"/>
      <c r="P88" s="87"/>
      <c r="Q88" s="87"/>
      <c r="R88" s="87"/>
      <c r="S88" s="87"/>
      <c r="T88" s="87"/>
      <c r="U88" s="87"/>
      <c r="V88" s="87"/>
      <c r="W88" s="87"/>
      <c r="X88" s="87"/>
      <c r="Y88" s="87"/>
      <c r="Z88" s="87"/>
      <c r="AA88" s="87"/>
      <c r="AB88" s="87"/>
      <c r="AC88" s="87"/>
      <c r="AD88" s="87"/>
      <c r="AE88" s="87"/>
      <c r="AF88" s="87"/>
      <c r="AG88" s="87"/>
    </row>
    <row r="89" spans="1:33" ht="31.5" customHeight="1">
      <c r="A89" s="87"/>
      <c r="B89" s="87"/>
      <c r="C89" s="87"/>
      <c r="D89" s="87"/>
      <c r="E89" s="396"/>
      <c r="F89" s="397"/>
      <c r="G89" s="397"/>
      <c r="H89" s="396"/>
      <c r="I89" s="397"/>
      <c r="J89" s="398"/>
      <c r="K89" s="87"/>
      <c r="L89" s="87"/>
      <c r="M89" s="398"/>
      <c r="N89" s="398"/>
      <c r="O89" s="398"/>
      <c r="P89" s="87"/>
      <c r="Q89" s="87"/>
      <c r="R89" s="87"/>
      <c r="S89" s="87"/>
      <c r="T89" s="87"/>
      <c r="U89" s="87"/>
      <c r="V89" s="87"/>
      <c r="W89" s="87"/>
      <c r="X89" s="87"/>
      <c r="Y89" s="87"/>
      <c r="Z89" s="87"/>
      <c r="AA89" s="87"/>
      <c r="AB89" s="87"/>
      <c r="AC89" s="87"/>
      <c r="AD89" s="87"/>
      <c r="AE89" s="87"/>
      <c r="AF89" s="87"/>
      <c r="AG89" s="87"/>
    </row>
    <row r="90" spans="1:33" ht="31.5" customHeight="1">
      <c r="A90" s="87"/>
      <c r="B90" s="87"/>
      <c r="C90" s="87"/>
      <c r="D90" s="87"/>
      <c r="E90" s="396"/>
      <c r="F90" s="397"/>
      <c r="G90" s="397"/>
      <c r="H90" s="396"/>
      <c r="I90" s="397"/>
      <c r="J90" s="398"/>
      <c r="K90" s="87"/>
      <c r="L90" s="87"/>
      <c r="M90" s="398"/>
      <c r="N90" s="398"/>
      <c r="O90" s="398"/>
      <c r="P90" s="87"/>
      <c r="Q90" s="87"/>
      <c r="R90" s="87"/>
      <c r="S90" s="87"/>
      <c r="T90" s="87"/>
      <c r="U90" s="87"/>
      <c r="V90" s="87"/>
      <c r="W90" s="87"/>
      <c r="X90" s="87"/>
      <c r="Y90" s="87"/>
      <c r="Z90" s="87"/>
      <c r="AA90" s="87"/>
      <c r="AB90" s="87"/>
      <c r="AC90" s="87"/>
      <c r="AD90" s="87"/>
      <c r="AE90" s="87"/>
      <c r="AF90" s="87"/>
      <c r="AG90" s="87"/>
    </row>
    <row r="91" spans="1:33" ht="31.5" customHeight="1">
      <c r="A91" s="87"/>
      <c r="B91" s="87"/>
      <c r="C91" s="87"/>
      <c r="D91" s="87"/>
      <c r="E91" s="396"/>
      <c r="F91" s="397"/>
      <c r="G91" s="397"/>
      <c r="H91" s="396"/>
      <c r="I91" s="397"/>
      <c r="J91" s="398"/>
      <c r="K91" s="87"/>
      <c r="L91" s="87"/>
      <c r="M91" s="398"/>
      <c r="N91" s="398"/>
      <c r="O91" s="398"/>
      <c r="P91" s="87"/>
      <c r="Q91" s="87"/>
      <c r="R91" s="87"/>
      <c r="S91" s="87"/>
      <c r="T91" s="87"/>
      <c r="U91" s="87"/>
      <c r="V91" s="87"/>
      <c r="W91" s="87"/>
      <c r="X91" s="87"/>
      <c r="Y91" s="87"/>
      <c r="Z91" s="87"/>
      <c r="AA91" s="87"/>
      <c r="AB91" s="87"/>
      <c r="AC91" s="87"/>
      <c r="AD91" s="87"/>
      <c r="AE91" s="87"/>
      <c r="AF91" s="87"/>
      <c r="AG91" s="87"/>
    </row>
    <row r="92" spans="1:33" ht="31.5" customHeight="1">
      <c r="A92" s="87"/>
      <c r="B92" s="87"/>
      <c r="C92" s="87"/>
      <c r="D92" s="87"/>
      <c r="E92" s="396"/>
      <c r="F92" s="397"/>
      <c r="G92" s="397"/>
      <c r="H92" s="396"/>
      <c r="I92" s="397"/>
      <c r="J92" s="398"/>
      <c r="K92" s="87"/>
      <c r="L92" s="87"/>
      <c r="M92" s="398"/>
      <c r="N92" s="398"/>
      <c r="O92" s="398"/>
      <c r="P92" s="87"/>
      <c r="Q92" s="87"/>
      <c r="R92" s="87"/>
      <c r="S92" s="87"/>
      <c r="T92" s="87"/>
      <c r="U92" s="87"/>
      <c r="V92" s="87"/>
      <c r="W92" s="87"/>
      <c r="X92" s="87"/>
      <c r="Y92" s="87"/>
      <c r="Z92" s="87"/>
      <c r="AA92" s="87"/>
      <c r="AB92" s="87"/>
      <c r="AC92" s="87"/>
      <c r="AD92" s="87"/>
      <c r="AE92" s="87"/>
      <c r="AF92" s="87"/>
      <c r="AG92" s="87"/>
    </row>
    <row r="93" spans="1:33" ht="31.5" customHeight="1">
      <c r="A93" s="87"/>
      <c r="B93" s="87"/>
      <c r="C93" s="87"/>
      <c r="D93" s="87"/>
      <c r="E93" s="396"/>
      <c r="F93" s="397"/>
      <c r="G93" s="397"/>
      <c r="H93" s="396"/>
      <c r="I93" s="397"/>
      <c r="J93" s="398"/>
      <c r="K93" s="87"/>
      <c r="L93" s="87"/>
      <c r="M93" s="398"/>
      <c r="N93" s="398"/>
      <c r="O93" s="398"/>
      <c r="P93" s="87"/>
      <c r="Q93" s="87"/>
      <c r="R93" s="87"/>
      <c r="S93" s="87"/>
      <c r="T93" s="87"/>
      <c r="U93" s="87"/>
      <c r="V93" s="87"/>
      <c r="W93" s="87"/>
      <c r="X93" s="87"/>
      <c r="Y93" s="87"/>
      <c r="Z93" s="87"/>
      <c r="AA93" s="87"/>
      <c r="AB93" s="87"/>
      <c r="AC93" s="87"/>
      <c r="AD93" s="87"/>
      <c r="AE93" s="87"/>
      <c r="AF93" s="87"/>
      <c r="AG93" s="87"/>
    </row>
    <row r="94" spans="1:33" ht="31.5" customHeight="1">
      <c r="A94" s="87"/>
      <c r="B94" s="87"/>
      <c r="C94" s="87"/>
      <c r="D94" s="87"/>
      <c r="E94" s="396"/>
      <c r="F94" s="397"/>
      <c r="G94" s="397"/>
      <c r="H94" s="396"/>
      <c r="I94" s="397"/>
      <c r="J94" s="398"/>
      <c r="K94" s="87"/>
      <c r="L94" s="87"/>
      <c r="M94" s="398"/>
      <c r="N94" s="398"/>
      <c r="O94" s="398"/>
      <c r="P94" s="87"/>
      <c r="Q94" s="87"/>
      <c r="R94" s="87"/>
      <c r="S94" s="87"/>
      <c r="T94" s="87"/>
      <c r="U94" s="87"/>
      <c r="V94" s="87"/>
      <c r="W94" s="87"/>
      <c r="X94" s="87"/>
      <c r="Y94" s="87"/>
      <c r="Z94" s="87"/>
      <c r="AA94" s="87"/>
      <c r="AB94" s="87"/>
      <c r="AC94" s="87"/>
      <c r="AD94" s="87"/>
      <c r="AE94" s="87"/>
      <c r="AF94" s="87"/>
      <c r="AG94" s="87"/>
    </row>
    <row r="95" spans="1:33" ht="31.5" customHeight="1">
      <c r="A95" s="87"/>
      <c r="B95" s="87"/>
      <c r="C95" s="87"/>
      <c r="D95" s="87"/>
      <c r="E95" s="396"/>
      <c r="F95" s="397"/>
      <c r="G95" s="397"/>
      <c r="H95" s="396"/>
      <c r="I95" s="397"/>
      <c r="J95" s="398"/>
      <c r="K95" s="87"/>
      <c r="L95" s="87"/>
      <c r="M95" s="398"/>
      <c r="N95" s="398"/>
      <c r="O95" s="398"/>
      <c r="P95" s="87"/>
      <c r="Q95" s="87"/>
      <c r="R95" s="87"/>
      <c r="S95" s="87"/>
      <c r="T95" s="87"/>
      <c r="U95" s="87"/>
      <c r="V95" s="87"/>
      <c r="W95" s="87"/>
      <c r="X95" s="87"/>
      <c r="Y95" s="87"/>
      <c r="Z95" s="87"/>
      <c r="AA95" s="87"/>
      <c r="AB95" s="87"/>
      <c r="AC95" s="87"/>
      <c r="AD95" s="87"/>
      <c r="AE95" s="87"/>
      <c r="AF95" s="87"/>
      <c r="AG95" s="87"/>
    </row>
    <row r="96" spans="1:33" ht="31.5" customHeight="1">
      <c r="A96" s="87"/>
      <c r="B96" s="87"/>
      <c r="C96" s="87"/>
      <c r="D96" s="87"/>
      <c r="E96" s="396"/>
      <c r="F96" s="397"/>
      <c r="G96" s="397"/>
      <c r="H96" s="396"/>
      <c r="I96" s="397"/>
      <c r="J96" s="398"/>
      <c r="K96" s="87"/>
      <c r="L96" s="87"/>
      <c r="M96" s="398"/>
      <c r="N96" s="398"/>
      <c r="O96" s="398"/>
      <c r="P96" s="87"/>
      <c r="Q96" s="87"/>
      <c r="R96" s="87"/>
      <c r="S96" s="87"/>
      <c r="T96" s="87"/>
      <c r="U96" s="87"/>
      <c r="V96" s="87"/>
      <c r="W96" s="87"/>
      <c r="X96" s="87"/>
      <c r="Y96" s="87"/>
      <c r="Z96" s="87"/>
      <c r="AA96" s="87"/>
      <c r="AB96" s="87"/>
      <c r="AC96" s="87"/>
      <c r="AD96" s="87"/>
      <c r="AE96" s="87"/>
      <c r="AF96" s="87"/>
      <c r="AG96" s="87"/>
    </row>
    <row r="97" spans="1:33" ht="31.5" customHeight="1">
      <c r="A97" s="87"/>
      <c r="B97" s="87"/>
      <c r="C97" s="87"/>
      <c r="D97" s="87"/>
      <c r="E97" s="396"/>
      <c r="F97" s="397"/>
      <c r="G97" s="397"/>
      <c r="H97" s="396"/>
      <c r="I97" s="397"/>
      <c r="J97" s="398"/>
      <c r="K97" s="87"/>
      <c r="L97" s="87"/>
      <c r="M97" s="398"/>
      <c r="N97" s="398"/>
      <c r="O97" s="398"/>
      <c r="P97" s="87"/>
      <c r="Q97" s="87"/>
      <c r="R97" s="87"/>
      <c r="S97" s="87"/>
      <c r="T97" s="87"/>
      <c r="U97" s="87"/>
      <c r="V97" s="87"/>
      <c r="W97" s="87"/>
      <c r="X97" s="87"/>
      <c r="Y97" s="87"/>
      <c r="Z97" s="87"/>
      <c r="AA97" s="87"/>
      <c r="AB97" s="87"/>
      <c r="AC97" s="87"/>
      <c r="AD97" s="87"/>
      <c r="AE97" s="87"/>
      <c r="AF97" s="87"/>
      <c r="AG97" s="87"/>
    </row>
    <row r="98" spans="1:33" ht="31.5" customHeight="1">
      <c r="A98" s="87"/>
      <c r="B98" s="87"/>
      <c r="C98" s="87"/>
      <c r="D98" s="87"/>
      <c r="E98" s="396"/>
      <c r="F98" s="397"/>
      <c r="G98" s="397"/>
      <c r="H98" s="396"/>
      <c r="I98" s="397"/>
      <c r="J98" s="398"/>
      <c r="K98" s="87"/>
      <c r="L98" s="87"/>
      <c r="M98" s="398"/>
      <c r="N98" s="398"/>
      <c r="O98" s="398"/>
      <c r="P98" s="87"/>
      <c r="Q98" s="87"/>
      <c r="R98" s="87"/>
      <c r="S98" s="87"/>
      <c r="T98" s="87"/>
      <c r="U98" s="87"/>
      <c r="V98" s="87"/>
      <c r="W98" s="87"/>
      <c r="X98" s="87"/>
      <c r="Y98" s="87"/>
      <c r="Z98" s="87"/>
      <c r="AA98" s="87"/>
      <c r="AB98" s="87"/>
      <c r="AC98" s="87"/>
      <c r="AD98" s="87"/>
      <c r="AE98" s="87"/>
      <c r="AF98" s="87"/>
      <c r="AG98" s="87"/>
    </row>
    <row r="99" spans="1:33" ht="31.5" customHeight="1">
      <c r="A99" s="87"/>
      <c r="B99" s="87"/>
      <c r="C99" s="87"/>
      <c r="D99" s="87"/>
      <c r="E99" s="396"/>
      <c r="F99" s="397"/>
      <c r="G99" s="397"/>
      <c r="H99" s="396"/>
      <c r="I99" s="397"/>
      <c r="J99" s="398"/>
      <c r="K99" s="87"/>
      <c r="L99" s="87"/>
      <c r="M99" s="398"/>
      <c r="N99" s="398"/>
      <c r="O99" s="398"/>
      <c r="P99" s="87"/>
      <c r="Q99" s="87"/>
      <c r="R99" s="87"/>
      <c r="S99" s="87"/>
      <c r="T99" s="87"/>
      <c r="U99" s="87"/>
      <c r="V99" s="87"/>
      <c r="W99" s="87"/>
      <c r="X99" s="87"/>
      <c r="Y99" s="87"/>
      <c r="Z99" s="87"/>
      <c r="AA99" s="87"/>
      <c r="AB99" s="87"/>
      <c r="AC99" s="87"/>
      <c r="AD99" s="87"/>
      <c r="AE99" s="87"/>
      <c r="AF99" s="87"/>
      <c r="AG99" s="87"/>
    </row>
    <row r="100" spans="1:33" ht="31.5" customHeight="1">
      <c r="A100" s="87"/>
      <c r="B100" s="87"/>
      <c r="C100" s="87"/>
      <c r="D100" s="87"/>
      <c r="E100" s="396"/>
      <c r="F100" s="397"/>
      <c r="G100" s="397"/>
      <c r="H100" s="396"/>
      <c r="I100" s="397"/>
      <c r="J100" s="398"/>
      <c r="K100" s="87"/>
      <c r="L100" s="87"/>
      <c r="M100" s="398"/>
      <c r="N100" s="398"/>
      <c r="O100" s="398"/>
      <c r="P100" s="87"/>
      <c r="Q100" s="87"/>
      <c r="R100" s="87"/>
      <c r="S100" s="87"/>
      <c r="T100" s="87"/>
      <c r="U100" s="87"/>
      <c r="V100" s="87"/>
      <c r="W100" s="87"/>
      <c r="X100" s="87"/>
      <c r="Y100" s="87"/>
      <c r="Z100" s="87"/>
      <c r="AA100" s="87"/>
      <c r="AB100" s="87"/>
      <c r="AC100" s="87"/>
      <c r="AD100" s="87"/>
      <c r="AE100" s="87"/>
      <c r="AF100" s="87"/>
      <c r="AG100" s="87"/>
    </row>
    <row r="101" spans="1:33" ht="31.5" customHeight="1">
      <c r="A101" s="87"/>
      <c r="B101" s="87"/>
      <c r="C101" s="87"/>
      <c r="D101" s="87"/>
      <c r="E101" s="396"/>
      <c r="F101" s="397"/>
      <c r="G101" s="397"/>
      <c r="H101" s="396"/>
      <c r="I101" s="397"/>
      <c r="J101" s="398"/>
      <c r="K101" s="87"/>
      <c r="L101" s="87"/>
      <c r="M101" s="398"/>
      <c r="N101" s="398"/>
      <c r="O101" s="398"/>
      <c r="P101" s="87"/>
      <c r="Q101" s="87"/>
      <c r="R101" s="87"/>
      <c r="S101" s="87"/>
      <c r="T101" s="87"/>
      <c r="U101" s="87"/>
      <c r="V101" s="87"/>
      <c r="W101" s="87"/>
      <c r="X101" s="87"/>
      <c r="Y101" s="87"/>
      <c r="Z101" s="87"/>
      <c r="AA101" s="87"/>
      <c r="AB101" s="87"/>
      <c r="AC101" s="87"/>
      <c r="AD101" s="87"/>
      <c r="AE101" s="87"/>
      <c r="AF101" s="87"/>
      <c r="AG101" s="87"/>
    </row>
    <row r="102" spans="1:33" ht="31.5" customHeight="1">
      <c r="A102" s="87"/>
      <c r="B102" s="87"/>
      <c r="C102" s="87"/>
      <c r="D102" s="87"/>
      <c r="E102" s="396"/>
      <c r="F102" s="397"/>
      <c r="G102" s="397"/>
      <c r="H102" s="396"/>
      <c r="I102" s="397"/>
      <c r="J102" s="398"/>
      <c r="K102" s="87"/>
      <c r="L102" s="87"/>
      <c r="M102" s="398"/>
      <c r="N102" s="398"/>
      <c r="O102" s="398"/>
      <c r="P102" s="87"/>
      <c r="Q102" s="87"/>
      <c r="R102" s="87"/>
      <c r="S102" s="87"/>
      <c r="T102" s="87"/>
      <c r="U102" s="87"/>
      <c r="V102" s="87"/>
      <c r="W102" s="87"/>
      <c r="X102" s="87"/>
      <c r="Y102" s="87"/>
      <c r="Z102" s="87"/>
      <c r="AA102" s="87"/>
      <c r="AB102" s="87"/>
      <c r="AC102" s="87"/>
      <c r="AD102" s="87"/>
      <c r="AE102" s="87"/>
      <c r="AF102" s="87"/>
      <c r="AG102" s="87"/>
    </row>
    <row r="103" spans="1:33" ht="31.5" customHeight="1">
      <c r="A103" s="87"/>
      <c r="B103" s="87"/>
      <c r="C103" s="87"/>
      <c r="D103" s="87"/>
      <c r="E103" s="396"/>
      <c r="F103" s="397"/>
      <c r="G103" s="397"/>
      <c r="H103" s="396"/>
      <c r="I103" s="397"/>
      <c r="J103" s="398"/>
      <c r="K103" s="87"/>
      <c r="L103" s="87"/>
      <c r="M103" s="398"/>
      <c r="N103" s="398"/>
      <c r="O103" s="398"/>
      <c r="P103" s="87"/>
      <c r="Q103" s="87"/>
      <c r="R103" s="87"/>
      <c r="S103" s="87"/>
      <c r="T103" s="87"/>
      <c r="U103" s="87"/>
      <c r="V103" s="87"/>
      <c r="W103" s="87"/>
      <c r="X103" s="87"/>
      <c r="Y103" s="87"/>
      <c r="Z103" s="87"/>
      <c r="AA103" s="87"/>
      <c r="AB103" s="87"/>
      <c r="AC103" s="87"/>
      <c r="AD103" s="87"/>
      <c r="AE103" s="87"/>
      <c r="AF103" s="87"/>
      <c r="AG103" s="87"/>
    </row>
    <row r="104" spans="1:33" ht="31.5" customHeight="1">
      <c r="A104" s="87"/>
      <c r="B104" s="87"/>
      <c r="C104" s="87"/>
      <c r="D104" s="87"/>
      <c r="E104" s="396"/>
      <c r="F104" s="397"/>
      <c r="G104" s="397"/>
      <c r="H104" s="396"/>
      <c r="I104" s="397"/>
      <c r="J104" s="398"/>
      <c r="K104" s="87"/>
      <c r="L104" s="87"/>
      <c r="M104" s="398"/>
      <c r="N104" s="398"/>
      <c r="O104" s="398"/>
      <c r="P104" s="87"/>
      <c r="Q104" s="87"/>
      <c r="R104" s="87"/>
      <c r="S104" s="87"/>
      <c r="T104" s="87"/>
      <c r="U104" s="87"/>
      <c r="V104" s="87"/>
      <c r="W104" s="87"/>
      <c r="X104" s="87"/>
      <c r="Y104" s="87"/>
      <c r="Z104" s="87"/>
      <c r="AA104" s="87"/>
      <c r="AB104" s="87"/>
      <c r="AC104" s="87"/>
      <c r="AD104" s="87"/>
      <c r="AE104" s="87"/>
      <c r="AF104" s="87"/>
      <c r="AG104" s="87"/>
    </row>
    <row r="105" spans="1:33" ht="31.5" customHeight="1">
      <c r="A105" s="87"/>
      <c r="B105" s="87"/>
      <c r="C105" s="87"/>
      <c r="D105" s="87"/>
      <c r="E105" s="396"/>
      <c r="F105" s="397"/>
      <c r="G105" s="397"/>
      <c r="H105" s="396"/>
      <c r="I105" s="397"/>
      <c r="J105" s="398"/>
      <c r="K105" s="87"/>
      <c r="L105" s="87"/>
      <c r="M105" s="398"/>
      <c r="N105" s="398"/>
      <c r="O105" s="398"/>
      <c r="P105" s="87"/>
      <c r="Q105" s="87"/>
      <c r="R105" s="87"/>
      <c r="S105" s="87"/>
      <c r="T105" s="87"/>
      <c r="U105" s="87"/>
      <c r="V105" s="87"/>
      <c r="W105" s="87"/>
      <c r="X105" s="87"/>
      <c r="Y105" s="87"/>
      <c r="Z105" s="87"/>
      <c r="AA105" s="87"/>
      <c r="AB105" s="87"/>
      <c r="AC105" s="87"/>
      <c r="AD105" s="87"/>
      <c r="AE105" s="87"/>
      <c r="AF105" s="87"/>
      <c r="AG105" s="87"/>
    </row>
    <row r="106" spans="1:33" ht="31.5" customHeight="1">
      <c r="A106" s="87"/>
      <c r="B106" s="87"/>
      <c r="C106" s="87"/>
      <c r="D106" s="87"/>
      <c r="E106" s="396"/>
      <c r="F106" s="397"/>
      <c r="G106" s="397"/>
      <c r="H106" s="396"/>
      <c r="I106" s="397"/>
      <c r="J106" s="398"/>
      <c r="K106" s="87"/>
      <c r="L106" s="87"/>
      <c r="M106" s="398"/>
      <c r="N106" s="398"/>
      <c r="O106" s="398"/>
      <c r="P106" s="87"/>
      <c r="Q106" s="87"/>
      <c r="R106" s="87"/>
      <c r="S106" s="87"/>
      <c r="T106" s="87"/>
      <c r="U106" s="87"/>
      <c r="V106" s="87"/>
      <c r="W106" s="87"/>
      <c r="X106" s="87"/>
      <c r="Y106" s="87"/>
      <c r="Z106" s="87"/>
      <c r="AA106" s="87"/>
      <c r="AB106" s="87"/>
      <c r="AC106" s="87"/>
      <c r="AD106" s="87"/>
      <c r="AE106" s="87"/>
      <c r="AF106" s="87"/>
      <c r="AG106" s="87"/>
    </row>
    <row r="107" spans="1:33" ht="31.5" customHeight="1">
      <c r="A107" s="87"/>
      <c r="B107" s="87"/>
      <c r="C107" s="87"/>
      <c r="D107" s="87"/>
      <c r="E107" s="396"/>
      <c r="F107" s="397"/>
      <c r="G107" s="397"/>
      <c r="H107" s="396"/>
      <c r="I107" s="397"/>
      <c r="J107" s="398"/>
      <c r="K107" s="87"/>
      <c r="L107" s="87"/>
      <c r="M107" s="398"/>
      <c r="N107" s="398"/>
      <c r="O107" s="398"/>
      <c r="P107" s="87"/>
      <c r="Q107" s="87"/>
      <c r="R107" s="87"/>
      <c r="S107" s="87"/>
      <c r="T107" s="87"/>
      <c r="U107" s="87"/>
      <c r="V107" s="87"/>
      <c r="W107" s="87"/>
      <c r="X107" s="87"/>
      <c r="Y107" s="87"/>
      <c r="Z107" s="87"/>
      <c r="AA107" s="87"/>
      <c r="AB107" s="87"/>
      <c r="AC107" s="87"/>
      <c r="AD107" s="87"/>
      <c r="AE107" s="87"/>
      <c r="AF107" s="87"/>
      <c r="AG107" s="87"/>
    </row>
    <row r="108" spans="1:33" ht="31.5" customHeight="1">
      <c r="A108" s="87"/>
      <c r="B108" s="87"/>
      <c r="C108" s="87"/>
      <c r="D108" s="87"/>
      <c r="E108" s="396"/>
      <c r="F108" s="397"/>
      <c r="G108" s="397"/>
      <c r="H108" s="396"/>
      <c r="I108" s="397"/>
      <c r="J108" s="398"/>
      <c r="K108" s="87"/>
      <c r="L108" s="87"/>
      <c r="M108" s="398"/>
      <c r="N108" s="398"/>
      <c r="O108" s="398"/>
      <c r="P108" s="87"/>
      <c r="Q108" s="87"/>
      <c r="R108" s="87"/>
      <c r="S108" s="87"/>
      <c r="T108" s="87"/>
      <c r="U108" s="87"/>
      <c r="V108" s="87"/>
      <c r="W108" s="87"/>
      <c r="X108" s="87"/>
      <c r="Y108" s="87"/>
      <c r="Z108" s="87"/>
      <c r="AA108" s="87"/>
      <c r="AB108" s="87"/>
      <c r="AC108" s="87"/>
      <c r="AD108" s="87"/>
      <c r="AE108" s="87"/>
      <c r="AF108" s="87"/>
      <c r="AG108" s="87"/>
    </row>
    <row r="109" spans="1:33" ht="31.5" customHeight="1">
      <c r="A109" s="87"/>
      <c r="B109" s="87"/>
      <c r="C109" s="87"/>
      <c r="D109" s="87"/>
      <c r="E109" s="396"/>
      <c r="F109" s="397"/>
      <c r="G109" s="397"/>
      <c r="H109" s="396"/>
      <c r="I109" s="397"/>
      <c r="J109" s="398"/>
      <c r="K109" s="87"/>
      <c r="L109" s="87"/>
      <c r="M109" s="398"/>
      <c r="N109" s="398"/>
      <c r="O109" s="398"/>
      <c r="P109" s="87"/>
      <c r="Q109" s="87"/>
      <c r="R109" s="87"/>
      <c r="S109" s="87"/>
      <c r="T109" s="87"/>
      <c r="U109" s="87"/>
      <c r="V109" s="87"/>
      <c r="W109" s="87"/>
      <c r="X109" s="87"/>
      <c r="Y109" s="87"/>
      <c r="Z109" s="87"/>
      <c r="AA109" s="87"/>
      <c r="AB109" s="87"/>
      <c r="AC109" s="87"/>
      <c r="AD109" s="87"/>
      <c r="AE109" s="87"/>
      <c r="AF109" s="87"/>
      <c r="AG109" s="87"/>
    </row>
    <row r="110" spans="1:33" ht="31.5" customHeight="1">
      <c r="A110" s="87"/>
      <c r="B110" s="87"/>
      <c r="C110" s="87"/>
      <c r="D110" s="87"/>
      <c r="E110" s="396"/>
      <c r="F110" s="397"/>
      <c r="G110" s="397"/>
      <c r="H110" s="396"/>
      <c r="I110" s="397"/>
      <c r="J110" s="398"/>
      <c r="K110" s="87"/>
      <c r="L110" s="87"/>
      <c r="M110" s="398"/>
      <c r="N110" s="398"/>
      <c r="O110" s="398"/>
      <c r="P110" s="87"/>
      <c r="Q110" s="87"/>
      <c r="R110" s="87"/>
      <c r="S110" s="87"/>
      <c r="T110" s="87"/>
      <c r="U110" s="87"/>
      <c r="V110" s="87"/>
      <c r="W110" s="87"/>
      <c r="X110" s="87"/>
      <c r="Y110" s="87"/>
      <c r="Z110" s="87"/>
      <c r="AA110" s="87"/>
      <c r="AB110" s="87"/>
      <c r="AC110" s="87"/>
      <c r="AD110" s="87"/>
      <c r="AE110" s="87"/>
      <c r="AF110" s="87"/>
      <c r="AG110" s="87"/>
    </row>
    <row r="111" spans="1:33" ht="31.5" customHeight="1">
      <c r="A111" s="87"/>
      <c r="B111" s="87"/>
      <c r="C111" s="87"/>
      <c r="D111" s="87"/>
      <c r="E111" s="396"/>
      <c r="F111" s="397"/>
      <c r="G111" s="397"/>
      <c r="H111" s="396"/>
      <c r="I111" s="397"/>
      <c r="J111" s="398"/>
      <c r="K111" s="87"/>
      <c r="L111" s="87"/>
      <c r="M111" s="398"/>
      <c r="N111" s="398"/>
      <c r="O111" s="398"/>
      <c r="P111" s="87"/>
      <c r="Q111" s="87"/>
      <c r="R111" s="87"/>
      <c r="S111" s="87"/>
      <c r="T111" s="87"/>
      <c r="U111" s="87"/>
      <c r="V111" s="87"/>
      <c r="W111" s="87"/>
      <c r="X111" s="87"/>
      <c r="Y111" s="87"/>
      <c r="Z111" s="87"/>
      <c r="AA111" s="87"/>
      <c r="AB111" s="87"/>
      <c r="AC111" s="87"/>
      <c r="AD111" s="87"/>
      <c r="AE111" s="87"/>
      <c r="AF111" s="87"/>
      <c r="AG111" s="87"/>
    </row>
    <row r="112" spans="1:33" ht="31.5" customHeight="1">
      <c r="A112" s="87"/>
      <c r="B112" s="87"/>
      <c r="C112" s="87"/>
      <c r="D112" s="87"/>
      <c r="E112" s="396"/>
      <c r="F112" s="397"/>
      <c r="G112" s="397"/>
      <c r="H112" s="396"/>
      <c r="I112" s="397"/>
      <c r="J112" s="398"/>
      <c r="K112" s="87"/>
      <c r="L112" s="87"/>
      <c r="M112" s="398"/>
      <c r="N112" s="398"/>
      <c r="O112" s="398"/>
      <c r="P112" s="87"/>
      <c r="Q112" s="87"/>
      <c r="R112" s="87"/>
      <c r="S112" s="87"/>
      <c r="T112" s="87"/>
      <c r="U112" s="87"/>
      <c r="V112" s="87"/>
      <c r="W112" s="87"/>
      <c r="X112" s="87"/>
      <c r="Y112" s="87"/>
      <c r="Z112" s="87"/>
      <c r="AA112" s="87"/>
      <c r="AB112" s="87"/>
      <c r="AC112" s="87"/>
      <c r="AD112" s="87"/>
      <c r="AE112" s="87"/>
      <c r="AF112" s="87"/>
      <c r="AG112" s="87"/>
    </row>
    <row r="113" spans="1:33" ht="31.5" customHeight="1">
      <c r="A113" s="87"/>
      <c r="B113" s="87"/>
      <c r="C113" s="87"/>
      <c r="D113" s="87"/>
      <c r="E113" s="396"/>
      <c r="F113" s="397"/>
      <c r="G113" s="397"/>
      <c r="H113" s="396"/>
      <c r="I113" s="397"/>
      <c r="J113" s="398"/>
      <c r="K113" s="87"/>
      <c r="L113" s="87"/>
      <c r="M113" s="398"/>
      <c r="N113" s="398"/>
      <c r="O113" s="398"/>
      <c r="P113" s="87"/>
      <c r="Q113" s="87"/>
      <c r="R113" s="87"/>
      <c r="S113" s="87"/>
      <c r="T113" s="87"/>
      <c r="U113" s="87"/>
      <c r="V113" s="87"/>
      <c r="W113" s="87"/>
      <c r="X113" s="87"/>
      <c r="Y113" s="87"/>
      <c r="Z113" s="87"/>
      <c r="AA113" s="87"/>
      <c r="AB113" s="87"/>
      <c r="AC113" s="87"/>
      <c r="AD113" s="87"/>
      <c r="AE113" s="87"/>
      <c r="AF113" s="87"/>
      <c r="AG113" s="87"/>
    </row>
    <row r="114" spans="1:33" ht="31.5" customHeight="1">
      <c r="A114" s="87"/>
      <c r="B114" s="87"/>
      <c r="C114" s="87"/>
      <c r="D114" s="87"/>
      <c r="E114" s="396"/>
      <c r="F114" s="397"/>
      <c r="G114" s="397"/>
      <c r="H114" s="396"/>
      <c r="I114" s="397"/>
      <c r="J114" s="398"/>
      <c r="K114" s="87"/>
      <c r="L114" s="87"/>
      <c r="M114" s="398"/>
      <c r="N114" s="398"/>
      <c r="O114" s="398"/>
      <c r="P114" s="87"/>
      <c r="Q114" s="87"/>
      <c r="R114" s="87"/>
      <c r="S114" s="87"/>
      <c r="T114" s="87"/>
      <c r="U114" s="87"/>
      <c r="V114" s="87"/>
      <c r="W114" s="87"/>
      <c r="X114" s="87"/>
      <c r="Y114" s="87"/>
      <c r="Z114" s="87"/>
      <c r="AA114" s="87"/>
      <c r="AB114" s="87"/>
      <c r="AC114" s="87"/>
      <c r="AD114" s="87"/>
      <c r="AE114" s="87"/>
      <c r="AF114" s="87"/>
      <c r="AG114" s="87"/>
    </row>
    <row r="115" spans="1:33" ht="31.5" customHeight="1">
      <c r="A115" s="87"/>
      <c r="B115" s="87"/>
      <c r="C115" s="87"/>
      <c r="D115" s="87"/>
      <c r="E115" s="396"/>
      <c r="F115" s="397"/>
      <c r="G115" s="397"/>
      <c r="H115" s="396"/>
      <c r="I115" s="397"/>
      <c r="J115" s="398"/>
      <c r="K115" s="87"/>
      <c r="L115" s="87"/>
      <c r="M115" s="398"/>
      <c r="N115" s="398"/>
      <c r="O115" s="398"/>
      <c r="P115" s="87"/>
      <c r="Q115" s="87"/>
      <c r="R115" s="87"/>
      <c r="S115" s="87"/>
      <c r="T115" s="87"/>
      <c r="U115" s="87"/>
      <c r="V115" s="87"/>
      <c r="W115" s="87"/>
      <c r="X115" s="87"/>
      <c r="Y115" s="87"/>
      <c r="Z115" s="87"/>
      <c r="AA115" s="87"/>
      <c r="AB115" s="87"/>
      <c r="AC115" s="87"/>
      <c r="AD115" s="87"/>
      <c r="AE115" s="87"/>
      <c r="AF115" s="87"/>
      <c r="AG115" s="87"/>
    </row>
    <row r="116" spans="1:33" ht="31.5" customHeight="1">
      <c r="A116" s="87"/>
      <c r="B116" s="87"/>
      <c r="C116" s="87"/>
      <c r="D116" s="87"/>
      <c r="E116" s="396"/>
      <c r="F116" s="397"/>
      <c r="G116" s="397"/>
      <c r="H116" s="396"/>
      <c r="I116" s="397"/>
      <c r="J116" s="398"/>
      <c r="K116" s="87"/>
      <c r="L116" s="87"/>
      <c r="M116" s="398"/>
      <c r="N116" s="398"/>
      <c r="O116" s="398"/>
      <c r="P116" s="87"/>
      <c r="Q116" s="87"/>
      <c r="R116" s="87"/>
      <c r="S116" s="87"/>
      <c r="T116" s="87"/>
      <c r="U116" s="87"/>
      <c r="V116" s="87"/>
      <c r="W116" s="87"/>
      <c r="X116" s="87"/>
      <c r="Y116" s="87"/>
      <c r="Z116" s="87"/>
      <c r="AA116" s="87"/>
      <c r="AB116" s="87"/>
      <c r="AC116" s="87"/>
      <c r="AD116" s="87"/>
      <c r="AE116" s="87"/>
      <c r="AF116" s="87"/>
      <c r="AG116" s="87"/>
    </row>
    <row r="117" spans="1:33" ht="31.5" customHeight="1">
      <c r="A117" s="87"/>
      <c r="B117" s="87"/>
      <c r="C117" s="87"/>
      <c r="D117" s="87"/>
      <c r="E117" s="396"/>
      <c r="F117" s="397"/>
      <c r="G117" s="397"/>
      <c r="H117" s="396"/>
      <c r="I117" s="397"/>
      <c r="J117" s="398"/>
      <c r="K117" s="87"/>
      <c r="L117" s="87"/>
      <c r="M117" s="398"/>
      <c r="N117" s="398"/>
      <c r="O117" s="398"/>
      <c r="P117" s="87"/>
      <c r="Q117" s="87"/>
      <c r="R117" s="87"/>
      <c r="S117" s="87"/>
      <c r="T117" s="87"/>
      <c r="U117" s="87"/>
      <c r="V117" s="87"/>
      <c r="W117" s="87"/>
      <c r="X117" s="87"/>
      <c r="Y117" s="87"/>
      <c r="Z117" s="87"/>
      <c r="AA117" s="87"/>
      <c r="AB117" s="87"/>
      <c r="AC117" s="87"/>
      <c r="AD117" s="87"/>
      <c r="AE117" s="87"/>
      <c r="AF117" s="87"/>
      <c r="AG117" s="87"/>
    </row>
    <row r="118" spans="1:33" ht="31.5" customHeight="1">
      <c r="A118" s="87"/>
      <c r="B118" s="87"/>
      <c r="C118" s="87"/>
      <c r="D118" s="87"/>
      <c r="E118" s="396"/>
      <c r="F118" s="397"/>
      <c r="G118" s="397"/>
      <c r="H118" s="396"/>
      <c r="I118" s="397"/>
      <c r="J118" s="398"/>
      <c r="K118" s="87"/>
      <c r="L118" s="87"/>
      <c r="M118" s="398"/>
      <c r="N118" s="398"/>
      <c r="O118" s="398"/>
      <c r="P118" s="87"/>
      <c r="Q118" s="87"/>
      <c r="R118" s="87"/>
      <c r="S118" s="87"/>
      <c r="T118" s="87"/>
      <c r="U118" s="87"/>
      <c r="V118" s="87"/>
      <c r="W118" s="87"/>
      <c r="X118" s="87"/>
      <c r="Y118" s="87"/>
      <c r="Z118" s="87"/>
      <c r="AA118" s="87"/>
      <c r="AB118" s="87"/>
      <c r="AC118" s="87"/>
      <c r="AD118" s="87"/>
      <c r="AE118" s="87"/>
      <c r="AF118" s="87"/>
      <c r="AG118" s="87"/>
    </row>
    <row r="119" spans="1:33" ht="31.5" customHeight="1">
      <c r="A119" s="87"/>
      <c r="B119" s="87"/>
      <c r="C119" s="87"/>
      <c r="D119" s="87"/>
      <c r="E119" s="396"/>
      <c r="F119" s="397"/>
      <c r="G119" s="397"/>
      <c r="H119" s="396"/>
      <c r="I119" s="397"/>
      <c r="J119" s="398"/>
      <c r="K119" s="87"/>
      <c r="L119" s="87"/>
      <c r="M119" s="398"/>
      <c r="N119" s="398"/>
      <c r="O119" s="398"/>
      <c r="P119" s="87"/>
      <c r="Q119" s="87"/>
      <c r="R119" s="87"/>
      <c r="S119" s="87"/>
      <c r="T119" s="87"/>
      <c r="U119" s="87"/>
      <c r="V119" s="87"/>
      <c r="W119" s="87"/>
      <c r="X119" s="87"/>
      <c r="Y119" s="87"/>
      <c r="Z119" s="87"/>
      <c r="AA119" s="87"/>
      <c r="AB119" s="87"/>
      <c r="AC119" s="87"/>
      <c r="AD119" s="87"/>
      <c r="AE119" s="87"/>
      <c r="AF119" s="87"/>
      <c r="AG119" s="87"/>
    </row>
    <row r="120" spans="1:33" ht="31.5" customHeight="1">
      <c r="A120" s="87"/>
      <c r="B120" s="87"/>
      <c r="C120" s="87"/>
      <c r="D120" s="87"/>
      <c r="E120" s="396"/>
      <c r="F120" s="397"/>
      <c r="G120" s="397"/>
      <c r="H120" s="396"/>
      <c r="I120" s="397"/>
      <c r="J120" s="398"/>
      <c r="K120" s="87"/>
      <c r="L120" s="87"/>
      <c r="M120" s="398"/>
      <c r="N120" s="398"/>
      <c r="O120" s="398"/>
      <c r="P120" s="87"/>
      <c r="Q120" s="87"/>
      <c r="R120" s="87"/>
      <c r="S120" s="87"/>
      <c r="T120" s="87"/>
      <c r="U120" s="87"/>
      <c r="V120" s="87"/>
      <c r="W120" s="87"/>
      <c r="X120" s="87"/>
      <c r="Y120" s="87"/>
      <c r="Z120" s="87"/>
      <c r="AA120" s="87"/>
      <c r="AB120" s="87"/>
      <c r="AC120" s="87"/>
      <c r="AD120" s="87"/>
      <c r="AE120" s="87"/>
      <c r="AF120" s="87"/>
      <c r="AG120" s="87"/>
    </row>
    <row r="121" spans="1:33" ht="31.5" customHeight="1">
      <c r="A121" s="87"/>
      <c r="B121" s="87"/>
      <c r="C121" s="87"/>
      <c r="D121" s="87"/>
      <c r="E121" s="396"/>
      <c r="F121" s="397"/>
      <c r="G121" s="397"/>
      <c r="H121" s="396"/>
      <c r="I121" s="397"/>
      <c r="J121" s="398"/>
      <c r="K121" s="87"/>
      <c r="L121" s="87"/>
      <c r="M121" s="398"/>
      <c r="N121" s="398"/>
      <c r="O121" s="398"/>
      <c r="P121" s="87"/>
      <c r="Q121" s="87"/>
      <c r="R121" s="87"/>
      <c r="S121" s="87"/>
      <c r="T121" s="87"/>
      <c r="U121" s="87"/>
      <c r="V121" s="87"/>
      <c r="W121" s="87"/>
      <c r="X121" s="87"/>
      <c r="Y121" s="87"/>
      <c r="Z121" s="87"/>
      <c r="AA121" s="87"/>
      <c r="AB121" s="87"/>
      <c r="AC121" s="87"/>
      <c r="AD121" s="87"/>
      <c r="AE121" s="87"/>
      <c r="AF121" s="87"/>
      <c r="AG121" s="87"/>
    </row>
    <row r="122" spans="1:33" ht="31.5" customHeight="1">
      <c r="A122" s="87"/>
      <c r="B122" s="87"/>
      <c r="C122" s="87"/>
      <c r="D122" s="87"/>
      <c r="E122" s="396"/>
      <c r="F122" s="397"/>
      <c r="G122" s="397"/>
      <c r="H122" s="396"/>
      <c r="I122" s="397"/>
      <c r="J122" s="398"/>
      <c r="K122" s="87"/>
      <c r="L122" s="87"/>
      <c r="M122" s="398"/>
      <c r="N122" s="398"/>
      <c r="O122" s="398"/>
      <c r="P122" s="87"/>
      <c r="Q122" s="87"/>
      <c r="R122" s="87"/>
      <c r="S122" s="87"/>
      <c r="T122" s="87"/>
      <c r="U122" s="87"/>
      <c r="V122" s="87"/>
      <c r="W122" s="87"/>
      <c r="X122" s="87"/>
      <c r="Y122" s="87"/>
      <c r="Z122" s="87"/>
      <c r="AA122" s="87"/>
      <c r="AB122" s="87"/>
      <c r="AC122" s="87"/>
      <c r="AD122" s="87"/>
      <c r="AE122" s="87"/>
      <c r="AF122" s="87"/>
      <c r="AG122" s="87"/>
    </row>
    <row r="123" spans="1:33" ht="31.5" customHeight="1">
      <c r="A123" s="87"/>
      <c r="B123" s="87"/>
      <c r="C123" s="87"/>
      <c r="D123" s="87"/>
      <c r="E123" s="396"/>
      <c r="F123" s="397"/>
      <c r="G123" s="397"/>
      <c r="H123" s="396"/>
      <c r="I123" s="397"/>
      <c r="J123" s="398"/>
      <c r="K123" s="87"/>
      <c r="L123" s="87"/>
      <c r="M123" s="398"/>
      <c r="N123" s="398"/>
      <c r="O123" s="398"/>
      <c r="P123" s="87"/>
      <c r="Q123" s="87"/>
      <c r="R123" s="87"/>
      <c r="S123" s="87"/>
      <c r="T123" s="87"/>
      <c r="U123" s="87"/>
      <c r="V123" s="87"/>
      <c r="W123" s="87"/>
      <c r="X123" s="87"/>
      <c r="Y123" s="87"/>
      <c r="Z123" s="87"/>
      <c r="AA123" s="87"/>
      <c r="AB123" s="87"/>
      <c r="AC123" s="87"/>
      <c r="AD123" s="87"/>
      <c r="AE123" s="87"/>
      <c r="AF123" s="87"/>
      <c r="AG123" s="87"/>
    </row>
    <row r="124" spans="1:33" ht="31.5" customHeight="1">
      <c r="A124" s="87"/>
      <c r="B124" s="87"/>
      <c r="C124" s="87"/>
      <c r="D124" s="87"/>
      <c r="E124" s="396"/>
      <c r="F124" s="397"/>
      <c r="G124" s="397"/>
      <c r="H124" s="396"/>
      <c r="I124" s="397"/>
      <c r="J124" s="398"/>
      <c r="K124" s="87"/>
      <c r="L124" s="87"/>
      <c r="M124" s="398"/>
      <c r="N124" s="398"/>
      <c r="O124" s="398"/>
      <c r="P124" s="87"/>
      <c r="Q124" s="87"/>
      <c r="R124" s="87"/>
      <c r="S124" s="87"/>
      <c r="T124" s="87"/>
      <c r="U124" s="87"/>
      <c r="V124" s="87"/>
      <c r="W124" s="87"/>
      <c r="X124" s="87"/>
      <c r="Y124" s="87"/>
      <c r="Z124" s="87"/>
      <c r="AA124" s="87"/>
      <c r="AB124" s="87"/>
      <c r="AC124" s="87"/>
      <c r="AD124" s="87"/>
      <c r="AE124" s="87"/>
      <c r="AF124" s="87"/>
      <c r="AG124" s="87"/>
    </row>
    <row r="125" spans="1:33" ht="31.5" customHeight="1">
      <c r="A125" s="87"/>
      <c r="B125" s="87"/>
      <c r="C125" s="87"/>
      <c r="D125" s="87"/>
      <c r="E125" s="396"/>
      <c r="F125" s="397"/>
      <c r="G125" s="397"/>
      <c r="H125" s="396"/>
      <c r="I125" s="397"/>
      <c r="J125" s="398"/>
      <c r="K125" s="87"/>
      <c r="L125" s="87"/>
      <c r="M125" s="398"/>
      <c r="N125" s="398"/>
      <c r="O125" s="398"/>
      <c r="P125" s="87"/>
      <c r="Q125" s="87"/>
      <c r="R125" s="87"/>
      <c r="S125" s="87"/>
      <c r="T125" s="87"/>
      <c r="U125" s="87"/>
      <c r="V125" s="87"/>
      <c r="W125" s="87"/>
      <c r="X125" s="87"/>
      <c r="Y125" s="87"/>
      <c r="Z125" s="87"/>
      <c r="AA125" s="87"/>
      <c r="AB125" s="87"/>
      <c r="AC125" s="87"/>
      <c r="AD125" s="87"/>
      <c r="AE125" s="87"/>
      <c r="AF125" s="87"/>
      <c r="AG125" s="87"/>
    </row>
    <row r="126" spans="1:33" ht="31.5" customHeight="1">
      <c r="A126" s="87"/>
      <c r="B126" s="87"/>
      <c r="C126" s="87"/>
      <c r="D126" s="87"/>
      <c r="E126" s="396"/>
      <c r="F126" s="397"/>
      <c r="G126" s="397"/>
      <c r="H126" s="396"/>
      <c r="I126" s="397"/>
      <c r="J126" s="398"/>
      <c r="K126" s="87"/>
      <c r="L126" s="87"/>
      <c r="M126" s="398"/>
      <c r="N126" s="398"/>
      <c r="O126" s="398"/>
      <c r="P126" s="87"/>
      <c r="Q126" s="87"/>
      <c r="R126" s="87"/>
      <c r="S126" s="87"/>
      <c r="T126" s="87"/>
      <c r="U126" s="87"/>
      <c r="V126" s="87"/>
      <c r="W126" s="87"/>
      <c r="X126" s="87"/>
      <c r="Y126" s="87"/>
      <c r="Z126" s="87"/>
      <c r="AA126" s="87"/>
      <c r="AB126" s="87"/>
      <c r="AC126" s="87"/>
      <c r="AD126" s="87"/>
      <c r="AE126" s="87"/>
      <c r="AF126" s="87"/>
      <c r="AG126" s="87"/>
    </row>
    <row r="127" spans="1:33" ht="31.5" customHeight="1">
      <c r="A127" s="87"/>
      <c r="B127" s="87"/>
      <c r="C127" s="87"/>
      <c r="D127" s="87"/>
      <c r="E127" s="396"/>
      <c r="F127" s="397"/>
      <c r="G127" s="397"/>
      <c r="H127" s="396"/>
      <c r="I127" s="397"/>
      <c r="J127" s="398"/>
      <c r="K127" s="87"/>
      <c r="L127" s="87"/>
      <c r="M127" s="398"/>
      <c r="N127" s="398"/>
      <c r="O127" s="398"/>
      <c r="P127" s="87"/>
      <c r="Q127" s="87"/>
      <c r="R127" s="87"/>
      <c r="S127" s="87"/>
      <c r="T127" s="87"/>
      <c r="U127" s="87"/>
      <c r="V127" s="87"/>
      <c r="W127" s="87"/>
      <c r="X127" s="87"/>
      <c r="Y127" s="87"/>
      <c r="Z127" s="87"/>
      <c r="AA127" s="87"/>
      <c r="AB127" s="87"/>
      <c r="AC127" s="87"/>
      <c r="AD127" s="87"/>
      <c r="AE127" s="87"/>
      <c r="AF127" s="87"/>
      <c r="AG127" s="87"/>
    </row>
    <row r="128" spans="1:33" ht="31.5" customHeight="1">
      <c r="A128" s="87"/>
      <c r="B128" s="87"/>
      <c r="C128" s="87"/>
      <c r="D128" s="87"/>
      <c r="E128" s="396"/>
      <c r="F128" s="397"/>
      <c r="G128" s="397"/>
      <c r="H128" s="396"/>
      <c r="I128" s="397"/>
      <c r="J128" s="398"/>
      <c r="K128" s="87"/>
      <c r="L128" s="87"/>
      <c r="M128" s="398"/>
      <c r="N128" s="398"/>
      <c r="O128" s="398"/>
      <c r="P128" s="87"/>
      <c r="Q128" s="87"/>
      <c r="R128" s="87"/>
      <c r="S128" s="87"/>
      <c r="T128" s="87"/>
      <c r="U128" s="87"/>
      <c r="V128" s="87"/>
      <c r="W128" s="87"/>
      <c r="X128" s="87"/>
      <c r="Y128" s="87"/>
      <c r="Z128" s="87"/>
      <c r="AA128" s="87"/>
      <c r="AB128" s="87"/>
      <c r="AC128" s="87"/>
      <c r="AD128" s="87"/>
      <c r="AE128" s="87"/>
      <c r="AF128" s="87"/>
      <c r="AG128" s="87"/>
    </row>
    <row r="129" spans="1:33" ht="31.5" customHeight="1">
      <c r="A129" s="87"/>
      <c r="B129" s="87"/>
      <c r="C129" s="87"/>
      <c r="D129" s="87"/>
      <c r="E129" s="396"/>
      <c r="F129" s="397"/>
      <c r="G129" s="397"/>
      <c r="H129" s="396"/>
      <c r="I129" s="397"/>
      <c r="J129" s="398"/>
      <c r="K129" s="87"/>
      <c r="L129" s="87"/>
      <c r="M129" s="398"/>
      <c r="N129" s="398"/>
      <c r="O129" s="398"/>
      <c r="P129" s="87"/>
      <c r="Q129" s="87"/>
      <c r="R129" s="87"/>
      <c r="S129" s="87"/>
      <c r="T129" s="87"/>
      <c r="U129" s="87"/>
      <c r="V129" s="87"/>
      <c r="W129" s="87"/>
      <c r="X129" s="87"/>
      <c r="Y129" s="87"/>
      <c r="Z129" s="87"/>
      <c r="AA129" s="87"/>
      <c r="AB129" s="87"/>
      <c r="AC129" s="87"/>
      <c r="AD129" s="87"/>
      <c r="AE129" s="87"/>
      <c r="AF129" s="87"/>
      <c r="AG129" s="87"/>
    </row>
    <row r="130" spans="1:33" ht="31.5" customHeight="1">
      <c r="A130" s="87"/>
      <c r="B130" s="87"/>
      <c r="C130" s="87"/>
      <c r="D130" s="87"/>
      <c r="E130" s="396"/>
      <c r="F130" s="397"/>
      <c r="G130" s="397"/>
      <c r="H130" s="396"/>
      <c r="I130" s="397"/>
      <c r="J130" s="398"/>
      <c r="K130" s="87"/>
      <c r="L130" s="87"/>
      <c r="M130" s="398"/>
      <c r="N130" s="398"/>
      <c r="O130" s="398"/>
      <c r="P130" s="87"/>
      <c r="Q130" s="87"/>
      <c r="R130" s="87"/>
      <c r="S130" s="87"/>
      <c r="T130" s="87"/>
      <c r="U130" s="87"/>
      <c r="V130" s="87"/>
      <c r="W130" s="87"/>
      <c r="X130" s="87"/>
      <c r="Y130" s="87"/>
      <c r="Z130" s="87"/>
      <c r="AA130" s="87"/>
      <c r="AB130" s="87"/>
      <c r="AC130" s="87"/>
      <c r="AD130" s="87"/>
      <c r="AE130" s="87"/>
      <c r="AF130" s="87"/>
      <c r="AG130" s="87"/>
    </row>
    <row r="131" spans="1:33" ht="31.5" customHeight="1">
      <c r="A131" s="87"/>
      <c r="B131" s="87"/>
      <c r="C131" s="87"/>
      <c r="D131" s="87"/>
      <c r="E131" s="396"/>
      <c r="F131" s="397"/>
      <c r="G131" s="397"/>
      <c r="H131" s="396"/>
      <c r="I131" s="397"/>
      <c r="J131" s="398"/>
      <c r="K131" s="87"/>
      <c r="L131" s="87"/>
      <c r="M131" s="398"/>
      <c r="N131" s="398"/>
      <c r="O131" s="398"/>
      <c r="P131" s="87"/>
      <c r="Q131" s="87"/>
      <c r="R131" s="87"/>
      <c r="S131" s="87"/>
      <c r="T131" s="87"/>
      <c r="U131" s="87"/>
      <c r="V131" s="87"/>
      <c r="W131" s="87"/>
      <c r="X131" s="87"/>
      <c r="Y131" s="87"/>
      <c r="Z131" s="87"/>
      <c r="AA131" s="87"/>
      <c r="AB131" s="87"/>
      <c r="AC131" s="87"/>
      <c r="AD131" s="87"/>
      <c r="AE131" s="87"/>
      <c r="AF131" s="87"/>
      <c r="AG131" s="87"/>
    </row>
    <row r="132" spans="1:33" ht="31.5" customHeight="1">
      <c r="A132" s="87"/>
      <c r="B132" s="87"/>
      <c r="C132" s="87"/>
      <c r="D132" s="87"/>
      <c r="E132" s="396"/>
      <c r="F132" s="397"/>
      <c r="G132" s="397"/>
      <c r="H132" s="396"/>
      <c r="I132" s="397"/>
      <c r="J132" s="398"/>
      <c r="K132" s="87"/>
      <c r="L132" s="87"/>
      <c r="M132" s="398"/>
      <c r="N132" s="398"/>
      <c r="O132" s="398"/>
      <c r="P132" s="87"/>
      <c r="Q132" s="87"/>
      <c r="R132" s="87"/>
      <c r="S132" s="87"/>
      <c r="T132" s="87"/>
      <c r="U132" s="87"/>
      <c r="V132" s="87"/>
      <c r="W132" s="87"/>
      <c r="X132" s="87"/>
      <c r="Y132" s="87"/>
      <c r="Z132" s="87"/>
      <c r="AA132" s="87"/>
      <c r="AB132" s="87"/>
      <c r="AC132" s="87"/>
      <c r="AD132" s="87"/>
      <c r="AE132" s="87"/>
      <c r="AF132" s="87"/>
      <c r="AG132" s="87"/>
    </row>
    <row r="133" spans="1:33" ht="31.5" customHeight="1">
      <c r="A133" s="87"/>
      <c r="B133" s="87"/>
      <c r="C133" s="87"/>
      <c r="D133" s="87"/>
      <c r="E133" s="396"/>
      <c r="F133" s="397"/>
      <c r="G133" s="397"/>
      <c r="H133" s="396"/>
      <c r="I133" s="397"/>
      <c r="J133" s="398"/>
      <c r="K133" s="87"/>
      <c r="L133" s="87"/>
      <c r="M133" s="398"/>
      <c r="N133" s="398"/>
      <c r="O133" s="398"/>
      <c r="P133" s="87"/>
      <c r="Q133" s="87"/>
      <c r="R133" s="87"/>
      <c r="S133" s="87"/>
      <c r="T133" s="87"/>
      <c r="U133" s="87"/>
      <c r="V133" s="87"/>
      <c r="W133" s="87"/>
      <c r="X133" s="87"/>
      <c r="Y133" s="87"/>
      <c r="Z133" s="87"/>
      <c r="AA133" s="87"/>
      <c r="AB133" s="87"/>
      <c r="AC133" s="87"/>
      <c r="AD133" s="87"/>
      <c r="AE133" s="87"/>
      <c r="AF133" s="87"/>
      <c r="AG133" s="87"/>
    </row>
    <row r="134" spans="1:33" ht="31.5" customHeight="1">
      <c r="A134" s="87"/>
      <c r="B134" s="87"/>
      <c r="C134" s="87"/>
      <c r="D134" s="87"/>
      <c r="E134" s="396"/>
      <c r="F134" s="397"/>
      <c r="G134" s="397"/>
      <c r="H134" s="396"/>
      <c r="I134" s="397"/>
      <c r="J134" s="398"/>
      <c r="K134" s="87"/>
      <c r="L134" s="87"/>
      <c r="M134" s="398"/>
      <c r="N134" s="398"/>
      <c r="O134" s="398"/>
      <c r="P134" s="87"/>
      <c r="Q134" s="87"/>
      <c r="R134" s="87"/>
      <c r="S134" s="87"/>
      <c r="T134" s="87"/>
      <c r="U134" s="87"/>
      <c r="V134" s="87"/>
      <c r="W134" s="87"/>
      <c r="X134" s="87"/>
      <c r="Y134" s="87"/>
      <c r="Z134" s="87"/>
      <c r="AA134" s="87"/>
      <c r="AB134" s="87"/>
      <c r="AC134" s="87"/>
      <c r="AD134" s="87"/>
      <c r="AE134" s="87"/>
      <c r="AF134" s="87"/>
      <c r="AG134" s="87"/>
    </row>
    <row r="135" spans="1:33" ht="31.5" customHeight="1">
      <c r="A135" s="87"/>
      <c r="B135" s="87"/>
      <c r="C135" s="87"/>
      <c r="D135" s="87"/>
      <c r="E135" s="396"/>
      <c r="F135" s="397"/>
      <c r="G135" s="397"/>
      <c r="H135" s="396"/>
      <c r="I135" s="397"/>
      <c r="J135" s="398"/>
      <c r="K135" s="87"/>
      <c r="L135" s="87"/>
      <c r="M135" s="398"/>
      <c r="N135" s="398"/>
      <c r="O135" s="398"/>
      <c r="P135" s="87"/>
      <c r="Q135" s="87"/>
      <c r="R135" s="87"/>
      <c r="S135" s="87"/>
      <c r="T135" s="87"/>
      <c r="U135" s="87"/>
      <c r="V135" s="87"/>
      <c r="W135" s="87"/>
      <c r="X135" s="87"/>
      <c r="Y135" s="87"/>
      <c r="Z135" s="87"/>
      <c r="AA135" s="87"/>
      <c r="AB135" s="87"/>
      <c r="AC135" s="87"/>
      <c r="AD135" s="87"/>
      <c r="AE135" s="87"/>
      <c r="AF135" s="87"/>
      <c r="AG135" s="87"/>
    </row>
    <row r="136" spans="1:33" ht="31.5" customHeight="1">
      <c r="A136" s="87"/>
      <c r="B136" s="87"/>
      <c r="C136" s="87"/>
      <c r="D136" s="87"/>
      <c r="E136" s="396"/>
      <c r="F136" s="397"/>
      <c r="G136" s="397"/>
      <c r="H136" s="396"/>
      <c r="I136" s="397"/>
      <c r="J136" s="398"/>
      <c r="K136" s="87"/>
      <c r="L136" s="87"/>
      <c r="M136" s="398"/>
      <c r="N136" s="398"/>
      <c r="O136" s="398"/>
      <c r="P136" s="87"/>
      <c r="Q136" s="87"/>
      <c r="R136" s="87"/>
      <c r="S136" s="87"/>
      <c r="T136" s="87"/>
      <c r="U136" s="87"/>
      <c r="V136" s="87"/>
      <c r="W136" s="87"/>
      <c r="X136" s="87"/>
      <c r="Y136" s="87"/>
      <c r="Z136" s="87"/>
      <c r="AA136" s="87"/>
      <c r="AB136" s="87"/>
      <c r="AC136" s="87"/>
      <c r="AD136" s="87"/>
      <c r="AE136" s="87"/>
      <c r="AF136" s="87"/>
      <c r="AG136" s="87"/>
    </row>
    <row r="137" spans="1:33" ht="31.5" customHeight="1">
      <c r="A137" s="87"/>
      <c r="B137" s="87"/>
      <c r="C137" s="87"/>
      <c r="D137" s="87"/>
      <c r="E137" s="396"/>
      <c r="F137" s="397"/>
      <c r="G137" s="397"/>
      <c r="H137" s="396"/>
      <c r="I137" s="397"/>
      <c r="J137" s="398"/>
      <c r="K137" s="87"/>
      <c r="L137" s="87"/>
      <c r="M137" s="398"/>
      <c r="N137" s="398"/>
      <c r="O137" s="398"/>
      <c r="P137" s="87"/>
      <c r="Q137" s="87"/>
      <c r="R137" s="87"/>
      <c r="S137" s="87"/>
      <c r="T137" s="87"/>
      <c r="U137" s="87"/>
      <c r="V137" s="87"/>
      <c r="W137" s="87"/>
      <c r="X137" s="87"/>
      <c r="Y137" s="87"/>
      <c r="Z137" s="87"/>
      <c r="AA137" s="87"/>
      <c r="AB137" s="87"/>
      <c r="AC137" s="87"/>
      <c r="AD137" s="87"/>
      <c r="AE137" s="87"/>
      <c r="AF137" s="87"/>
      <c r="AG137" s="87"/>
    </row>
    <row r="138" spans="1:33" ht="31.5" customHeight="1">
      <c r="A138" s="87"/>
      <c r="B138" s="87"/>
      <c r="C138" s="87"/>
      <c r="D138" s="87"/>
      <c r="E138" s="396"/>
      <c r="F138" s="397"/>
      <c r="G138" s="397"/>
      <c r="H138" s="396"/>
      <c r="I138" s="397"/>
      <c r="J138" s="398"/>
      <c r="K138" s="87"/>
      <c r="L138" s="87"/>
      <c r="M138" s="398"/>
      <c r="N138" s="398"/>
      <c r="O138" s="398"/>
      <c r="P138" s="87"/>
      <c r="Q138" s="87"/>
      <c r="R138" s="87"/>
      <c r="S138" s="87"/>
      <c r="T138" s="87"/>
      <c r="U138" s="87"/>
      <c r="V138" s="87"/>
      <c r="W138" s="87"/>
      <c r="X138" s="87"/>
      <c r="Y138" s="87"/>
      <c r="Z138" s="87"/>
      <c r="AA138" s="87"/>
      <c r="AB138" s="87"/>
      <c r="AC138" s="87"/>
      <c r="AD138" s="87"/>
      <c r="AE138" s="87"/>
      <c r="AF138" s="87"/>
      <c r="AG138" s="87"/>
    </row>
    <row r="139" spans="1:33" ht="31.5" customHeight="1">
      <c r="A139" s="87"/>
      <c r="B139" s="87"/>
      <c r="C139" s="87"/>
      <c r="D139" s="87"/>
      <c r="E139" s="396"/>
      <c r="F139" s="397"/>
      <c r="G139" s="397"/>
      <c r="H139" s="396"/>
      <c r="I139" s="397"/>
      <c r="J139" s="398"/>
      <c r="K139" s="87"/>
      <c r="L139" s="87"/>
      <c r="M139" s="398"/>
      <c r="N139" s="398"/>
      <c r="O139" s="398"/>
      <c r="P139" s="87"/>
      <c r="Q139" s="87"/>
      <c r="R139" s="87"/>
      <c r="S139" s="87"/>
      <c r="T139" s="87"/>
      <c r="U139" s="87"/>
      <c r="V139" s="87"/>
      <c r="W139" s="87"/>
      <c r="X139" s="87"/>
      <c r="Y139" s="87"/>
      <c r="Z139" s="87"/>
      <c r="AA139" s="87"/>
      <c r="AB139" s="87"/>
      <c r="AC139" s="87"/>
      <c r="AD139" s="87"/>
      <c r="AE139" s="87"/>
      <c r="AF139" s="87"/>
      <c r="AG139" s="87"/>
    </row>
    <row r="140" spans="1:33" ht="31.5" customHeight="1">
      <c r="A140" s="87"/>
      <c r="B140" s="87"/>
      <c r="C140" s="87"/>
      <c r="D140" s="87"/>
      <c r="E140" s="396"/>
      <c r="F140" s="397"/>
      <c r="G140" s="397"/>
      <c r="H140" s="396"/>
      <c r="I140" s="397"/>
      <c r="J140" s="398"/>
      <c r="K140" s="87"/>
      <c r="L140" s="87"/>
      <c r="M140" s="398"/>
      <c r="N140" s="398"/>
      <c r="O140" s="398"/>
      <c r="P140" s="87"/>
      <c r="Q140" s="87"/>
      <c r="R140" s="87"/>
      <c r="S140" s="87"/>
      <c r="T140" s="87"/>
      <c r="U140" s="87"/>
      <c r="V140" s="87"/>
      <c r="W140" s="87"/>
      <c r="X140" s="87"/>
      <c r="Y140" s="87"/>
      <c r="Z140" s="87"/>
      <c r="AA140" s="87"/>
      <c r="AB140" s="87"/>
      <c r="AC140" s="87"/>
      <c r="AD140" s="87"/>
      <c r="AE140" s="87"/>
      <c r="AF140" s="87"/>
      <c r="AG140" s="87"/>
    </row>
    <row r="141" spans="1:33" ht="31.5" customHeight="1">
      <c r="A141" s="87"/>
      <c r="B141" s="87"/>
      <c r="C141" s="87"/>
      <c r="D141" s="87"/>
      <c r="E141" s="396"/>
      <c r="F141" s="397"/>
      <c r="G141" s="397"/>
      <c r="H141" s="396"/>
      <c r="I141" s="397"/>
      <c r="J141" s="398"/>
      <c r="K141" s="87"/>
      <c r="L141" s="87"/>
      <c r="M141" s="398"/>
      <c r="N141" s="398"/>
      <c r="O141" s="398"/>
      <c r="P141" s="87"/>
      <c r="Q141" s="87"/>
      <c r="R141" s="87"/>
      <c r="S141" s="87"/>
      <c r="T141" s="87"/>
      <c r="U141" s="87"/>
      <c r="V141" s="87"/>
      <c r="W141" s="87"/>
      <c r="X141" s="87"/>
      <c r="Y141" s="87"/>
      <c r="Z141" s="87"/>
      <c r="AA141" s="87"/>
      <c r="AB141" s="87"/>
      <c r="AC141" s="87"/>
      <c r="AD141" s="87"/>
      <c r="AE141" s="87"/>
      <c r="AF141" s="87"/>
      <c r="AG141" s="87"/>
    </row>
    <row r="142" spans="1:33" ht="31.5" customHeight="1">
      <c r="A142" s="87"/>
      <c r="B142" s="87"/>
      <c r="C142" s="87"/>
      <c r="D142" s="87"/>
      <c r="E142" s="396"/>
      <c r="F142" s="397"/>
      <c r="G142" s="397"/>
      <c r="H142" s="396"/>
      <c r="I142" s="397"/>
      <c r="J142" s="398"/>
      <c r="K142" s="87"/>
      <c r="L142" s="87"/>
      <c r="M142" s="398"/>
      <c r="N142" s="398"/>
      <c r="O142" s="398"/>
      <c r="P142" s="87"/>
      <c r="Q142" s="87"/>
      <c r="R142" s="87"/>
      <c r="S142" s="87"/>
      <c r="T142" s="87"/>
      <c r="U142" s="87"/>
      <c r="V142" s="87"/>
      <c r="W142" s="87"/>
      <c r="X142" s="87"/>
      <c r="Y142" s="87"/>
      <c r="Z142" s="87"/>
      <c r="AA142" s="87"/>
      <c r="AB142" s="87"/>
      <c r="AC142" s="87"/>
      <c r="AD142" s="87"/>
      <c r="AE142" s="87"/>
      <c r="AF142" s="87"/>
      <c r="AG142" s="87"/>
    </row>
    <row r="143" spans="1:33" ht="31.5" customHeight="1">
      <c r="A143" s="87"/>
      <c r="B143" s="87"/>
      <c r="C143" s="87"/>
      <c r="D143" s="87"/>
      <c r="E143" s="396"/>
      <c r="F143" s="397"/>
      <c r="G143" s="397"/>
      <c r="H143" s="396"/>
      <c r="I143" s="397"/>
      <c r="J143" s="398"/>
      <c r="K143" s="87"/>
      <c r="L143" s="87"/>
      <c r="M143" s="398"/>
      <c r="N143" s="398"/>
      <c r="O143" s="398"/>
      <c r="P143" s="87"/>
      <c r="Q143" s="87"/>
      <c r="R143" s="87"/>
      <c r="S143" s="87"/>
      <c r="T143" s="87"/>
      <c r="U143" s="87"/>
      <c r="V143" s="87"/>
      <c r="W143" s="87"/>
      <c r="X143" s="87"/>
      <c r="Y143" s="87"/>
      <c r="Z143" s="87"/>
      <c r="AA143" s="87"/>
      <c r="AB143" s="87"/>
      <c r="AC143" s="87"/>
      <c r="AD143" s="87"/>
      <c r="AE143" s="87"/>
      <c r="AF143" s="87"/>
      <c r="AG143" s="87"/>
    </row>
    <row r="144" spans="1:33" ht="31.5" customHeight="1">
      <c r="A144" s="87"/>
      <c r="B144" s="87"/>
      <c r="C144" s="87"/>
      <c r="D144" s="87"/>
      <c r="E144" s="396"/>
      <c r="F144" s="397"/>
      <c r="G144" s="397"/>
      <c r="H144" s="396"/>
      <c r="I144" s="397"/>
      <c r="J144" s="398"/>
      <c r="K144" s="87"/>
      <c r="L144" s="87"/>
      <c r="M144" s="398"/>
      <c r="N144" s="398"/>
      <c r="O144" s="398"/>
      <c r="P144" s="87"/>
      <c r="Q144" s="87"/>
      <c r="R144" s="87"/>
      <c r="S144" s="87"/>
      <c r="T144" s="87"/>
      <c r="U144" s="87"/>
      <c r="V144" s="87"/>
      <c r="W144" s="87"/>
      <c r="X144" s="87"/>
      <c r="Y144" s="87"/>
      <c r="Z144" s="87"/>
      <c r="AA144" s="87"/>
      <c r="AB144" s="87"/>
      <c r="AC144" s="87"/>
      <c r="AD144" s="87"/>
      <c r="AE144" s="87"/>
      <c r="AF144" s="87"/>
      <c r="AG144" s="87"/>
    </row>
    <row r="145" spans="1:33" ht="31.5" customHeight="1">
      <c r="A145" s="87"/>
      <c r="B145" s="87"/>
      <c r="C145" s="87"/>
      <c r="D145" s="87"/>
      <c r="E145" s="396"/>
      <c r="F145" s="397"/>
      <c r="G145" s="397"/>
      <c r="H145" s="396"/>
      <c r="I145" s="397"/>
      <c r="J145" s="398"/>
      <c r="K145" s="87"/>
      <c r="L145" s="87"/>
      <c r="M145" s="398"/>
      <c r="N145" s="398"/>
      <c r="O145" s="398"/>
      <c r="P145" s="87"/>
      <c r="Q145" s="87"/>
      <c r="R145" s="87"/>
      <c r="S145" s="87"/>
      <c r="T145" s="87"/>
      <c r="U145" s="87"/>
      <c r="V145" s="87"/>
      <c r="W145" s="87"/>
      <c r="X145" s="87"/>
      <c r="Y145" s="87"/>
      <c r="Z145" s="87"/>
      <c r="AA145" s="87"/>
      <c r="AB145" s="87"/>
      <c r="AC145" s="87"/>
      <c r="AD145" s="87"/>
      <c r="AE145" s="87"/>
      <c r="AF145" s="87"/>
      <c r="AG145" s="87"/>
    </row>
    <row r="146" spans="1:33" ht="31.5" customHeight="1">
      <c r="A146" s="87"/>
      <c r="B146" s="87"/>
      <c r="C146" s="87"/>
      <c r="D146" s="87"/>
      <c r="E146" s="396"/>
      <c r="F146" s="397"/>
      <c r="G146" s="397"/>
      <c r="H146" s="396"/>
      <c r="I146" s="397"/>
      <c r="J146" s="398"/>
      <c r="K146" s="87"/>
      <c r="L146" s="87"/>
      <c r="M146" s="398"/>
      <c r="N146" s="398"/>
      <c r="O146" s="398"/>
      <c r="P146" s="87"/>
      <c r="Q146" s="87"/>
      <c r="R146" s="87"/>
      <c r="S146" s="87"/>
      <c r="T146" s="87"/>
      <c r="U146" s="87"/>
      <c r="V146" s="87"/>
      <c r="W146" s="87"/>
      <c r="X146" s="87"/>
      <c r="Y146" s="87"/>
      <c r="Z146" s="87"/>
      <c r="AA146" s="87"/>
      <c r="AB146" s="87"/>
      <c r="AC146" s="87"/>
      <c r="AD146" s="87"/>
      <c r="AE146" s="87"/>
      <c r="AF146" s="87"/>
      <c r="AG146" s="87"/>
    </row>
    <row r="147" spans="1:33" ht="31.5" customHeight="1">
      <c r="A147" s="87"/>
      <c r="B147" s="87"/>
      <c r="C147" s="87"/>
      <c r="D147" s="87"/>
      <c r="E147" s="396"/>
      <c r="F147" s="397"/>
      <c r="G147" s="397"/>
      <c r="H147" s="396"/>
      <c r="I147" s="397"/>
      <c r="J147" s="398"/>
      <c r="K147" s="87"/>
      <c r="L147" s="87"/>
      <c r="M147" s="398"/>
      <c r="N147" s="398"/>
      <c r="O147" s="398"/>
      <c r="P147" s="87"/>
      <c r="Q147" s="87"/>
      <c r="R147" s="87"/>
      <c r="S147" s="87"/>
      <c r="T147" s="87"/>
      <c r="U147" s="87"/>
      <c r="V147" s="87"/>
      <c r="W147" s="87"/>
      <c r="X147" s="87"/>
      <c r="Y147" s="87"/>
      <c r="Z147" s="87"/>
      <c r="AA147" s="87"/>
      <c r="AB147" s="87"/>
      <c r="AC147" s="87"/>
      <c r="AD147" s="87"/>
      <c r="AE147" s="87"/>
      <c r="AF147" s="87"/>
      <c r="AG147" s="87"/>
    </row>
    <row r="148" spans="1:33" ht="31.5" customHeight="1">
      <c r="A148" s="87"/>
      <c r="B148" s="87"/>
      <c r="C148" s="87"/>
      <c r="D148" s="87"/>
      <c r="E148" s="396"/>
      <c r="F148" s="397"/>
      <c r="G148" s="397"/>
      <c r="H148" s="396"/>
      <c r="I148" s="397"/>
      <c r="J148" s="398"/>
      <c r="K148" s="87"/>
      <c r="L148" s="87"/>
      <c r="M148" s="398"/>
      <c r="N148" s="398"/>
      <c r="O148" s="398"/>
      <c r="P148" s="87"/>
      <c r="Q148" s="87"/>
      <c r="R148" s="87"/>
      <c r="S148" s="87"/>
      <c r="T148" s="87"/>
      <c r="U148" s="87"/>
      <c r="V148" s="87"/>
      <c r="W148" s="87"/>
      <c r="X148" s="87"/>
      <c r="Y148" s="87"/>
      <c r="Z148" s="87"/>
      <c r="AA148" s="87"/>
      <c r="AB148" s="87"/>
      <c r="AC148" s="87"/>
      <c r="AD148" s="87"/>
      <c r="AE148" s="87"/>
      <c r="AF148" s="87"/>
      <c r="AG148" s="87"/>
    </row>
    <row r="149" spans="1:33" ht="31.5" customHeight="1">
      <c r="A149" s="87"/>
      <c r="B149" s="87"/>
      <c r="C149" s="87"/>
      <c r="D149" s="87"/>
      <c r="E149" s="396"/>
      <c r="F149" s="397"/>
      <c r="G149" s="397"/>
      <c r="H149" s="396"/>
      <c r="I149" s="397"/>
      <c r="J149" s="398"/>
      <c r="K149" s="87"/>
      <c r="L149" s="87"/>
      <c r="M149" s="398"/>
      <c r="N149" s="398"/>
      <c r="O149" s="398"/>
      <c r="P149" s="87"/>
      <c r="Q149" s="87"/>
      <c r="R149" s="87"/>
      <c r="S149" s="87"/>
      <c r="T149" s="87"/>
      <c r="U149" s="87"/>
      <c r="V149" s="87"/>
      <c r="W149" s="87"/>
      <c r="X149" s="87"/>
      <c r="Y149" s="87"/>
      <c r="Z149" s="87"/>
      <c r="AA149" s="87"/>
      <c r="AB149" s="87"/>
      <c r="AC149" s="87"/>
      <c r="AD149" s="87"/>
      <c r="AE149" s="87"/>
      <c r="AF149" s="87"/>
      <c r="AG149" s="87"/>
    </row>
    <row r="150" spans="1:33" ht="31.5" customHeight="1">
      <c r="A150" s="87"/>
      <c r="B150" s="87"/>
      <c r="C150" s="87"/>
      <c r="D150" s="87"/>
      <c r="E150" s="396"/>
      <c r="F150" s="397"/>
      <c r="G150" s="397"/>
      <c r="H150" s="396"/>
      <c r="I150" s="397"/>
      <c r="J150" s="398"/>
      <c r="K150" s="87"/>
      <c r="L150" s="87"/>
      <c r="M150" s="398"/>
      <c r="N150" s="398"/>
      <c r="O150" s="398"/>
      <c r="P150" s="87"/>
      <c r="Q150" s="87"/>
      <c r="R150" s="87"/>
      <c r="S150" s="87"/>
      <c r="T150" s="87"/>
      <c r="U150" s="87"/>
      <c r="V150" s="87"/>
      <c r="W150" s="87"/>
      <c r="X150" s="87"/>
      <c r="Y150" s="87"/>
      <c r="Z150" s="87"/>
      <c r="AA150" s="87"/>
      <c r="AB150" s="87"/>
      <c r="AC150" s="87"/>
      <c r="AD150" s="87"/>
      <c r="AE150" s="87"/>
      <c r="AF150" s="87"/>
      <c r="AG150" s="87"/>
    </row>
    <row r="151" spans="1:33" ht="31.5" customHeight="1">
      <c r="A151" s="87"/>
      <c r="B151" s="87"/>
      <c r="C151" s="87"/>
      <c r="D151" s="87"/>
      <c r="E151" s="396"/>
      <c r="F151" s="397"/>
      <c r="G151" s="397"/>
      <c r="H151" s="396"/>
      <c r="I151" s="397"/>
      <c r="J151" s="398"/>
      <c r="K151" s="87"/>
      <c r="L151" s="87"/>
      <c r="M151" s="398"/>
      <c r="N151" s="398"/>
      <c r="O151" s="398"/>
      <c r="P151" s="87"/>
      <c r="Q151" s="87"/>
      <c r="R151" s="87"/>
      <c r="S151" s="87"/>
      <c r="T151" s="87"/>
      <c r="U151" s="87"/>
      <c r="V151" s="87"/>
      <c r="W151" s="87"/>
      <c r="X151" s="87"/>
      <c r="Y151" s="87"/>
      <c r="Z151" s="87"/>
      <c r="AA151" s="87"/>
      <c r="AB151" s="87"/>
      <c r="AC151" s="87"/>
      <c r="AD151" s="87"/>
      <c r="AE151" s="87"/>
      <c r="AF151" s="87"/>
      <c r="AG151" s="87"/>
    </row>
    <row r="152" spans="1:33" ht="31.5" customHeight="1">
      <c r="A152" s="87"/>
      <c r="B152" s="87"/>
      <c r="C152" s="87"/>
      <c r="D152" s="87"/>
      <c r="E152" s="396"/>
      <c r="F152" s="397"/>
      <c r="G152" s="397"/>
      <c r="H152" s="396"/>
      <c r="I152" s="397"/>
      <c r="J152" s="398"/>
      <c r="K152" s="87"/>
      <c r="L152" s="87"/>
      <c r="M152" s="398"/>
      <c r="N152" s="398"/>
      <c r="O152" s="398"/>
      <c r="P152" s="87"/>
      <c r="Q152" s="87"/>
      <c r="R152" s="87"/>
      <c r="S152" s="87"/>
      <c r="T152" s="87"/>
      <c r="U152" s="87"/>
      <c r="V152" s="87"/>
      <c r="W152" s="87"/>
      <c r="X152" s="87"/>
      <c r="Y152" s="87"/>
      <c r="Z152" s="87"/>
      <c r="AA152" s="87"/>
      <c r="AB152" s="87"/>
      <c r="AC152" s="87"/>
      <c r="AD152" s="87"/>
      <c r="AE152" s="87"/>
      <c r="AF152" s="87"/>
      <c r="AG152" s="87"/>
    </row>
    <row r="153" spans="1:33" ht="31.5" customHeight="1">
      <c r="A153" s="87"/>
      <c r="B153" s="87"/>
      <c r="C153" s="87"/>
      <c r="D153" s="87"/>
      <c r="E153" s="396"/>
      <c r="F153" s="397"/>
      <c r="G153" s="397"/>
      <c r="H153" s="396"/>
      <c r="I153" s="397"/>
      <c r="J153" s="398"/>
      <c r="K153" s="87"/>
      <c r="L153" s="87"/>
      <c r="M153" s="398"/>
      <c r="N153" s="398"/>
      <c r="O153" s="398"/>
      <c r="P153" s="87"/>
      <c r="Q153" s="87"/>
      <c r="R153" s="87"/>
      <c r="S153" s="87"/>
      <c r="T153" s="87"/>
      <c r="U153" s="87"/>
      <c r="V153" s="87"/>
      <c r="W153" s="87"/>
      <c r="X153" s="87"/>
      <c r="Y153" s="87"/>
      <c r="Z153" s="87"/>
      <c r="AA153" s="87"/>
      <c r="AB153" s="87"/>
      <c r="AC153" s="87"/>
      <c r="AD153" s="87"/>
      <c r="AE153" s="87"/>
      <c r="AF153" s="87"/>
      <c r="AG153" s="87"/>
    </row>
    <row r="154" spans="1:33" ht="31.5" customHeight="1">
      <c r="A154" s="87"/>
      <c r="B154" s="87"/>
      <c r="C154" s="87"/>
      <c r="D154" s="87"/>
      <c r="E154" s="396"/>
      <c r="F154" s="397"/>
      <c r="G154" s="397"/>
      <c r="H154" s="396"/>
      <c r="I154" s="397"/>
      <c r="J154" s="398"/>
      <c r="K154" s="87"/>
      <c r="L154" s="87"/>
      <c r="M154" s="398"/>
      <c r="N154" s="398"/>
      <c r="O154" s="398"/>
      <c r="P154" s="87"/>
      <c r="Q154" s="87"/>
      <c r="R154" s="87"/>
      <c r="S154" s="87"/>
      <c r="T154" s="87"/>
      <c r="U154" s="87"/>
      <c r="V154" s="87"/>
      <c r="W154" s="87"/>
      <c r="X154" s="87"/>
      <c r="Y154" s="87"/>
      <c r="Z154" s="87"/>
      <c r="AA154" s="87"/>
      <c r="AB154" s="87"/>
      <c r="AC154" s="87"/>
      <c r="AD154" s="87"/>
      <c r="AE154" s="87"/>
      <c r="AF154" s="87"/>
      <c r="AG154" s="87"/>
    </row>
    <row r="155" spans="1:33" ht="31.5" customHeight="1">
      <c r="A155" s="87"/>
      <c r="B155" s="87"/>
      <c r="C155" s="87"/>
      <c r="D155" s="87"/>
      <c r="E155" s="396"/>
      <c r="F155" s="397"/>
      <c r="G155" s="397"/>
      <c r="H155" s="396"/>
      <c r="I155" s="397"/>
      <c r="J155" s="398"/>
      <c r="K155" s="87"/>
      <c r="L155" s="87"/>
      <c r="M155" s="398"/>
      <c r="N155" s="398"/>
      <c r="O155" s="398"/>
      <c r="P155" s="87"/>
      <c r="Q155" s="87"/>
      <c r="R155" s="87"/>
      <c r="S155" s="87"/>
      <c r="T155" s="87"/>
      <c r="U155" s="87"/>
      <c r="V155" s="87"/>
      <c r="W155" s="87"/>
      <c r="X155" s="87"/>
      <c r="Y155" s="87"/>
      <c r="Z155" s="87"/>
      <c r="AA155" s="87"/>
      <c r="AB155" s="87"/>
      <c r="AC155" s="87"/>
      <c r="AD155" s="87"/>
      <c r="AE155" s="87"/>
      <c r="AF155" s="87"/>
      <c r="AG155" s="87"/>
    </row>
    <row r="156" spans="1:33" ht="31.5" customHeight="1">
      <c r="A156" s="87"/>
      <c r="B156" s="87"/>
      <c r="C156" s="87"/>
      <c r="D156" s="87"/>
      <c r="E156" s="396"/>
      <c r="F156" s="397"/>
      <c r="G156" s="397"/>
      <c r="H156" s="396"/>
      <c r="I156" s="397"/>
      <c r="J156" s="398"/>
      <c r="K156" s="87"/>
      <c r="L156" s="87"/>
      <c r="M156" s="398"/>
      <c r="N156" s="398"/>
      <c r="O156" s="398"/>
      <c r="P156" s="87"/>
      <c r="Q156" s="87"/>
      <c r="R156" s="87"/>
      <c r="S156" s="87"/>
      <c r="T156" s="87"/>
      <c r="U156" s="87"/>
      <c r="V156" s="87"/>
      <c r="W156" s="87"/>
      <c r="X156" s="87"/>
      <c r="Y156" s="87"/>
      <c r="Z156" s="87"/>
      <c r="AA156" s="87"/>
      <c r="AB156" s="87"/>
      <c r="AC156" s="87"/>
      <c r="AD156" s="87"/>
      <c r="AE156" s="87"/>
      <c r="AF156" s="87"/>
      <c r="AG156" s="87"/>
    </row>
    <row r="157" spans="1:33" ht="31.5" customHeight="1">
      <c r="A157" s="87"/>
      <c r="B157" s="87"/>
      <c r="C157" s="87"/>
      <c r="D157" s="87"/>
      <c r="E157" s="396"/>
      <c r="F157" s="397"/>
      <c r="G157" s="397"/>
      <c r="H157" s="396"/>
      <c r="I157" s="397"/>
      <c r="J157" s="398"/>
      <c r="K157" s="87"/>
      <c r="L157" s="87"/>
      <c r="M157" s="398"/>
      <c r="N157" s="398"/>
      <c r="O157" s="398"/>
      <c r="P157" s="87"/>
      <c r="Q157" s="87"/>
      <c r="R157" s="87"/>
      <c r="S157" s="87"/>
      <c r="T157" s="87"/>
      <c r="U157" s="87"/>
      <c r="V157" s="87"/>
      <c r="W157" s="87"/>
      <c r="X157" s="87"/>
      <c r="Y157" s="87"/>
      <c r="Z157" s="87"/>
      <c r="AA157" s="87"/>
      <c r="AB157" s="87"/>
      <c r="AC157" s="87"/>
      <c r="AD157" s="87"/>
      <c r="AE157" s="87"/>
      <c r="AF157" s="87"/>
      <c r="AG157" s="87"/>
    </row>
    <row r="158" spans="1:33" ht="31.5" customHeight="1">
      <c r="A158" s="87"/>
      <c r="B158" s="87"/>
      <c r="C158" s="87"/>
      <c r="D158" s="87"/>
      <c r="E158" s="396"/>
      <c r="F158" s="397"/>
      <c r="G158" s="397"/>
      <c r="H158" s="396"/>
      <c r="I158" s="397"/>
      <c r="J158" s="398"/>
      <c r="K158" s="87"/>
      <c r="L158" s="87"/>
      <c r="M158" s="398"/>
      <c r="N158" s="398"/>
      <c r="O158" s="398"/>
      <c r="P158" s="87"/>
      <c r="Q158" s="87"/>
      <c r="R158" s="87"/>
      <c r="S158" s="87"/>
      <c r="T158" s="87"/>
      <c r="U158" s="87"/>
      <c r="V158" s="87"/>
      <c r="W158" s="87"/>
      <c r="X158" s="87"/>
      <c r="Y158" s="87"/>
      <c r="Z158" s="87"/>
      <c r="AA158" s="87"/>
      <c r="AB158" s="87"/>
      <c r="AC158" s="87"/>
      <c r="AD158" s="87"/>
      <c r="AE158" s="87"/>
      <c r="AF158" s="87"/>
      <c r="AG158" s="87"/>
    </row>
    <row r="159" spans="1:33" ht="31.5" customHeight="1">
      <c r="A159" s="87"/>
      <c r="B159" s="87"/>
      <c r="C159" s="87"/>
      <c r="D159" s="87"/>
      <c r="E159" s="396"/>
      <c r="F159" s="397"/>
      <c r="G159" s="397"/>
      <c r="H159" s="396"/>
      <c r="I159" s="397"/>
      <c r="J159" s="398"/>
      <c r="K159" s="87"/>
      <c r="L159" s="87"/>
      <c r="M159" s="398"/>
      <c r="N159" s="398"/>
      <c r="O159" s="398"/>
      <c r="P159" s="87"/>
      <c r="Q159" s="87"/>
      <c r="R159" s="87"/>
      <c r="S159" s="87"/>
      <c r="T159" s="87"/>
      <c r="U159" s="87"/>
      <c r="V159" s="87"/>
      <c r="W159" s="87"/>
      <c r="X159" s="87"/>
      <c r="Y159" s="87"/>
      <c r="Z159" s="87"/>
      <c r="AA159" s="87"/>
      <c r="AB159" s="87"/>
      <c r="AC159" s="87"/>
      <c r="AD159" s="87"/>
      <c r="AE159" s="87"/>
      <c r="AF159" s="87"/>
      <c r="AG159" s="87"/>
    </row>
    <row r="160" spans="1:33" ht="31.5" customHeight="1">
      <c r="A160" s="87"/>
      <c r="B160" s="87"/>
      <c r="C160" s="87"/>
      <c r="D160" s="87"/>
      <c r="E160" s="396"/>
      <c r="F160" s="397"/>
      <c r="G160" s="397"/>
      <c r="H160" s="396"/>
      <c r="I160" s="397"/>
      <c r="J160" s="398"/>
      <c r="K160" s="87"/>
      <c r="L160" s="87"/>
      <c r="M160" s="398"/>
      <c r="N160" s="398"/>
      <c r="O160" s="398"/>
      <c r="P160" s="87"/>
      <c r="Q160" s="87"/>
      <c r="R160" s="87"/>
      <c r="S160" s="87"/>
      <c r="T160" s="87"/>
      <c r="U160" s="87"/>
      <c r="V160" s="87"/>
      <c r="W160" s="87"/>
      <c r="X160" s="87"/>
      <c r="Y160" s="87"/>
      <c r="Z160" s="87"/>
      <c r="AA160" s="87"/>
      <c r="AB160" s="87"/>
      <c r="AC160" s="87"/>
      <c r="AD160" s="87"/>
      <c r="AE160" s="87"/>
      <c r="AF160" s="87"/>
      <c r="AG160" s="87"/>
    </row>
    <row r="161" spans="1:33" ht="31.5" customHeight="1">
      <c r="A161" s="87"/>
      <c r="B161" s="87"/>
      <c r="C161" s="87"/>
      <c r="D161" s="87"/>
      <c r="E161" s="396"/>
      <c r="F161" s="397"/>
      <c r="G161" s="397"/>
      <c r="H161" s="396"/>
      <c r="I161" s="397"/>
      <c r="J161" s="398"/>
      <c r="K161" s="87"/>
      <c r="L161" s="87"/>
      <c r="M161" s="398"/>
      <c r="N161" s="398"/>
      <c r="O161" s="398"/>
      <c r="P161" s="87"/>
      <c r="Q161" s="87"/>
      <c r="R161" s="87"/>
      <c r="S161" s="87"/>
      <c r="T161" s="87"/>
      <c r="U161" s="87"/>
      <c r="V161" s="87"/>
      <c r="W161" s="87"/>
      <c r="X161" s="87"/>
      <c r="Y161" s="87"/>
      <c r="Z161" s="87"/>
      <c r="AA161" s="87"/>
      <c r="AB161" s="87"/>
      <c r="AC161" s="87"/>
      <c r="AD161" s="87"/>
      <c r="AE161" s="87"/>
      <c r="AF161" s="87"/>
      <c r="AG161" s="87"/>
    </row>
    <row r="162" spans="1:33" ht="31.5" customHeight="1">
      <c r="A162" s="87"/>
      <c r="B162" s="87"/>
      <c r="C162" s="87"/>
      <c r="D162" s="87"/>
      <c r="E162" s="396"/>
      <c r="F162" s="397"/>
      <c r="G162" s="397"/>
      <c r="H162" s="396"/>
      <c r="I162" s="397"/>
      <c r="J162" s="398"/>
      <c r="K162" s="87"/>
      <c r="L162" s="87"/>
      <c r="M162" s="398"/>
      <c r="N162" s="398"/>
      <c r="O162" s="398"/>
      <c r="P162" s="87"/>
      <c r="Q162" s="87"/>
      <c r="R162" s="87"/>
      <c r="S162" s="87"/>
      <c r="T162" s="87"/>
      <c r="U162" s="87"/>
      <c r="V162" s="87"/>
      <c r="W162" s="87"/>
      <c r="X162" s="87"/>
      <c r="Y162" s="87"/>
      <c r="Z162" s="87"/>
      <c r="AA162" s="87"/>
      <c r="AB162" s="87"/>
      <c r="AC162" s="87"/>
      <c r="AD162" s="87"/>
      <c r="AE162" s="87"/>
      <c r="AF162" s="87"/>
      <c r="AG162" s="87"/>
    </row>
    <row r="163" spans="1:33" ht="31.5" customHeight="1">
      <c r="A163" s="87"/>
      <c r="B163" s="87"/>
      <c r="C163" s="87"/>
      <c r="D163" s="87"/>
      <c r="E163" s="396"/>
      <c r="F163" s="397"/>
      <c r="G163" s="397"/>
      <c r="H163" s="396"/>
      <c r="I163" s="397"/>
      <c r="J163" s="398"/>
      <c r="K163" s="87"/>
      <c r="L163" s="87"/>
      <c r="M163" s="398"/>
      <c r="N163" s="398"/>
      <c r="O163" s="398"/>
      <c r="P163" s="87"/>
      <c r="Q163" s="87"/>
      <c r="R163" s="87"/>
      <c r="S163" s="87"/>
      <c r="T163" s="87"/>
      <c r="U163" s="87"/>
      <c r="V163" s="87"/>
      <c r="W163" s="87"/>
      <c r="X163" s="87"/>
      <c r="Y163" s="87"/>
      <c r="Z163" s="87"/>
      <c r="AA163" s="87"/>
      <c r="AB163" s="87"/>
      <c r="AC163" s="87"/>
      <c r="AD163" s="87"/>
      <c r="AE163" s="87"/>
      <c r="AF163" s="87"/>
      <c r="AG163" s="87"/>
    </row>
    <row r="164" spans="1:33" ht="31.5" customHeight="1">
      <c r="A164" s="87"/>
      <c r="B164" s="87"/>
      <c r="C164" s="87"/>
      <c r="D164" s="87"/>
      <c r="E164" s="396"/>
      <c r="F164" s="397"/>
      <c r="G164" s="397"/>
      <c r="H164" s="396"/>
      <c r="I164" s="397"/>
      <c r="J164" s="398"/>
      <c r="K164" s="87"/>
      <c r="L164" s="87"/>
      <c r="M164" s="398"/>
      <c r="N164" s="398"/>
      <c r="O164" s="398"/>
      <c r="P164" s="87"/>
      <c r="Q164" s="87"/>
      <c r="R164" s="87"/>
      <c r="S164" s="87"/>
      <c r="T164" s="87"/>
      <c r="U164" s="87"/>
      <c r="V164" s="87"/>
      <c r="W164" s="87"/>
      <c r="X164" s="87"/>
      <c r="Y164" s="87"/>
      <c r="Z164" s="87"/>
      <c r="AA164" s="87"/>
      <c r="AB164" s="87"/>
      <c r="AC164" s="87"/>
      <c r="AD164" s="87"/>
      <c r="AE164" s="87"/>
      <c r="AF164" s="87"/>
      <c r="AG164" s="87"/>
    </row>
    <row r="165" spans="1:33" ht="31.5" customHeight="1">
      <c r="A165" s="87"/>
      <c r="B165" s="87"/>
      <c r="C165" s="87"/>
      <c r="D165" s="87"/>
      <c r="E165" s="396"/>
      <c r="F165" s="397"/>
      <c r="G165" s="397"/>
      <c r="H165" s="396"/>
      <c r="I165" s="397"/>
      <c r="J165" s="398"/>
      <c r="K165" s="87"/>
      <c r="L165" s="87"/>
      <c r="M165" s="398"/>
      <c r="N165" s="398"/>
      <c r="O165" s="398"/>
      <c r="P165" s="87"/>
      <c r="Q165" s="87"/>
      <c r="R165" s="87"/>
      <c r="S165" s="87"/>
      <c r="T165" s="87"/>
      <c r="U165" s="87"/>
      <c r="V165" s="87"/>
      <c r="W165" s="87"/>
      <c r="X165" s="87"/>
      <c r="Y165" s="87"/>
      <c r="Z165" s="87"/>
      <c r="AA165" s="87"/>
      <c r="AB165" s="87"/>
      <c r="AC165" s="87"/>
      <c r="AD165" s="87"/>
      <c r="AE165" s="87"/>
      <c r="AF165" s="87"/>
      <c r="AG165" s="87"/>
    </row>
    <row r="166" spans="1:33" ht="31.5" customHeight="1">
      <c r="A166" s="87"/>
      <c r="B166" s="87"/>
      <c r="C166" s="87"/>
      <c r="D166" s="87"/>
      <c r="E166" s="396"/>
      <c r="F166" s="397"/>
      <c r="G166" s="397"/>
      <c r="H166" s="396"/>
      <c r="I166" s="397"/>
      <c r="J166" s="398"/>
      <c r="K166" s="87"/>
      <c r="L166" s="87"/>
      <c r="M166" s="398"/>
      <c r="N166" s="398"/>
      <c r="O166" s="398"/>
      <c r="P166" s="87"/>
      <c r="Q166" s="87"/>
      <c r="R166" s="87"/>
      <c r="S166" s="87"/>
      <c r="T166" s="87"/>
      <c r="U166" s="87"/>
      <c r="V166" s="87"/>
      <c r="W166" s="87"/>
      <c r="X166" s="87"/>
      <c r="Y166" s="87"/>
      <c r="Z166" s="87"/>
      <c r="AA166" s="87"/>
      <c r="AB166" s="87"/>
      <c r="AC166" s="87"/>
      <c r="AD166" s="87"/>
      <c r="AE166" s="87"/>
      <c r="AF166" s="87"/>
      <c r="AG166" s="87"/>
    </row>
    <row r="167" spans="1:33" ht="31.5" customHeight="1">
      <c r="A167" s="87"/>
      <c r="B167" s="87"/>
      <c r="C167" s="87"/>
      <c r="D167" s="87"/>
      <c r="E167" s="396"/>
      <c r="F167" s="397"/>
      <c r="G167" s="397"/>
      <c r="H167" s="396"/>
      <c r="I167" s="397"/>
      <c r="J167" s="398"/>
      <c r="K167" s="87"/>
      <c r="L167" s="87"/>
      <c r="M167" s="398"/>
      <c r="N167" s="398"/>
      <c r="O167" s="398"/>
      <c r="P167" s="87"/>
      <c r="Q167" s="87"/>
      <c r="R167" s="87"/>
      <c r="S167" s="87"/>
      <c r="T167" s="87"/>
      <c r="U167" s="87"/>
      <c r="V167" s="87"/>
      <c r="W167" s="87"/>
      <c r="X167" s="87"/>
      <c r="Y167" s="87"/>
      <c r="Z167" s="87"/>
      <c r="AA167" s="87"/>
      <c r="AB167" s="87"/>
      <c r="AC167" s="87"/>
      <c r="AD167" s="87"/>
      <c r="AE167" s="87"/>
      <c r="AF167" s="87"/>
      <c r="AG167" s="87"/>
    </row>
    <row r="168" spans="1:33" ht="31.5" customHeight="1">
      <c r="A168" s="87"/>
      <c r="B168" s="87"/>
      <c r="C168" s="87"/>
      <c r="D168" s="87"/>
      <c r="E168" s="396"/>
      <c r="F168" s="397"/>
      <c r="G168" s="397"/>
      <c r="H168" s="396"/>
      <c r="I168" s="397"/>
      <c r="J168" s="398"/>
      <c r="K168" s="87"/>
      <c r="L168" s="87"/>
      <c r="M168" s="398"/>
      <c r="N168" s="398"/>
      <c r="O168" s="398"/>
      <c r="P168" s="87"/>
      <c r="Q168" s="87"/>
      <c r="R168" s="87"/>
      <c r="S168" s="87"/>
      <c r="T168" s="87"/>
      <c r="U168" s="87"/>
      <c r="V168" s="87"/>
      <c r="W168" s="87"/>
      <c r="X168" s="87"/>
      <c r="Y168" s="87"/>
      <c r="Z168" s="87"/>
      <c r="AA168" s="87"/>
      <c r="AB168" s="87"/>
      <c r="AC168" s="87"/>
      <c r="AD168" s="87"/>
      <c r="AE168" s="87"/>
      <c r="AF168" s="87"/>
      <c r="AG168" s="87"/>
    </row>
    <row r="169" spans="1:33" ht="31.5" customHeight="1">
      <c r="A169" s="87"/>
      <c r="B169" s="87"/>
      <c r="C169" s="87"/>
      <c r="D169" s="87"/>
      <c r="E169" s="396"/>
      <c r="F169" s="397"/>
      <c r="G169" s="397"/>
      <c r="H169" s="396"/>
      <c r="I169" s="397"/>
      <c r="J169" s="398"/>
      <c r="K169" s="87"/>
      <c r="L169" s="87"/>
      <c r="M169" s="398"/>
      <c r="N169" s="398"/>
      <c r="O169" s="398"/>
      <c r="P169" s="87"/>
      <c r="Q169" s="87"/>
      <c r="R169" s="87"/>
      <c r="S169" s="87"/>
      <c r="T169" s="87"/>
      <c r="U169" s="87"/>
      <c r="V169" s="87"/>
      <c r="W169" s="87"/>
      <c r="X169" s="87"/>
      <c r="Y169" s="87"/>
      <c r="Z169" s="87"/>
      <c r="AA169" s="87"/>
      <c r="AB169" s="87"/>
      <c r="AC169" s="87"/>
      <c r="AD169" s="87"/>
      <c r="AE169" s="87"/>
      <c r="AF169" s="87"/>
      <c r="AG169" s="87"/>
    </row>
    <row r="170" spans="1:33" ht="31.5" customHeight="1">
      <c r="A170" s="87"/>
      <c r="B170" s="87"/>
      <c r="C170" s="87"/>
      <c r="D170" s="87"/>
      <c r="E170" s="396"/>
      <c r="F170" s="397"/>
      <c r="G170" s="397"/>
      <c r="H170" s="396"/>
      <c r="I170" s="397"/>
      <c r="J170" s="398"/>
      <c r="K170" s="87"/>
      <c r="L170" s="87"/>
      <c r="M170" s="398"/>
      <c r="N170" s="398"/>
      <c r="O170" s="398"/>
      <c r="P170" s="87"/>
      <c r="Q170" s="87"/>
      <c r="R170" s="87"/>
      <c r="S170" s="87"/>
      <c r="T170" s="87"/>
      <c r="U170" s="87"/>
      <c r="V170" s="87"/>
      <c r="W170" s="87"/>
      <c r="X170" s="87"/>
      <c r="Y170" s="87"/>
      <c r="Z170" s="87"/>
      <c r="AA170" s="87"/>
      <c r="AB170" s="87"/>
      <c r="AC170" s="87"/>
      <c r="AD170" s="87"/>
      <c r="AE170" s="87"/>
      <c r="AF170" s="87"/>
      <c r="AG170" s="87"/>
    </row>
    <row r="171" spans="1:33" ht="31.5" customHeight="1">
      <c r="A171" s="87"/>
      <c r="B171" s="87"/>
      <c r="C171" s="87"/>
      <c r="D171" s="87"/>
      <c r="E171" s="396"/>
      <c r="F171" s="397"/>
      <c r="G171" s="397"/>
      <c r="H171" s="396"/>
      <c r="I171" s="397"/>
      <c r="J171" s="398"/>
      <c r="K171" s="87"/>
      <c r="L171" s="87"/>
      <c r="M171" s="398"/>
      <c r="N171" s="398"/>
      <c r="O171" s="398"/>
      <c r="P171" s="87"/>
      <c r="Q171" s="87"/>
      <c r="R171" s="87"/>
      <c r="S171" s="87"/>
      <c r="T171" s="87"/>
      <c r="U171" s="87"/>
      <c r="V171" s="87"/>
      <c r="W171" s="87"/>
      <c r="X171" s="87"/>
      <c r="Y171" s="87"/>
      <c r="Z171" s="87"/>
      <c r="AA171" s="87"/>
      <c r="AB171" s="87"/>
      <c r="AC171" s="87"/>
      <c r="AD171" s="87"/>
      <c r="AE171" s="87"/>
      <c r="AF171" s="87"/>
      <c r="AG171" s="87"/>
    </row>
    <row r="172" spans="1:33" ht="31.5" customHeight="1">
      <c r="A172" s="87"/>
      <c r="B172" s="87"/>
      <c r="C172" s="87"/>
      <c r="D172" s="87"/>
      <c r="E172" s="396"/>
      <c r="F172" s="397"/>
      <c r="G172" s="397"/>
      <c r="H172" s="396"/>
      <c r="I172" s="397"/>
      <c r="J172" s="398"/>
      <c r="K172" s="87"/>
      <c r="L172" s="87"/>
      <c r="M172" s="398"/>
      <c r="N172" s="398"/>
      <c r="O172" s="398"/>
      <c r="P172" s="87"/>
      <c r="Q172" s="87"/>
      <c r="R172" s="87"/>
      <c r="S172" s="87"/>
      <c r="T172" s="87"/>
      <c r="U172" s="87"/>
      <c r="V172" s="87"/>
      <c r="W172" s="87"/>
      <c r="X172" s="87"/>
      <c r="Y172" s="87"/>
      <c r="Z172" s="87"/>
      <c r="AA172" s="87"/>
      <c r="AB172" s="87"/>
      <c r="AC172" s="87"/>
      <c r="AD172" s="87"/>
      <c r="AE172" s="87"/>
      <c r="AF172" s="87"/>
      <c r="AG172" s="87"/>
    </row>
    <row r="173" spans="1:33" ht="31.5" customHeight="1">
      <c r="A173" s="87"/>
      <c r="B173" s="87"/>
      <c r="C173" s="87"/>
      <c r="D173" s="87"/>
      <c r="E173" s="396"/>
      <c r="F173" s="397"/>
      <c r="G173" s="397"/>
      <c r="H173" s="396"/>
      <c r="I173" s="397"/>
      <c r="J173" s="398"/>
      <c r="K173" s="87"/>
      <c r="L173" s="87"/>
      <c r="M173" s="398"/>
      <c r="N173" s="398"/>
      <c r="O173" s="398"/>
      <c r="P173" s="87"/>
      <c r="Q173" s="87"/>
      <c r="R173" s="87"/>
      <c r="S173" s="87"/>
      <c r="T173" s="87"/>
      <c r="U173" s="87"/>
      <c r="V173" s="87"/>
      <c r="W173" s="87"/>
      <c r="X173" s="87"/>
      <c r="Y173" s="87"/>
      <c r="Z173" s="87"/>
      <c r="AA173" s="87"/>
      <c r="AB173" s="87"/>
      <c r="AC173" s="87"/>
      <c r="AD173" s="87"/>
      <c r="AE173" s="87"/>
      <c r="AF173" s="87"/>
      <c r="AG173" s="87"/>
    </row>
    <row r="174" spans="1:33" ht="31.5" customHeight="1">
      <c r="A174" s="87"/>
      <c r="B174" s="87"/>
      <c r="C174" s="87"/>
      <c r="D174" s="87"/>
      <c r="E174" s="396"/>
      <c r="F174" s="397"/>
      <c r="G174" s="397"/>
      <c r="H174" s="396"/>
      <c r="I174" s="397"/>
      <c r="J174" s="398"/>
      <c r="K174" s="87"/>
      <c r="L174" s="87"/>
      <c r="M174" s="398"/>
      <c r="N174" s="398"/>
      <c r="O174" s="398"/>
      <c r="P174" s="87"/>
      <c r="Q174" s="87"/>
      <c r="R174" s="87"/>
      <c r="S174" s="87"/>
      <c r="T174" s="87"/>
      <c r="U174" s="87"/>
      <c r="V174" s="87"/>
      <c r="W174" s="87"/>
      <c r="X174" s="87"/>
      <c r="Y174" s="87"/>
      <c r="Z174" s="87"/>
      <c r="AA174" s="87"/>
      <c r="AB174" s="87"/>
      <c r="AC174" s="87"/>
      <c r="AD174" s="87"/>
      <c r="AE174" s="87"/>
      <c r="AF174" s="87"/>
      <c r="AG174" s="87"/>
    </row>
    <row r="175" spans="1:33" ht="31.5" customHeight="1">
      <c r="A175" s="87"/>
      <c r="B175" s="87"/>
      <c r="C175" s="87"/>
      <c r="D175" s="87"/>
      <c r="E175" s="396"/>
      <c r="F175" s="397"/>
      <c r="G175" s="397"/>
      <c r="H175" s="396"/>
      <c r="I175" s="397"/>
      <c r="J175" s="398"/>
      <c r="K175" s="87"/>
      <c r="L175" s="87"/>
      <c r="M175" s="398"/>
      <c r="N175" s="398"/>
      <c r="O175" s="398"/>
      <c r="P175" s="87"/>
      <c r="Q175" s="87"/>
      <c r="R175" s="87"/>
      <c r="S175" s="87"/>
      <c r="T175" s="87"/>
      <c r="U175" s="87"/>
      <c r="V175" s="87"/>
      <c r="W175" s="87"/>
      <c r="X175" s="87"/>
      <c r="Y175" s="87"/>
      <c r="Z175" s="87"/>
      <c r="AA175" s="87"/>
      <c r="AB175" s="87"/>
      <c r="AC175" s="87"/>
      <c r="AD175" s="87"/>
      <c r="AE175" s="87"/>
      <c r="AF175" s="87"/>
      <c r="AG175" s="87"/>
    </row>
    <row r="176" spans="1:33" ht="31.5" customHeight="1">
      <c r="A176" s="87"/>
      <c r="B176" s="87"/>
      <c r="C176" s="87"/>
      <c r="D176" s="87"/>
      <c r="E176" s="396"/>
      <c r="F176" s="397"/>
      <c r="G176" s="397"/>
      <c r="H176" s="396"/>
      <c r="I176" s="397"/>
      <c r="J176" s="398"/>
      <c r="K176" s="87"/>
      <c r="L176" s="87"/>
      <c r="M176" s="398"/>
      <c r="N176" s="398"/>
      <c r="O176" s="398"/>
      <c r="P176" s="87"/>
      <c r="Q176" s="87"/>
      <c r="R176" s="87"/>
      <c r="S176" s="87"/>
      <c r="T176" s="87"/>
      <c r="U176" s="87"/>
      <c r="V176" s="87"/>
      <c r="W176" s="87"/>
      <c r="X176" s="87"/>
      <c r="Y176" s="87"/>
      <c r="Z176" s="87"/>
      <c r="AA176" s="87"/>
      <c r="AB176" s="87"/>
      <c r="AC176" s="87"/>
      <c r="AD176" s="87"/>
      <c r="AE176" s="87"/>
      <c r="AF176" s="87"/>
      <c r="AG176" s="87"/>
    </row>
    <row r="177" spans="1:33" ht="31.5" customHeight="1">
      <c r="A177" s="87"/>
      <c r="B177" s="87"/>
      <c r="C177" s="87"/>
      <c r="D177" s="87"/>
      <c r="E177" s="396"/>
      <c r="F177" s="397"/>
      <c r="G177" s="397"/>
      <c r="H177" s="396"/>
      <c r="I177" s="397"/>
      <c r="J177" s="398"/>
      <c r="K177" s="87"/>
      <c r="L177" s="87"/>
      <c r="M177" s="398"/>
      <c r="N177" s="398"/>
      <c r="O177" s="398"/>
      <c r="P177" s="87"/>
      <c r="Q177" s="87"/>
      <c r="R177" s="87"/>
      <c r="S177" s="87"/>
      <c r="T177" s="87"/>
      <c r="U177" s="87"/>
      <c r="V177" s="87"/>
      <c r="W177" s="87"/>
      <c r="X177" s="87"/>
      <c r="Y177" s="87"/>
      <c r="Z177" s="87"/>
      <c r="AA177" s="87"/>
      <c r="AB177" s="87"/>
      <c r="AC177" s="87"/>
      <c r="AD177" s="87"/>
      <c r="AE177" s="87"/>
      <c r="AF177" s="87"/>
      <c r="AG177" s="87"/>
    </row>
    <row r="178" spans="1:33" ht="31.5" customHeight="1">
      <c r="A178" s="87"/>
      <c r="B178" s="87"/>
      <c r="C178" s="87"/>
      <c r="D178" s="87"/>
      <c r="E178" s="396"/>
      <c r="F178" s="397"/>
      <c r="G178" s="397"/>
      <c r="H178" s="396"/>
      <c r="I178" s="397"/>
      <c r="J178" s="398"/>
      <c r="K178" s="87"/>
      <c r="L178" s="87"/>
      <c r="M178" s="398"/>
      <c r="N178" s="398"/>
      <c r="O178" s="398"/>
      <c r="P178" s="87"/>
      <c r="Q178" s="87"/>
      <c r="R178" s="87"/>
      <c r="S178" s="87"/>
      <c r="T178" s="87"/>
      <c r="U178" s="87"/>
      <c r="V178" s="87"/>
      <c r="W178" s="87"/>
      <c r="X178" s="87"/>
      <c r="Y178" s="87"/>
      <c r="Z178" s="87"/>
      <c r="AA178" s="87"/>
      <c r="AB178" s="87"/>
      <c r="AC178" s="87"/>
      <c r="AD178" s="87"/>
      <c r="AE178" s="87"/>
      <c r="AF178" s="87"/>
      <c r="AG178" s="87"/>
    </row>
    <row r="179" spans="1:33" ht="31.5" customHeight="1">
      <c r="A179" s="87"/>
      <c r="B179" s="87"/>
      <c r="C179" s="87"/>
      <c r="D179" s="87"/>
      <c r="E179" s="396"/>
      <c r="F179" s="397"/>
      <c r="G179" s="397"/>
      <c r="H179" s="396"/>
      <c r="I179" s="397"/>
      <c r="J179" s="398"/>
      <c r="K179" s="87"/>
      <c r="L179" s="87"/>
      <c r="M179" s="398"/>
      <c r="N179" s="398"/>
      <c r="O179" s="398"/>
      <c r="P179" s="87"/>
      <c r="Q179" s="87"/>
      <c r="R179" s="87"/>
      <c r="S179" s="87"/>
      <c r="T179" s="87"/>
      <c r="U179" s="87"/>
      <c r="V179" s="87"/>
      <c r="W179" s="87"/>
      <c r="X179" s="87"/>
      <c r="Y179" s="87"/>
      <c r="Z179" s="87"/>
      <c r="AA179" s="87"/>
      <c r="AB179" s="87"/>
      <c r="AC179" s="87"/>
      <c r="AD179" s="87"/>
      <c r="AE179" s="87"/>
      <c r="AF179" s="87"/>
      <c r="AG179" s="87"/>
    </row>
    <row r="180" spans="1:33" ht="31.5" customHeight="1">
      <c r="A180" s="87"/>
      <c r="B180" s="87"/>
      <c r="C180" s="87"/>
      <c r="D180" s="87"/>
      <c r="E180" s="396"/>
      <c r="F180" s="397"/>
      <c r="G180" s="397"/>
      <c r="H180" s="396"/>
      <c r="I180" s="397"/>
      <c r="J180" s="398"/>
      <c r="K180" s="87"/>
      <c r="L180" s="87"/>
      <c r="M180" s="398"/>
      <c r="N180" s="398"/>
      <c r="O180" s="398"/>
      <c r="P180" s="87"/>
      <c r="Q180" s="87"/>
      <c r="R180" s="87"/>
      <c r="S180" s="87"/>
      <c r="T180" s="87"/>
      <c r="U180" s="87"/>
      <c r="V180" s="87"/>
      <c r="W180" s="87"/>
      <c r="X180" s="87"/>
      <c r="Y180" s="87"/>
      <c r="Z180" s="87"/>
      <c r="AA180" s="87"/>
      <c r="AB180" s="87"/>
      <c r="AC180" s="87"/>
      <c r="AD180" s="87"/>
      <c r="AE180" s="87"/>
      <c r="AF180" s="87"/>
      <c r="AG180" s="87"/>
    </row>
    <row r="181" spans="1:33" ht="31.5" customHeight="1">
      <c r="A181" s="87"/>
      <c r="B181" s="87"/>
      <c r="C181" s="87"/>
      <c r="D181" s="87"/>
      <c r="E181" s="396"/>
      <c r="F181" s="397"/>
      <c r="G181" s="397"/>
      <c r="H181" s="396"/>
      <c r="I181" s="397"/>
      <c r="J181" s="398"/>
      <c r="K181" s="87"/>
      <c r="L181" s="87"/>
      <c r="M181" s="398"/>
      <c r="N181" s="398"/>
      <c r="O181" s="398"/>
      <c r="P181" s="87"/>
      <c r="Q181" s="87"/>
      <c r="R181" s="87"/>
      <c r="S181" s="87"/>
      <c r="T181" s="87"/>
      <c r="U181" s="87"/>
      <c r="V181" s="87"/>
      <c r="W181" s="87"/>
      <c r="X181" s="87"/>
      <c r="Y181" s="87"/>
      <c r="Z181" s="87"/>
      <c r="AA181" s="87"/>
      <c r="AB181" s="87"/>
      <c r="AC181" s="87"/>
      <c r="AD181" s="87"/>
      <c r="AE181" s="87"/>
      <c r="AF181" s="87"/>
      <c r="AG181" s="87"/>
    </row>
    <row r="182" spans="1:33" ht="31.5" customHeight="1">
      <c r="A182" s="87"/>
      <c r="B182" s="87"/>
      <c r="C182" s="87"/>
      <c r="D182" s="87"/>
      <c r="E182" s="396"/>
      <c r="F182" s="397"/>
      <c r="G182" s="397"/>
      <c r="H182" s="396"/>
      <c r="I182" s="397"/>
      <c r="J182" s="398"/>
      <c r="K182" s="87"/>
      <c r="L182" s="87"/>
      <c r="M182" s="398"/>
      <c r="N182" s="398"/>
      <c r="O182" s="398"/>
      <c r="P182" s="87"/>
      <c r="Q182" s="87"/>
      <c r="R182" s="87"/>
      <c r="S182" s="87"/>
      <c r="T182" s="87"/>
      <c r="U182" s="87"/>
      <c r="V182" s="87"/>
      <c r="W182" s="87"/>
      <c r="X182" s="87"/>
      <c r="Y182" s="87"/>
      <c r="Z182" s="87"/>
      <c r="AA182" s="87"/>
      <c r="AB182" s="87"/>
      <c r="AC182" s="87"/>
      <c r="AD182" s="87"/>
      <c r="AE182" s="87"/>
      <c r="AF182" s="87"/>
      <c r="AG182" s="87"/>
    </row>
    <row r="183" spans="1:33" ht="31.5" customHeight="1">
      <c r="A183" s="87"/>
      <c r="B183" s="87"/>
      <c r="C183" s="87"/>
      <c r="D183" s="87"/>
      <c r="E183" s="396"/>
      <c r="F183" s="397"/>
      <c r="G183" s="397"/>
      <c r="H183" s="396"/>
      <c r="I183" s="397"/>
      <c r="J183" s="398"/>
      <c r="K183" s="87"/>
      <c r="L183" s="87"/>
      <c r="M183" s="398"/>
      <c r="N183" s="398"/>
      <c r="O183" s="398"/>
      <c r="P183" s="87"/>
      <c r="Q183" s="87"/>
      <c r="R183" s="87"/>
      <c r="S183" s="87"/>
      <c r="T183" s="87"/>
      <c r="U183" s="87"/>
      <c r="V183" s="87"/>
      <c r="W183" s="87"/>
      <c r="X183" s="87"/>
      <c r="Y183" s="87"/>
      <c r="Z183" s="87"/>
      <c r="AA183" s="87"/>
      <c r="AB183" s="87"/>
      <c r="AC183" s="87"/>
      <c r="AD183" s="87"/>
      <c r="AE183" s="87"/>
      <c r="AF183" s="87"/>
      <c r="AG183" s="87"/>
    </row>
    <row r="184" spans="1:33" ht="31.5" customHeight="1">
      <c r="A184" s="87"/>
      <c r="B184" s="87"/>
      <c r="C184" s="87"/>
      <c r="D184" s="87"/>
      <c r="E184" s="396"/>
      <c r="F184" s="397"/>
      <c r="G184" s="397"/>
      <c r="H184" s="396"/>
      <c r="I184" s="397"/>
      <c r="J184" s="398"/>
      <c r="K184" s="87"/>
      <c r="L184" s="87"/>
      <c r="M184" s="398"/>
      <c r="N184" s="398"/>
      <c r="O184" s="398"/>
      <c r="P184" s="87"/>
      <c r="Q184" s="87"/>
      <c r="R184" s="87"/>
      <c r="S184" s="87"/>
      <c r="T184" s="87"/>
      <c r="U184" s="87"/>
      <c r="V184" s="87"/>
      <c r="W184" s="87"/>
      <c r="X184" s="87"/>
      <c r="Y184" s="87"/>
      <c r="Z184" s="87"/>
      <c r="AA184" s="87"/>
      <c r="AB184" s="87"/>
      <c r="AC184" s="87"/>
      <c r="AD184" s="87"/>
      <c r="AE184" s="87"/>
      <c r="AF184" s="87"/>
      <c r="AG184" s="87"/>
    </row>
    <row r="185" spans="1:33" ht="31.5" customHeight="1">
      <c r="A185" s="87"/>
      <c r="B185" s="87"/>
      <c r="C185" s="87"/>
      <c r="D185" s="87"/>
      <c r="E185" s="396"/>
      <c r="F185" s="397"/>
      <c r="G185" s="397"/>
      <c r="H185" s="396"/>
      <c r="I185" s="397"/>
      <c r="J185" s="398"/>
      <c r="K185" s="87"/>
      <c r="L185" s="87"/>
      <c r="M185" s="398"/>
      <c r="N185" s="398"/>
      <c r="O185" s="398"/>
      <c r="P185" s="87"/>
      <c r="Q185" s="87"/>
      <c r="R185" s="87"/>
      <c r="S185" s="87"/>
      <c r="T185" s="87"/>
      <c r="U185" s="87"/>
      <c r="V185" s="87"/>
      <c r="W185" s="87"/>
      <c r="X185" s="87"/>
      <c r="Y185" s="87"/>
      <c r="Z185" s="87"/>
      <c r="AA185" s="87"/>
      <c r="AB185" s="87"/>
      <c r="AC185" s="87"/>
      <c r="AD185" s="87"/>
      <c r="AE185" s="87"/>
      <c r="AF185" s="87"/>
      <c r="AG185" s="87"/>
    </row>
    <row r="186" spans="1:33" ht="31.5" customHeight="1">
      <c r="A186" s="87"/>
      <c r="B186" s="87"/>
      <c r="C186" s="87"/>
      <c r="D186" s="87"/>
      <c r="E186" s="396"/>
      <c r="F186" s="397"/>
      <c r="G186" s="397"/>
      <c r="H186" s="396"/>
      <c r="I186" s="397"/>
      <c r="J186" s="398"/>
      <c r="K186" s="87"/>
      <c r="L186" s="87"/>
      <c r="M186" s="398"/>
      <c r="N186" s="398"/>
      <c r="O186" s="398"/>
      <c r="P186" s="87"/>
      <c r="Q186" s="87"/>
      <c r="R186" s="87"/>
      <c r="S186" s="87"/>
      <c r="T186" s="87"/>
      <c r="U186" s="87"/>
      <c r="V186" s="87"/>
      <c r="W186" s="87"/>
      <c r="X186" s="87"/>
      <c r="Y186" s="87"/>
      <c r="Z186" s="87"/>
      <c r="AA186" s="87"/>
      <c r="AB186" s="87"/>
      <c r="AC186" s="87"/>
      <c r="AD186" s="87"/>
      <c r="AE186" s="87"/>
      <c r="AF186" s="87"/>
      <c r="AG186" s="87"/>
    </row>
    <row r="187" spans="1:33" ht="31.5" customHeight="1">
      <c r="A187" s="87"/>
      <c r="B187" s="87"/>
      <c r="C187" s="87"/>
      <c r="D187" s="87"/>
      <c r="E187" s="396"/>
      <c r="F187" s="397"/>
      <c r="G187" s="397"/>
      <c r="H187" s="396"/>
      <c r="I187" s="397"/>
      <c r="J187" s="398"/>
      <c r="K187" s="87"/>
      <c r="L187" s="87"/>
      <c r="M187" s="398"/>
      <c r="N187" s="398"/>
      <c r="O187" s="398"/>
      <c r="P187" s="87"/>
      <c r="Q187" s="87"/>
      <c r="R187" s="87"/>
      <c r="S187" s="87"/>
      <c r="T187" s="87"/>
      <c r="U187" s="87"/>
      <c r="V187" s="87"/>
      <c r="W187" s="87"/>
      <c r="X187" s="87"/>
      <c r="Y187" s="87"/>
      <c r="Z187" s="87"/>
      <c r="AA187" s="87"/>
      <c r="AB187" s="87"/>
      <c r="AC187" s="87"/>
      <c r="AD187" s="87"/>
      <c r="AE187" s="87"/>
      <c r="AF187" s="87"/>
      <c r="AG187" s="87"/>
    </row>
    <row r="188" spans="1:33" ht="31.5" customHeight="1">
      <c r="A188" s="87"/>
      <c r="B188" s="87"/>
      <c r="C188" s="87"/>
      <c r="D188" s="87"/>
      <c r="E188" s="396"/>
      <c r="F188" s="397"/>
      <c r="G188" s="397"/>
      <c r="H188" s="396"/>
      <c r="I188" s="397"/>
      <c r="J188" s="398"/>
      <c r="K188" s="87"/>
      <c r="L188" s="87"/>
      <c r="M188" s="398"/>
      <c r="N188" s="398"/>
      <c r="O188" s="398"/>
      <c r="P188" s="87"/>
      <c r="Q188" s="87"/>
      <c r="R188" s="87"/>
      <c r="S188" s="87"/>
      <c r="T188" s="87"/>
      <c r="U188" s="87"/>
      <c r="V188" s="87"/>
      <c r="W188" s="87"/>
      <c r="X188" s="87"/>
      <c r="Y188" s="87"/>
      <c r="Z188" s="87"/>
      <c r="AA188" s="87"/>
      <c r="AB188" s="87"/>
      <c r="AC188" s="87"/>
      <c r="AD188" s="87"/>
      <c r="AE188" s="87"/>
      <c r="AF188" s="87"/>
      <c r="AG188" s="87"/>
    </row>
    <row r="189" spans="1:33" ht="31.5" customHeight="1">
      <c r="A189" s="87"/>
      <c r="B189" s="87"/>
      <c r="C189" s="87"/>
      <c r="D189" s="87"/>
      <c r="E189" s="396"/>
      <c r="F189" s="397"/>
      <c r="G189" s="397"/>
      <c r="H189" s="396"/>
      <c r="I189" s="397"/>
      <c r="J189" s="398"/>
      <c r="K189" s="87"/>
      <c r="L189" s="87"/>
      <c r="M189" s="398"/>
      <c r="N189" s="398"/>
      <c r="O189" s="398"/>
      <c r="P189" s="87"/>
      <c r="Q189" s="87"/>
      <c r="R189" s="87"/>
      <c r="S189" s="87"/>
      <c r="T189" s="87"/>
      <c r="U189" s="87"/>
      <c r="V189" s="87"/>
      <c r="W189" s="87"/>
      <c r="X189" s="87"/>
      <c r="Y189" s="87"/>
      <c r="Z189" s="87"/>
      <c r="AA189" s="87"/>
      <c r="AB189" s="87"/>
      <c r="AC189" s="87"/>
      <c r="AD189" s="87"/>
      <c r="AE189" s="87"/>
      <c r="AF189" s="87"/>
      <c r="AG189" s="87"/>
    </row>
    <row r="190" spans="1:33" ht="31.5" customHeight="1">
      <c r="A190" s="87"/>
      <c r="B190" s="87"/>
      <c r="C190" s="87"/>
      <c r="D190" s="87"/>
      <c r="E190" s="396"/>
      <c r="F190" s="397"/>
      <c r="G190" s="397"/>
      <c r="H190" s="396"/>
      <c r="I190" s="397"/>
      <c r="J190" s="398"/>
      <c r="K190" s="87"/>
      <c r="L190" s="87"/>
      <c r="M190" s="398"/>
      <c r="N190" s="398"/>
      <c r="O190" s="398"/>
      <c r="P190" s="87"/>
      <c r="Q190" s="87"/>
      <c r="R190" s="87"/>
      <c r="S190" s="87"/>
      <c r="T190" s="87"/>
      <c r="U190" s="87"/>
      <c r="V190" s="87"/>
      <c r="W190" s="87"/>
      <c r="X190" s="87"/>
      <c r="Y190" s="87"/>
      <c r="Z190" s="87"/>
      <c r="AA190" s="87"/>
      <c r="AB190" s="87"/>
      <c r="AC190" s="87"/>
      <c r="AD190" s="87"/>
      <c r="AE190" s="87"/>
      <c r="AF190" s="87"/>
      <c r="AG190" s="87"/>
    </row>
    <row r="191" spans="1:33" ht="31.5" customHeight="1">
      <c r="A191" s="87"/>
      <c r="B191" s="87"/>
      <c r="C191" s="87"/>
      <c r="D191" s="87"/>
      <c r="E191" s="396"/>
      <c r="F191" s="397"/>
      <c r="G191" s="397"/>
      <c r="H191" s="396"/>
      <c r="I191" s="397"/>
      <c r="J191" s="398"/>
      <c r="K191" s="87"/>
      <c r="L191" s="87"/>
      <c r="M191" s="398"/>
      <c r="N191" s="398"/>
      <c r="O191" s="398"/>
      <c r="P191" s="87"/>
      <c r="Q191" s="87"/>
      <c r="R191" s="87"/>
      <c r="S191" s="87"/>
      <c r="T191" s="87"/>
      <c r="U191" s="87"/>
      <c r="V191" s="87"/>
      <c r="W191" s="87"/>
      <c r="X191" s="87"/>
      <c r="Y191" s="87"/>
      <c r="Z191" s="87"/>
      <c r="AA191" s="87"/>
      <c r="AB191" s="87"/>
      <c r="AC191" s="87"/>
      <c r="AD191" s="87"/>
      <c r="AE191" s="87"/>
      <c r="AF191" s="87"/>
      <c r="AG191" s="87"/>
    </row>
    <row r="192" spans="1:33" ht="31.5" customHeight="1">
      <c r="A192" s="87"/>
      <c r="B192" s="87"/>
      <c r="C192" s="87"/>
      <c r="D192" s="87"/>
      <c r="E192" s="396"/>
      <c r="F192" s="397"/>
      <c r="G192" s="397"/>
      <c r="H192" s="396"/>
      <c r="I192" s="397"/>
      <c r="J192" s="398"/>
      <c r="K192" s="87"/>
      <c r="L192" s="87"/>
      <c r="M192" s="398"/>
      <c r="N192" s="398"/>
      <c r="O192" s="398"/>
      <c r="P192" s="87"/>
      <c r="Q192" s="87"/>
      <c r="R192" s="87"/>
      <c r="S192" s="87"/>
      <c r="T192" s="87"/>
      <c r="U192" s="87"/>
      <c r="V192" s="87"/>
      <c r="W192" s="87"/>
      <c r="X192" s="87"/>
      <c r="Y192" s="87"/>
      <c r="Z192" s="87"/>
      <c r="AA192" s="87"/>
      <c r="AB192" s="87"/>
      <c r="AC192" s="87"/>
      <c r="AD192" s="87"/>
      <c r="AE192" s="87"/>
      <c r="AF192" s="87"/>
      <c r="AG192" s="87"/>
    </row>
    <row r="193" spans="1:33" ht="31.5" customHeight="1">
      <c r="A193" s="87"/>
      <c r="B193" s="87"/>
      <c r="C193" s="87"/>
      <c r="D193" s="87"/>
      <c r="E193" s="396"/>
      <c r="F193" s="397"/>
      <c r="G193" s="397"/>
      <c r="H193" s="396"/>
      <c r="I193" s="397"/>
      <c r="J193" s="398"/>
      <c r="K193" s="87"/>
      <c r="L193" s="87"/>
      <c r="M193" s="398"/>
      <c r="N193" s="398"/>
      <c r="O193" s="398"/>
      <c r="P193" s="87"/>
      <c r="Q193" s="87"/>
      <c r="R193" s="87"/>
      <c r="S193" s="87"/>
      <c r="T193" s="87"/>
      <c r="U193" s="87"/>
      <c r="V193" s="87"/>
      <c r="W193" s="87"/>
      <c r="X193" s="87"/>
      <c r="Y193" s="87"/>
      <c r="Z193" s="87"/>
      <c r="AA193" s="87"/>
      <c r="AB193" s="87"/>
      <c r="AC193" s="87"/>
      <c r="AD193" s="87"/>
      <c r="AE193" s="87"/>
      <c r="AF193" s="87"/>
      <c r="AG193" s="87"/>
    </row>
    <row r="194" spans="1:33" ht="31.5" customHeight="1">
      <c r="A194" s="87"/>
      <c r="B194" s="87"/>
      <c r="C194" s="87"/>
      <c r="D194" s="87"/>
      <c r="E194" s="396"/>
      <c r="F194" s="397"/>
      <c r="G194" s="397"/>
      <c r="H194" s="396"/>
      <c r="I194" s="397"/>
      <c r="J194" s="398"/>
      <c r="K194" s="87"/>
      <c r="L194" s="87"/>
      <c r="M194" s="398"/>
      <c r="N194" s="398"/>
      <c r="O194" s="398"/>
      <c r="P194" s="87"/>
      <c r="Q194" s="87"/>
      <c r="R194" s="87"/>
      <c r="S194" s="87"/>
      <c r="T194" s="87"/>
      <c r="U194" s="87"/>
      <c r="V194" s="87"/>
      <c r="W194" s="87"/>
      <c r="X194" s="87"/>
      <c r="Y194" s="87"/>
      <c r="Z194" s="87"/>
      <c r="AA194" s="87"/>
      <c r="AB194" s="87"/>
      <c r="AC194" s="87"/>
      <c r="AD194" s="87"/>
      <c r="AE194" s="87"/>
      <c r="AF194" s="87"/>
      <c r="AG194" s="87"/>
    </row>
    <row r="195" spans="1:33" ht="31.5" customHeight="1">
      <c r="A195" s="87"/>
      <c r="B195" s="87"/>
      <c r="C195" s="87"/>
      <c r="D195" s="87"/>
      <c r="E195" s="396"/>
      <c r="F195" s="397"/>
      <c r="G195" s="397"/>
      <c r="H195" s="396"/>
      <c r="I195" s="397"/>
      <c r="J195" s="398"/>
      <c r="K195" s="87"/>
      <c r="L195" s="87"/>
      <c r="M195" s="398"/>
      <c r="N195" s="398"/>
      <c r="O195" s="398"/>
      <c r="P195" s="87"/>
      <c r="Q195" s="87"/>
      <c r="R195" s="87"/>
      <c r="S195" s="87"/>
      <c r="T195" s="87"/>
      <c r="U195" s="87"/>
      <c r="V195" s="87"/>
      <c r="W195" s="87"/>
      <c r="X195" s="87"/>
      <c r="Y195" s="87"/>
      <c r="Z195" s="87"/>
      <c r="AA195" s="87"/>
      <c r="AB195" s="87"/>
      <c r="AC195" s="87"/>
      <c r="AD195" s="87"/>
      <c r="AE195" s="87"/>
      <c r="AF195" s="87"/>
      <c r="AG195" s="87"/>
    </row>
    <row r="196" spans="1:33" ht="31.5" customHeight="1">
      <c r="A196" s="87"/>
      <c r="B196" s="87"/>
      <c r="C196" s="87"/>
      <c r="D196" s="87"/>
      <c r="E196" s="396"/>
      <c r="F196" s="397"/>
      <c r="G196" s="397"/>
      <c r="H196" s="396"/>
      <c r="I196" s="397"/>
      <c r="J196" s="398"/>
      <c r="K196" s="87"/>
      <c r="L196" s="87"/>
      <c r="M196" s="398"/>
      <c r="N196" s="398"/>
      <c r="O196" s="398"/>
      <c r="P196" s="87"/>
      <c r="Q196" s="87"/>
      <c r="R196" s="87"/>
      <c r="S196" s="87"/>
      <c r="T196" s="87"/>
      <c r="U196" s="87"/>
      <c r="V196" s="87"/>
      <c r="W196" s="87"/>
      <c r="X196" s="87"/>
      <c r="Y196" s="87"/>
      <c r="Z196" s="87"/>
      <c r="AA196" s="87"/>
      <c r="AB196" s="87"/>
      <c r="AC196" s="87"/>
      <c r="AD196" s="87"/>
      <c r="AE196" s="87"/>
      <c r="AF196" s="87"/>
      <c r="AG196" s="87"/>
    </row>
    <row r="197" spans="1:33" ht="31.5" customHeight="1">
      <c r="A197" s="87"/>
      <c r="B197" s="87"/>
      <c r="C197" s="87"/>
      <c r="D197" s="87"/>
      <c r="E197" s="396"/>
      <c r="F197" s="397"/>
      <c r="G197" s="397"/>
      <c r="H197" s="396"/>
      <c r="I197" s="397"/>
      <c r="J197" s="398"/>
      <c r="K197" s="87"/>
      <c r="L197" s="87"/>
      <c r="M197" s="398"/>
      <c r="N197" s="398"/>
      <c r="O197" s="398"/>
      <c r="P197" s="87"/>
      <c r="Q197" s="87"/>
      <c r="R197" s="87"/>
      <c r="S197" s="87"/>
      <c r="T197" s="87"/>
      <c r="U197" s="87"/>
      <c r="V197" s="87"/>
      <c r="W197" s="87"/>
      <c r="X197" s="87"/>
      <c r="Y197" s="87"/>
      <c r="Z197" s="87"/>
      <c r="AA197" s="87"/>
      <c r="AB197" s="87"/>
      <c r="AC197" s="87"/>
      <c r="AD197" s="87"/>
      <c r="AE197" s="87"/>
      <c r="AF197" s="87"/>
      <c r="AG197" s="87"/>
    </row>
    <row r="198" spans="1:33" ht="31.5" customHeight="1">
      <c r="A198" s="87"/>
      <c r="B198" s="87"/>
      <c r="C198" s="87"/>
      <c r="D198" s="87"/>
      <c r="E198" s="396"/>
      <c r="F198" s="397"/>
      <c r="G198" s="397"/>
      <c r="H198" s="396"/>
      <c r="I198" s="397"/>
      <c r="J198" s="398"/>
      <c r="K198" s="87"/>
      <c r="L198" s="87"/>
      <c r="M198" s="398"/>
      <c r="N198" s="398"/>
      <c r="O198" s="398"/>
      <c r="P198" s="87"/>
      <c r="Q198" s="87"/>
      <c r="R198" s="87"/>
      <c r="S198" s="87"/>
      <c r="T198" s="87"/>
      <c r="U198" s="87"/>
      <c r="V198" s="87"/>
      <c r="W198" s="87"/>
      <c r="X198" s="87"/>
      <c r="Y198" s="87"/>
      <c r="Z198" s="87"/>
      <c r="AA198" s="87"/>
      <c r="AB198" s="87"/>
      <c r="AC198" s="87"/>
      <c r="AD198" s="87"/>
      <c r="AE198" s="87"/>
      <c r="AF198" s="87"/>
      <c r="AG198" s="87"/>
    </row>
    <row r="199" spans="1:33" ht="31.5" customHeight="1">
      <c r="A199" s="87"/>
      <c r="B199" s="87"/>
      <c r="C199" s="87"/>
      <c r="D199" s="87"/>
      <c r="E199" s="396"/>
      <c r="F199" s="397"/>
      <c r="G199" s="397"/>
      <c r="H199" s="396"/>
      <c r="I199" s="397"/>
      <c r="J199" s="398"/>
      <c r="K199" s="87"/>
      <c r="L199" s="87"/>
      <c r="M199" s="398"/>
      <c r="N199" s="398"/>
      <c r="O199" s="398"/>
      <c r="P199" s="87"/>
      <c r="Q199" s="87"/>
      <c r="R199" s="87"/>
      <c r="S199" s="87"/>
      <c r="T199" s="87"/>
      <c r="U199" s="87"/>
      <c r="V199" s="87"/>
      <c r="W199" s="87"/>
      <c r="X199" s="87"/>
      <c r="Y199" s="87"/>
      <c r="Z199" s="87"/>
      <c r="AA199" s="87"/>
      <c r="AB199" s="87"/>
      <c r="AC199" s="87"/>
      <c r="AD199" s="87"/>
      <c r="AE199" s="87"/>
      <c r="AF199" s="87"/>
      <c r="AG199" s="87"/>
    </row>
    <row r="200" spans="1:33" ht="31.5" customHeight="1">
      <c r="A200" s="87"/>
      <c r="B200" s="87"/>
      <c r="C200" s="87"/>
      <c r="D200" s="87"/>
      <c r="E200" s="396"/>
      <c r="F200" s="397"/>
      <c r="G200" s="397"/>
      <c r="H200" s="396"/>
      <c r="I200" s="397"/>
      <c r="J200" s="398"/>
      <c r="K200" s="87"/>
      <c r="L200" s="87"/>
      <c r="M200" s="398"/>
      <c r="N200" s="398"/>
      <c r="O200" s="398"/>
      <c r="P200" s="87"/>
      <c r="Q200" s="87"/>
      <c r="R200" s="87"/>
      <c r="S200" s="87"/>
      <c r="T200" s="87"/>
      <c r="U200" s="87"/>
      <c r="V200" s="87"/>
      <c r="W200" s="87"/>
      <c r="X200" s="87"/>
      <c r="Y200" s="87"/>
      <c r="Z200" s="87"/>
      <c r="AA200" s="87"/>
      <c r="AB200" s="87"/>
      <c r="AC200" s="87"/>
      <c r="AD200" s="87"/>
      <c r="AE200" s="87"/>
      <c r="AF200" s="87"/>
      <c r="AG200" s="87"/>
    </row>
    <row r="201" spans="1:33" ht="31.5" customHeight="1">
      <c r="A201" s="87"/>
      <c r="B201" s="87"/>
      <c r="C201" s="87"/>
      <c r="D201" s="87"/>
      <c r="E201" s="396"/>
      <c r="F201" s="397"/>
      <c r="G201" s="397"/>
      <c r="H201" s="396"/>
      <c r="I201" s="397"/>
      <c r="J201" s="398"/>
      <c r="K201" s="87"/>
      <c r="L201" s="87"/>
      <c r="M201" s="398"/>
      <c r="N201" s="398"/>
      <c r="O201" s="398"/>
      <c r="P201" s="87"/>
      <c r="Q201" s="87"/>
      <c r="R201" s="87"/>
      <c r="S201" s="87"/>
      <c r="T201" s="87"/>
      <c r="U201" s="87"/>
      <c r="V201" s="87"/>
      <c r="W201" s="87"/>
      <c r="X201" s="87"/>
      <c r="Y201" s="87"/>
      <c r="Z201" s="87"/>
      <c r="AA201" s="87"/>
      <c r="AB201" s="87"/>
      <c r="AC201" s="87"/>
      <c r="AD201" s="87"/>
      <c r="AE201" s="87"/>
      <c r="AF201" s="87"/>
      <c r="AG201" s="87"/>
    </row>
    <row r="202" spans="1:33" ht="31.5" customHeight="1">
      <c r="A202" s="87"/>
      <c r="B202" s="87"/>
      <c r="C202" s="87"/>
      <c r="D202" s="87"/>
      <c r="E202" s="396"/>
      <c r="F202" s="397"/>
      <c r="G202" s="397"/>
      <c r="H202" s="396"/>
      <c r="I202" s="397"/>
      <c r="J202" s="398"/>
      <c r="K202" s="87"/>
      <c r="L202" s="87"/>
      <c r="M202" s="398"/>
      <c r="N202" s="398"/>
      <c r="O202" s="398"/>
      <c r="P202" s="87"/>
      <c r="Q202" s="87"/>
      <c r="R202" s="87"/>
      <c r="S202" s="87"/>
      <c r="T202" s="87"/>
      <c r="U202" s="87"/>
      <c r="V202" s="87"/>
      <c r="W202" s="87"/>
      <c r="X202" s="87"/>
      <c r="Y202" s="87"/>
      <c r="Z202" s="87"/>
      <c r="AA202" s="87"/>
      <c r="AB202" s="87"/>
      <c r="AC202" s="87"/>
      <c r="AD202" s="87"/>
      <c r="AE202" s="87"/>
      <c r="AF202" s="87"/>
      <c r="AG202" s="87"/>
    </row>
    <row r="203" spans="1:33" ht="31.5" customHeight="1">
      <c r="A203" s="87"/>
      <c r="B203" s="87"/>
      <c r="C203" s="87"/>
      <c r="D203" s="87"/>
      <c r="E203" s="396"/>
      <c r="F203" s="397"/>
      <c r="G203" s="397"/>
      <c r="H203" s="396"/>
      <c r="I203" s="397"/>
      <c r="J203" s="398"/>
      <c r="K203" s="87"/>
      <c r="L203" s="87"/>
      <c r="M203" s="398"/>
      <c r="N203" s="398"/>
      <c r="O203" s="398"/>
      <c r="P203" s="87"/>
      <c r="Q203" s="87"/>
      <c r="R203" s="87"/>
      <c r="S203" s="87"/>
      <c r="T203" s="87"/>
      <c r="U203" s="87"/>
      <c r="V203" s="87"/>
      <c r="W203" s="87"/>
      <c r="X203" s="87"/>
      <c r="Y203" s="87"/>
      <c r="Z203" s="87"/>
      <c r="AA203" s="87"/>
      <c r="AB203" s="87"/>
      <c r="AC203" s="87"/>
      <c r="AD203" s="87"/>
      <c r="AE203" s="87"/>
      <c r="AF203" s="87"/>
      <c r="AG203" s="87"/>
    </row>
    <row r="204" spans="1:33" ht="31.5" customHeight="1">
      <c r="A204" s="87"/>
      <c r="B204" s="87"/>
      <c r="C204" s="87"/>
      <c r="D204" s="87"/>
      <c r="E204" s="396"/>
      <c r="F204" s="397"/>
      <c r="G204" s="397"/>
      <c r="H204" s="396"/>
      <c r="I204" s="397"/>
      <c r="J204" s="398"/>
      <c r="K204" s="87"/>
      <c r="L204" s="87"/>
      <c r="M204" s="398"/>
      <c r="N204" s="398"/>
      <c r="O204" s="398"/>
      <c r="P204" s="87"/>
      <c r="Q204" s="87"/>
      <c r="R204" s="87"/>
      <c r="S204" s="87"/>
      <c r="T204" s="87"/>
      <c r="U204" s="87"/>
      <c r="V204" s="87"/>
      <c r="W204" s="87"/>
      <c r="X204" s="87"/>
      <c r="Y204" s="87"/>
      <c r="Z204" s="87"/>
      <c r="AA204" s="87"/>
      <c r="AB204" s="87"/>
      <c r="AC204" s="87"/>
      <c r="AD204" s="87"/>
      <c r="AE204" s="87"/>
      <c r="AF204" s="87"/>
      <c r="AG204" s="87"/>
    </row>
    <row r="205" spans="1:33" ht="31.5" customHeight="1">
      <c r="A205" s="87"/>
      <c r="B205" s="87"/>
      <c r="C205" s="87"/>
      <c r="D205" s="87"/>
      <c r="E205" s="396"/>
      <c r="F205" s="397"/>
      <c r="G205" s="397"/>
      <c r="H205" s="396"/>
      <c r="I205" s="397"/>
      <c r="J205" s="398"/>
      <c r="K205" s="87"/>
      <c r="L205" s="87"/>
      <c r="M205" s="398"/>
      <c r="N205" s="398"/>
      <c r="O205" s="398"/>
      <c r="P205" s="87"/>
      <c r="Q205" s="87"/>
      <c r="R205" s="87"/>
      <c r="S205" s="87"/>
      <c r="T205" s="87"/>
      <c r="U205" s="87"/>
      <c r="V205" s="87"/>
      <c r="W205" s="87"/>
      <c r="X205" s="87"/>
      <c r="Y205" s="87"/>
      <c r="Z205" s="87"/>
      <c r="AA205" s="87"/>
      <c r="AB205" s="87"/>
      <c r="AC205" s="87"/>
      <c r="AD205" s="87"/>
      <c r="AE205" s="87"/>
      <c r="AF205" s="87"/>
      <c r="AG205" s="87"/>
    </row>
    <row r="206" spans="1:33" ht="31.5" customHeight="1">
      <c r="A206" s="87"/>
      <c r="B206" s="87"/>
      <c r="C206" s="87"/>
      <c r="D206" s="87"/>
      <c r="E206" s="396"/>
      <c r="F206" s="397"/>
      <c r="G206" s="397"/>
      <c r="H206" s="396"/>
      <c r="I206" s="397"/>
      <c r="J206" s="398"/>
      <c r="K206" s="87"/>
      <c r="L206" s="87"/>
      <c r="M206" s="398"/>
      <c r="N206" s="398"/>
      <c r="O206" s="398"/>
      <c r="P206" s="87"/>
      <c r="Q206" s="87"/>
      <c r="R206" s="87"/>
      <c r="S206" s="87"/>
      <c r="T206" s="87"/>
      <c r="U206" s="87"/>
      <c r="V206" s="87"/>
      <c r="W206" s="87"/>
      <c r="X206" s="87"/>
      <c r="Y206" s="87"/>
      <c r="Z206" s="87"/>
      <c r="AA206" s="87"/>
      <c r="AB206" s="87"/>
      <c r="AC206" s="87"/>
      <c r="AD206" s="87"/>
      <c r="AE206" s="87"/>
      <c r="AF206" s="87"/>
      <c r="AG206" s="87"/>
    </row>
    <row r="207" spans="1:33" ht="31.5" customHeight="1">
      <c r="A207" s="87"/>
      <c r="B207" s="87"/>
      <c r="C207" s="87"/>
      <c r="D207" s="87"/>
      <c r="E207" s="396"/>
      <c r="F207" s="397"/>
      <c r="G207" s="397"/>
      <c r="H207" s="396"/>
      <c r="I207" s="397"/>
      <c r="J207" s="398"/>
      <c r="K207" s="87"/>
      <c r="L207" s="87"/>
      <c r="M207" s="398"/>
      <c r="N207" s="398"/>
      <c r="O207" s="398"/>
      <c r="P207" s="87"/>
      <c r="Q207" s="87"/>
      <c r="R207" s="87"/>
      <c r="S207" s="87"/>
      <c r="T207" s="87"/>
      <c r="U207" s="87"/>
      <c r="V207" s="87"/>
      <c r="W207" s="87"/>
      <c r="X207" s="87"/>
      <c r="Y207" s="87"/>
      <c r="Z207" s="87"/>
      <c r="AA207" s="87"/>
      <c r="AB207" s="87"/>
      <c r="AC207" s="87"/>
      <c r="AD207" s="87"/>
      <c r="AE207" s="87"/>
      <c r="AF207" s="87"/>
      <c r="AG207" s="87"/>
    </row>
    <row r="208" spans="1:33" ht="31.5" customHeight="1">
      <c r="A208" s="87"/>
      <c r="B208" s="87"/>
      <c r="C208" s="87"/>
      <c r="D208" s="87"/>
      <c r="E208" s="396"/>
      <c r="F208" s="397"/>
      <c r="G208" s="397"/>
      <c r="H208" s="396"/>
      <c r="I208" s="397"/>
      <c r="J208" s="398"/>
      <c r="K208" s="87"/>
      <c r="L208" s="87"/>
      <c r="M208" s="398"/>
      <c r="N208" s="398"/>
      <c r="O208" s="398"/>
      <c r="P208" s="87"/>
      <c r="Q208" s="87"/>
      <c r="R208" s="87"/>
      <c r="S208" s="87"/>
      <c r="T208" s="87"/>
      <c r="U208" s="87"/>
      <c r="V208" s="87"/>
      <c r="W208" s="87"/>
      <c r="X208" s="87"/>
      <c r="Y208" s="87"/>
      <c r="Z208" s="87"/>
      <c r="AA208" s="87"/>
      <c r="AB208" s="87"/>
      <c r="AC208" s="87"/>
      <c r="AD208" s="87"/>
      <c r="AE208" s="87"/>
      <c r="AF208" s="87"/>
      <c r="AG208" s="87"/>
    </row>
    <row r="209" spans="1:33" ht="31.5" customHeight="1">
      <c r="A209" s="87"/>
      <c r="B209" s="87"/>
      <c r="C209" s="87"/>
      <c r="D209" s="87"/>
      <c r="E209" s="396"/>
      <c r="F209" s="397"/>
      <c r="G209" s="397"/>
      <c r="H209" s="396"/>
      <c r="I209" s="397"/>
      <c r="J209" s="398"/>
      <c r="K209" s="87"/>
      <c r="L209" s="87"/>
      <c r="M209" s="398"/>
      <c r="N209" s="398"/>
      <c r="O209" s="398"/>
      <c r="P209" s="87"/>
      <c r="Q209" s="87"/>
      <c r="R209" s="87"/>
      <c r="S209" s="87"/>
      <c r="T209" s="87"/>
      <c r="U209" s="87"/>
      <c r="V209" s="87"/>
      <c r="W209" s="87"/>
      <c r="X209" s="87"/>
      <c r="Y209" s="87"/>
      <c r="Z209" s="87"/>
      <c r="AA209" s="87"/>
      <c r="AB209" s="87"/>
      <c r="AC209" s="87"/>
      <c r="AD209" s="87"/>
      <c r="AE209" s="87"/>
      <c r="AF209" s="87"/>
      <c r="AG209" s="87"/>
    </row>
    <row r="210" spans="1:33" ht="31.5" customHeight="1">
      <c r="A210" s="87"/>
      <c r="B210" s="87"/>
      <c r="C210" s="87"/>
      <c r="D210" s="87"/>
      <c r="E210" s="396"/>
      <c r="F210" s="397"/>
      <c r="G210" s="397"/>
      <c r="H210" s="396"/>
      <c r="I210" s="397"/>
      <c r="J210" s="398"/>
      <c r="K210" s="87"/>
      <c r="L210" s="87"/>
      <c r="M210" s="398"/>
      <c r="N210" s="398"/>
      <c r="O210" s="398"/>
      <c r="P210" s="87"/>
      <c r="Q210" s="87"/>
      <c r="R210" s="87"/>
      <c r="S210" s="87"/>
      <c r="T210" s="87"/>
      <c r="U210" s="87"/>
      <c r="V210" s="87"/>
      <c r="W210" s="87"/>
      <c r="X210" s="87"/>
      <c r="Y210" s="87"/>
      <c r="Z210" s="87"/>
      <c r="AA210" s="87"/>
      <c r="AB210" s="87"/>
      <c r="AC210" s="87"/>
      <c r="AD210" s="87"/>
      <c r="AE210" s="87"/>
      <c r="AF210" s="87"/>
      <c r="AG210" s="87"/>
    </row>
    <row r="211" spans="1:33" ht="31.5" customHeight="1">
      <c r="A211" s="87"/>
      <c r="B211" s="87"/>
      <c r="C211" s="87"/>
      <c r="D211" s="87"/>
      <c r="E211" s="396"/>
      <c r="F211" s="397"/>
      <c r="G211" s="397"/>
      <c r="H211" s="396"/>
      <c r="I211" s="397"/>
      <c r="J211" s="398"/>
      <c r="K211" s="87"/>
      <c r="L211" s="87"/>
      <c r="M211" s="398"/>
      <c r="N211" s="398"/>
      <c r="O211" s="398"/>
      <c r="P211" s="87"/>
      <c r="Q211" s="87"/>
      <c r="R211" s="87"/>
      <c r="S211" s="87"/>
      <c r="T211" s="87"/>
      <c r="U211" s="87"/>
      <c r="V211" s="87"/>
      <c r="W211" s="87"/>
      <c r="X211" s="87"/>
      <c r="Y211" s="87"/>
      <c r="Z211" s="87"/>
      <c r="AA211" s="87"/>
      <c r="AB211" s="87"/>
      <c r="AC211" s="87"/>
      <c r="AD211" s="87"/>
      <c r="AE211" s="87"/>
      <c r="AF211" s="87"/>
      <c r="AG211" s="87"/>
    </row>
    <row r="212" spans="1:33" ht="31.5" customHeight="1">
      <c r="A212" s="87"/>
      <c r="B212" s="87"/>
      <c r="C212" s="87"/>
      <c r="D212" s="87"/>
      <c r="E212" s="396"/>
      <c r="F212" s="397"/>
      <c r="G212" s="397"/>
      <c r="H212" s="396"/>
      <c r="I212" s="397"/>
      <c r="J212" s="398"/>
      <c r="K212" s="87"/>
      <c r="L212" s="87"/>
      <c r="M212" s="398"/>
      <c r="N212" s="398"/>
      <c r="O212" s="398"/>
      <c r="P212" s="87"/>
      <c r="Q212" s="87"/>
      <c r="R212" s="87"/>
      <c r="S212" s="87"/>
      <c r="T212" s="87"/>
      <c r="U212" s="87"/>
      <c r="V212" s="87"/>
      <c r="W212" s="87"/>
      <c r="X212" s="87"/>
      <c r="Y212" s="87"/>
      <c r="Z212" s="87"/>
      <c r="AA212" s="87"/>
      <c r="AB212" s="87"/>
      <c r="AC212" s="87"/>
      <c r="AD212" s="87"/>
      <c r="AE212" s="87"/>
      <c r="AF212" s="87"/>
      <c r="AG212" s="87"/>
    </row>
    <row r="213" spans="1:33" ht="31.5" customHeight="1">
      <c r="A213" s="87"/>
      <c r="B213" s="87"/>
      <c r="C213" s="87"/>
      <c r="D213" s="87"/>
      <c r="E213" s="396"/>
      <c r="F213" s="397"/>
      <c r="G213" s="397"/>
      <c r="H213" s="396"/>
      <c r="I213" s="397"/>
      <c r="J213" s="398"/>
      <c r="K213" s="87"/>
      <c r="L213" s="87"/>
      <c r="M213" s="398"/>
      <c r="N213" s="398"/>
      <c r="O213" s="398"/>
      <c r="P213" s="87"/>
      <c r="Q213" s="87"/>
      <c r="R213" s="87"/>
      <c r="S213" s="87"/>
      <c r="T213" s="87"/>
      <c r="U213" s="87"/>
      <c r="V213" s="87"/>
      <c r="W213" s="87"/>
      <c r="X213" s="87"/>
      <c r="Y213" s="87"/>
      <c r="Z213" s="87"/>
      <c r="AA213" s="87"/>
      <c r="AB213" s="87"/>
      <c r="AC213" s="87"/>
      <c r="AD213" s="87"/>
      <c r="AE213" s="87"/>
      <c r="AF213" s="87"/>
      <c r="AG213" s="87"/>
    </row>
    <row r="214" spans="1:33" ht="31.5" customHeight="1">
      <c r="A214" s="87"/>
      <c r="B214" s="87"/>
      <c r="C214" s="87"/>
      <c r="D214" s="87"/>
      <c r="E214" s="396"/>
      <c r="F214" s="397"/>
      <c r="G214" s="397"/>
      <c r="H214" s="396"/>
      <c r="I214" s="397"/>
      <c r="J214" s="398"/>
      <c r="K214" s="87"/>
      <c r="L214" s="87"/>
      <c r="M214" s="398"/>
      <c r="N214" s="398"/>
      <c r="O214" s="398"/>
      <c r="P214" s="87"/>
      <c r="Q214" s="87"/>
      <c r="R214" s="87"/>
      <c r="S214" s="87"/>
      <c r="T214" s="87"/>
      <c r="U214" s="87"/>
      <c r="V214" s="87"/>
      <c r="W214" s="87"/>
      <c r="X214" s="87"/>
      <c r="Y214" s="87"/>
      <c r="Z214" s="87"/>
      <c r="AA214" s="87"/>
      <c r="AB214" s="87"/>
      <c r="AC214" s="87"/>
      <c r="AD214" s="87"/>
      <c r="AE214" s="87"/>
      <c r="AF214" s="87"/>
      <c r="AG214" s="87"/>
    </row>
    <row r="215" spans="1:33" ht="31.5" customHeight="1">
      <c r="A215" s="87"/>
      <c r="B215" s="87"/>
      <c r="C215" s="87"/>
      <c r="D215" s="87"/>
      <c r="E215" s="396"/>
      <c r="F215" s="397"/>
      <c r="G215" s="397"/>
      <c r="H215" s="396"/>
      <c r="I215" s="397"/>
      <c r="J215" s="398"/>
      <c r="K215" s="87"/>
      <c r="L215" s="87"/>
      <c r="M215" s="398"/>
      <c r="N215" s="398"/>
      <c r="O215" s="398"/>
      <c r="P215" s="87"/>
      <c r="Q215" s="87"/>
      <c r="R215" s="87"/>
      <c r="S215" s="87"/>
      <c r="T215" s="87"/>
      <c r="U215" s="87"/>
      <c r="V215" s="87"/>
      <c r="W215" s="87"/>
      <c r="X215" s="87"/>
      <c r="Y215" s="87"/>
      <c r="Z215" s="87"/>
      <c r="AA215" s="87"/>
      <c r="AB215" s="87"/>
      <c r="AC215" s="87"/>
      <c r="AD215" s="87"/>
      <c r="AE215" s="87"/>
      <c r="AF215" s="87"/>
      <c r="AG215" s="87"/>
    </row>
    <row r="216" spans="1:33" ht="31.5" customHeight="1">
      <c r="A216" s="87"/>
      <c r="B216" s="87"/>
      <c r="C216" s="87"/>
      <c r="D216" s="87"/>
      <c r="E216" s="396"/>
      <c r="F216" s="397"/>
      <c r="G216" s="397"/>
      <c r="H216" s="396"/>
      <c r="I216" s="397"/>
      <c r="J216" s="398"/>
      <c r="K216" s="87"/>
      <c r="L216" s="87"/>
      <c r="M216" s="398"/>
      <c r="N216" s="398"/>
      <c r="O216" s="398"/>
      <c r="P216" s="87"/>
      <c r="Q216" s="87"/>
      <c r="R216" s="87"/>
      <c r="S216" s="87"/>
      <c r="T216" s="87"/>
      <c r="U216" s="87"/>
      <c r="V216" s="87"/>
      <c r="W216" s="87"/>
      <c r="X216" s="87"/>
      <c r="Y216" s="87"/>
      <c r="Z216" s="87"/>
      <c r="AA216" s="87"/>
      <c r="AB216" s="87"/>
      <c r="AC216" s="87"/>
      <c r="AD216" s="87"/>
      <c r="AE216" s="87"/>
      <c r="AF216" s="87"/>
      <c r="AG216" s="87"/>
    </row>
    <row r="217" spans="1:33" ht="31.5" customHeight="1">
      <c r="A217" s="87"/>
      <c r="B217" s="87"/>
      <c r="C217" s="87"/>
      <c r="D217" s="87"/>
      <c r="E217" s="396"/>
      <c r="F217" s="397"/>
      <c r="G217" s="397"/>
      <c r="H217" s="396"/>
      <c r="I217" s="397"/>
      <c r="J217" s="398"/>
      <c r="K217" s="87"/>
      <c r="L217" s="87"/>
      <c r="M217" s="398"/>
      <c r="N217" s="398"/>
      <c r="O217" s="398"/>
      <c r="P217" s="87"/>
      <c r="Q217" s="87"/>
      <c r="R217" s="87"/>
      <c r="S217" s="87"/>
      <c r="T217" s="87"/>
      <c r="U217" s="87"/>
      <c r="V217" s="87"/>
      <c r="W217" s="87"/>
      <c r="X217" s="87"/>
      <c r="Y217" s="87"/>
      <c r="Z217" s="87"/>
      <c r="AA217" s="87"/>
      <c r="AB217" s="87"/>
      <c r="AC217" s="87"/>
      <c r="AD217" s="87"/>
      <c r="AE217" s="87"/>
      <c r="AF217" s="87"/>
      <c r="AG217" s="87"/>
    </row>
    <row r="218" spans="1:33" ht="31.5" customHeight="1">
      <c r="A218" s="87"/>
      <c r="B218" s="87"/>
      <c r="C218" s="87"/>
      <c r="D218" s="87"/>
      <c r="E218" s="396"/>
      <c r="F218" s="397"/>
      <c r="G218" s="397"/>
      <c r="H218" s="396"/>
      <c r="I218" s="397"/>
      <c r="J218" s="398"/>
      <c r="K218" s="87"/>
      <c r="L218" s="87"/>
      <c r="M218" s="398"/>
      <c r="N218" s="398"/>
      <c r="O218" s="398"/>
      <c r="P218" s="87"/>
      <c r="Q218" s="87"/>
      <c r="R218" s="87"/>
      <c r="S218" s="87"/>
      <c r="T218" s="87"/>
      <c r="U218" s="87"/>
      <c r="V218" s="87"/>
      <c r="W218" s="87"/>
      <c r="X218" s="87"/>
      <c r="Y218" s="87"/>
      <c r="Z218" s="87"/>
      <c r="AA218" s="87"/>
      <c r="AB218" s="87"/>
      <c r="AC218" s="87"/>
      <c r="AD218" s="87"/>
      <c r="AE218" s="87"/>
      <c r="AF218" s="87"/>
      <c r="AG218" s="87"/>
    </row>
    <row r="219" spans="1:33" ht="31.5" customHeight="1">
      <c r="A219" s="87"/>
      <c r="B219" s="87"/>
      <c r="C219" s="87"/>
      <c r="D219" s="87"/>
      <c r="E219" s="396"/>
      <c r="F219" s="397"/>
      <c r="G219" s="397"/>
      <c r="H219" s="396"/>
      <c r="I219" s="397"/>
      <c r="J219" s="398"/>
      <c r="K219" s="87"/>
      <c r="L219" s="87"/>
      <c r="M219" s="398"/>
      <c r="N219" s="398"/>
      <c r="O219" s="398"/>
      <c r="P219" s="87"/>
      <c r="Q219" s="87"/>
      <c r="R219" s="87"/>
      <c r="S219" s="87"/>
      <c r="T219" s="87"/>
      <c r="U219" s="87"/>
      <c r="V219" s="87"/>
      <c r="W219" s="87"/>
      <c r="X219" s="87"/>
      <c r="Y219" s="87"/>
      <c r="Z219" s="87"/>
      <c r="AA219" s="87"/>
      <c r="AB219" s="87"/>
      <c r="AC219" s="87"/>
      <c r="AD219" s="87"/>
      <c r="AE219" s="87"/>
      <c r="AF219" s="87"/>
      <c r="AG219" s="87"/>
    </row>
    <row r="220" spans="1:33" ht="31.5" customHeight="1">
      <c r="A220" s="87"/>
      <c r="B220" s="87"/>
      <c r="C220" s="87"/>
      <c r="D220" s="87"/>
      <c r="E220" s="396"/>
      <c r="F220" s="397"/>
      <c r="G220" s="397"/>
      <c r="H220" s="396"/>
      <c r="I220" s="397"/>
      <c r="J220" s="398"/>
      <c r="K220" s="87"/>
      <c r="L220" s="87"/>
      <c r="M220" s="398"/>
      <c r="N220" s="398"/>
      <c r="O220" s="398"/>
      <c r="P220" s="87"/>
      <c r="Q220" s="87"/>
      <c r="R220" s="87"/>
      <c r="S220" s="87"/>
      <c r="T220" s="87"/>
      <c r="U220" s="87"/>
      <c r="V220" s="87"/>
      <c r="W220" s="87"/>
      <c r="X220" s="87"/>
      <c r="Y220" s="87"/>
      <c r="Z220" s="87"/>
      <c r="AA220" s="87"/>
      <c r="AB220" s="87"/>
      <c r="AC220" s="87"/>
      <c r="AD220" s="87"/>
      <c r="AE220" s="87"/>
      <c r="AF220" s="87"/>
      <c r="AG220" s="87"/>
    </row>
    <row r="221" spans="1:33" ht="31.5" customHeight="1">
      <c r="A221" s="87"/>
      <c r="B221" s="87"/>
      <c r="C221" s="87"/>
      <c r="D221" s="87"/>
      <c r="E221" s="396"/>
      <c r="F221" s="397"/>
      <c r="G221" s="397"/>
      <c r="H221" s="396"/>
      <c r="I221" s="397"/>
      <c r="J221" s="398"/>
      <c r="K221" s="87"/>
      <c r="L221" s="87"/>
      <c r="M221" s="398"/>
      <c r="N221" s="398"/>
      <c r="O221" s="398"/>
      <c r="P221" s="87"/>
      <c r="Q221" s="87"/>
      <c r="R221" s="87"/>
      <c r="S221" s="87"/>
      <c r="T221" s="87"/>
      <c r="U221" s="87"/>
      <c r="V221" s="87"/>
      <c r="W221" s="87"/>
      <c r="X221" s="87"/>
      <c r="Y221" s="87"/>
      <c r="Z221" s="87"/>
      <c r="AA221" s="87"/>
      <c r="AB221" s="87"/>
      <c r="AC221" s="87"/>
      <c r="AD221" s="87"/>
      <c r="AE221" s="87"/>
      <c r="AF221" s="87"/>
      <c r="AG221" s="87"/>
    </row>
    <row r="222" spans="1:33" ht="31.5" customHeight="1">
      <c r="A222" s="87"/>
      <c r="B222" s="87"/>
      <c r="C222" s="87"/>
      <c r="D222" s="87"/>
      <c r="E222" s="396"/>
      <c r="F222" s="397"/>
      <c r="G222" s="397"/>
      <c r="H222" s="396"/>
      <c r="I222" s="397"/>
      <c r="J222" s="398"/>
      <c r="K222" s="87"/>
      <c r="L222" s="87"/>
      <c r="M222" s="398"/>
      <c r="N222" s="398"/>
      <c r="O222" s="398"/>
      <c r="P222" s="87"/>
      <c r="Q222" s="87"/>
      <c r="R222" s="87"/>
      <c r="S222" s="87"/>
      <c r="T222" s="87"/>
      <c r="U222" s="87"/>
      <c r="V222" s="87"/>
      <c r="W222" s="87"/>
      <c r="X222" s="87"/>
      <c r="Y222" s="87"/>
      <c r="Z222" s="87"/>
      <c r="AA222" s="87"/>
      <c r="AB222" s="87"/>
      <c r="AC222" s="87"/>
      <c r="AD222" s="87"/>
      <c r="AE222" s="87"/>
      <c r="AF222" s="87"/>
      <c r="AG222" s="87"/>
    </row>
    <row r="223" spans="1:33" ht="31.5" customHeight="1">
      <c r="A223" s="87"/>
      <c r="B223" s="87"/>
      <c r="C223" s="87"/>
      <c r="D223" s="87"/>
      <c r="E223" s="396"/>
      <c r="F223" s="397"/>
      <c r="G223" s="397"/>
      <c r="H223" s="396"/>
      <c r="I223" s="397"/>
      <c r="J223" s="398"/>
      <c r="K223" s="87"/>
      <c r="L223" s="87"/>
      <c r="M223" s="398"/>
      <c r="N223" s="398"/>
      <c r="O223" s="398"/>
      <c r="P223" s="87"/>
      <c r="Q223" s="87"/>
      <c r="R223" s="87"/>
      <c r="S223" s="87"/>
      <c r="T223" s="87"/>
      <c r="U223" s="87"/>
      <c r="V223" s="87"/>
      <c r="W223" s="87"/>
      <c r="X223" s="87"/>
      <c r="Y223" s="87"/>
      <c r="Z223" s="87"/>
      <c r="AA223" s="87"/>
      <c r="AB223" s="87"/>
      <c r="AC223" s="87"/>
      <c r="AD223" s="87"/>
      <c r="AE223" s="87"/>
      <c r="AF223" s="87"/>
      <c r="AG223" s="87"/>
    </row>
    <row r="224" spans="1:33" ht="31.5" customHeight="1">
      <c r="A224" s="87"/>
      <c r="B224" s="87"/>
      <c r="C224" s="87"/>
      <c r="D224" s="87"/>
      <c r="E224" s="396"/>
      <c r="F224" s="397"/>
      <c r="G224" s="397"/>
      <c r="H224" s="396"/>
      <c r="I224" s="397"/>
      <c r="J224" s="398"/>
      <c r="K224" s="87"/>
      <c r="L224" s="87"/>
      <c r="M224" s="398"/>
      <c r="N224" s="398"/>
      <c r="O224" s="398"/>
      <c r="P224" s="87"/>
      <c r="Q224" s="87"/>
      <c r="R224" s="87"/>
      <c r="S224" s="87"/>
      <c r="T224" s="87"/>
      <c r="U224" s="87"/>
      <c r="V224" s="87"/>
      <c r="W224" s="87"/>
      <c r="X224" s="87"/>
      <c r="Y224" s="87"/>
      <c r="Z224" s="87"/>
      <c r="AA224" s="87"/>
      <c r="AB224" s="87"/>
      <c r="AC224" s="87"/>
      <c r="AD224" s="87"/>
      <c r="AE224" s="87"/>
      <c r="AF224" s="87"/>
      <c r="AG224" s="87"/>
    </row>
    <row r="225" spans="1:33" ht="31.5" customHeight="1">
      <c r="A225" s="87"/>
      <c r="B225" s="87"/>
      <c r="C225" s="87"/>
      <c r="D225" s="87"/>
      <c r="E225" s="396"/>
      <c r="F225" s="397"/>
      <c r="G225" s="397"/>
      <c r="H225" s="396"/>
      <c r="I225" s="397"/>
      <c r="J225" s="398"/>
      <c r="K225" s="87"/>
      <c r="L225" s="87"/>
      <c r="M225" s="398"/>
      <c r="N225" s="398"/>
      <c r="O225" s="398"/>
      <c r="P225" s="87"/>
      <c r="Q225" s="87"/>
      <c r="R225" s="87"/>
      <c r="S225" s="87"/>
      <c r="T225" s="87"/>
      <c r="U225" s="87"/>
      <c r="V225" s="87"/>
      <c r="W225" s="87"/>
      <c r="X225" s="87"/>
      <c r="Y225" s="87"/>
      <c r="Z225" s="87"/>
      <c r="AA225" s="87"/>
      <c r="AB225" s="87"/>
      <c r="AC225" s="87"/>
      <c r="AD225" s="87"/>
      <c r="AE225" s="87"/>
      <c r="AF225" s="87"/>
      <c r="AG225" s="87"/>
    </row>
    <row r="226" spans="1:33" ht="31.5" customHeight="1">
      <c r="A226" s="87"/>
      <c r="B226" s="87"/>
      <c r="C226" s="87"/>
      <c r="D226" s="87"/>
      <c r="E226" s="396"/>
      <c r="F226" s="397"/>
      <c r="G226" s="397"/>
      <c r="H226" s="396"/>
      <c r="I226" s="397"/>
      <c r="J226" s="398"/>
      <c r="K226" s="87"/>
      <c r="L226" s="87"/>
      <c r="M226" s="398"/>
      <c r="N226" s="398"/>
      <c r="O226" s="398"/>
      <c r="P226" s="87"/>
      <c r="Q226" s="87"/>
      <c r="R226" s="87"/>
      <c r="S226" s="87"/>
      <c r="T226" s="87"/>
      <c r="U226" s="87"/>
      <c r="V226" s="87"/>
      <c r="W226" s="87"/>
      <c r="X226" s="87"/>
      <c r="Y226" s="87"/>
      <c r="Z226" s="87"/>
      <c r="AA226" s="87"/>
      <c r="AB226" s="87"/>
      <c r="AC226" s="87"/>
      <c r="AD226" s="87"/>
      <c r="AE226" s="87"/>
      <c r="AF226" s="87"/>
      <c r="AG226" s="87"/>
    </row>
    <row r="227" spans="1:33" ht="31.5" customHeight="1">
      <c r="A227" s="87"/>
      <c r="B227" s="87"/>
      <c r="C227" s="87"/>
      <c r="D227" s="87"/>
      <c r="E227" s="396"/>
      <c r="F227" s="397"/>
      <c r="G227" s="397"/>
      <c r="H227" s="396"/>
      <c r="I227" s="397"/>
      <c r="J227" s="398"/>
      <c r="K227" s="87"/>
      <c r="L227" s="87"/>
      <c r="M227" s="398"/>
      <c r="N227" s="398"/>
      <c r="O227" s="398"/>
      <c r="P227" s="87"/>
      <c r="Q227" s="87"/>
      <c r="R227" s="87"/>
      <c r="S227" s="87"/>
      <c r="T227" s="87"/>
      <c r="U227" s="87"/>
      <c r="V227" s="87"/>
      <c r="W227" s="87"/>
      <c r="X227" s="87"/>
      <c r="Y227" s="87"/>
      <c r="Z227" s="87"/>
      <c r="AA227" s="87"/>
      <c r="AB227" s="87"/>
      <c r="AC227" s="87"/>
      <c r="AD227" s="87"/>
      <c r="AE227" s="87"/>
      <c r="AF227" s="87"/>
      <c r="AG227" s="87"/>
    </row>
    <row r="228" spans="1:33" ht="31.5" customHeight="1">
      <c r="A228" s="87"/>
      <c r="B228" s="87"/>
      <c r="C228" s="87"/>
      <c r="D228" s="87"/>
      <c r="E228" s="396"/>
      <c r="F228" s="397"/>
      <c r="G228" s="397"/>
      <c r="H228" s="396"/>
      <c r="I228" s="397"/>
      <c r="J228" s="398"/>
      <c r="K228" s="87"/>
      <c r="L228" s="87"/>
      <c r="M228" s="398"/>
      <c r="N228" s="398"/>
      <c r="O228" s="398"/>
      <c r="P228" s="87"/>
      <c r="Q228" s="87"/>
      <c r="R228" s="87"/>
      <c r="S228" s="87"/>
      <c r="T228" s="87"/>
      <c r="U228" s="87"/>
      <c r="V228" s="87"/>
      <c r="W228" s="87"/>
      <c r="X228" s="87"/>
      <c r="Y228" s="87"/>
      <c r="Z228" s="87"/>
      <c r="AA228" s="87"/>
      <c r="AB228" s="87"/>
      <c r="AC228" s="87"/>
      <c r="AD228" s="87"/>
      <c r="AE228" s="87"/>
      <c r="AF228" s="87"/>
      <c r="AG228" s="87"/>
    </row>
    <row r="229" spans="1:33" ht="31.5" customHeight="1">
      <c r="A229" s="87"/>
      <c r="B229" s="87"/>
      <c r="C229" s="87"/>
      <c r="D229" s="87"/>
      <c r="E229" s="396"/>
      <c r="F229" s="397"/>
      <c r="G229" s="397"/>
      <c r="H229" s="396"/>
      <c r="I229" s="397"/>
      <c r="J229" s="398"/>
      <c r="K229" s="87"/>
      <c r="L229" s="87"/>
      <c r="M229" s="398"/>
      <c r="N229" s="398"/>
      <c r="O229" s="398"/>
      <c r="P229" s="87"/>
      <c r="Q229" s="87"/>
      <c r="R229" s="87"/>
      <c r="S229" s="87"/>
      <c r="T229" s="87"/>
      <c r="U229" s="87"/>
      <c r="V229" s="87"/>
      <c r="W229" s="87"/>
      <c r="X229" s="87"/>
      <c r="Y229" s="87"/>
      <c r="Z229" s="87"/>
      <c r="AA229" s="87"/>
      <c r="AB229" s="87"/>
      <c r="AC229" s="87"/>
      <c r="AD229" s="87"/>
      <c r="AE229" s="87"/>
      <c r="AF229" s="87"/>
      <c r="AG229" s="87"/>
    </row>
    <row r="230" spans="1:33" ht="31.5" customHeight="1">
      <c r="A230" s="87"/>
      <c r="B230" s="87"/>
      <c r="C230" s="87"/>
      <c r="D230" s="87"/>
      <c r="E230" s="396"/>
      <c r="F230" s="397"/>
      <c r="G230" s="397"/>
      <c r="H230" s="396"/>
      <c r="I230" s="397"/>
      <c r="J230" s="398"/>
      <c r="K230" s="87"/>
      <c r="L230" s="87"/>
      <c r="M230" s="398"/>
      <c r="N230" s="398"/>
      <c r="O230" s="398"/>
      <c r="P230" s="87"/>
      <c r="Q230" s="87"/>
      <c r="R230" s="87"/>
      <c r="S230" s="87"/>
      <c r="T230" s="87"/>
      <c r="U230" s="87"/>
      <c r="V230" s="87"/>
      <c r="W230" s="87"/>
      <c r="X230" s="87"/>
      <c r="Y230" s="87"/>
      <c r="Z230" s="87"/>
      <c r="AA230" s="87"/>
      <c r="AB230" s="87"/>
      <c r="AC230" s="87"/>
      <c r="AD230" s="87"/>
      <c r="AE230" s="87"/>
      <c r="AF230" s="87"/>
      <c r="AG230" s="87"/>
    </row>
    <row r="231" spans="1:33" ht="31.5" customHeight="1">
      <c r="A231" s="87"/>
      <c r="B231" s="87"/>
      <c r="C231" s="87"/>
      <c r="D231" s="87"/>
      <c r="E231" s="396"/>
      <c r="F231" s="397"/>
      <c r="G231" s="397"/>
      <c r="H231" s="396"/>
      <c r="I231" s="397"/>
      <c r="J231" s="398"/>
      <c r="K231" s="87"/>
      <c r="L231" s="87"/>
      <c r="M231" s="398"/>
      <c r="N231" s="398"/>
      <c r="O231" s="398"/>
      <c r="P231" s="87"/>
      <c r="Q231" s="87"/>
      <c r="R231" s="87"/>
      <c r="S231" s="87"/>
      <c r="T231" s="87"/>
      <c r="U231" s="87"/>
      <c r="V231" s="87"/>
      <c r="W231" s="87"/>
      <c r="X231" s="87"/>
      <c r="Y231" s="87"/>
      <c r="Z231" s="87"/>
      <c r="AA231" s="87"/>
      <c r="AB231" s="87"/>
      <c r="AC231" s="87"/>
      <c r="AD231" s="87"/>
      <c r="AE231" s="87"/>
      <c r="AF231" s="87"/>
      <c r="AG231" s="87"/>
    </row>
    <row r="232" spans="1:33" ht="31.5" customHeight="1">
      <c r="A232" s="87"/>
      <c r="B232" s="87"/>
      <c r="C232" s="87"/>
      <c r="D232" s="87"/>
      <c r="E232" s="396"/>
      <c r="F232" s="397"/>
      <c r="G232" s="397"/>
      <c r="H232" s="396"/>
      <c r="I232" s="397"/>
      <c r="J232" s="398"/>
      <c r="K232" s="87"/>
      <c r="L232" s="87"/>
      <c r="M232" s="398"/>
      <c r="N232" s="398"/>
      <c r="O232" s="398"/>
      <c r="P232" s="87"/>
      <c r="Q232" s="87"/>
      <c r="R232" s="87"/>
      <c r="S232" s="87"/>
      <c r="T232" s="87"/>
      <c r="U232" s="87"/>
      <c r="V232" s="87"/>
      <c r="W232" s="87"/>
      <c r="X232" s="87"/>
      <c r="Y232" s="87"/>
      <c r="Z232" s="87"/>
      <c r="AA232" s="87"/>
      <c r="AB232" s="87"/>
      <c r="AC232" s="87"/>
      <c r="AD232" s="87"/>
      <c r="AE232" s="87"/>
      <c r="AF232" s="87"/>
      <c r="AG232" s="87"/>
    </row>
    <row r="233" spans="1:33" ht="31.5" customHeight="1">
      <c r="A233" s="87"/>
      <c r="B233" s="87"/>
      <c r="C233" s="87"/>
      <c r="D233" s="87"/>
      <c r="E233" s="396"/>
      <c r="F233" s="397"/>
      <c r="G233" s="397"/>
      <c r="H233" s="396"/>
      <c r="I233" s="397"/>
      <c r="J233" s="398"/>
      <c r="K233" s="87"/>
      <c r="L233" s="87"/>
      <c r="M233" s="398"/>
      <c r="N233" s="398"/>
      <c r="O233" s="398"/>
      <c r="P233" s="87"/>
      <c r="Q233" s="87"/>
      <c r="R233" s="87"/>
      <c r="S233" s="87"/>
      <c r="T233" s="87"/>
      <c r="U233" s="87"/>
      <c r="V233" s="87"/>
      <c r="W233" s="87"/>
      <c r="X233" s="87"/>
      <c r="Y233" s="87"/>
      <c r="Z233" s="87"/>
      <c r="AA233" s="87"/>
      <c r="AB233" s="87"/>
      <c r="AC233" s="87"/>
      <c r="AD233" s="87"/>
      <c r="AE233" s="87"/>
      <c r="AF233" s="87"/>
      <c r="AG233" s="87"/>
    </row>
    <row r="234" spans="1:33" ht="31.5" customHeight="1">
      <c r="A234" s="87"/>
      <c r="B234" s="87"/>
      <c r="C234" s="87"/>
      <c r="D234" s="87"/>
      <c r="E234" s="396"/>
      <c r="F234" s="397"/>
      <c r="G234" s="397"/>
      <c r="H234" s="396"/>
      <c r="I234" s="397"/>
      <c r="J234" s="398"/>
      <c r="K234" s="87"/>
      <c r="L234" s="87"/>
      <c r="M234" s="398"/>
      <c r="N234" s="398"/>
      <c r="O234" s="398"/>
      <c r="P234" s="87"/>
      <c r="Q234" s="87"/>
      <c r="R234" s="87"/>
      <c r="S234" s="87"/>
      <c r="T234" s="87"/>
      <c r="U234" s="87"/>
      <c r="V234" s="87"/>
      <c r="W234" s="87"/>
      <c r="X234" s="87"/>
      <c r="Y234" s="87"/>
      <c r="Z234" s="87"/>
      <c r="AA234" s="87"/>
      <c r="AB234" s="87"/>
      <c r="AC234" s="87"/>
      <c r="AD234" s="87"/>
      <c r="AE234" s="87"/>
      <c r="AF234" s="87"/>
      <c r="AG234" s="87"/>
    </row>
    <row r="235" spans="1:33" ht="31.5" customHeight="1">
      <c r="A235" s="87"/>
      <c r="B235" s="87"/>
      <c r="C235" s="87"/>
      <c r="D235" s="87"/>
      <c r="E235" s="396"/>
      <c r="F235" s="397"/>
      <c r="G235" s="397"/>
      <c r="H235" s="396"/>
      <c r="I235" s="397"/>
      <c r="J235" s="398"/>
      <c r="K235" s="87"/>
      <c r="L235" s="87"/>
      <c r="M235" s="398"/>
      <c r="N235" s="398"/>
      <c r="O235" s="398"/>
      <c r="P235" s="87"/>
      <c r="Q235" s="87"/>
      <c r="R235" s="87"/>
      <c r="S235" s="87"/>
      <c r="T235" s="87"/>
      <c r="U235" s="87"/>
      <c r="V235" s="87"/>
      <c r="W235" s="87"/>
      <c r="X235" s="87"/>
      <c r="Y235" s="87"/>
      <c r="Z235" s="87"/>
      <c r="AA235" s="87"/>
      <c r="AB235" s="87"/>
      <c r="AC235" s="87"/>
      <c r="AD235" s="87"/>
      <c r="AE235" s="87"/>
      <c r="AF235" s="87"/>
      <c r="AG235" s="87"/>
    </row>
    <row r="236" spans="1:33" ht="31.5" customHeight="1">
      <c r="A236" s="87"/>
      <c r="B236" s="87"/>
      <c r="C236" s="87"/>
      <c r="D236" s="87"/>
      <c r="E236" s="396"/>
      <c r="F236" s="397"/>
      <c r="G236" s="397"/>
      <c r="H236" s="396"/>
      <c r="I236" s="397"/>
      <c r="J236" s="398"/>
      <c r="K236" s="87"/>
      <c r="L236" s="87"/>
      <c r="M236" s="398"/>
      <c r="N236" s="398"/>
      <c r="O236" s="398"/>
      <c r="P236" s="87"/>
      <c r="Q236" s="87"/>
      <c r="R236" s="87"/>
      <c r="S236" s="87"/>
      <c r="T236" s="87"/>
      <c r="U236" s="87"/>
      <c r="V236" s="87"/>
      <c r="W236" s="87"/>
      <c r="X236" s="87"/>
      <c r="Y236" s="87"/>
      <c r="Z236" s="87"/>
      <c r="AA236" s="87"/>
      <c r="AB236" s="87"/>
      <c r="AC236" s="87"/>
      <c r="AD236" s="87"/>
      <c r="AE236" s="87"/>
      <c r="AF236" s="87"/>
      <c r="AG236" s="87"/>
    </row>
    <row r="237" spans="1:33" ht="31.5" customHeight="1">
      <c r="A237" s="87"/>
      <c r="B237" s="87"/>
      <c r="C237" s="87"/>
      <c r="D237" s="87"/>
      <c r="E237" s="396"/>
      <c r="F237" s="397"/>
      <c r="G237" s="397"/>
      <c r="H237" s="396"/>
      <c r="I237" s="397"/>
      <c r="J237" s="398"/>
      <c r="K237" s="87"/>
      <c r="L237" s="87"/>
      <c r="M237" s="398"/>
      <c r="N237" s="398"/>
      <c r="O237" s="398"/>
      <c r="P237" s="87"/>
      <c r="Q237" s="87"/>
      <c r="R237" s="87"/>
      <c r="S237" s="87"/>
      <c r="T237" s="87"/>
      <c r="U237" s="87"/>
      <c r="V237" s="87"/>
      <c r="W237" s="87"/>
      <c r="X237" s="87"/>
      <c r="Y237" s="87"/>
      <c r="Z237" s="87"/>
      <c r="AA237" s="87"/>
      <c r="AB237" s="87"/>
      <c r="AC237" s="87"/>
      <c r="AD237" s="87"/>
      <c r="AE237" s="87"/>
      <c r="AF237" s="87"/>
      <c r="AG237" s="87"/>
    </row>
    <row r="238" spans="1:33" ht="31.5" customHeight="1">
      <c r="A238" s="87"/>
      <c r="B238" s="87"/>
      <c r="C238" s="87"/>
      <c r="D238" s="87"/>
      <c r="E238" s="396"/>
      <c r="F238" s="397"/>
      <c r="G238" s="397"/>
      <c r="H238" s="396"/>
      <c r="I238" s="397"/>
      <c r="J238" s="398"/>
      <c r="K238" s="87"/>
      <c r="L238" s="87"/>
      <c r="M238" s="398"/>
      <c r="N238" s="398"/>
      <c r="O238" s="398"/>
      <c r="P238" s="87"/>
      <c r="Q238" s="87"/>
      <c r="R238" s="87"/>
      <c r="S238" s="87"/>
      <c r="T238" s="87"/>
      <c r="U238" s="87"/>
      <c r="V238" s="87"/>
      <c r="W238" s="87"/>
      <c r="X238" s="87"/>
      <c r="Y238" s="87"/>
      <c r="Z238" s="87"/>
      <c r="AA238" s="87"/>
      <c r="AB238" s="87"/>
      <c r="AC238" s="87"/>
      <c r="AD238" s="87"/>
      <c r="AE238" s="87"/>
      <c r="AF238" s="87"/>
      <c r="AG238" s="87"/>
    </row>
    <row r="239" spans="1:33" ht="31.5" customHeight="1">
      <c r="A239" s="87"/>
      <c r="B239" s="87"/>
      <c r="C239" s="87"/>
      <c r="D239" s="87"/>
      <c r="E239" s="396"/>
      <c r="F239" s="397"/>
      <c r="G239" s="397"/>
      <c r="H239" s="396"/>
      <c r="I239" s="397"/>
      <c r="J239" s="398"/>
      <c r="K239" s="87"/>
      <c r="L239" s="87"/>
      <c r="M239" s="398"/>
      <c r="N239" s="398"/>
      <c r="O239" s="398"/>
      <c r="P239" s="87"/>
      <c r="Q239" s="87"/>
      <c r="R239" s="87"/>
      <c r="S239" s="87"/>
      <c r="T239" s="87"/>
      <c r="U239" s="87"/>
      <c r="V239" s="87"/>
      <c r="W239" s="87"/>
      <c r="X239" s="87"/>
      <c r="Y239" s="87"/>
      <c r="Z239" s="87"/>
      <c r="AA239" s="87"/>
      <c r="AB239" s="87"/>
      <c r="AC239" s="87"/>
      <c r="AD239" s="87"/>
      <c r="AE239" s="87"/>
      <c r="AF239" s="87"/>
      <c r="AG239" s="87"/>
    </row>
    <row r="240" spans="1:33" ht="31.5" customHeight="1">
      <c r="A240" s="87"/>
      <c r="B240" s="87"/>
      <c r="C240" s="87"/>
      <c r="D240" s="87"/>
      <c r="E240" s="396"/>
      <c r="F240" s="397"/>
      <c r="G240" s="397"/>
      <c r="H240" s="396"/>
      <c r="I240" s="397"/>
      <c r="J240" s="398"/>
      <c r="K240" s="87"/>
      <c r="L240" s="87"/>
      <c r="M240" s="398"/>
      <c r="N240" s="398"/>
      <c r="O240" s="398"/>
      <c r="P240" s="87"/>
      <c r="Q240" s="87"/>
      <c r="R240" s="87"/>
      <c r="S240" s="87"/>
      <c r="T240" s="87"/>
      <c r="U240" s="87"/>
      <c r="V240" s="87"/>
      <c r="W240" s="87"/>
      <c r="X240" s="87"/>
      <c r="Y240" s="87"/>
      <c r="Z240" s="87"/>
      <c r="AA240" s="87"/>
      <c r="AB240" s="87"/>
      <c r="AC240" s="87"/>
      <c r="AD240" s="87"/>
      <c r="AE240" s="87"/>
      <c r="AF240" s="87"/>
      <c r="AG240" s="87"/>
    </row>
    <row r="241" spans="1:33" ht="31.5" customHeight="1">
      <c r="A241" s="87"/>
      <c r="B241" s="87"/>
      <c r="C241" s="87"/>
      <c r="D241" s="87"/>
      <c r="E241" s="396"/>
      <c r="F241" s="397"/>
      <c r="G241" s="397"/>
      <c r="H241" s="396"/>
      <c r="I241" s="397"/>
      <c r="J241" s="398"/>
      <c r="K241" s="87"/>
      <c r="L241" s="87"/>
      <c r="M241" s="398"/>
      <c r="N241" s="398"/>
      <c r="O241" s="398"/>
      <c r="P241" s="87"/>
      <c r="Q241" s="87"/>
      <c r="R241" s="87"/>
      <c r="S241" s="87"/>
      <c r="T241" s="87"/>
      <c r="U241" s="87"/>
      <c r="V241" s="87"/>
      <c r="W241" s="87"/>
      <c r="X241" s="87"/>
      <c r="Y241" s="87"/>
      <c r="Z241" s="87"/>
      <c r="AA241" s="87"/>
      <c r="AB241" s="87"/>
      <c r="AC241" s="87"/>
      <c r="AD241" s="87"/>
      <c r="AE241" s="87"/>
      <c r="AF241" s="87"/>
      <c r="AG241" s="87"/>
    </row>
    <row r="242" spans="1:33" ht="31.5" customHeight="1">
      <c r="A242" s="87"/>
      <c r="B242" s="87"/>
      <c r="C242" s="87"/>
      <c r="D242" s="87"/>
      <c r="E242" s="396"/>
      <c r="F242" s="397"/>
      <c r="G242" s="397"/>
      <c r="H242" s="396"/>
      <c r="I242" s="397"/>
      <c r="J242" s="398"/>
      <c r="K242" s="87"/>
      <c r="L242" s="87"/>
      <c r="M242" s="398"/>
      <c r="N242" s="398"/>
      <c r="O242" s="398"/>
      <c r="P242" s="87"/>
      <c r="Q242" s="87"/>
      <c r="R242" s="87"/>
      <c r="S242" s="87"/>
      <c r="T242" s="87"/>
      <c r="U242" s="87"/>
      <c r="V242" s="87"/>
      <c r="W242" s="87"/>
      <c r="X242" s="87"/>
      <c r="Y242" s="87"/>
      <c r="Z242" s="87"/>
      <c r="AA242" s="87"/>
      <c r="AB242" s="87"/>
      <c r="AC242" s="87"/>
      <c r="AD242" s="87"/>
      <c r="AE242" s="87"/>
      <c r="AF242" s="87"/>
      <c r="AG242" s="87"/>
    </row>
    <row r="243" spans="1:33" ht="31.5" customHeight="1">
      <c r="A243" s="87"/>
      <c r="B243" s="87"/>
      <c r="C243" s="87"/>
      <c r="D243" s="87"/>
      <c r="E243" s="396"/>
      <c r="F243" s="397"/>
      <c r="G243" s="397"/>
      <c r="H243" s="396"/>
      <c r="I243" s="397"/>
      <c r="J243" s="398"/>
      <c r="K243" s="87"/>
      <c r="L243" s="87"/>
      <c r="M243" s="398"/>
      <c r="N243" s="398"/>
      <c r="O243" s="398"/>
      <c r="P243" s="87"/>
      <c r="Q243" s="87"/>
      <c r="R243" s="87"/>
      <c r="S243" s="87"/>
      <c r="T243" s="87"/>
      <c r="U243" s="87"/>
      <c r="V243" s="87"/>
      <c r="W243" s="87"/>
      <c r="X243" s="87"/>
      <c r="Y243" s="87"/>
      <c r="Z243" s="87"/>
      <c r="AA243" s="87"/>
      <c r="AB243" s="87"/>
      <c r="AC243" s="87"/>
      <c r="AD243" s="87"/>
      <c r="AE243" s="87"/>
      <c r="AF243" s="87"/>
      <c r="AG243" s="87"/>
    </row>
    <row r="244" spans="1:33" ht="31.5" customHeight="1">
      <c r="A244" s="87"/>
      <c r="B244" s="87"/>
      <c r="C244" s="87"/>
      <c r="D244" s="87"/>
      <c r="E244" s="396"/>
      <c r="F244" s="397"/>
      <c r="G244" s="397"/>
      <c r="H244" s="396"/>
      <c r="I244" s="397"/>
      <c r="J244" s="398"/>
      <c r="K244" s="87"/>
      <c r="L244" s="87"/>
      <c r="M244" s="398"/>
      <c r="N244" s="398"/>
      <c r="O244" s="398"/>
      <c r="P244" s="87"/>
      <c r="Q244" s="87"/>
      <c r="R244" s="87"/>
      <c r="S244" s="87"/>
      <c r="T244" s="87"/>
      <c r="U244" s="87"/>
      <c r="V244" s="87"/>
      <c r="W244" s="87"/>
      <c r="X244" s="87"/>
      <c r="Y244" s="87"/>
      <c r="Z244" s="87"/>
      <c r="AA244" s="87"/>
      <c r="AB244" s="87"/>
      <c r="AC244" s="87"/>
      <c r="AD244" s="87"/>
      <c r="AE244" s="87"/>
      <c r="AF244" s="87"/>
      <c r="AG244" s="87"/>
    </row>
    <row r="245" spans="1:33" ht="31.5" customHeight="1">
      <c r="A245" s="87"/>
      <c r="B245" s="87"/>
      <c r="C245" s="87"/>
      <c r="D245" s="87"/>
      <c r="E245" s="396"/>
      <c r="F245" s="397"/>
      <c r="G245" s="397"/>
      <c r="H245" s="396"/>
      <c r="I245" s="397"/>
      <c r="J245" s="398"/>
      <c r="K245" s="87"/>
      <c r="L245" s="87"/>
      <c r="M245" s="398"/>
      <c r="N245" s="398"/>
      <c r="O245" s="398"/>
      <c r="P245" s="87"/>
      <c r="Q245" s="87"/>
      <c r="R245" s="87"/>
      <c r="S245" s="87"/>
      <c r="T245" s="87"/>
      <c r="U245" s="87"/>
      <c r="V245" s="87"/>
      <c r="W245" s="87"/>
      <c r="X245" s="87"/>
      <c r="Y245" s="87"/>
      <c r="Z245" s="87"/>
      <c r="AA245" s="87"/>
      <c r="AB245" s="87"/>
      <c r="AC245" s="87"/>
      <c r="AD245" s="87"/>
      <c r="AE245" s="87"/>
      <c r="AF245" s="87"/>
      <c r="AG245" s="87"/>
    </row>
    <row r="246" spans="1:33" ht="31.5" customHeight="1">
      <c r="A246" s="87"/>
      <c r="B246" s="87"/>
      <c r="C246" s="87"/>
      <c r="D246" s="87"/>
      <c r="E246" s="396"/>
      <c r="F246" s="397"/>
      <c r="G246" s="397"/>
      <c r="H246" s="396"/>
      <c r="I246" s="397"/>
      <c r="J246" s="398"/>
      <c r="K246" s="87"/>
      <c r="L246" s="87"/>
      <c r="M246" s="398"/>
      <c r="N246" s="398"/>
      <c r="O246" s="398"/>
      <c r="P246" s="87"/>
      <c r="Q246" s="87"/>
      <c r="R246" s="87"/>
      <c r="S246" s="87"/>
      <c r="T246" s="87"/>
      <c r="U246" s="87"/>
      <c r="V246" s="87"/>
      <c r="W246" s="87"/>
      <c r="X246" s="87"/>
      <c r="Y246" s="87"/>
      <c r="Z246" s="87"/>
      <c r="AA246" s="87"/>
      <c r="AB246" s="87"/>
      <c r="AC246" s="87"/>
      <c r="AD246" s="87"/>
      <c r="AE246" s="87"/>
      <c r="AF246" s="87"/>
      <c r="AG246" s="87"/>
    </row>
    <row r="247" spans="1:33" ht="31.5" customHeight="1">
      <c r="A247" s="87"/>
      <c r="B247" s="87"/>
      <c r="C247" s="87"/>
      <c r="D247" s="87"/>
      <c r="E247" s="396"/>
      <c r="F247" s="397"/>
      <c r="G247" s="397"/>
      <c r="H247" s="396"/>
      <c r="I247" s="397"/>
      <c r="J247" s="398"/>
      <c r="K247" s="87"/>
      <c r="L247" s="87"/>
      <c r="M247" s="398"/>
      <c r="N247" s="398"/>
      <c r="O247" s="398"/>
      <c r="P247" s="87"/>
      <c r="Q247" s="87"/>
      <c r="R247" s="87"/>
      <c r="S247" s="87"/>
      <c r="T247" s="87"/>
      <c r="U247" s="87"/>
      <c r="V247" s="87"/>
      <c r="W247" s="87"/>
      <c r="X247" s="87"/>
      <c r="Y247" s="87"/>
      <c r="Z247" s="87"/>
      <c r="AA247" s="87"/>
      <c r="AB247" s="87"/>
      <c r="AC247" s="87"/>
      <c r="AD247" s="87"/>
      <c r="AE247" s="87"/>
      <c r="AF247" s="87"/>
      <c r="AG247" s="87"/>
    </row>
    <row r="248" spans="1:33" ht="31.5" customHeight="1">
      <c r="A248" s="87"/>
      <c r="B248" s="87"/>
      <c r="C248" s="87"/>
      <c r="D248" s="87"/>
      <c r="E248" s="396"/>
      <c r="F248" s="397"/>
      <c r="G248" s="397"/>
      <c r="H248" s="396"/>
      <c r="I248" s="397"/>
      <c r="J248" s="398"/>
      <c r="K248" s="87"/>
      <c r="L248" s="87"/>
      <c r="M248" s="398"/>
      <c r="N248" s="398"/>
      <c r="O248" s="398"/>
      <c r="P248" s="87"/>
      <c r="Q248" s="87"/>
      <c r="R248" s="87"/>
      <c r="S248" s="87"/>
      <c r="T248" s="87"/>
      <c r="U248" s="87"/>
      <c r="V248" s="87"/>
      <c r="W248" s="87"/>
      <c r="X248" s="87"/>
      <c r="Y248" s="87"/>
      <c r="Z248" s="87"/>
      <c r="AA248" s="87"/>
      <c r="AB248" s="87"/>
      <c r="AC248" s="87"/>
      <c r="AD248" s="87"/>
      <c r="AE248" s="87"/>
      <c r="AF248" s="87"/>
      <c r="AG248" s="87"/>
    </row>
    <row r="249" spans="1:33" ht="31.5" customHeight="1">
      <c r="A249" s="87"/>
      <c r="B249" s="87"/>
      <c r="C249" s="87"/>
      <c r="D249" s="87"/>
      <c r="E249" s="396"/>
      <c r="F249" s="397"/>
      <c r="G249" s="397"/>
      <c r="H249" s="396"/>
      <c r="I249" s="397"/>
      <c r="J249" s="398"/>
      <c r="K249" s="87"/>
      <c r="L249" s="87"/>
      <c r="M249" s="398"/>
      <c r="N249" s="398"/>
      <c r="O249" s="398"/>
      <c r="P249" s="87"/>
      <c r="Q249" s="87"/>
      <c r="R249" s="87"/>
      <c r="S249" s="87"/>
      <c r="T249" s="87"/>
      <c r="U249" s="87"/>
      <c r="V249" s="87"/>
      <c r="W249" s="87"/>
      <c r="X249" s="87"/>
      <c r="Y249" s="87"/>
      <c r="Z249" s="87"/>
      <c r="AA249" s="87"/>
      <c r="AB249" s="87"/>
      <c r="AC249" s="87"/>
      <c r="AD249" s="87"/>
      <c r="AE249" s="87"/>
      <c r="AF249" s="87"/>
      <c r="AG249" s="87"/>
    </row>
    <row r="250" spans="1:33" ht="31.5" customHeight="1">
      <c r="A250" s="87"/>
      <c r="B250" s="87"/>
      <c r="C250" s="87"/>
      <c r="D250" s="87"/>
      <c r="E250" s="396"/>
      <c r="F250" s="397"/>
      <c r="G250" s="397"/>
      <c r="H250" s="396"/>
      <c r="I250" s="397"/>
      <c r="J250" s="398"/>
      <c r="K250" s="87"/>
      <c r="L250" s="87"/>
      <c r="M250" s="398"/>
      <c r="N250" s="398"/>
      <c r="O250" s="398"/>
      <c r="P250" s="87"/>
      <c r="Q250" s="87"/>
      <c r="R250" s="87"/>
      <c r="S250" s="87"/>
      <c r="T250" s="87"/>
      <c r="U250" s="87"/>
      <c r="V250" s="87"/>
      <c r="W250" s="87"/>
      <c r="X250" s="87"/>
      <c r="Y250" s="87"/>
      <c r="Z250" s="87"/>
      <c r="AA250" s="87"/>
      <c r="AB250" s="87"/>
      <c r="AC250" s="87"/>
      <c r="AD250" s="87"/>
      <c r="AE250" s="87"/>
      <c r="AF250" s="87"/>
      <c r="AG250" s="87"/>
    </row>
    <row r="251" spans="1:33" ht="31.5" customHeight="1">
      <c r="A251" s="87"/>
      <c r="B251" s="87"/>
      <c r="C251" s="87"/>
      <c r="D251" s="87"/>
      <c r="E251" s="396"/>
      <c r="F251" s="397"/>
      <c r="G251" s="397"/>
      <c r="H251" s="396"/>
      <c r="I251" s="397"/>
      <c r="J251" s="398"/>
      <c r="K251" s="87"/>
      <c r="L251" s="87"/>
      <c r="M251" s="398"/>
      <c r="N251" s="398"/>
      <c r="O251" s="398"/>
      <c r="P251" s="87"/>
      <c r="Q251" s="87"/>
      <c r="R251" s="87"/>
      <c r="S251" s="87"/>
      <c r="T251" s="87"/>
      <c r="U251" s="87"/>
      <c r="V251" s="87"/>
      <c r="W251" s="87"/>
      <c r="X251" s="87"/>
      <c r="Y251" s="87"/>
      <c r="Z251" s="87"/>
      <c r="AA251" s="87"/>
      <c r="AB251" s="87"/>
      <c r="AC251" s="87"/>
      <c r="AD251" s="87"/>
      <c r="AE251" s="87"/>
      <c r="AF251" s="87"/>
      <c r="AG251" s="87"/>
    </row>
    <row r="252" spans="1:33" ht="31.5" customHeight="1">
      <c r="A252" s="87"/>
      <c r="B252" s="87"/>
      <c r="C252" s="87"/>
      <c r="D252" s="87"/>
      <c r="E252" s="396"/>
      <c r="F252" s="397"/>
      <c r="G252" s="397"/>
      <c r="H252" s="396"/>
      <c r="I252" s="397"/>
      <c r="J252" s="398"/>
      <c r="K252" s="87"/>
      <c r="L252" s="87"/>
      <c r="M252" s="398"/>
      <c r="N252" s="398"/>
      <c r="O252" s="398"/>
      <c r="P252" s="87"/>
      <c r="Q252" s="87"/>
      <c r="R252" s="87"/>
      <c r="S252" s="87"/>
      <c r="T252" s="87"/>
      <c r="U252" s="87"/>
      <c r="V252" s="87"/>
      <c r="W252" s="87"/>
      <c r="X252" s="87"/>
      <c r="Y252" s="87"/>
      <c r="Z252" s="87"/>
      <c r="AA252" s="87"/>
      <c r="AB252" s="87"/>
      <c r="AC252" s="87"/>
      <c r="AD252" s="87"/>
      <c r="AE252" s="87"/>
      <c r="AF252" s="87"/>
      <c r="AG252" s="87"/>
    </row>
    <row r="253" spans="1:33" ht="31.5" customHeight="1">
      <c r="A253" s="87"/>
      <c r="B253" s="87"/>
      <c r="C253" s="87"/>
      <c r="D253" s="87"/>
      <c r="E253" s="396"/>
      <c r="F253" s="397"/>
      <c r="G253" s="397"/>
      <c r="H253" s="396"/>
      <c r="I253" s="397"/>
      <c r="J253" s="398"/>
      <c r="K253" s="87"/>
      <c r="L253" s="87"/>
      <c r="M253" s="398"/>
      <c r="N253" s="398"/>
      <c r="O253" s="398"/>
      <c r="P253" s="87"/>
      <c r="Q253" s="87"/>
      <c r="R253" s="87"/>
      <c r="S253" s="87"/>
      <c r="T253" s="87"/>
      <c r="U253" s="87"/>
      <c r="V253" s="87"/>
      <c r="W253" s="87"/>
      <c r="X253" s="87"/>
      <c r="Y253" s="87"/>
      <c r="Z253" s="87"/>
      <c r="AA253" s="87"/>
      <c r="AB253" s="87"/>
      <c r="AC253" s="87"/>
      <c r="AD253" s="87"/>
      <c r="AE253" s="87"/>
      <c r="AF253" s="87"/>
      <c r="AG253" s="87"/>
    </row>
    <row r="254" spans="1:33" ht="31.5" customHeight="1">
      <c r="A254" s="87"/>
      <c r="B254" s="87"/>
      <c r="C254" s="87"/>
      <c r="D254" s="87"/>
      <c r="E254" s="396"/>
      <c r="F254" s="397"/>
      <c r="G254" s="397"/>
      <c r="H254" s="396"/>
      <c r="I254" s="397"/>
      <c r="J254" s="398"/>
      <c r="K254" s="87"/>
      <c r="L254" s="87"/>
      <c r="M254" s="398"/>
      <c r="N254" s="398"/>
      <c r="O254" s="398"/>
      <c r="P254" s="87"/>
      <c r="Q254" s="87"/>
      <c r="R254" s="87"/>
      <c r="S254" s="87"/>
      <c r="T254" s="87"/>
      <c r="U254" s="87"/>
      <c r="V254" s="87"/>
      <c r="W254" s="87"/>
      <c r="X254" s="87"/>
      <c r="Y254" s="87"/>
      <c r="Z254" s="87"/>
      <c r="AA254" s="87"/>
      <c r="AB254" s="87"/>
      <c r="AC254" s="87"/>
      <c r="AD254" s="87"/>
      <c r="AE254" s="87"/>
      <c r="AF254" s="87"/>
      <c r="AG254" s="87"/>
    </row>
    <row r="255" spans="1:33" ht="31.5" customHeight="1">
      <c r="A255" s="87"/>
      <c r="B255" s="87"/>
      <c r="C255" s="87"/>
      <c r="D255" s="87"/>
      <c r="E255" s="396"/>
      <c r="F255" s="397"/>
      <c r="G255" s="397"/>
      <c r="H255" s="396"/>
      <c r="I255" s="397"/>
      <c r="J255" s="398"/>
      <c r="K255" s="87"/>
      <c r="L255" s="87"/>
      <c r="M255" s="398"/>
      <c r="N255" s="398"/>
      <c r="O255" s="398"/>
      <c r="P255" s="87"/>
      <c r="Q255" s="87"/>
      <c r="R255" s="87"/>
      <c r="S255" s="87"/>
      <c r="T255" s="87"/>
      <c r="U255" s="87"/>
      <c r="V255" s="87"/>
      <c r="W255" s="87"/>
      <c r="X255" s="87"/>
      <c r="Y255" s="87"/>
      <c r="Z255" s="87"/>
      <c r="AA255" s="87"/>
      <c r="AB255" s="87"/>
      <c r="AC255" s="87"/>
      <c r="AD255" s="87"/>
      <c r="AE255" s="87"/>
      <c r="AF255" s="87"/>
      <c r="AG255" s="87"/>
    </row>
    <row r="256" spans="1:33" ht="31.5" customHeight="1">
      <c r="A256" s="87"/>
      <c r="B256" s="87"/>
      <c r="C256" s="87"/>
      <c r="D256" s="87"/>
      <c r="E256" s="396"/>
      <c r="F256" s="397"/>
      <c r="G256" s="397"/>
      <c r="H256" s="396"/>
      <c r="I256" s="397"/>
      <c r="J256" s="398"/>
      <c r="K256" s="87"/>
      <c r="L256" s="87"/>
      <c r="M256" s="398"/>
      <c r="N256" s="398"/>
      <c r="O256" s="398"/>
      <c r="P256" s="87"/>
      <c r="Q256" s="87"/>
      <c r="R256" s="87"/>
      <c r="S256" s="87"/>
      <c r="T256" s="87"/>
      <c r="U256" s="87"/>
      <c r="V256" s="87"/>
      <c r="W256" s="87"/>
      <c r="X256" s="87"/>
      <c r="Y256" s="87"/>
      <c r="Z256" s="87"/>
      <c r="AA256" s="87"/>
      <c r="AB256" s="87"/>
      <c r="AC256" s="87"/>
      <c r="AD256" s="87"/>
      <c r="AE256" s="87"/>
      <c r="AF256" s="87"/>
      <c r="AG256" s="87"/>
    </row>
    <row r="257" spans="1:33" ht="31.5" customHeight="1">
      <c r="A257" s="87"/>
      <c r="B257" s="87"/>
      <c r="C257" s="87"/>
      <c r="D257" s="87"/>
      <c r="E257" s="396"/>
      <c r="F257" s="397"/>
      <c r="G257" s="397"/>
      <c r="H257" s="396"/>
      <c r="I257" s="397"/>
      <c r="J257" s="398"/>
      <c r="K257" s="87"/>
      <c r="L257" s="87"/>
      <c r="M257" s="398"/>
      <c r="N257" s="398"/>
      <c r="O257" s="398"/>
      <c r="P257" s="87"/>
      <c r="Q257" s="87"/>
      <c r="R257" s="87"/>
      <c r="S257" s="87"/>
      <c r="T257" s="87"/>
      <c r="U257" s="87"/>
      <c r="V257" s="87"/>
      <c r="W257" s="87"/>
      <c r="X257" s="87"/>
      <c r="Y257" s="87"/>
      <c r="Z257" s="87"/>
      <c r="AA257" s="87"/>
      <c r="AB257" s="87"/>
      <c r="AC257" s="87"/>
      <c r="AD257" s="87"/>
      <c r="AE257" s="87"/>
      <c r="AF257" s="87"/>
      <c r="AG257" s="87"/>
    </row>
    <row r="258" spans="1:33" ht="31.5" customHeight="1">
      <c r="A258" s="87"/>
      <c r="B258" s="87"/>
      <c r="C258" s="87"/>
      <c r="D258" s="87"/>
      <c r="E258" s="396"/>
      <c r="F258" s="397"/>
      <c r="G258" s="397"/>
      <c r="H258" s="396"/>
      <c r="I258" s="397"/>
      <c r="J258" s="398"/>
      <c r="K258" s="87"/>
      <c r="L258" s="87"/>
      <c r="M258" s="398"/>
      <c r="N258" s="398"/>
      <c r="O258" s="398"/>
      <c r="P258" s="87"/>
      <c r="Q258" s="87"/>
      <c r="R258" s="87"/>
      <c r="S258" s="87"/>
      <c r="T258" s="87"/>
      <c r="U258" s="87"/>
      <c r="V258" s="87"/>
      <c r="W258" s="87"/>
      <c r="X258" s="87"/>
      <c r="Y258" s="87"/>
      <c r="Z258" s="87"/>
      <c r="AA258" s="87"/>
      <c r="AB258" s="87"/>
      <c r="AC258" s="87"/>
      <c r="AD258" s="87"/>
      <c r="AE258" s="87"/>
      <c r="AF258" s="87"/>
      <c r="AG258" s="87"/>
    </row>
    <row r="259" spans="1:33" ht="31.5" customHeight="1">
      <c r="A259" s="87"/>
      <c r="B259" s="87"/>
      <c r="C259" s="87"/>
      <c r="D259" s="87"/>
      <c r="E259" s="396"/>
      <c r="F259" s="397"/>
      <c r="G259" s="397"/>
      <c r="H259" s="396"/>
      <c r="I259" s="397"/>
      <c r="J259" s="398"/>
      <c r="K259" s="87"/>
      <c r="L259" s="87"/>
      <c r="M259" s="398"/>
      <c r="N259" s="398"/>
      <c r="O259" s="398"/>
      <c r="P259" s="87"/>
      <c r="Q259" s="87"/>
      <c r="R259" s="87"/>
      <c r="S259" s="87"/>
      <c r="T259" s="87"/>
      <c r="U259" s="87"/>
      <c r="V259" s="87"/>
      <c r="W259" s="87"/>
      <c r="X259" s="87"/>
      <c r="Y259" s="87"/>
      <c r="Z259" s="87"/>
      <c r="AA259" s="87"/>
      <c r="AB259" s="87"/>
      <c r="AC259" s="87"/>
      <c r="AD259" s="87"/>
      <c r="AE259" s="87"/>
      <c r="AF259" s="87"/>
      <c r="AG259" s="87"/>
    </row>
    <row r="260" spans="1:33" ht="31.5" customHeight="1">
      <c r="A260" s="87"/>
      <c r="B260" s="87"/>
      <c r="C260" s="87"/>
      <c r="D260" s="87"/>
      <c r="E260" s="396"/>
      <c r="F260" s="397"/>
      <c r="G260" s="397"/>
      <c r="H260" s="396"/>
      <c r="I260" s="397"/>
      <c r="J260" s="398"/>
      <c r="K260" s="87"/>
      <c r="L260" s="87"/>
      <c r="M260" s="398"/>
      <c r="N260" s="398"/>
      <c r="O260" s="398"/>
      <c r="P260" s="87"/>
      <c r="Q260" s="87"/>
      <c r="R260" s="87"/>
      <c r="S260" s="87"/>
      <c r="T260" s="87"/>
      <c r="U260" s="87"/>
      <c r="V260" s="87"/>
      <c r="W260" s="87"/>
      <c r="X260" s="87"/>
      <c r="Y260" s="87"/>
      <c r="Z260" s="87"/>
      <c r="AA260" s="87"/>
      <c r="AB260" s="87"/>
      <c r="AC260" s="87"/>
      <c r="AD260" s="87"/>
      <c r="AE260" s="87"/>
      <c r="AF260" s="87"/>
      <c r="AG260" s="87"/>
    </row>
    <row r="261" spans="1:33" ht="31.5" customHeight="1">
      <c r="A261" s="87"/>
      <c r="B261" s="87"/>
      <c r="C261" s="87"/>
      <c r="D261" s="87"/>
      <c r="E261" s="396"/>
      <c r="F261" s="397"/>
      <c r="G261" s="397"/>
      <c r="H261" s="396"/>
      <c r="I261" s="397"/>
      <c r="J261" s="398"/>
      <c r="K261" s="87"/>
      <c r="L261" s="87"/>
      <c r="M261" s="398"/>
      <c r="N261" s="398"/>
      <c r="O261" s="398"/>
      <c r="P261" s="87"/>
      <c r="Q261" s="87"/>
      <c r="R261" s="87"/>
      <c r="S261" s="87"/>
      <c r="T261" s="87"/>
      <c r="U261" s="87"/>
      <c r="V261" s="87"/>
      <c r="W261" s="87"/>
      <c r="X261" s="87"/>
      <c r="Y261" s="87"/>
      <c r="Z261" s="87"/>
      <c r="AA261" s="87"/>
      <c r="AB261" s="87"/>
      <c r="AC261" s="87"/>
      <c r="AD261" s="87"/>
      <c r="AE261" s="87"/>
      <c r="AF261" s="87"/>
      <c r="AG261" s="87"/>
    </row>
    <row r="262" spans="1:33" ht="31.5" customHeight="1">
      <c r="A262" s="87"/>
      <c r="B262" s="87"/>
      <c r="C262" s="87"/>
      <c r="D262" s="87"/>
      <c r="E262" s="396"/>
      <c r="F262" s="397"/>
      <c r="G262" s="397"/>
      <c r="H262" s="396"/>
      <c r="I262" s="397"/>
      <c r="J262" s="398"/>
      <c r="K262" s="87"/>
      <c r="L262" s="87"/>
      <c r="M262" s="398"/>
      <c r="N262" s="398"/>
      <c r="O262" s="398"/>
      <c r="P262" s="87"/>
      <c r="Q262" s="87"/>
      <c r="R262" s="87"/>
      <c r="S262" s="87"/>
      <c r="T262" s="87"/>
      <c r="U262" s="87"/>
      <c r="V262" s="87"/>
      <c r="W262" s="87"/>
      <c r="X262" s="87"/>
      <c r="Y262" s="87"/>
      <c r="Z262" s="87"/>
      <c r="AA262" s="87"/>
      <c r="AB262" s="87"/>
      <c r="AC262" s="87"/>
      <c r="AD262" s="87"/>
      <c r="AE262" s="87"/>
      <c r="AF262" s="87"/>
      <c r="AG262" s="87"/>
    </row>
    <row r="263" spans="1:33" ht="31.5" customHeight="1">
      <c r="A263" s="87"/>
      <c r="B263" s="87"/>
      <c r="C263" s="87"/>
      <c r="D263" s="87"/>
      <c r="E263" s="396"/>
      <c r="F263" s="397"/>
      <c r="G263" s="397"/>
      <c r="H263" s="396"/>
      <c r="I263" s="397"/>
      <c r="J263" s="398"/>
      <c r="K263" s="87"/>
      <c r="L263" s="87"/>
      <c r="M263" s="398"/>
      <c r="N263" s="398"/>
      <c r="O263" s="398"/>
      <c r="P263" s="87"/>
      <c r="Q263" s="87"/>
      <c r="R263" s="87"/>
      <c r="S263" s="87"/>
      <c r="T263" s="87"/>
      <c r="U263" s="87"/>
      <c r="V263" s="87"/>
      <c r="W263" s="87"/>
      <c r="X263" s="87"/>
      <c r="Y263" s="87"/>
      <c r="Z263" s="87"/>
      <c r="AA263" s="87"/>
      <c r="AB263" s="87"/>
      <c r="AC263" s="87"/>
      <c r="AD263" s="87"/>
      <c r="AE263" s="87"/>
      <c r="AF263" s="87"/>
      <c r="AG263" s="87"/>
    </row>
    <row r="264" spans="1:33" ht="31.5" customHeight="1">
      <c r="A264" s="87"/>
      <c r="B264" s="87"/>
      <c r="C264" s="87"/>
      <c r="D264" s="87"/>
      <c r="E264" s="396"/>
      <c r="F264" s="397"/>
      <c r="G264" s="397"/>
      <c r="H264" s="396"/>
      <c r="I264" s="397"/>
      <c r="J264" s="398"/>
      <c r="K264" s="87"/>
      <c r="L264" s="87"/>
      <c r="M264" s="398"/>
      <c r="N264" s="398"/>
      <c r="O264" s="398"/>
      <c r="P264" s="87"/>
      <c r="Q264" s="87"/>
      <c r="R264" s="87"/>
      <c r="S264" s="87"/>
      <c r="T264" s="87"/>
      <c r="U264" s="87"/>
      <c r="V264" s="87"/>
      <c r="W264" s="87"/>
      <c r="X264" s="87"/>
      <c r="Y264" s="87"/>
      <c r="Z264" s="87"/>
      <c r="AA264" s="87"/>
      <c r="AB264" s="87"/>
      <c r="AC264" s="87"/>
      <c r="AD264" s="87"/>
      <c r="AE264" s="87"/>
      <c r="AF264" s="87"/>
      <c r="AG264" s="87"/>
    </row>
    <row r="265" spans="1:33" ht="31.5" customHeight="1">
      <c r="A265" s="87"/>
      <c r="B265" s="87"/>
      <c r="C265" s="87"/>
      <c r="D265" s="87"/>
      <c r="E265" s="396"/>
      <c r="F265" s="397"/>
      <c r="G265" s="397"/>
      <c r="H265" s="396"/>
      <c r="I265" s="397"/>
      <c r="J265" s="398"/>
      <c r="K265" s="87"/>
      <c r="L265" s="87"/>
      <c r="M265" s="398"/>
      <c r="N265" s="398"/>
      <c r="O265" s="398"/>
      <c r="P265" s="87"/>
      <c r="Q265" s="87"/>
      <c r="R265" s="87"/>
      <c r="S265" s="87"/>
      <c r="T265" s="87"/>
      <c r="U265" s="87"/>
      <c r="V265" s="87"/>
      <c r="W265" s="87"/>
      <c r="X265" s="87"/>
      <c r="Y265" s="87"/>
      <c r="Z265" s="87"/>
      <c r="AA265" s="87"/>
      <c r="AB265" s="87"/>
      <c r="AC265" s="87"/>
      <c r="AD265" s="87"/>
      <c r="AE265" s="87"/>
      <c r="AF265" s="87"/>
      <c r="AG265" s="87"/>
    </row>
    <row r="266" spans="1:33" ht="31.5" customHeight="1">
      <c r="A266" s="87"/>
      <c r="B266" s="87"/>
      <c r="C266" s="87"/>
      <c r="D266" s="87"/>
      <c r="E266" s="396"/>
      <c r="F266" s="397"/>
      <c r="G266" s="397"/>
      <c r="H266" s="396"/>
      <c r="I266" s="397"/>
      <c r="J266" s="398"/>
      <c r="K266" s="87"/>
      <c r="L266" s="87"/>
      <c r="M266" s="398"/>
      <c r="N266" s="398"/>
      <c r="O266" s="398"/>
      <c r="P266" s="87"/>
      <c r="Q266" s="87"/>
      <c r="R266" s="87"/>
      <c r="S266" s="87"/>
      <c r="T266" s="87"/>
      <c r="U266" s="87"/>
      <c r="V266" s="87"/>
      <c r="W266" s="87"/>
      <c r="X266" s="87"/>
      <c r="Y266" s="87"/>
      <c r="Z266" s="87"/>
      <c r="AA266" s="87"/>
      <c r="AB266" s="87"/>
      <c r="AC266" s="87"/>
      <c r="AD266" s="87"/>
      <c r="AE266" s="87"/>
      <c r="AF266" s="87"/>
      <c r="AG266" s="87"/>
    </row>
    <row r="267" spans="1:33" ht="31.5" customHeight="1">
      <c r="A267" s="87"/>
      <c r="B267" s="87"/>
      <c r="C267" s="87"/>
      <c r="D267" s="87"/>
      <c r="E267" s="396"/>
      <c r="F267" s="397"/>
      <c r="G267" s="397"/>
      <c r="H267" s="396"/>
      <c r="I267" s="397"/>
      <c r="J267" s="398"/>
      <c r="K267" s="87"/>
      <c r="L267" s="87"/>
      <c r="M267" s="398"/>
      <c r="N267" s="398"/>
      <c r="O267" s="398"/>
      <c r="P267" s="87"/>
      <c r="Q267" s="87"/>
      <c r="R267" s="87"/>
      <c r="S267" s="87"/>
      <c r="T267" s="87"/>
      <c r="U267" s="87"/>
      <c r="V267" s="87"/>
      <c r="W267" s="87"/>
      <c r="X267" s="87"/>
      <c r="Y267" s="87"/>
      <c r="Z267" s="87"/>
      <c r="AA267" s="87"/>
      <c r="AB267" s="87"/>
      <c r="AC267" s="87"/>
      <c r="AD267" s="87"/>
      <c r="AE267" s="87"/>
      <c r="AF267" s="87"/>
      <c r="AG267" s="87"/>
    </row>
    <row r="268" spans="1:33" ht="31.5" customHeight="1">
      <c r="A268" s="87"/>
      <c r="B268" s="87"/>
      <c r="C268" s="87"/>
      <c r="D268" s="87"/>
      <c r="E268" s="396"/>
      <c r="F268" s="397"/>
      <c r="G268" s="397"/>
      <c r="H268" s="396"/>
      <c r="I268" s="397"/>
      <c r="J268" s="398"/>
      <c r="K268" s="87"/>
      <c r="L268" s="87"/>
      <c r="M268" s="398"/>
      <c r="N268" s="398"/>
      <c r="O268" s="398"/>
      <c r="P268" s="87"/>
      <c r="Q268" s="87"/>
      <c r="R268" s="87"/>
      <c r="S268" s="87"/>
      <c r="T268" s="87"/>
      <c r="U268" s="87"/>
      <c r="V268" s="87"/>
      <c r="W268" s="87"/>
      <c r="X268" s="87"/>
      <c r="Y268" s="87"/>
      <c r="Z268" s="87"/>
      <c r="AA268" s="87"/>
      <c r="AB268" s="87"/>
      <c r="AC268" s="87"/>
      <c r="AD268" s="87"/>
      <c r="AE268" s="87"/>
      <c r="AF268" s="87"/>
      <c r="AG268" s="87"/>
    </row>
    <row r="269" spans="1:33" ht="31.5" customHeight="1">
      <c r="A269" s="87"/>
      <c r="B269" s="87"/>
      <c r="C269" s="87"/>
      <c r="D269" s="87"/>
      <c r="E269" s="396"/>
      <c r="F269" s="397"/>
      <c r="G269" s="397"/>
      <c r="H269" s="396"/>
      <c r="I269" s="397"/>
      <c r="J269" s="398"/>
      <c r="K269" s="87"/>
      <c r="L269" s="87"/>
      <c r="M269" s="398"/>
      <c r="N269" s="398"/>
      <c r="O269" s="398"/>
      <c r="P269" s="87"/>
      <c r="Q269" s="87"/>
      <c r="R269" s="87"/>
      <c r="S269" s="87"/>
      <c r="T269" s="87"/>
      <c r="U269" s="87"/>
      <c r="V269" s="87"/>
      <c r="W269" s="87"/>
      <c r="X269" s="87"/>
      <c r="Y269" s="87"/>
      <c r="Z269" s="87"/>
      <c r="AA269" s="87"/>
      <c r="AB269" s="87"/>
      <c r="AC269" s="87"/>
      <c r="AD269" s="87"/>
      <c r="AE269" s="87"/>
      <c r="AF269" s="87"/>
      <c r="AG269" s="87"/>
    </row>
    <row r="270" spans="1:33" ht="31.5" customHeight="1">
      <c r="A270" s="87"/>
      <c r="B270" s="87"/>
      <c r="C270" s="87"/>
      <c r="D270" s="87"/>
      <c r="E270" s="396"/>
      <c r="F270" s="397"/>
      <c r="G270" s="397"/>
      <c r="H270" s="396"/>
      <c r="I270" s="397"/>
      <c r="J270" s="398"/>
      <c r="K270" s="87"/>
      <c r="L270" s="87"/>
      <c r="M270" s="398"/>
      <c r="N270" s="398"/>
      <c r="O270" s="398"/>
      <c r="P270" s="87"/>
      <c r="Q270" s="87"/>
      <c r="R270" s="87"/>
      <c r="S270" s="87"/>
      <c r="T270" s="87"/>
      <c r="U270" s="87"/>
      <c r="V270" s="87"/>
      <c r="W270" s="87"/>
      <c r="X270" s="87"/>
      <c r="Y270" s="87"/>
      <c r="Z270" s="87"/>
      <c r="AA270" s="87"/>
      <c r="AB270" s="87"/>
      <c r="AC270" s="87"/>
      <c r="AD270" s="87"/>
      <c r="AE270" s="87"/>
      <c r="AF270" s="87"/>
      <c r="AG270" s="87"/>
    </row>
    <row r="271" spans="1:33" ht="31.5" customHeight="1">
      <c r="A271" s="87"/>
      <c r="B271" s="87"/>
      <c r="C271" s="87"/>
      <c r="D271" s="87"/>
      <c r="E271" s="396"/>
      <c r="F271" s="397"/>
      <c r="G271" s="397"/>
      <c r="H271" s="396"/>
      <c r="I271" s="397"/>
      <c r="J271" s="398"/>
      <c r="K271" s="87"/>
      <c r="L271" s="87"/>
      <c r="M271" s="398"/>
      <c r="N271" s="398"/>
      <c r="O271" s="398"/>
      <c r="P271" s="87"/>
      <c r="Q271" s="87"/>
      <c r="R271" s="87"/>
      <c r="S271" s="87"/>
      <c r="T271" s="87"/>
      <c r="U271" s="87"/>
      <c r="V271" s="87"/>
      <c r="W271" s="87"/>
      <c r="X271" s="87"/>
      <c r="Y271" s="87"/>
      <c r="Z271" s="87"/>
      <c r="AA271" s="87"/>
      <c r="AB271" s="87"/>
      <c r="AC271" s="87"/>
      <c r="AD271" s="87"/>
      <c r="AE271" s="87"/>
      <c r="AF271" s="87"/>
      <c r="AG271" s="87"/>
    </row>
    <row r="272" spans="1:33" ht="31.5" customHeight="1">
      <c r="A272" s="87"/>
      <c r="B272" s="87"/>
      <c r="C272" s="87"/>
      <c r="D272" s="87"/>
      <c r="E272" s="396"/>
      <c r="F272" s="397"/>
      <c r="G272" s="397"/>
      <c r="H272" s="396"/>
      <c r="I272" s="397"/>
      <c r="J272" s="398"/>
      <c r="K272" s="87"/>
      <c r="L272" s="87"/>
      <c r="M272" s="398"/>
      <c r="N272" s="398"/>
      <c r="O272" s="398"/>
      <c r="P272" s="87"/>
      <c r="Q272" s="87"/>
      <c r="R272" s="87"/>
      <c r="S272" s="87"/>
      <c r="T272" s="87"/>
      <c r="U272" s="87"/>
      <c r="V272" s="87"/>
      <c r="W272" s="87"/>
      <c r="X272" s="87"/>
      <c r="Y272" s="87"/>
      <c r="Z272" s="87"/>
      <c r="AA272" s="87"/>
      <c r="AB272" s="87"/>
      <c r="AC272" s="87"/>
      <c r="AD272" s="87"/>
      <c r="AE272" s="87"/>
      <c r="AF272" s="87"/>
      <c r="AG272" s="87"/>
    </row>
    <row r="273" spans="1:33" ht="31.5" customHeight="1">
      <c r="A273" s="87"/>
      <c r="B273" s="87"/>
      <c r="C273" s="87"/>
      <c r="D273" s="87"/>
      <c r="E273" s="396"/>
      <c r="F273" s="397"/>
      <c r="G273" s="397"/>
      <c r="H273" s="396"/>
      <c r="I273" s="397"/>
      <c r="J273" s="398"/>
      <c r="K273" s="87"/>
      <c r="L273" s="87"/>
      <c r="M273" s="398"/>
      <c r="N273" s="398"/>
      <c r="O273" s="398"/>
      <c r="P273" s="87"/>
      <c r="Q273" s="87"/>
      <c r="R273" s="87"/>
      <c r="S273" s="87"/>
      <c r="T273" s="87"/>
      <c r="U273" s="87"/>
      <c r="V273" s="87"/>
      <c r="W273" s="87"/>
      <c r="X273" s="87"/>
      <c r="Y273" s="87"/>
      <c r="Z273" s="87"/>
      <c r="AA273" s="87"/>
      <c r="AB273" s="87"/>
      <c r="AC273" s="87"/>
      <c r="AD273" s="87"/>
      <c r="AE273" s="87"/>
      <c r="AF273" s="87"/>
      <c r="AG273" s="87"/>
    </row>
    <row r="274" spans="1:33" ht="31.5" customHeight="1">
      <c r="A274" s="87"/>
      <c r="B274" s="87"/>
      <c r="C274" s="87"/>
      <c r="D274" s="87"/>
      <c r="E274" s="396"/>
      <c r="F274" s="397"/>
      <c r="G274" s="397"/>
      <c r="H274" s="396"/>
      <c r="I274" s="397"/>
      <c r="J274" s="398"/>
      <c r="K274" s="87"/>
      <c r="L274" s="87"/>
      <c r="M274" s="398"/>
      <c r="N274" s="398"/>
      <c r="O274" s="398"/>
      <c r="P274" s="87"/>
      <c r="Q274" s="87"/>
      <c r="R274" s="87"/>
      <c r="S274" s="87"/>
      <c r="T274" s="87"/>
      <c r="U274" s="87"/>
      <c r="V274" s="87"/>
      <c r="W274" s="87"/>
      <c r="X274" s="87"/>
      <c r="Y274" s="87"/>
      <c r="Z274" s="87"/>
      <c r="AA274" s="87"/>
      <c r="AB274" s="87"/>
      <c r="AC274" s="87"/>
      <c r="AD274" s="87"/>
      <c r="AE274" s="87"/>
      <c r="AF274" s="87"/>
      <c r="AG274" s="87"/>
    </row>
    <row r="275" spans="1:33" ht="31.5" customHeight="1">
      <c r="A275" s="87"/>
      <c r="B275" s="87"/>
      <c r="C275" s="87"/>
      <c r="D275" s="87"/>
      <c r="E275" s="396"/>
      <c r="F275" s="397"/>
      <c r="G275" s="397"/>
      <c r="H275" s="396"/>
      <c r="I275" s="397"/>
      <c r="J275" s="398"/>
      <c r="K275" s="87"/>
      <c r="L275" s="87"/>
      <c r="M275" s="398"/>
      <c r="N275" s="398"/>
      <c r="O275" s="398"/>
      <c r="P275" s="87"/>
      <c r="Q275" s="87"/>
      <c r="R275" s="87"/>
      <c r="S275" s="87"/>
      <c r="T275" s="87"/>
      <c r="U275" s="87"/>
      <c r="V275" s="87"/>
      <c r="W275" s="87"/>
      <c r="X275" s="87"/>
      <c r="Y275" s="87"/>
      <c r="Z275" s="87"/>
      <c r="AA275" s="87"/>
      <c r="AB275" s="87"/>
      <c r="AC275" s="87"/>
      <c r="AD275" s="87"/>
      <c r="AE275" s="87"/>
      <c r="AF275" s="87"/>
      <c r="AG275" s="87"/>
    </row>
    <row r="276" spans="1:33" ht="31.5" customHeight="1">
      <c r="A276" s="87"/>
      <c r="B276" s="87"/>
      <c r="C276" s="87"/>
      <c r="D276" s="87"/>
      <c r="E276" s="396"/>
      <c r="F276" s="397"/>
      <c r="G276" s="397"/>
      <c r="H276" s="396"/>
      <c r="I276" s="397"/>
      <c r="J276" s="398"/>
      <c r="K276" s="87"/>
      <c r="L276" s="87"/>
      <c r="M276" s="398"/>
      <c r="N276" s="398"/>
      <c r="O276" s="398"/>
      <c r="P276" s="87"/>
      <c r="Q276" s="87"/>
      <c r="R276" s="87"/>
      <c r="S276" s="87"/>
      <c r="T276" s="87"/>
      <c r="U276" s="87"/>
      <c r="V276" s="87"/>
      <c r="W276" s="87"/>
      <c r="X276" s="87"/>
      <c r="Y276" s="87"/>
      <c r="Z276" s="87"/>
      <c r="AA276" s="87"/>
      <c r="AB276" s="87"/>
      <c r="AC276" s="87"/>
      <c r="AD276" s="87"/>
      <c r="AE276" s="87"/>
      <c r="AF276" s="87"/>
      <c r="AG276" s="87"/>
    </row>
    <row r="277" spans="1:33" ht="31.5" customHeight="1">
      <c r="A277" s="87"/>
      <c r="B277" s="87"/>
      <c r="C277" s="87"/>
      <c r="D277" s="87"/>
      <c r="E277" s="396"/>
      <c r="F277" s="397"/>
      <c r="G277" s="397"/>
      <c r="H277" s="396"/>
      <c r="I277" s="397"/>
      <c r="J277" s="398"/>
      <c r="K277" s="87"/>
      <c r="L277" s="87"/>
      <c r="M277" s="398"/>
      <c r="N277" s="398"/>
      <c r="O277" s="398"/>
      <c r="P277" s="87"/>
      <c r="Q277" s="87"/>
      <c r="R277" s="87"/>
      <c r="S277" s="87"/>
      <c r="T277" s="87"/>
      <c r="U277" s="87"/>
      <c r="V277" s="87"/>
      <c r="W277" s="87"/>
      <c r="X277" s="87"/>
      <c r="Y277" s="87"/>
      <c r="Z277" s="87"/>
      <c r="AA277" s="87"/>
      <c r="AB277" s="87"/>
      <c r="AC277" s="87"/>
      <c r="AD277" s="87"/>
      <c r="AE277" s="87"/>
      <c r="AF277" s="87"/>
      <c r="AG277" s="87"/>
    </row>
    <row r="278" spans="1:33" ht="31.5" customHeight="1">
      <c r="A278" s="87"/>
      <c r="B278" s="87"/>
      <c r="C278" s="87"/>
      <c r="D278" s="87"/>
      <c r="E278" s="396"/>
      <c r="F278" s="397"/>
      <c r="G278" s="397"/>
      <c r="H278" s="396"/>
      <c r="I278" s="397"/>
      <c r="J278" s="398"/>
      <c r="K278" s="87"/>
      <c r="L278" s="87"/>
      <c r="M278" s="398"/>
      <c r="N278" s="398"/>
      <c r="O278" s="398"/>
      <c r="P278" s="87"/>
      <c r="Q278" s="87"/>
      <c r="R278" s="87"/>
      <c r="S278" s="87"/>
      <c r="T278" s="87"/>
      <c r="U278" s="87"/>
      <c r="V278" s="87"/>
      <c r="W278" s="87"/>
      <c r="X278" s="87"/>
      <c r="Y278" s="87"/>
      <c r="Z278" s="87"/>
      <c r="AA278" s="87"/>
      <c r="AB278" s="87"/>
      <c r="AC278" s="87"/>
      <c r="AD278" s="87"/>
      <c r="AE278" s="87"/>
      <c r="AF278" s="87"/>
      <c r="AG278" s="87"/>
    </row>
    <row r="279" spans="1:33" ht="31.5" customHeight="1">
      <c r="A279" s="87"/>
      <c r="B279" s="87"/>
      <c r="C279" s="87"/>
      <c r="D279" s="87"/>
      <c r="E279" s="396"/>
      <c r="F279" s="397"/>
      <c r="G279" s="397"/>
      <c r="H279" s="396"/>
      <c r="I279" s="397"/>
      <c r="J279" s="398"/>
      <c r="K279" s="87"/>
      <c r="L279" s="87"/>
      <c r="M279" s="398"/>
      <c r="N279" s="398"/>
      <c r="O279" s="398"/>
      <c r="P279" s="87"/>
      <c r="Q279" s="87"/>
      <c r="R279" s="87"/>
      <c r="S279" s="87"/>
      <c r="T279" s="87"/>
      <c r="U279" s="87"/>
      <c r="V279" s="87"/>
      <c r="W279" s="87"/>
      <c r="X279" s="87"/>
      <c r="Y279" s="87"/>
      <c r="Z279" s="87"/>
      <c r="AA279" s="87"/>
      <c r="AB279" s="87"/>
      <c r="AC279" s="87"/>
      <c r="AD279" s="87"/>
      <c r="AE279" s="87"/>
      <c r="AF279" s="87"/>
      <c r="AG279" s="87"/>
    </row>
    <row r="280" spans="1:33" ht="31.5" customHeight="1">
      <c r="A280" s="87"/>
      <c r="B280" s="87"/>
      <c r="C280" s="87"/>
      <c r="D280" s="87"/>
      <c r="E280" s="396"/>
      <c r="F280" s="397"/>
      <c r="G280" s="397"/>
      <c r="H280" s="396"/>
      <c r="I280" s="397"/>
      <c r="J280" s="398"/>
      <c r="K280" s="87"/>
      <c r="L280" s="87"/>
      <c r="M280" s="398"/>
      <c r="N280" s="398"/>
      <c r="O280" s="398"/>
      <c r="P280" s="87"/>
      <c r="Q280" s="87"/>
      <c r="R280" s="87"/>
      <c r="S280" s="87"/>
      <c r="T280" s="87"/>
      <c r="U280" s="87"/>
      <c r="V280" s="87"/>
      <c r="W280" s="87"/>
      <c r="X280" s="87"/>
      <c r="Y280" s="87"/>
      <c r="Z280" s="87"/>
      <c r="AA280" s="87"/>
      <c r="AB280" s="87"/>
      <c r="AC280" s="87"/>
      <c r="AD280" s="87"/>
      <c r="AE280" s="87"/>
      <c r="AF280" s="87"/>
      <c r="AG280" s="87"/>
    </row>
    <row r="281" spans="1:33" ht="31.5" customHeight="1">
      <c r="A281" s="87"/>
      <c r="B281" s="87"/>
      <c r="C281" s="87"/>
      <c r="D281" s="87"/>
      <c r="E281" s="396"/>
      <c r="F281" s="397"/>
      <c r="G281" s="397"/>
      <c r="H281" s="396"/>
      <c r="I281" s="397"/>
      <c r="J281" s="398"/>
      <c r="K281" s="87"/>
      <c r="L281" s="87"/>
      <c r="M281" s="398"/>
      <c r="N281" s="398"/>
      <c r="O281" s="398"/>
      <c r="P281" s="87"/>
      <c r="Q281" s="87"/>
      <c r="R281" s="87"/>
      <c r="S281" s="87"/>
      <c r="T281" s="87"/>
      <c r="U281" s="87"/>
      <c r="V281" s="87"/>
      <c r="W281" s="87"/>
      <c r="X281" s="87"/>
      <c r="Y281" s="87"/>
      <c r="Z281" s="87"/>
      <c r="AA281" s="87"/>
      <c r="AB281" s="87"/>
      <c r="AC281" s="87"/>
      <c r="AD281" s="87"/>
      <c r="AE281" s="87"/>
      <c r="AF281" s="87"/>
      <c r="AG281" s="87"/>
    </row>
    <row r="282" spans="1:33" ht="31.5" customHeight="1">
      <c r="A282" s="87"/>
      <c r="B282" s="87"/>
      <c r="C282" s="87"/>
      <c r="D282" s="87"/>
      <c r="E282" s="396"/>
      <c r="F282" s="397"/>
      <c r="G282" s="397"/>
      <c r="H282" s="396"/>
      <c r="I282" s="397"/>
      <c r="J282" s="398"/>
      <c r="K282" s="87"/>
      <c r="L282" s="87"/>
      <c r="M282" s="398"/>
      <c r="N282" s="398"/>
      <c r="O282" s="398"/>
      <c r="P282" s="87"/>
      <c r="Q282" s="87"/>
      <c r="R282" s="87"/>
      <c r="S282" s="87"/>
      <c r="T282" s="87"/>
      <c r="U282" s="87"/>
      <c r="V282" s="87"/>
      <c r="W282" s="87"/>
      <c r="X282" s="87"/>
      <c r="Y282" s="87"/>
      <c r="Z282" s="87"/>
      <c r="AA282" s="87"/>
      <c r="AB282" s="87"/>
      <c r="AC282" s="87"/>
      <c r="AD282" s="87"/>
      <c r="AE282" s="87"/>
      <c r="AF282" s="87"/>
      <c r="AG282" s="87"/>
    </row>
    <row r="283" spans="1:33" ht="31.5" customHeight="1">
      <c r="A283" s="87"/>
      <c r="B283" s="87"/>
      <c r="C283" s="87"/>
      <c r="D283" s="87"/>
      <c r="E283" s="396"/>
      <c r="F283" s="397"/>
      <c r="G283" s="397"/>
      <c r="H283" s="396"/>
      <c r="I283" s="397"/>
      <c r="J283" s="398"/>
      <c r="K283" s="87"/>
      <c r="L283" s="87"/>
      <c r="M283" s="398"/>
      <c r="N283" s="398"/>
      <c r="O283" s="398"/>
      <c r="P283" s="87"/>
      <c r="Q283" s="87"/>
      <c r="R283" s="87"/>
      <c r="S283" s="87"/>
      <c r="T283" s="87"/>
      <c r="U283" s="87"/>
      <c r="V283" s="87"/>
      <c r="W283" s="87"/>
      <c r="X283" s="87"/>
      <c r="Y283" s="87"/>
      <c r="Z283" s="87"/>
      <c r="AA283" s="87"/>
      <c r="AB283" s="87"/>
      <c r="AC283" s="87"/>
      <c r="AD283" s="87"/>
      <c r="AE283" s="87"/>
      <c r="AF283" s="87"/>
      <c r="AG283" s="87"/>
    </row>
    <row r="284" spans="1:33" ht="31.5" customHeight="1">
      <c r="A284" s="87"/>
      <c r="B284" s="87"/>
      <c r="C284" s="87"/>
      <c r="D284" s="87"/>
      <c r="E284" s="396"/>
      <c r="F284" s="397"/>
      <c r="G284" s="397"/>
      <c r="H284" s="396"/>
      <c r="I284" s="397"/>
      <c r="J284" s="398"/>
      <c r="K284" s="87"/>
      <c r="L284" s="87"/>
      <c r="M284" s="398"/>
      <c r="N284" s="398"/>
      <c r="O284" s="398"/>
      <c r="P284" s="87"/>
      <c r="Q284" s="87"/>
      <c r="R284" s="87"/>
      <c r="S284" s="87"/>
      <c r="T284" s="87"/>
      <c r="U284" s="87"/>
      <c r="V284" s="87"/>
      <c r="W284" s="87"/>
      <c r="X284" s="87"/>
      <c r="Y284" s="87"/>
      <c r="Z284" s="87"/>
      <c r="AA284" s="87"/>
      <c r="AB284" s="87"/>
      <c r="AC284" s="87"/>
      <c r="AD284" s="87"/>
      <c r="AE284" s="87"/>
      <c r="AF284" s="87"/>
      <c r="AG284" s="87"/>
    </row>
    <row r="285" spans="1:33" ht="31.5" customHeight="1">
      <c r="A285" s="87"/>
      <c r="B285" s="87"/>
      <c r="C285" s="87"/>
      <c r="D285" s="87"/>
      <c r="E285" s="396"/>
      <c r="F285" s="397"/>
      <c r="G285" s="397"/>
      <c r="H285" s="396"/>
      <c r="I285" s="397"/>
      <c r="J285" s="398"/>
      <c r="K285" s="87"/>
      <c r="L285" s="87"/>
      <c r="M285" s="398"/>
      <c r="N285" s="398"/>
      <c r="O285" s="398"/>
      <c r="P285" s="87"/>
      <c r="Q285" s="87"/>
      <c r="R285" s="87"/>
      <c r="S285" s="87"/>
      <c r="T285" s="87"/>
      <c r="U285" s="87"/>
      <c r="V285" s="87"/>
      <c r="W285" s="87"/>
      <c r="X285" s="87"/>
      <c r="Y285" s="87"/>
      <c r="Z285" s="87"/>
      <c r="AA285" s="87"/>
      <c r="AB285" s="87"/>
      <c r="AC285" s="87"/>
      <c r="AD285" s="87"/>
      <c r="AE285" s="87"/>
      <c r="AF285" s="87"/>
      <c r="AG285" s="87"/>
    </row>
    <row r="286" spans="1:33" ht="31.5" customHeight="1">
      <c r="A286" s="87"/>
      <c r="B286" s="87"/>
      <c r="C286" s="87"/>
      <c r="D286" s="87"/>
      <c r="E286" s="396"/>
      <c r="F286" s="397"/>
      <c r="G286" s="397"/>
      <c r="H286" s="396"/>
      <c r="I286" s="397"/>
      <c r="J286" s="398"/>
      <c r="K286" s="87"/>
      <c r="L286" s="87"/>
      <c r="M286" s="398"/>
      <c r="N286" s="398"/>
      <c r="O286" s="398"/>
      <c r="P286" s="87"/>
      <c r="Q286" s="87"/>
      <c r="R286" s="87"/>
      <c r="S286" s="87"/>
      <c r="T286" s="87"/>
      <c r="U286" s="87"/>
      <c r="V286" s="87"/>
      <c r="W286" s="87"/>
      <c r="X286" s="87"/>
      <c r="Y286" s="87"/>
      <c r="Z286" s="87"/>
      <c r="AA286" s="87"/>
      <c r="AB286" s="87"/>
      <c r="AC286" s="87"/>
      <c r="AD286" s="87"/>
      <c r="AE286" s="87"/>
      <c r="AF286" s="87"/>
      <c r="AG286" s="87"/>
    </row>
    <row r="287" spans="1:33" ht="31.5" customHeight="1">
      <c r="A287" s="87"/>
      <c r="B287" s="87"/>
      <c r="C287" s="87"/>
      <c r="D287" s="87"/>
      <c r="E287" s="396"/>
      <c r="F287" s="397"/>
      <c r="G287" s="397"/>
      <c r="H287" s="396"/>
      <c r="I287" s="397"/>
      <c r="J287" s="398"/>
      <c r="K287" s="87"/>
      <c r="L287" s="87"/>
      <c r="M287" s="398"/>
      <c r="N287" s="398"/>
      <c r="O287" s="398"/>
      <c r="P287" s="87"/>
      <c r="Q287" s="87"/>
      <c r="R287" s="87"/>
      <c r="S287" s="87"/>
      <c r="T287" s="87"/>
      <c r="U287" s="87"/>
      <c r="V287" s="87"/>
      <c r="W287" s="87"/>
      <c r="X287" s="87"/>
      <c r="Y287" s="87"/>
      <c r="Z287" s="87"/>
      <c r="AA287" s="87"/>
      <c r="AB287" s="87"/>
      <c r="AC287" s="87"/>
      <c r="AD287" s="87"/>
      <c r="AE287" s="87"/>
      <c r="AF287" s="87"/>
      <c r="AG287" s="87"/>
    </row>
    <row r="288" spans="1:33" ht="31.5" customHeight="1">
      <c r="A288" s="87"/>
      <c r="B288" s="87"/>
      <c r="C288" s="87"/>
      <c r="D288" s="87"/>
      <c r="E288" s="396"/>
      <c r="F288" s="397"/>
      <c r="G288" s="397"/>
      <c r="H288" s="396"/>
      <c r="I288" s="397"/>
      <c r="J288" s="398"/>
      <c r="K288" s="87"/>
      <c r="L288" s="87"/>
      <c r="M288" s="398"/>
      <c r="N288" s="398"/>
      <c r="O288" s="398"/>
      <c r="P288" s="87"/>
      <c r="Q288" s="87"/>
      <c r="R288" s="87"/>
      <c r="S288" s="87"/>
      <c r="T288" s="87"/>
      <c r="U288" s="87"/>
      <c r="V288" s="87"/>
      <c r="W288" s="87"/>
      <c r="X288" s="87"/>
      <c r="Y288" s="87"/>
      <c r="Z288" s="87"/>
      <c r="AA288" s="87"/>
      <c r="AB288" s="87"/>
      <c r="AC288" s="87"/>
      <c r="AD288" s="87"/>
      <c r="AE288" s="87"/>
      <c r="AF288" s="87"/>
      <c r="AG288" s="87"/>
    </row>
    <row r="289" spans="1:33" ht="31.5" customHeight="1">
      <c r="A289" s="87"/>
      <c r="B289" s="87"/>
      <c r="C289" s="87"/>
      <c r="D289" s="87"/>
      <c r="E289" s="396"/>
      <c r="F289" s="397"/>
      <c r="G289" s="397"/>
      <c r="H289" s="396"/>
      <c r="I289" s="397"/>
      <c r="J289" s="398"/>
      <c r="K289" s="87"/>
      <c r="L289" s="87"/>
      <c r="M289" s="398"/>
      <c r="N289" s="398"/>
      <c r="O289" s="398"/>
      <c r="P289" s="87"/>
      <c r="Q289" s="87"/>
      <c r="R289" s="87"/>
      <c r="S289" s="87"/>
      <c r="T289" s="87"/>
      <c r="U289" s="87"/>
      <c r="V289" s="87"/>
      <c r="W289" s="87"/>
      <c r="X289" s="87"/>
      <c r="Y289" s="87"/>
      <c r="Z289" s="87"/>
      <c r="AA289" s="87"/>
      <c r="AB289" s="87"/>
      <c r="AC289" s="87"/>
      <c r="AD289" s="87"/>
      <c r="AE289" s="87"/>
      <c r="AF289" s="87"/>
      <c r="AG289" s="87"/>
    </row>
    <row r="290" spans="1:33" ht="31.5" customHeight="1">
      <c r="A290" s="87"/>
      <c r="B290" s="87"/>
      <c r="C290" s="87"/>
      <c r="D290" s="87"/>
      <c r="E290" s="396"/>
      <c r="F290" s="397"/>
      <c r="G290" s="397"/>
      <c r="H290" s="396"/>
      <c r="I290" s="397"/>
      <c r="J290" s="398"/>
      <c r="K290" s="87"/>
      <c r="L290" s="87"/>
      <c r="M290" s="398"/>
      <c r="N290" s="398"/>
      <c r="O290" s="398"/>
      <c r="P290" s="87"/>
      <c r="Q290" s="87"/>
      <c r="R290" s="87"/>
      <c r="S290" s="87"/>
      <c r="T290" s="87"/>
      <c r="U290" s="87"/>
      <c r="V290" s="87"/>
      <c r="W290" s="87"/>
      <c r="X290" s="87"/>
      <c r="Y290" s="87"/>
      <c r="Z290" s="87"/>
      <c r="AA290" s="87"/>
      <c r="AB290" s="87"/>
      <c r="AC290" s="87"/>
      <c r="AD290" s="87"/>
      <c r="AE290" s="87"/>
      <c r="AF290" s="87"/>
      <c r="AG290" s="87"/>
    </row>
    <row r="291" spans="1:33" ht="31.5" customHeight="1">
      <c r="A291" s="87"/>
      <c r="B291" s="87"/>
      <c r="C291" s="87"/>
      <c r="D291" s="87"/>
      <c r="E291" s="396"/>
      <c r="F291" s="397"/>
      <c r="G291" s="397"/>
      <c r="H291" s="396"/>
      <c r="I291" s="397"/>
      <c r="J291" s="398"/>
      <c r="K291" s="87"/>
      <c r="L291" s="87"/>
      <c r="M291" s="398"/>
      <c r="N291" s="398"/>
      <c r="O291" s="398"/>
      <c r="P291" s="87"/>
      <c r="Q291" s="87"/>
      <c r="R291" s="87"/>
      <c r="S291" s="87"/>
      <c r="T291" s="87"/>
      <c r="U291" s="87"/>
      <c r="V291" s="87"/>
      <c r="W291" s="87"/>
      <c r="X291" s="87"/>
      <c r="Y291" s="87"/>
      <c r="Z291" s="87"/>
      <c r="AA291" s="87"/>
      <c r="AB291" s="87"/>
      <c r="AC291" s="87"/>
      <c r="AD291" s="87"/>
      <c r="AE291" s="87"/>
      <c r="AF291" s="87"/>
      <c r="AG291" s="87"/>
    </row>
    <row r="292" spans="1:33" ht="31.5" customHeight="1">
      <c r="A292" s="87"/>
      <c r="B292" s="87"/>
      <c r="C292" s="87"/>
      <c r="D292" s="87"/>
      <c r="E292" s="396"/>
      <c r="F292" s="397"/>
      <c r="G292" s="397"/>
      <c r="H292" s="396"/>
      <c r="I292" s="397"/>
      <c r="J292" s="398"/>
      <c r="K292" s="87"/>
      <c r="L292" s="87"/>
      <c r="M292" s="398"/>
      <c r="N292" s="398"/>
      <c r="O292" s="398"/>
      <c r="P292" s="87"/>
      <c r="Q292" s="87"/>
      <c r="R292" s="87"/>
      <c r="S292" s="87"/>
      <c r="T292" s="87"/>
      <c r="U292" s="87"/>
      <c r="V292" s="87"/>
      <c r="W292" s="87"/>
      <c r="X292" s="87"/>
      <c r="Y292" s="87"/>
      <c r="Z292" s="87"/>
      <c r="AA292" s="87"/>
      <c r="AB292" s="87"/>
      <c r="AC292" s="87"/>
      <c r="AD292" s="87"/>
      <c r="AE292" s="87"/>
      <c r="AF292" s="87"/>
      <c r="AG292" s="87"/>
    </row>
    <row r="293" spans="1:33" ht="31.5" customHeight="1">
      <c r="A293" s="87"/>
      <c r="B293" s="87"/>
      <c r="C293" s="87"/>
      <c r="D293" s="87"/>
      <c r="E293" s="396"/>
      <c r="F293" s="397"/>
      <c r="G293" s="397"/>
      <c r="H293" s="396"/>
      <c r="I293" s="397"/>
      <c r="J293" s="398"/>
      <c r="K293" s="87"/>
      <c r="L293" s="87"/>
      <c r="M293" s="398"/>
      <c r="N293" s="398"/>
      <c r="O293" s="398"/>
      <c r="P293" s="87"/>
      <c r="Q293" s="87"/>
      <c r="R293" s="87"/>
      <c r="S293" s="87"/>
      <c r="T293" s="87"/>
      <c r="U293" s="87"/>
      <c r="V293" s="87"/>
      <c r="W293" s="87"/>
      <c r="X293" s="87"/>
      <c r="Y293" s="87"/>
      <c r="Z293" s="87"/>
      <c r="AA293" s="87"/>
      <c r="AB293" s="87"/>
      <c r="AC293" s="87"/>
      <c r="AD293" s="87"/>
      <c r="AE293" s="87"/>
      <c r="AF293" s="87"/>
      <c r="AG293" s="87"/>
    </row>
    <row r="294" spans="1:33" ht="31.5" customHeight="1">
      <c r="A294" s="87"/>
      <c r="B294" s="87"/>
      <c r="C294" s="87"/>
      <c r="D294" s="87"/>
      <c r="E294" s="396"/>
      <c r="F294" s="397"/>
      <c r="G294" s="397"/>
      <c r="H294" s="396"/>
      <c r="I294" s="397"/>
      <c r="J294" s="398"/>
      <c r="K294" s="87"/>
      <c r="L294" s="87"/>
      <c r="M294" s="398"/>
      <c r="N294" s="398"/>
      <c r="O294" s="398"/>
      <c r="P294" s="87"/>
      <c r="Q294" s="87"/>
      <c r="R294" s="87"/>
      <c r="S294" s="87"/>
      <c r="T294" s="87"/>
      <c r="U294" s="87"/>
      <c r="V294" s="87"/>
      <c r="W294" s="87"/>
      <c r="X294" s="87"/>
      <c r="Y294" s="87"/>
      <c r="Z294" s="87"/>
      <c r="AA294" s="87"/>
      <c r="AB294" s="87"/>
      <c r="AC294" s="87"/>
      <c r="AD294" s="87"/>
      <c r="AE294" s="87"/>
      <c r="AF294" s="87"/>
      <c r="AG294" s="87"/>
    </row>
    <row r="295" spans="1:33" ht="31.5" customHeight="1">
      <c r="A295" s="87"/>
      <c r="B295" s="87"/>
      <c r="C295" s="87"/>
      <c r="D295" s="87"/>
      <c r="E295" s="396"/>
      <c r="F295" s="397"/>
      <c r="G295" s="397"/>
      <c r="H295" s="396"/>
      <c r="I295" s="397"/>
      <c r="J295" s="398"/>
      <c r="K295" s="87"/>
      <c r="L295" s="87"/>
      <c r="M295" s="398"/>
      <c r="N295" s="398"/>
      <c r="O295" s="398"/>
      <c r="P295" s="87"/>
      <c r="Q295" s="87"/>
      <c r="R295" s="87"/>
      <c r="S295" s="87"/>
      <c r="T295" s="87"/>
      <c r="U295" s="87"/>
      <c r="V295" s="87"/>
      <c r="W295" s="87"/>
      <c r="X295" s="87"/>
      <c r="Y295" s="87"/>
      <c r="Z295" s="87"/>
      <c r="AA295" s="87"/>
      <c r="AB295" s="87"/>
      <c r="AC295" s="87"/>
      <c r="AD295" s="87"/>
      <c r="AE295" s="87"/>
      <c r="AF295" s="87"/>
      <c r="AG295" s="87"/>
    </row>
    <row r="296" spans="1:33" ht="31.5" customHeight="1">
      <c r="A296" s="87"/>
      <c r="B296" s="87"/>
      <c r="C296" s="87"/>
      <c r="D296" s="87"/>
      <c r="E296" s="396"/>
      <c r="F296" s="397"/>
      <c r="G296" s="397"/>
      <c r="H296" s="396"/>
      <c r="I296" s="397"/>
      <c r="J296" s="398"/>
      <c r="K296" s="87"/>
      <c r="L296" s="87"/>
      <c r="M296" s="398"/>
      <c r="N296" s="398"/>
      <c r="O296" s="398"/>
      <c r="P296" s="87"/>
      <c r="Q296" s="87"/>
      <c r="R296" s="87"/>
      <c r="S296" s="87"/>
      <c r="T296" s="87"/>
      <c r="U296" s="87"/>
      <c r="V296" s="87"/>
      <c r="W296" s="87"/>
      <c r="X296" s="87"/>
      <c r="Y296" s="87"/>
      <c r="Z296" s="87"/>
      <c r="AA296" s="87"/>
      <c r="AB296" s="87"/>
      <c r="AC296" s="87"/>
      <c r="AD296" s="87"/>
      <c r="AE296" s="87"/>
      <c r="AF296" s="87"/>
      <c r="AG296" s="87"/>
    </row>
    <row r="297" spans="1:33" ht="31.5" customHeight="1">
      <c r="A297" s="87"/>
      <c r="B297" s="87"/>
      <c r="C297" s="87"/>
      <c r="D297" s="87"/>
      <c r="E297" s="396"/>
      <c r="F297" s="397"/>
      <c r="G297" s="397"/>
      <c r="H297" s="396"/>
      <c r="I297" s="397"/>
      <c r="J297" s="398"/>
      <c r="K297" s="87"/>
      <c r="L297" s="87"/>
      <c r="M297" s="398"/>
      <c r="N297" s="398"/>
      <c r="O297" s="398"/>
      <c r="P297" s="87"/>
      <c r="Q297" s="87"/>
      <c r="R297" s="87"/>
      <c r="S297" s="87"/>
      <c r="T297" s="87"/>
      <c r="U297" s="87"/>
      <c r="V297" s="87"/>
      <c r="W297" s="87"/>
      <c r="X297" s="87"/>
      <c r="Y297" s="87"/>
      <c r="Z297" s="87"/>
      <c r="AA297" s="87"/>
      <c r="AB297" s="87"/>
      <c r="AC297" s="87"/>
      <c r="AD297" s="87"/>
      <c r="AE297" s="87"/>
      <c r="AF297" s="87"/>
      <c r="AG297" s="87"/>
    </row>
    <row r="298" spans="1:33" ht="31.5" customHeight="1">
      <c r="A298" s="87"/>
      <c r="B298" s="87"/>
      <c r="C298" s="87"/>
      <c r="D298" s="87"/>
      <c r="E298" s="396"/>
      <c r="F298" s="397"/>
      <c r="G298" s="397"/>
      <c r="H298" s="396"/>
      <c r="I298" s="397"/>
      <c r="J298" s="398"/>
      <c r="K298" s="87"/>
      <c r="L298" s="87"/>
      <c r="M298" s="398"/>
      <c r="N298" s="398"/>
      <c r="O298" s="398"/>
      <c r="P298" s="87"/>
      <c r="Q298" s="87"/>
      <c r="R298" s="87"/>
      <c r="S298" s="87"/>
      <c r="T298" s="87"/>
      <c r="U298" s="87"/>
      <c r="V298" s="87"/>
      <c r="W298" s="87"/>
      <c r="X298" s="87"/>
      <c r="Y298" s="87"/>
      <c r="Z298" s="87"/>
      <c r="AA298" s="87"/>
      <c r="AB298" s="87"/>
      <c r="AC298" s="87"/>
      <c r="AD298" s="87"/>
      <c r="AE298" s="87"/>
      <c r="AF298" s="87"/>
      <c r="AG298" s="87"/>
    </row>
    <row r="299" spans="1:33" ht="31.5" customHeight="1">
      <c r="A299" s="87"/>
      <c r="B299" s="87"/>
      <c r="C299" s="87"/>
      <c r="D299" s="87"/>
      <c r="E299" s="396"/>
      <c r="F299" s="397"/>
      <c r="G299" s="397"/>
      <c r="H299" s="396"/>
      <c r="I299" s="397"/>
      <c r="J299" s="398"/>
      <c r="K299" s="87"/>
      <c r="L299" s="87"/>
      <c r="M299" s="398"/>
      <c r="N299" s="398"/>
      <c r="O299" s="398"/>
      <c r="P299" s="87"/>
      <c r="Q299" s="87"/>
      <c r="R299" s="87"/>
      <c r="S299" s="87"/>
      <c r="T299" s="87"/>
      <c r="U299" s="87"/>
      <c r="V299" s="87"/>
      <c r="W299" s="87"/>
      <c r="X299" s="87"/>
      <c r="Y299" s="87"/>
      <c r="Z299" s="87"/>
      <c r="AA299" s="87"/>
      <c r="AB299" s="87"/>
      <c r="AC299" s="87"/>
      <c r="AD299" s="87"/>
      <c r="AE299" s="87"/>
      <c r="AF299" s="87"/>
      <c r="AG299" s="87"/>
    </row>
    <row r="300" spans="1:33" ht="31.5" customHeight="1">
      <c r="A300" s="87"/>
      <c r="B300" s="87"/>
      <c r="C300" s="87"/>
      <c r="D300" s="87"/>
      <c r="E300" s="396"/>
      <c r="F300" s="397"/>
      <c r="G300" s="397"/>
      <c r="H300" s="396"/>
      <c r="I300" s="397"/>
      <c r="J300" s="398"/>
      <c r="K300" s="87"/>
      <c r="L300" s="87"/>
      <c r="M300" s="398"/>
      <c r="N300" s="398"/>
      <c r="O300" s="398"/>
      <c r="P300" s="87"/>
      <c r="Q300" s="87"/>
      <c r="R300" s="87"/>
      <c r="S300" s="87"/>
      <c r="T300" s="87"/>
      <c r="U300" s="87"/>
      <c r="V300" s="87"/>
      <c r="W300" s="87"/>
      <c r="X300" s="87"/>
      <c r="Y300" s="87"/>
      <c r="Z300" s="87"/>
      <c r="AA300" s="87"/>
      <c r="AB300" s="87"/>
      <c r="AC300" s="87"/>
      <c r="AD300" s="87"/>
      <c r="AE300" s="87"/>
      <c r="AF300" s="87"/>
      <c r="AG300" s="87"/>
    </row>
    <row r="301" spans="1:33" ht="31.5" customHeight="1">
      <c r="A301" s="87"/>
      <c r="B301" s="87"/>
      <c r="C301" s="87"/>
      <c r="D301" s="87"/>
      <c r="E301" s="396"/>
      <c r="F301" s="397"/>
      <c r="G301" s="397"/>
      <c r="H301" s="396"/>
      <c r="I301" s="397"/>
      <c r="J301" s="398"/>
      <c r="K301" s="87"/>
      <c r="L301" s="87"/>
      <c r="M301" s="398"/>
      <c r="N301" s="398"/>
      <c r="O301" s="398"/>
      <c r="P301" s="87"/>
      <c r="Q301" s="87"/>
      <c r="R301" s="87"/>
      <c r="S301" s="87"/>
      <c r="T301" s="87"/>
      <c r="U301" s="87"/>
      <c r="V301" s="87"/>
      <c r="W301" s="87"/>
      <c r="X301" s="87"/>
      <c r="Y301" s="87"/>
      <c r="Z301" s="87"/>
      <c r="AA301" s="87"/>
      <c r="AB301" s="87"/>
      <c r="AC301" s="87"/>
      <c r="AD301" s="87"/>
      <c r="AE301" s="87"/>
      <c r="AF301" s="87"/>
      <c r="AG301" s="87"/>
    </row>
    <row r="302" spans="1:33" ht="31.5" customHeight="1">
      <c r="A302" s="87"/>
      <c r="B302" s="87"/>
      <c r="C302" s="87"/>
      <c r="D302" s="87"/>
      <c r="E302" s="396"/>
      <c r="F302" s="397"/>
      <c r="G302" s="397"/>
      <c r="H302" s="396"/>
      <c r="I302" s="397"/>
      <c r="J302" s="398"/>
      <c r="K302" s="87"/>
      <c r="L302" s="87"/>
      <c r="M302" s="398"/>
      <c r="N302" s="398"/>
      <c r="O302" s="398"/>
      <c r="P302" s="87"/>
      <c r="Q302" s="87"/>
      <c r="R302" s="87"/>
      <c r="S302" s="87"/>
      <c r="T302" s="87"/>
      <c r="U302" s="87"/>
      <c r="V302" s="87"/>
      <c r="W302" s="87"/>
      <c r="X302" s="87"/>
      <c r="Y302" s="87"/>
      <c r="Z302" s="87"/>
      <c r="AA302" s="87"/>
      <c r="AB302" s="87"/>
      <c r="AC302" s="87"/>
      <c r="AD302" s="87"/>
      <c r="AE302" s="87"/>
      <c r="AF302" s="87"/>
      <c r="AG302" s="87"/>
    </row>
    <row r="303" spans="1:33" ht="31.5" customHeight="1">
      <c r="A303" s="87"/>
      <c r="B303" s="87"/>
      <c r="C303" s="87"/>
      <c r="D303" s="87"/>
      <c r="E303" s="396"/>
      <c r="F303" s="397"/>
      <c r="G303" s="397"/>
      <c r="H303" s="396"/>
      <c r="I303" s="397"/>
      <c r="J303" s="398"/>
      <c r="K303" s="87"/>
      <c r="L303" s="87"/>
      <c r="M303" s="398"/>
      <c r="N303" s="398"/>
      <c r="O303" s="398"/>
      <c r="P303" s="87"/>
      <c r="Q303" s="87"/>
      <c r="R303" s="87"/>
      <c r="S303" s="87"/>
      <c r="T303" s="87"/>
      <c r="U303" s="87"/>
      <c r="V303" s="87"/>
      <c r="W303" s="87"/>
      <c r="X303" s="87"/>
      <c r="Y303" s="87"/>
      <c r="Z303" s="87"/>
      <c r="AA303" s="87"/>
      <c r="AB303" s="87"/>
      <c r="AC303" s="87"/>
      <c r="AD303" s="87"/>
      <c r="AE303" s="87"/>
      <c r="AF303" s="87"/>
      <c r="AG303" s="87"/>
    </row>
    <row r="304" spans="1:33" ht="31.5" customHeight="1">
      <c r="A304" s="87"/>
      <c r="B304" s="87"/>
      <c r="C304" s="87"/>
      <c r="D304" s="87"/>
      <c r="E304" s="396"/>
      <c r="F304" s="397"/>
      <c r="G304" s="397"/>
      <c r="H304" s="396"/>
      <c r="I304" s="397"/>
      <c r="J304" s="398"/>
      <c r="K304" s="87"/>
      <c r="L304" s="87"/>
      <c r="M304" s="398"/>
      <c r="N304" s="398"/>
      <c r="O304" s="398"/>
      <c r="P304" s="87"/>
      <c r="Q304" s="87"/>
      <c r="R304" s="87"/>
      <c r="S304" s="87"/>
      <c r="T304" s="87"/>
      <c r="U304" s="87"/>
      <c r="V304" s="87"/>
      <c r="W304" s="87"/>
      <c r="X304" s="87"/>
      <c r="Y304" s="87"/>
      <c r="Z304" s="87"/>
      <c r="AA304" s="87"/>
      <c r="AB304" s="87"/>
      <c r="AC304" s="87"/>
      <c r="AD304" s="87"/>
      <c r="AE304" s="87"/>
      <c r="AF304" s="87"/>
      <c r="AG304" s="87"/>
    </row>
    <row r="305" spans="1:33" ht="31.5" customHeight="1">
      <c r="A305" s="87"/>
      <c r="B305" s="87"/>
      <c r="C305" s="87"/>
      <c r="D305" s="87"/>
      <c r="E305" s="396"/>
      <c r="F305" s="397"/>
      <c r="G305" s="397"/>
      <c r="H305" s="396"/>
      <c r="I305" s="397"/>
      <c r="J305" s="398"/>
      <c r="K305" s="87"/>
      <c r="L305" s="87"/>
      <c r="M305" s="398"/>
      <c r="N305" s="398"/>
      <c r="O305" s="398"/>
      <c r="P305" s="87"/>
      <c r="Q305" s="87"/>
      <c r="R305" s="87"/>
      <c r="S305" s="87"/>
      <c r="T305" s="87"/>
      <c r="U305" s="87"/>
      <c r="V305" s="87"/>
      <c r="W305" s="87"/>
      <c r="X305" s="87"/>
      <c r="Y305" s="87"/>
      <c r="Z305" s="87"/>
      <c r="AA305" s="87"/>
      <c r="AB305" s="87"/>
      <c r="AC305" s="87"/>
      <c r="AD305" s="87"/>
      <c r="AE305" s="87"/>
      <c r="AF305" s="87"/>
      <c r="AG305" s="87"/>
    </row>
    <row r="306" spans="1:33" ht="31.5" customHeight="1">
      <c r="A306" s="87"/>
      <c r="B306" s="87"/>
      <c r="C306" s="87"/>
      <c r="D306" s="87"/>
      <c r="E306" s="396"/>
      <c r="F306" s="397"/>
      <c r="G306" s="397"/>
      <c r="H306" s="396"/>
      <c r="I306" s="397"/>
      <c r="J306" s="398"/>
      <c r="K306" s="87"/>
      <c r="L306" s="87"/>
      <c r="M306" s="398"/>
      <c r="N306" s="398"/>
      <c r="O306" s="398"/>
      <c r="P306" s="87"/>
      <c r="Q306" s="87"/>
      <c r="R306" s="87"/>
      <c r="S306" s="87"/>
      <c r="T306" s="87"/>
      <c r="U306" s="87"/>
      <c r="V306" s="87"/>
      <c r="W306" s="87"/>
      <c r="X306" s="87"/>
      <c r="Y306" s="87"/>
      <c r="Z306" s="87"/>
      <c r="AA306" s="87"/>
      <c r="AB306" s="87"/>
      <c r="AC306" s="87"/>
      <c r="AD306" s="87"/>
      <c r="AE306" s="87"/>
      <c r="AF306" s="87"/>
      <c r="AG306" s="87"/>
    </row>
    <row r="307" spans="1:33" ht="31.5" customHeight="1">
      <c r="A307" s="87"/>
      <c r="B307" s="87"/>
      <c r="C307" s="87"/>
      <c r="D307" s="87"/>
      <c r="E307" s="396"/>
      <c r="F307" s="397"/>
      <c r="G307" s="397"/>
      <c r="H307" s="396"/>
      <c r="I307" s="397"/>
      <c r="J307" s="398"/>
      <c r="K307" s="87"/>
      <c r="L307" s="87"/>
      <c r="M307" s="398"/>
      <c r="N307" s="398"/>
      <c r="O307" s="398"/>
      <c r="P307" s="87"/>
      <c r="Q307" s="87"/>
      <c r="R307" s="87"/>
      <c r="S307" s="87"/>
      <c r="T307" s="87"/>
      <c r="U307" s="87"/>
      <c r="V307" s="87"/>
      <c r="W307" s="87"/>
      <c r="X307" s="87"/>
      <c r="Y307" s="87"/>
      <c r="Z307" s="87"/>
      <c r="AA307" s="87"/>
      <c r="AB307" s="87"/>
      <c r="AC307" s="87"/>
      <c r="AD307" s="87"/>
      <c r="AE307" s="87"/>
      <c r="AF307" s="87"/>
      <c r="AG307" s="87"/>
    </row>
    <row r="308" spans="1:33" ht="31.5" customHeight="1">
      <c r="A308" s="87"/>
      <c r="B308" s="87"/>
      <c r="C308" s="87"/>
      <c r="D308" s="87"/>
      <c r="E308" s="396"/>
      <c r="F308" s="397"/>
      <c r="G308" s="397"/>
      <c r="H308" s="396"/>
      <c r="I308" s="397"/>
      <c r="J308" s="398"/>
      <c r="K308" s="87"/>
      <c r="L308" s="87"/>
      <c r="M308" s="398"/>
      <c r="N308" s="398"/>
      <c r="O308" s="398"/>
      <c r="P308" s="87"/>
      <c r="Q308" s="87"/>
      <c r="R308" s="87"/>
      <c r="S308" s="87"/>
      <c r="T308" s="87"/>
      <c r="U308" s="87"/>
      <c r="V308" s="87"/>
      <c r="W308" s="87"/>
      <c r="X308" s="87"/>
      <c r="Y308" s="87"/>
      <c r="Z308" s="87"/>
      <c r="AA308" s="87"/>
      <c r="AB308" s="87"/>
      <c r="AC308" s="87"/>
      <c r="AD308" s="87"/>
      <c r="AE308" s="87"/>
      <c r="AF308" s="87"/>
      <c r="AG308" s="87"/>
    </row>
    <row r="309" spans="1:33" ht="31.5" customHeight="1">
      <c r="A309" s="87"/>
      <c r="B309" s="87"/>
      <c r="C309" s="87"/>
      <c r="D309" s="87"/>
      <c r="E309" s="396"/>
      <c r="F309" s="397"/>
      <c r="G309" s="397"/>
      <c r="H309" s="396"/>
      <c r="I309" s="397"/>
      <c r="J309" s="398"/>
      <c r="K309" s="87"/>
      <c r="L309" s="87"/>
      <c r="M309" s="398"/>
      <c r="N309" s="398"/>
      <c r="O309" s="398"/>
      <c r="P309" s="87"/>
      <c r="Q309" s="87"/>
      <c r="R309" s="87"/>
      <c r="S309" s="87"/>
      <c r="T309" s="87"/>
      <c r="U309" s="87"/>
      <c r="V309" s="87"/>
      <c r="W309" s="87"/>
      <c r="X309" s="87"/>
      <c r="Y309" s="87"/>
      <c r="Z309" s="87"/>
      <c r="AA309" s="87"/>
      <c r="AB309" s="87"/>
      <c r="AC309" s="87"/>
      <c r="AD309" s="87"/>
      <c r="AE309" s="87"/>
      <c r="AF309" s="87"/>
      <c r="AG309" s="87"/>
    </row>
    <row r="310" spans="1:33" ht="31.5" customHeight="1">
      <c r="A310" s="87"/>
      <c r="B310" s="87"/>
      <c r="C310" s="87"/>
      <c r="D310" s="87"/>
      <c r="E310" s="396"/>
      <c r="F310" s="397"/>
      <c r="G310" s="397"/>
      <c r="H310" s="396"/>
      <c r="I310" s="397"/>
      <c r="J310" s="398"/>
      <c r="K310" s="87"/>
      <c r="L310" s="87"/>
      <c r="M310" s="398"/>
      <c r="N310" s="398"/>
      <c r="O310" s="398"/>
      <c r="P310" s="87"/>
      <c r="Q310" s="87"/>
      <c r="R310" s="87"/>
      <c r="S310" s="87"/>
      <c r="T310" s="87"/>
      <c r="U310" s="87"/>
      <c r="V310" s="87"/>
      <c r="W310" s="87"/>
      <c r="X310" s="87"/>
      <c r="Y310" s="87"/>
      <c r="Z310" s="87"/>
      <c r="AA310" s="87"/>
      <c r="AB310" s="87"/>
      <c r="AC310" s="87"/>
      <c r="AD310" s="87"/>
      <c r="AE310" s="87"/>
      <c r="AF310" s="87"/>
      <c r="AG310" s="87"/>
    </row>
    <row r="311" spans="1:33" ht="31.5" customHeight="1">
      <c r="A311" s="87"/>
      <c r="B311" s="87"/>
      <c r="C311" s="87"/>
      <c r="D311" s="87"/>
      <c r="E311" s="396"/>
      <c r="F311" s="397"/>
      <c r="G311" s="397"/>
      <c r="H311" s="396"/>
      <c r="I311" s="397"/>
      <c r="J311" s="398"/>
      <c r="K311" s="87"/>
      <c r="L311" s="87"/>
      <c r="M311" s="398"/>
      <c r="N311" s="398"/>
      <c r="O311" s="398"/>
      <c r="P311" s="87"/>
      <c r="Q311" s="87"/>
      <c r="R311" s="87"/>
      <c r="S311" s="87"/>
      <c r="T311" s="87"/>
      <c r="U311" s="87"/>
      <c r="V311" s="87"/>
      <c r="W311" s="87"/>
      <c r="X311" s="87"/>
      <c r="Y311" s="87"/>
      <c r="Z311" s="87"/>
      <c r="AA311" s="87"/>
      <c r="AB311" s="87"/>
      <c r="AC311" s="87"/>
      <c r="AD311" s="87"/>
      <c r="AE311" s="87"/>
      <c r="AF311" s="87"/>
      <c r="AG311" s="87"/>
    </row>
    <row r="312" spans="1:33" ht="31.5" customHeight="1">
      <c r="A312" s="87"/>
      <c r="B312" s="87"/>
      <c r="C312" s="87"/>
      <c r="D312" s="87"/>
      <c r="E312" s="396"/>
      <c r="F312" s="397"/>
      <c r="G312" s="397"/>
      <c r="H312" s="396"/>
      <c r="I312" s="397"/>
      <c r="J312" s="398"/>
      <c r="K312" s="87"/>
      <c r="L312" s="87"/>
      <c r="M312" s="398"/>
      <c r="N312" s="398"/>
      <c r="O312" s="398"/>
      <c r="P312" s="87"/>
      <c r="Q312" s="87"/>
      <c r="R312" s="87"/>
      <c r="S312" s="87"/>
      <c r="T312" s="87"/>
      <c r="U312" s="87"/>
      <c r="V312" s="87"/>
      <c r="W312" s="87"/>
      <c r="X312" s="87"/>
      <c r="Y312" s="87"/>
      <c r="Z312" s="87"/>
      <c r="AA312" s="87"/>
      <c r="AB312" s="87"/>
      <c r="AC312" s="87"/>
      <c r="AD312" s="87"/>
      <c r="AE312" s="87"/>
      <c r="AF312" s="87"/>
      <c r="AG312" s="87"/>
    </row>
    <row r="313" spans="1:33" ht="31.5" customHeight="1">
      <c r="A313" s="87"/>
      <c r="B313" s="87"/>
      <c r="C313" s="87"/>
      <c r="D313" s="87"/>
      <c r="E313" s="396"/>
      <c r="F313" s="397"/>
      <c r="G313" s="397"/>
      <c r="H313" s="396"/>
      <c r="I313" s="397"/>
      <c r="J313" s="398"/>
      <c r="K313" s="87"/>
      <c r="L313" s="87"/>
      <c r="M313" s="398"/>
      <c r="N313" s="398"/>
      <c r="O313" s="398"/>
      <c r="P313" s="87"/>
      <c r="Q313" s="87"/>
      <c r="R313" s="87"/>
      <c r="S313" s="87"/>
      <c r="T313" s="87"/>
      <c r="U313" s="87"/>
      <c r="V313" s="87"/>
      <c r="W313" s="87"/>
      <c r="X313" s="87"/>
      <c r="Y313" s="87"/>
      <c r="Z313" s="87"/>
      <c r="AA313" s="87"/>
      <c r="AB313" s="87"/>
      <c r="AC313" s="87"/>
      <c r="AD313" s="87"/>
      <c r="AE313" s="87"/>
      <c r="AF313" s="87"/>
      <c r="AG313" s="87"/>
    </row>
    <row r="314" spans="1:33" ht="31.5" customHeight="1">
      <c r="A314" s="87"/>
      <c r="B314" s="87"/>
      <c r="C314" s="87"/>
      <c r="D314" s="87"/>
      <c r="E314" s="396"/>
      <c r="F314" s="397"/>
      <c r="G314" s="397"/>
      <c r="H314" s="396"/>
      <c r="I314" s="397"/>
      <c r="J314" s="398"/>
      <c r="K314" s="87"/>
      <c r="L314" s="87"/>
      <c r="M314" s="398"/>
      <c r="N314" s="398"/>
      <c r="O314" s="398"/>
      <c r="P314" s="87"/>
      <c r="Q314" s="87"/>
      <c r="R314" s="87"/>
      <c r="S314" s="87"/>
      <c r="T314" s="87"/>
      <c r="U314" s="87"/>
      <c r="V314" s="87"/>
      <c r="W314" s="87"/>
      <c r="X314" s="87"/>
      <c r="Y314" s="87"/>
      <c r="Z314" s="87"/>
      <c r="AA314" s="87"/>
      <c r="AB314" s="87"/>
      <c r="AC314" s="87"/>
      <c r="AD314" s="87"/>
      <c r="AE314" s="87"/>
      <c r="AF314" s="87"/>
      <c r="AG314" s="87"/>
    </row>
    <row r="315" spans="1:33" ht="31.5" customHeight="1">
      <c r="A315" s="87"/>
      <c r="B315" s="87"/>
      <c r="C315" s="87"/>
      <c r="D315" s="87"/>
      <c r="E315" s="396"/>
      <c r="F315" s="397"/>
      <c r="G315" s="397"/>
      <c r="H315" s="396"/>
      <c r="I315" s="397"/>
      <c r="J315" s="398"/>
      <c r="K315" s="87"/>
      <c r="L315" s="87"/>
      <c r="M315" s="398"/>
      <c r="N315" s="398"/>
      <c r="O315" s="398"/>
      <c r="P315" s="87"/>
      <c r="Q315" s="87"/>
      <c r="R315" s="87"/>
      <c r="S315" s="87"/>
      <c r="T315" s="87"/>
      <c r="U315" s="87"/>
      <c r="V315" s="87"/>
      <c r="W315" s="87"/>
      <c r="X315" s="87"/>
      <c r="Y315" s="87"/>
      <c r="Z315" s="87"/>
      <c r="AA315" s="87"/>
      <c r="AB315" s="87"/>
      <c r="AC315" s="87"/>
      <c r="AD315" s="87"/>
      <c r="AE315" s="87"/>
      <c r="AF315" s="87"/>
      <c r="AG315" s="87"/>
    </row>
    <row r="316" spans="1:33" ht="31.5" customHeight="1">
      <c r="A316" s="87"/>
      <c r="B316" s="87"/>
      <c r="C316" s="87"/>
      <c r="D316" s="87"/>
      <c r="E316" s="396"/>
      <c r="F316" s="397"/>
      <c r="G316" s="397"/>
      <c r="H316" s="396"/>
      <c r="I316" s="397"/>
      <c r="J316" s="398"/>
      <c r="K316" s="87"/>
      <c r="L316" s="87"/>
      <c r="M316" s="398"/>
      <c r="N316" s="398"/>
      <c r="O316" s="398"/>
      <c r="P316" s="87"/>
      <c r="Q316" s="87"/>
      <c r="R316" s="87"/>
      <c r="S316" s="87"/>
      <c r="T316" s="87"/>
      <c r="U316" s="87"/>
      <c r="V316" s="87"/>
      <c r="W316" s="87"/>
      <c r="X316" s="87"/>
      <c r="Y316" s="87"/>
      <c r="Z316" s="87"/>
      <c r="AA316" s="87"/>
      <c r="AB316" s="87"/>
      <c r="AC316" s="87"/>
      <c r="AD316" s="87"/>
      <c r="AE316" s="87"/>
      <c r="AF316" s="87"/>
      <c r="AG316" s="87"/>
    </row>
    <row r="317" spans="1:33" ht="31.5" customHeight="1">
      <c r="A317" s="87"/>
      <c r="B317" s="87"/>
      <c r="C317" s="87"/>
      <c r="D317" s="87"/>
      <c r="E317" s="396"/>
      <c r="F317" s="397"/>
      <c r="G317" s="397"/>
      <c r="H317" s="396"/>
      <c r="I317" s="397"/>
      <c r="J317" s="398"/>
      <c r="K317" s="87"/>
      <c r="L317" s="87"/>
      <c r="M317" s="398"/>
      <c r="N317" s="398"/>
      <c r="O317" s="398"/>
      <c r="P317" s="87"/>
      <c r="Q317" s="87"/>
      <c r="R317" s="87"/>
      <c r="S317" s="87"/>
      <c r="T317" s="87"/>
      <c r="U317" s="87"/>
      <c r="V317" s="87"/>
      <c r="W317" s="87"/>
      <c r="X317" s="87"/>
      <c r="Y317" s="87"/>
      <c r="Z317" s="87"/>
      <c r="AA317" s="87"/>
      <c r="AB317" s="87"/>
      <c r="AC317" s="87"/>
      <c r="AD317" s="87"/>
      <c r="AE317" s="87"/>
      <c r="AF317" s="87"/>
      <c r="AG317" s="87"/>
    </row>
    <row r="318" spans="1:33" ht="31.5" customHeight="1">
      <c r="A318" s="87"/>
      <c r="B318" s="87"/>
      <c r="C318" s="87"/>
      <c r="D318" s="87"/>
      <c r="E318" s="396"/>
      <c r="F318" s="397"/>
      <c r="G318" s="397"/>
      <c r="H318" s="396"/>
      <c r="I318" s="397"/>
      <c r="J318" s="398"/>
      <c r="K318" s="87"/>
      <c r="L318" s="87"/>
      <c r="M318" s="398"/>
      <c r="N318" s="398"/>
      <c r="O318" s="398"/>
      <c r="P318" s="87"/>
      <c r="Q318" s="87"/>
      <c r="R318" s="87"/>
      <c r="S318" s="87"/>
      <c r="T318" s="87"/>
      <c r="U318" s="87"/>
      <c r="V318" s="87"/>
      <c r="W318" s="87"/>
      <c r="X318" s="87"/>
      <c r="Y318" s="87"/>
      <c r="Z318" s="87"/>
      <c r="AA318" s="87"/>
      <c r="AB318" s="87"/>
      <c r="AC318" s="87"/>
      <c r="AD318" s="87"/>
      <c r="AE318" s="87"/>
      <c r="AF318" s="87"/>
      <c r="AG318" s="87"/>
    </row>
    <row r="319" spans="1:33" ht="31.5" customHeight="1">
      <c r="A319" s="87"/>
      <c r="B319" s="87"/>
      <c r="C319" s="87"/>
      <c r="D319" s="87"/>
      <c r="E319" s="396"/>
      <c r="F319" s="397"/>
      <c r="G319" s="397"/>
      <c r="H319" s="396"/>
      <c r="I319" s="397"/>
      <c r="J319" s="398"/>
      <c r="K319" s="87"/>
      <c r="L319" s="87"/>
      <c r="M319" s="398"/>
      <c r="N319" s="398"/>
      <c r="O319" s="398"/>
      <c r="P319" s="87"/>
      <c r="Q319" s="87"/>
      <c r="R319" s="87"/>
      <c r="S319" s="87"/>
      <c r="T319" s="87"/>
      <c r="U319" s="87"/>
      <c r="V319" s="87"/>
      <c r="W319" s="87"/>
      <c r="X319" s="87"/>
      <c r="Y319" s="87"/>
      <c r="Z319" s="87"/>
      <c r="AA319" s="87"/>
      <c r="AB319" s="87"/>
      <c r="AC319" s="87"/>
      <c r="AD319" s="87"/>
      <c r="AE319" s="87"/>
      <c r="AF319" s="87"/>
      <c r="AG319" s="87"/>
    </row>
    <row r="320" spans="1:33" ht="31.5" customHeight="1">
      <c r="A320" s="87"/>
      <c r="B320" s="87"/>
      <c r="C320" s="87"/>
      <c r="D320" s="87"/>
      <c r="E320" s="396"/>
      <c r="F320" s="397"/>
      <c r="G320" s="397"/>
      <c r="H320" s="396"/>
      <c r="I320" s="397"/>
      <c r="J320" s="398"/>
      <c r="K320" s="87"/>
      <c r="L320" s="87"/>
      <c r="M320" s="398"/>
      <c r="N320" s="398"/>
      <c r="O320" s="398"/>
      <c r="P320" s="87"/>
      <c r="Q320" s="87"/>
      <c r="R320" s="87"/>
      <c r="S320" s="87"/>
      <c r="T320" s="87"/>
      <c r="U320" s="87"/>
      <c r="V320" s="87"/>
      <c r="W320" s="87"/>
      <c r="X320" s="87"/>
      <c r="Y320" s="87"/>
      <c r="Z320" s="87"/>
      <c r="AA320" s="87"/>
      <c r="AB320" s="87"/>
      <c r="AC320" s="87"/>
      <c r="AD320" s="87"/>
      <c r="AE320" s="87"/>
      <c r="AF320" s="87"/>
      <c r="AG320" s="87"/>
    </row>
    <row r="321" spans="1:33" ht="31.5" customHeight="1">
      <c r="A321" s="87"/>
      <c r="B321" s="87"/>
      <c r="C321" s="87"/>
      <c r="D321" s="87"/>
      <c r="E321" s="396"/>
      <c r="F321" s="397"/>
      <c r="G321" s="397"/>
      <c r="H321" s="396"/>
      <c r="I321" s="397"/>
      <c r="J321" s="398"/>
      <c r="K321" s="87"/>
      <c r="L321" s="87"/>
      <c r="M321" s="398"/>
      <c r="N321" s="398"/>
      <c r="O321" s="398"/>
      <c r="P321" s="87"/>
      <c r="Q321" s="87"/>
      <c r="R321" s="87"/>
      <c r="S321" s="87"/>
      <c r="T321" s="87"/>
      <c r="U321" s="87"/>
      <c r="V321" s="87"/>
      <c r="W321" s="87"/>
      <c r="X321" s="87"/>
      <c r="Y321" s="87"/>
      <c r="Z321" s="87"/>
      <c r="AA321" s="87"/>
      <c r="AB321" s="87"/>
      <c r="AC321" s="87"/>
      <c r="AD321" s="87"/>
      <c r="AE321" s="87"/>
      <c r="AF321" s="87"/>
      <c r="AG321" s="87"/>
    </row>
    <row r="322" spans="1:33" ht="31.5" customHeight="1">
      <c r="A322" s="87"/>
      <c r="B322" s="87"/>
      <c r="C322" s="87"/>
      <c r="D322" s="87"/>
      <c r="E322" s="396"/>
      <c r="F322" s="397"/>
      <c r="G322" s="397"/>
      <c r="H322" s="396"/>
      <c r="I322" s="397"/>
      <c r="J322" s="398"/>
      <c r="K322" s="87"/>
      <c r="L322" s="87"/>
      <c r="M322" s="398"/>
      <c r="N322" s="398"/>
      <c r="O322" s="398"/>
      <c r="P322" s="87"/>
      <c r="Q322" s="87"/>
      <c r="R322" s="87"/>
      <c r="S322" s="87"/>
      <c r="T322" s="87"/>
      <c r="U322" s="87"/>
      <c r="V322" s="87"/>
      <c r="W322" s="87"/>
      <c r="X322" s="87"/>
      <c r="Y322" s="87"/>
      <c r="Z322" s="87"/>
      <c r="AA322" s="87"/>
      <c r="AB322" s="87"/>
      <c r="AC322" s="87"/>
      <c r="AD322" s="87"/>
      <c r="AE322" s="87"/>
      <c r="AF322" s="87"/>
      <c r="AG322" s="87"/>
    </row>
    <row r="323" spans="1:33" ht="31.5" customHeight="1">
      <c r="A323" s="87"/>
      <c r="B323" s="87"/>
      <c r="C323" s="87"/>
      <c r="D323" s="87"/>
      <c r="E323" s="396"/>
      <c r="F323" s="397"/>
      <c r="G323" s="397"/>
      <c r="H323" s="396"/>
      <c r="I323" s="397"/>
      <c r="J323" s="398"/>
      <c r="K323" s="87"/>
      <c r="L323" s="87"/>
      <c r="M323" s="398"/>
      <c r="N323" s="398"/>
      <c r="O323" s="398"/>
      <c r="P323" s="87"/>
      <c r="Q323" s="87"/>
      <c r="R323" s="87"/>
      <c r="S323" s="87"/>
      <c r="T323" s="87"/>
      <c r="U323" s="87"/>
      <c r="V323" s="87"/>
      <c r="W323" s="87"/>
      <c r="X323" s="87"/>
      <c r="Y323" s="87"/>
      <c r="Z323" s="87"/>
      <c r="AA323" s="87"/>
      <c r="AB323" s="87"/>
      <c r="AC323" s="87"/>
      <c r="AD323" s="87"/>
      <c r="AE323" s="87"/>
      <c r="AF323" s="87"/>
      <c r="AG323" s="87"/>
    </row>
    <row r="324" spans="1:33" ht="31.5" customHeight="1">
      <c r="A324" s="87"/>
      <c r="B324" s="87"/>
      <c r="C324" s="87"/>
      <c r="D324" s="87"/>
      <c r="E324" s="396"/>
      <c r="F324" s="397"/>
      <c r="G324" s="397"/>
      <c r="H324" s="396"/>
      <c r="I324" s="397"/>
      <c r="J324" s="398"/>
      <c r="K324" s="87"/>
      <c r="L324" s="87"/>
      <c r="M324" s="398"/>
      <c r="N324" s="398"/>
      <c r="O324" s="398"/>
      <c r="P324" s="87"/>
      <c r="Q324" s="87"/>
      <c r="R324" s="87"/>
      <c r="S324" s="87"/>
      <c r="T324" s="87"/>
      <c r="U324" s="87"/>
      <c r="V324" s="87"/>
      <c r="W324" s="87"/>
      <c r="X324" s="87"/>
      <c r="Y324" s="87"/>
      <c r="Z324" s="87"/>
      <c r="AA324" s="87"/>
      <c r="AB324" s="87"/>
      <c r="AC324" s="87"/>
      <c r="AD324" s="87"/>
      <c r="AE324" s="87"/>
      <c r="AF324" s="87"/>
      <c r="AG324" s="87"/>
    </row>
    <row r="325" spans="1:33" ht="31.5" customHeight="1">
      <c r="A325" s="87"/>
      <c r="B325" s="87"/>
      <c r="C325" s="87"/>
      <c r="D325" s="87"/>
      <c r="E325" s="396"/>
      <c r="F325" s="397"/>
      <c r="G325" s="397"/>
      <c r="H325" s="396"/>
      <c r="I325" s="397"/>
      <c r="J325" s="398"/>
      <c r="K325" s="87"/>
      <c r="L325" s="87"/>
      <c r="M325" s="398"/>
      <c r="N325" s="398"/>
      <c r="O325" s="398"/>
      <c r="P325" s="87"/>
      <c r="Q325" s="87"/>
      <c r="R325" s="87"/>
      <c r="S325" s="87"/>
      <c r="T325" s="87"/>
      <c r="U325" s="87"/>
      <c r="V325" s="87"/>
      <c r="W325" s="87"/>
      <c r="X325" s="87"/>
      <c r="Y325" s="87"/>
      <c r="Z325" s="87"/>
      <c r="AA325" s="87"/>
      <c r="AB325" s="87"/>
      <c r="AC325" s="87"/>
      <c r="AD325" s="87"/>
      <c r="AE325" s="87"/>
      <c r="AF325" s="87"/>
      <c r="AG325" s="87"/>
    </row>
    <row r="326" spans="1:33" ht="31.5" customHeight="1">
      <c r="A326" s="87"/>
      <c r="B326" s="87"/>
      <c r="C326" s="87"/>
      <c r="D326" s="87"/>
      <c r="E326" s="396"/>
      <c r="F326" s="397"/>
      <c r="G326" s="397"/>
      <c r="H326" s="396"/>
      <c r="I326" s="397"/>
      <c r="J326" s="398"/>
      <c r="K326" s="87"/>
      <c r="L326" s="87"/>
      <c r="M326" s="398"/>
      <c r="N326" s="398"/>
      <c r="O326" s="398"/>
      <c r="P326" s="87"/>
      <c r="Q326" s="87"/>
      <c r="R326" s="87"/>
      <c r="S326" s="87"/>
      <c r="T326" s="87"/>
      <c r="U326" s="87"/>
      <c r="V326" s="87"/>
      <c r="W326" s="87"/>
      <c r="X326" s="87"/>
      <c r="Y326" s="87"/>
      <c r="Z326" s="87"/>
      <c r="AA326" s="87"/>
      <c r="AB326" s="87"/>
      <c r="AC326" s="87"/>
      <c r="AD326" s="87"/>
      <c r="AE326" s="87"/>
      <c r="AF326" s="87"/>
      <c r="AG326" s="87"/>
    </row>
    <row r="327" spans="1:33" ht="31.5" customHeight="1">
      <c r="A327" s="87"/>
      <c r="B327" s="87"/>
      <c r="C327" s="87"/>
      <c r="D327" s="87"/>
      <c r="E327" s="396"/>
      <c r="F327" s="397"/>
      <c r="G327" s="397"/>
      <c r="H327" s="396"/>
      <c r="I327" s="397"/>
      <c r="J327" s="398"/>
      <c r="K327" s="87"/>
      <c r="L327" s="87"/>
      <c r="M327" s="398"/>
      <c r="N327" s="398"/>
      <c r="O327" s="398"/>
      <c r="P327" s="87"/>
      <c r="Q327" s="87"/>
      <c r="R327" s="87"/>
      <c r="S327" s="87"/>
      <c r="T327" s="87"/>
      <c r="U327" s="87"/>
      <c r="V327" s="87"/>
      <c r="W327" s="87"/>
      <c r="X327" s="87"/>
      <c r="Y327" s="87"/>
      <c r="Z327" s="87"/>
      <c r="AA327" s="87"/>
      <c r="AB327" s="87"/>
      <c r="AC327" s="87"/>
      <c r="AD327" s="87"/>
      <c r="AE327" s="87"/>
      <c r="AF327" s="87"/>
      <c r="AG327" s="87"/>
    </row>
    <row r="328" spans="1:33" ht="31.5" customHeight="1">
      <c r="A328" s="87"/>
      <c r="B328" s="87"/>
      <c r="C328" s="87"/>
      <c r="D328" s="87"/>
      <c r="E328" s="396"/>
      <c r="F328" s="397"/>
      <c r="G328" s="397"/>
      <c r="H328" s="396"/>
      <c r="I328" s="397"/>
      <c r="J328" s="398"/>
      <c r="K328" s="87"/>
      <c r="L328" s="87"/>
      <c r="M328" s="398"/>
      <c r="N328" s="398"/>
      <c r="O328" s="398"/>
      <c r="P328" s="87"/>
      <c r="Q328" s="87"/>
      <c r="R328" s="87"/>
      <c r="S328" s="87"/>
      <c r="T328" s="87"/>
      <c r="U328" s="87"/>
      <c r="V328" s="87"/>
      <c r="W328" s="87"/>
      <c r="X328" s="87"/>
      <c r="Y328" s="87"/>
      <c r="Z328" s="87"/>
      <c r="AA328" s="87"/>
      <c r="AB328" s="87"/>
      <c r="AC328" s="87"/>
      <c r="AD328" s="87"/>
      <c r="AE328" s="87"/>
      <c r="AF328" s="87"/>
      <c r="AG328" s="87"/>
    </row>
    <row r="329" spans="1:33" ht="31.5" customHeight="1">
      <c r="A329" s="87"/>
      <c r="B329" s="87"/>
      <c r="C329" s="87"/>
      <c r="D329" s="87"/>
      <c r="E329" s="396"/>
      <c r="F329" s="397"/>
      <c r="G329" s="397"/>
      <c r="H329" s="396"/>
      <c r="I329" s="397"/>
      <c r="J329" s="398"/>
      <c r="K329" s="87"/>
      <c r="L329" s="87"/>
      <c r="M329" s="398"/>
      <c r="N329" s="398"/>
      <c r="O329" s="398"/>
      <c r="P329" s="87"/>
      <c r="Q329" s="87"/>
      <c r="R329" s="87"/>
      <c r="S329" s="87"/>
      <c r="T329" s="87"/>
      <c r="U329" s="87"/>
      <c r="V329" s="87"/>
      <c r="W329" s="87"/>
      <c r="X329" s="87"/>
      <c r="Y329" s="87"/>
      <c r="Z329" s="87"/>
      <c r="AA329" s="87"/>
      <c r="AB329" s="87"/>
      <c r="AC329" s="87"/>
      <c r="AD329" s="87"/>
      <c r="AE329" s="87"/>
      <c r="AF329" s="87"/>
      <c r="AG329" s="87"/>
    </row>
    <row r="330" spans="1:33" ht="31.5" customHeight="1">
      <c r="A330" s="87"/>
      <c r="B330" s="87"/>
      <c r="C330" s="87"/>
      <c r="D330" s="87"/>
      <c r="E330" s="396"/>
      <c r="F330" s="397"/>
      <c r="G330" s="397"/>
      <c r="H330" s="396"/>
      <c r="I330" s="397"/>
      <c r="J330" s="398"/>
      <c r="K330" s="87"/>
      <c r="L330" s="87"/>
      <c r="M330" s="398"/>
      <c r="N330" s="398"/>
      <c r="O330" s="398"/>
      <c r="P330" s="87"/>
      <c r="Q330" s="87"/>
      <c r="R330" s="87"/>
      <c r="S330" s="87"/>
      <c r="T330" s="87"/>
      <c r="U330" s="87"/>
      <c r="V330" s="87"/>
      <c r="W330" s="87"/>
      <c r="X330" s="87"/>
      <c r="Y330" s="87"/>
      <c r="Z330" s="87"/>
      <c r="AA330" s="87"/>
      <c r="AB330" s="87"/>
      <c r="AC330" s="87"/>
      <c r="AD330" s="87"/>
      <c r="AE330" s="87"/>
      <c r="AF330" s="87"/>
      <c r="AG330" s="87"/>
    </row>
    <row r="331" spans="1:33" ht="31.5" customHeight="1">
      <c r="A331" s="87"/>
      <c r="B331" s="87"/>
      <c r="C331" s="87"/>
      <c r="D331" s="87"/>
      <c r="E331" s="396"/>
      <c r="F331" s="397"/>
      <c r="G331" s="397"/>
      <c r="H331" s="396"/>
      <c r="I331" s="397"/>
      <c r="J331" s="398"/>
      <c r="K331" s="87"/>
      <c r="L331" s="87"/>
      <c r="M331" s="398"/>
      <c r="N331" s="398"/>
      <c r="O331" s="398"/>
      <c r="P331" s="87"/>
      <c r="Q331" s="87"/>
      <c r="R331" s="87"/>
      <c r="S331" s="87"/>
      <c r="T331" s="87"/>
      <c r="U331" s="87"/>
      <c r="V331" s="87"/>
      <c r="W331" s="87"/>
      <c r="X331" s="87"/>
      <c r="Y331" s="87"/>
      <c r="Z331" s="87"/>
      <c r="AA331" s="87"/>
      <c r="AB331" s="87"/>
      <c r="AC331" s="87"/>
      <c r="AD331" s="87"/>
      <c r="AE331" s="87"/>
      <c r="AF331" s="87"/>
      <c r="AG331" s="87"/>
    </row>
    <row r="332" spans="1:33" ht="31.5" customHeight="1">
      <c r="A332" s="87"/>
      <c r="B332" s="87"/>
      <c r="C332" s="87"/>
      <c r="D332" s="87"/>
      <c r="E332" s="396"/>
      <c r="F332" s="397"/>
      <c r="G332" s="397"/>
      <c r="H332" s="396"/>
      <c r="I332" s="397"/>
      <c r="J332" s="398"/>
      <c r="K332" s="87"/>
      <c r="L332" s="87"/>
      <c r="M332" s="398"/>
      <c r="N332" s="398"/>
      <c r="O332" s="398"/>
      <c r="P332" s="87"/>
      <c r="Q332" s="87"/>
      <c r="R332" s="87"/>
      <c r="S332" s="87"/>
      <c r="T332" s="87"/>
      <c r="U332" s="87"/>
      <c r="V332" s="87"/>
      <c r="W332" s="87"/>
      <c r="X332" s="87"/>
      <c r="Y332" s="87"/>
      <c r="Z332" s="87"/>
      <c r="AA332" s="87"/>
      <c r="AB332" s="87"/>
      <c r="AC332" s="87"/>
      <c r="AD332" s="87"/>
      <c r="AE332" s="87"/>
      <c r="AF332" s="87"/>
      <c r="AG332" s="87"/>
    </row>
    <row r="333" spans="1:33" ht="31.5" customHeight="1">
      <c r="A333" s="87"/>
      <c r="B333" s="87"/>
      <c r="C333" s="87"/>
      <c r="D333" s="87"/>
      <c r="E333" s="396"/>
      <c r="F333" s="397"/>
      <c r="G333" s="397"/>
      <c r="H333" s="396"/>
      <c r="I333" s="397"/>
      <c r="J333" s="398"/>
      <c r="K333" s="87"/>
      <c r="L333" s="87"/>
      <c r="M333" s="398"/>
      <c r="N333" s="398"/>
      <c r="O333" s="398"/>
      <c r="P333" s="87"/>
      <c r="Q333" s="87"/>
      <c r="R333" s="87"/>
      <c r="S333" s="87"/>
      <c r="T333" s="87"/>
      <c r="U333" s="87"/>
      <c r="V333" s="87"/>
      <c r="W333" s="87"/>
      <c r="X333" s="87"/>
      <c r="Y333" s="87"/>
      <c r="Z333" s="87"/>
      <c r="AA333" s="87"/>
      <c r="AB333" s="87"/>
      <c r="AC333" s="87"/>
      <c r="AD333" s="87"/>
      <c r="AE333" s="87"/>
      <c r="AF333" s="87"/>
      <c r="AG333" s="87"/>
    </row>
    <row r="334" spans="1:33" ht="31.5" customHeight="1">
      <c r="A334" s="87"/>
      <c r="B334" s="87"/>
      <c r="C334" s="87"/>
      <c r="D334" s="87"/>
      <c r="E334" s="396"/>
      <c r="F334" s="397"/>
      <c r="G334" s="397"/>
      <c r="H334" s="396"/>
      <c r="I334" s="397"/>
      <c r="J334" s="398"/>
      <c r="K334" s="87"/>
      <c r="L334" s="87"/>
      <c r="M334" s="398"/>
      <c r="N334" s="398"/>
      <c r="O334" s="398"/>
      <c r="P334" s="87"/>
      <c r="Q334" s="87"/>
      <c r="R334" s="87"/>
      <c r="S334" s="87"/>
      <c r="T334" s="87"/>
      <c r="U334" s="87"/>
      <c r="V334" s="87"/>
      <c r="W334" s="87"/>
      <c r="X334" s="87"/>
      <c r="Y334" s="87"/>
      <c r="Z334" s="87"/>
      <c r="AA334" s="87"/>
      <c r="AB334" s="87"/>
      <c r="AC334" s="87"/>
      <c r="AD334" s="87"/>
      <c r="AE334" s="87"/>
      <c r="AF334" s="87"/>
      <c r="AG334" s="87"/>
    </row>
    <row r="335" spans="1:33" ht="31.5" customHeight="1">
      <c r="A335" s="87"/>
      <c r="B335" s="87"/>
      <c r="C335" s="87"/>
      <c r="D335" s="87"/>
      <c r="E335" s="396"/>
      <c r="F335" s="397"/>
      <c r="G335" s="397"/>
      <c r="H335" s="396"/>
      <c r="I335" s="397"/>
      <c r="J335" s="398"/>
      <c r="K335" s="87"/>
      <c r="L335" s="87"/>
      <c r="M335" s="398"/>
      <c r="N335" s="398"/>
      <c r="O335" s="398"/>
      <c r="P335" s="87"/>
      <c r="Q335" s="87"/>
      <c r="R335" s="87"/>
      <c r="S335" s="87"/>
      <c r="T335" s="87"/>
      <c r="U335" s="87"/>
      <c r="V335" s="87"/>
      <c r="W335" s="87"/>
      <c r="X335" s="87"/>
      <c r="Y335" s="87"/>
      <c r="Z335" s="87"/>
      <c r="AA335" s="87"/>
      <c r="AB335" s="87"/>
      <c r="AC335" s="87"/>
      <c r="AD335" s="87"/>
      <c r="AE335" s="87"/>
      <c r="AF335" s="87"/>
      <c r="AG335" s="87"/>
    </row>
    <row r="336" spans="1:33" ht="31.5" customHeight="1">
      <c r="A336" s="87"/>
      <c r="B336" s="87"/>
      <c r="C336" s="87"/>
      <c r="D336" s="87"/>
      <c r="E336" s="396"/>
      <c r="F336" s="397"/>
      <c r="G336" s="397"/>
      <c r="H336" s="396"/>
      <c r="I336" s="397"/>
      <c r="J336" s="398"/>
      <c r="K336" s="87"/>
      <c r="L336" s="87"/>
      <c r="M336" s="398"/>
      <c r="N336" s="398"/>
      <c r="O336" s="398"/>
      <c r="P336" s="87"/>
      <c r="Q336" s="87"/>
      <c r="R336" s="87"/>
      <c r="S336" s="87"/>
      <c r="T336" s="87"/>
      <c r="U336" s="87"/>
      <c r="V336" s="87"/>
      <c r="W336" s="87"/>
      <c r="X336" s="87"/>
      <c r="Y336" s="87"/>
      <c r="Z336" s="87"/>
      <c r="AA336" s="87"/>
      <c r="AB336" s="87"/>
      <c r="AC336" s="87"/>
      <c r="AD336" s="87"/>
      <c r="AE336" s="87"/>
      <c r="AF336" s="87"/>
      <c r="AG336" s="87"/>
    </row>
    <row r="337" spans="1:33" ht="31.5" customHeight="1">
      <c r="A337" s="87"/>
      <c r="B337" s="87"/>
      <c r="C337" s="87"/>
      <c r="D337" s="87"/>
      <c r="E337" s="396"/>
      <c r="F337" s="397"/>
      <c r="G337" s="397"/>
      <c r="H337" s="396"/>
      <c r="I337" s="397"/>
      <c r="J337" s="398"/>
      <c r="K337" s="87"/>
      <c r="L337" s="87"/>
      <c r="M337" s="398"/>
      <c r="N337" s="398"/>
      <c r="O337" s="398"/>
      <c r="P337" s="87"/>
      <c r="Q337" s="87"/>
      <c r="R337" s="87"/>
      <c r="S337" s="87"/>
      <c r="T337" s="87"/>
      <c r="U337" s="87"/>
      <c r="V337" s="87"/>
      <c r="W337" s="87"/>
      <c r="X337" s="87"/>
      <c r="Y337" s="87"/>
      <c r="Z337" s="87"/>
      <c r="AA337" s="87"/>
      <c r="AB337" s="87"/>
      <c r="AC337" s="87"/>
      <c r="AD337" s="87"/>
      <c r="AE337" s="87"/>
      <c r="AF337" s="87"/>
      <c r="AG337" s="87"/>
    </row>
    <row r="338" spans="1:33" ht="31.5" customHeight="1">
      <c r="A338" s="87"/>
      <c r="B338" s="87"/>
      <c r="C338" s="87"/>
      <c r="D338" s="87"/>
      <c r="E338" s="396"/>
      <c r="F338" s="397"/>
      <c r="G338" s="397"/>
      <c r="H338" s="396"/>
      <c r="I338" s="397"/>
      <c r="J338" s="398"/>
      <c r="K338" s="87"/>
      <c r="L338" s="87"/>
      <c r="M338" s="398"/>
      <c r="N338" s="398"/>
      <c r="O338" s="398"/>
      <c r="P338" s="87"/>
      <c r="Q338" s="87"/>
      <c r="R338" s="87"/>
      <c r="S338" s="87"/>
      <c r="T338" s="87"/>
      <c r="U338" s="87"/>
      <c r="V338" s="87"/>
      <c r="W338" s="87"/>
      <c r="X338" s="87"/>
      <c r="Y338" s="87"/>
      <c r="Z338" s="87"/>
      <c r="AA338" s="87"/>
      <c r="AB338" s="87"/>
      <c r="AC338" s="87"/>
      <c r="AD338" s="87"/>
      <c r="AE338" s="87"/>
      <c r="AF338" s="87"/>
      <c r="AG338" s="87"/>
    </row>
    <row r="339" spans="1:33" ht="31.5" customHeight="1">
      <c r="A339" s="87"/>
      <c r="B339" s="87"/>
      <c r="C339" s="87"/>
      <c r="D339" s="87"/>
      <c r="E339" s="396"/>
      <c r="F339" s="397"/>
      <c r="G339" s="397"/>
      <c r="H339" s="396"/>
      <c r="I339" s="397"/>
      <c r="J339" s="398"/>
      <c r="K339" s="87"/>
      <c r="L339" s="87"/>
      <c r="M339" s="398"/>
      <c r="N339" s="398"/>
      <c r="O339" s="398"/>
      <c r="P339" s="87"/>
      <c r="Q339" s="87"/>
      <c r="R339" s="87"/>
      <c r="S339" s="87"/>
      <c r="T339" s="87"/>
      <c r="U339" s="87"/>
      <c r="V339" s="87"/>
      <c r="W339" s="87"/>
      <c r="X339" s="87"/>
      <c r="Y339" s="87"/>
      <c r="Z339" s="87"/>
      <c r="AA339" s="87"/>
      <c r="AB339" s="87"/>
      <c r="AC339" s="87"/>
      <c r="AD339" s="87"/>
      <c r="AE339" s="87"/>
      <c r="AF339" s="87"/>
      <c r="AG339" s="87"/>
    </row>
    <row r="340" spans="1:33" ht="31.5" customHeight="1">
      <c r="A340" s="87"/>
      <c r="B340" s="87"/>
      <c r="C340" s="87"/>
      <c r="D340" s="87"/>
      <c r="E340" s="396"/>
      <c r="F340" s="397"/>
      <c r="G340" s="397"/>
      <c r="H340" s="396"/>
      <c r="I340" s="397"/>
      <c r="J340" s="398"/>
      <c r="K340" s="87"/>
      <c r="L340" s="87"/>
      <c r="M340" s="398"/>
      <c r="N340" s="398"/>
      <c r="O340" s="398"/>
      <c r="P340" s="87"/>
      <c r="Q340" s="87"/>
      <c r="R340" s="87"/>
      <c r="S340" s="87"/>
      <c r="T340" s="87"/>
      <c r="U340" s="87"/>
      <c r="V340" s="87"/>
      <c r="W340" s="87"/>
      <c r="X340" s="87"/>
      <c r="Y340" s="87"/>
      <c r="Z340" s="87"/>
      <c r="AA340" s="87"/>
      <c r="AB340" s="87"/>
      <c r="AC340" s="87"/>
      <c r="AD340" s="87"/>
      <c r="AE340" s="87"/>
      <c r="AF340" s="87"/>
      <c r="AG340" s="87"/>
    </row>
    <row r="341" spans="1:33" ht="31.5" customHeight="1">
      <c r="A341" s="87"/>
      <c r="B341" s="87"/>
      <c r="C341" s="87"/>
      <c r="D341" s="87"/>
      <c r="E341" s="396"/>
      <c r="F341" s="397"/>
      <c r="G341" s="397"/>
      <c r="H341" s="396"/>
      <c r="I341" s="397"/>
      <c r="J341" s="398"/>
      <c r="K341" s="87"/>
      <c r="L341" s="87"/>
      <c r="M341" s="398"/>
      <c r="N341" s="398"/>
      <c r="O341" s="398"/>
      <c r="P341" s="87"/>
      <c r="Q341" s="87"/>
      <c r="R341" s="87"/>
      <c r="S341" s="87"/>
      <c r="T341" s="87"/>
      <c r="U341" s="87"/>
      <c r="V341" s="87"/>
      <c r="W341" s="87"/>
      <c r="X341" s="87"/>
      <c r="Y341" s="87"/>
      <c r="Z341" s="87"/>
      <c r="AA341" s="87"/>
      <c r="AB341" s="87"/>
      <c r="AC341" s="87"/>
      <c r="AD341" s="87"/>
      <c r="AE341" s="87"/>
      <c r="AF341" s="87"/>
      <c r="AG341" s="87"/>
    </row>
    <row r="342" spans="1:33" ht="31.5" customHeight="1">
      <c r="A342" s="87"/>
      <c r="B342" s="87"/>
      <c r="C342" s="87"/>
      <c r="D342" s="87"/>
      <c r="E342" s="396"/>
      <c r="F342" s="397"/>
      <c r="G342" s="397"/>
      <c r="H342" s="396"/>
      <c r="I342" s="397"/>
      <c r="J342" s="398"/>
      <c r="K342" s="87"/>
      <c r="L342" s="87"/>
      <c r="M342" s="398"/>
      <c r="N342" s="398"/>
      <c r="O342" s="398"/>
      <c r="P342" s="87"/>
      <c r="Q342" s="87"/>
      <c r="R342" s="87"/>
      <c r="S342" s="87"/>
      <c r="T342" s="87"/>
      <c r="U342" s="87"/>
      <c r="V342" s="87"/>
      <c r="W342" s="87"/>
      <c r="X342" s="87"/>
      <c r="Y342" s="87"/>
      <c r="Z342" s="87"/>
      <c r="AA342" s="87"/>
      <c r="AB342" s="87"/>
      <c r="AC342" s="87"/>
      <c r="AD342" s="87"/>
      <c r="AE342" s="87"/>
      <c r="AF342" s="87"/>
      <c r="AG342" s="87"/>
    </row>
    <row r="343" spans="1:33" ht="31.5" customHeight="1">
      <c r="A343" s="87"/>
      <c r="B343" s="87"/>
      <c r="C343" s="87"/>
      <c r="D343" s="87"/>
      <c r="E343" s="396"/>
      <c r="F343" s="397"/>
      <c r="G343" s="397"/>
      <c r="H343" s="396"/>
      <c r="I343" s="397"/>
      <c r="J343" s="398"/>
      <c r="K343" s="87"/>
      <c r="L343" s="87"/>
      <c r="M343" s="398"/>
      <c r="N343" s="398"/>
      <c r="O343" s="398"/>
      <c r="P343" s="87"/>
      <c r="Q343" s="87"/>
      <c r="R343" s="87"/>
      <c r="S343" s="87"/>
      <c r="T343" s="87"/>
      <c r="U343" s="87"/>
      <c r="V343" s="87"/>
      <c r="W343" s="87"/>
      <c r="X343" s="87"/>
      <c r="Y343" s="87"/>
      <c r="Z343" s="87"/>
      <c r="AA343" s="87"/>
      <c r="AB343" s="87"/>
      <c r="AC343" s="87"/>
      <c r="AD343" s="87"/>
      <c r="AE343" s="87"/>
      <c r="AF343" s="87"/>
      <c r="AG343" s="87"/>
    </row>
    <row r="344" spans="1:33" ht="31.5" customHeight="1">
      <c r="A344" s="87"/>
      <c r="B344" s="87"/>
      <c r="C344" s="87"/>
      <c r="D344" s="87"/>
      <c r="E344" s="396"/>
      <c r="F344" s="397"/>
      <c r="G344" s="397"/>
      <c r="H344" s="396"/>
      <c r="I344" s="397"/>
      <c r="J344" s="398"/>
      <c r="K344" s="87"/>
      <c r="L344" s="87"/>
      <c r="M344" s="398"/>
      <c r="N344" s="398"/>
      <c r="O344" s="398"/>
      <c r="P344" s="87"/>
      <c r="Q344" s="87"/>
      <c r="R344" s="87"/>
      <c r="S344" s="87"/>
      <c r="T344" s="87"/>
      <c r="U344" s="87"/>
      <c r="V344" s="87"/>
      <c r="W344" s="87"/>
      <c r="X344" s="87"/>
      <c r="Y344" s="87"/>
      <c r="Z344" s="87"/>
      <c r="AA344" s="87"/>
      <c r="AB344" s="87"/>
      <c r="AC344" s="87"/>
      <c r="AD344" s="87"/>
      <c r="AE344" s="87"/>
      <c r="AF344" s="87"/>
      <c r="AG344" s="87"/>
    </row>
    <row r="345" spans="1:33" ht="31.5" customHeight="1">
      <c r="A345" s="87"/>
      <c r="B345" s="87"/>
      <c r="C345" s="87"/>
      <c r="D345" s="87"/>
      <c r="E345" s="396"/>
      <c r="F345" s="397"/>
      <c r="G345" s="397"/>
      <c r="H345" s="396"/>
      <c r="I345" s="397"/>
      <c r="J345" s="398"/>
      <c r="K345" s="87"/>
      <c r="L345" s="87"/>
      <c r="M345" s="398"/>
      <c r="N345" s="398"/>
      <c r="O345" s="398"/>
      <c r="P345" s="87"/>
      <c r="Q345" s="87"/>
      <c r="R345" s="87"/>
      <c r="S345" s="87"/>
      <c r="T345" s="87"/>
      <c r="U345" s="87"/>
      <c r="V345" s="87"/>
      <c r="W345" s="87"/>
      <c r="X345" s="87"/>
      <c r="Y345" s="87"/>
      <c r="Z345" s="87"/>
      <c r="AA345" s="87"/>
      <c r="AB345" s="87"/>
      <c r="AC345" s="87"/>
      <c r="AD345" s="87"/>
      <c r="AE345" s="87"/>
      <c r="AF345" s="87"/>
      <c r="AG345" s="87"/>
    </row>
    <row r="346" spans="1:33" ht="31.5" customHeight="1">
      <c r="A346" s="87"/>
      <c r="B346" s="87"/>
      <c r="C346" s="87"/>
      <c r="D346" s="87"/>
      <c r="E346" s="396"/>
      <c r="F346" s="397"/>
      <c r="G346" s="397"/>
      <c r="H346" s="396"/>
      <c r="I346" s="397"/>
      <c r="J346" s="398"/>
      <c r="K346" s="87"/>
      <c r="L346" s="87"/>
      <c r="M346" s="398"/>
      <c r="N346" s="398"/>
      <c r="O346" s="398"/>
      <c r="P346" s="87"/>
      <c r="Q346" s="87"/>
      <c r="R346" s="87"/>
      <c r="S346" s="87"/>
      <c r="T346" s="87"/>
      <c r="U346" s="87"/>
      <c r="V346" s="87"/>
      <c r="W346" s="87"/>
      <c r="X346" s="87"/>
      <c r="Y346" s="87"/>
      <c r="Z346" s="87"/>
      <c r="AA346" s="87"/>
      <c r="AB346" s="87"/>
      <c r="AC346" s="87"/>
      <c r="AD346" s="87"/>
      <c r="AE346" s="87"/>
      <c r="AF346" s="87"/>
      <c r="AG346" s="87"/>
    </row>
    <row r="347" spans="1:33" ht="31.5" customHeight="1">
      <c r="A347" s="87"/>
      <c r="B347" s="87"/>
      <c r="C347" s="87"/>
      <c r="D347" s="87"/>
      <c r="E347" s="396"/>
      <c r="F347" s="397"/>
      <c r="G347" s="397"/>
      <c r="H347" s="396"/>
      <c r="I347" s="397"/>
      <c r="J347" s="398"/>
      <c r="K347" s="87"/>
      <c r="L347" s="87"/>
      <c r="M347" s="398"/>
      <c r="N347" s="398"/>
      <c r="O347" s="398"/>
      <c r="P347" s="87"/>
      <c r="Q347" s="87"/>
      <c r="R347" s="87"/>
      <c r="S347" s="87"/>
      <c r="T347" s="87"/>
      <c r="U347" s="87"/>
      <c r="V347" s="87"/>
      <c r="W347" s="87"/>
      <c r="X347" s="87"/>
      <c r="Y347" s="87"/>
      <c r="Z347" s="87"/>
      <c r="AA347" s="87"/>
      <c r="AB347" s="87"/>
      <c r="AC347" s="87"/>
      <c r="AD347" s="87"/>
      <c r="AE347" s="87"/>
      <c r="AF347" s="87"/>
      <c r="AG347" s="87"/>
    </row>
    <row r="348" spans="1:33" ht="31.5" customHeight="1">
      <c r="A348" s="87"/>
      <c r="B348" s="87"/>
      <c r="C348" s="87"/>
      <c r="D348" s="87"/>
      <c r="E348" s="396"/>
      <c r="F348" s="397"/>
      <c r="G348" s="397"/>
      <c r="H348" s="396"/>
      <c r="I348" s="397"/>
      <c r="J348" s="398"/>
      <c r="K348" s="87"/>
      <c r="L348" s="87"/>
      <c r="M348" s="398"/>
      <c r="N348" s="398"/>
      <c r="O348" s="398"/>
      <c r="P348" s="87"/>
      <c r="Q348" s="87"/>
      <c r="R348" s="87"/>
      <c r="S348" s="87"/>
      <c r="T348" s="87"/>
      <c r="U348" s="87"/>
      <c r="V348" s="87"/>
      <c r="W348" s="87"/>
      <c r="X348" s="87"/>
      <c r="Y348" s="87"/>
      <c r="Z348" s="87"/>
      <c r="AA348" s="87"/>
      <c r="AB348" s="87"/>
      <c r="AC348" s="87"/>
      <c r="AD348" s="87"/>
      <c r="AE348" s="87"/>
      <c r="AF348" s="87"/>
      <c r="AG348" s="87"/>
    </row>
    <row r="349" spans="1:33" ht="31.5" customHeight="1">
      <c r="A349" s="87"/>
      <c r="B349" s="87"/>
      <c r="C349" s="87"/>
      <c r="D349" s="87"/>
      <c r="E349" s="396"/>
      <c r="F349" s="397"/>
      <c r="G349" s="397"/>
      <c r="H349" s="396"/>
      <c r="I349" s="397"/>
      <c r="J349" s="398"/>
      <c r="K349" s="87"/>
      <c r="L349" s="87"/>
      <c r="M349" s="398"/>
      <c r="N349" s="398"/>
      <c r="O349" s="398"/>
      <c r="P349" s="87"/>
      <c r="Q349" s="87"/>
      <c r="R349" s="87"/>
      <c r="S349" s="87"/>
      <c r="T349" s="87"/>
      <c r="U349" s="87"/>
      <c r="V349" s="87"/>
      <c r="W349" s="87"/>
      <c r="X349" s="87"/>
      <c r="Y349" s="87"/>
      <c r="Z349" s="87"/>
      <c r="AA349" s="87"/>
      <c r="AB349" s="87"/>
      <c r="AC349" s="87"/>
      <c r="AD349" s="87"/>
      <c r="AE349" s="87"/>
      <c r="AF349" s="87"/>
      <c r="AG349" s="87"/>
    </row>
    <row r="350" spans="1:33" ht="31.5" customHeight="1">
      <c r="A350" s="87"/>
      <c r="B350" s="87"/>
      <c r="C350" s="87"/>
      <c r="D350" s="87"/>
      <c r="E350" s="396"/>
      <c r="F350" s="397"/>
      <c r="G350" s="397"/>
      <c r="H350" s="396"/>
      <c r="I350" s="397"/>
      <c r="J350" s="398"/>
      <c r="K350" s="87"/>
      <c r="L350" s="87"/>
      <c r="M350" s="398"/>
      <c r="N350" s="398"/>
      <c r="O350" s="398"/>
      <c r="P350" s="87"/>
      <c r="Q350" s="87"/>
      <c r="R350" s="87"/>
      <c r="S350" s="87"/>
      <c r="T350" s="87"/>
      <c r="U350" s="87"/>
      <c r="V350" s="87"/>
      <c r="W350" s="87"/>
      <c r="X350" s="87"/>
      <c r="Y350" s="87"/>
      <c r="Z350" s="87"/>
      <c r="AA350" s="87"/>
      <c r="AB350" s="87"/>
      <c r="AC350" s="87"/>
      <c r="AD350" s="87"/>
      <c r="AE350" s="87"/>
      <c r="AF350" s="87"/>
      <c r="AG350" s="87"/>
    </row>
    <row r="351" spans="1:33" ht="31.5" customHeight="1">
      <c r="A351" s="87"/>
      <c r="B351" s="87"/>
      <c r="C351" s="87"/>
      <c r="D351" s="87"/>
      <c r="E351" s="396"/>
      <c r="F351" s="397"/>
      <c r="G351" s="397"/>
      <c r="H351" s="396"/>
      <c r="I351" s="397"/>
      <c r="J351" s="398"/>
      <c r="K351" s="87"/>
      <c r="L351" s="87"/>
      <c r="M351" s="398"/>
      <c r="N351" s="398"/>
      <c r="O351" s="398"/>
      <c r="P351" s="87"/>
      <c r="Q351" s="87"/>
      <c r="R351" s="87"/>
      <c r="S351" s="87"/>
      <c r="T351" s="87"/>
      <c r="U351" s="87"/>
      <c r="V351" s="87"/>
      <c r="W351" s="87"/>
      <c r="X351" s="87"/>
      <c r="Y351" s="87"/>
      <c r="Z351" s="87"/>
      <c r="AA351" s="87"/>
      <c r="AB351" s="87"/>
      <c r="AC351" s="87"/>
      <c r="AD351" s="87"/>
      <c r="AE351" s="87"/>
      <c r="AF351" s="87"/>
      <c r="AG351" s="87"/>
    </row>
    <row r="352" spans="1:33" ht="31.5" customHeight="1">
      <c r="A352" s="87"/>
      <c r="B352" s="87"/>
      <c r="C352" s="87"/>
      <c r="D352" s="87"/>
      <c r="E352" s="396"/>
      <c r="F352" s="397"/>
      <c r="G352" s="397"/>
      <c r="H352" s="396"/>
      <c r="I352" s="397"/>
      <c r="J352" s="398"/>
      <c r="K352" s="87"/>
      <c r="L352" s="87"/>
      <c r="M352" s="398"/>
      <c r="N352" s="398"/>
      <c r="O352" s="398"/>
      <c r="P352" s="87"/>
      <c r="Q352" s="87"/>
      <c r="R352" s="87"/>
      <c r="S352" s="87"/>
      <c r="T352" s="87"/>
      <c r="U352" s="87"/>
      <c r="V352" s="87"/>
      <c r="W352" s="87"/>
      <c r="X352" s="87"/>
      <c r="Y352" s="87"/>
      <c r="Z352" s="87"/>
      <c r="AA352" s="87"/>
      <c r="AB352" s="87"/>
      <c r="AC352" s="87"/>
      <c r="AD352" s="87"/>
      <c r="AE352" s="87"/>
      <c r="AF352" s="87"/>
      <c r="AG352" s="87"/>
    </row>
    <row r="353" spans="1:33" ht="31.5" customHeight="1">
      <c r="A353" s="87"/>
      <c r="B353" s="87"/>
      <c r="C353" s="87"/>
      <c r="D353" s="87"/>
      <c r="E353" s="396"/>
      <c r="F353" s="397"/>
      <c r="G353" s="397"/>
      <c r="H353" s="396"/>
      <c r="I353" s="397"/>
      <c r="J353" s="398"/>
      <c r="K353" s="87"/>
      <c r="L353" s="87"/>
      <c r="M353" s="398"/>
      <c r="N353" s="398"/>
      <c r="O353" s="398"/>
      <c r="P353" s="87"/>
      <c r="Q353" s="87"/>
      <c r="R353" s="87"/>
      <c r="S353" s="87"/>
      <c r="T353" s="87"/>
      <c r="U353" s="87"/>
      <c r="V353" s="87"/>
      <c r="W353" s="87"/>
      <c r="X353" s="87"/>
      <c r="Y353" s="87"/>
      <c r="Z353" s="87"/>
      <c r="AA353" s="87"/>
      <c r="AB353" s="87"/>
      <c r="AC353" s="87"/>
      <c r="AD353" s="87"/>
      <c r="AE353" s="87"/>
      <c r="AF353" s="87"/>
      <c r="AG353" s="87"/>
    </row>
    <row r="354" spans="1:33" ht="31.5" customHeight="1">
      <c r="A354" s="87"/>
      <c r="B354" s="87"/>
      <c r="C354" s="87"/>
      <c r="D354" s="87"/>
      <c r="E354" s="396"/>
      <c r="F354" s="397"/>
      <c r="G354" s="397"/>
      <c r="H354" s="396"/>
      <c r="I354" s="397"/>
      <c r="J354" s="398"/>
      <c r="K354" s="87"/>
      <c r="L354" s="87"/>
      <c r="M354" s="398"/>
      <c r="N354" s="398"/>
      <c r="O354" s="398"/>
      <c r="P354" s="87"/>
      <c r="Q354" s="87"/>
      <c r="R354" s="87"/>
      <c r="S354" s="87"/>
      <c r="T354" s="87"/>
      <c r="U354" s="87"/>
      <c r="V354" s="87"/>
      <c r="W354" s="87"/>
      <c r="X354" s="87"/>
      <c r="Y354" s="87"/>
      <c r="Z354" s="87"/>
      <c r="AA354" s="87"/>
      <c r="AB354" s="87"/>
      <c r="AC354" s="87"/>
      <c r="AD354" s="87"/>
      <c r="AE354" s="87"/>
      <c r="AF354" s="87"/>
      <c r="AG354" s="87"/>
    </row>
    <row r="355" spans="1:33" ht="31.5" customHeight="1">
      <c r="A355" s="87"/>
      <c r="B355" s="87"/>
      <c r="C355" s="87"/>
      <c r="D355" s="87"/>
      <c r="E355" s="396"/>
      <c r="F355" s="397"/>
      <c r="G355" s="397"/>
      <c r="H355" s="396"/>
      <c r="I355" s="397"/>
      <c r="J355" s="398"/>
      <c r="K355" s="87"/>
      <c r="L355" s="87"/>
      <c r="M355" s="398"/>
      <c r="N355" s="398"/>
      <c r="O355" s="398"/>
      <c r="P355" s="87"/>
      <c r="Q355" s="87"/>
      <c r="R355" s="87"/>
      <c r="S355" s="87"/>
      <c r="T355" s="87"/>
      <c r="U355" s="87"/>
      <c r="V355" s="87"/>
      <c r="W355" s="87"/>
      <c r="X355" s="87"/>
      <c r="Y355" s="87"/>
      <c r="Z355" s="87"/>
      <c r="AA355" s="87"/>
      <c r="AB355" s="87"/>
      <c r="AC355" s="87"/>
      <c r="AD355" s="87"/>
      <c r="AE355" s="87"/>
      <c r="AF355" s="87"/>
      <c r="AG355" s="87"/>
    </row>
    <row r="356" spans="1:33" ht="31.5" customHeight="1">
      <c r="A356" s="87"/>
      <c r="B356" s="87"/>
      <c r="C356" s="87"/>
      <c r="D356" s="87"/>
      <c r="E356" s="396"/>
      <c r="F356" s="397"/>
      <c r="G356" s="397"/>
      <c r="H356" s="396"/>
      <c r="I356" s="397"/>
      <c r="J356" s="398"/>
      <c r="K356" s="87"/>
      <c r="L356" s="87"/>
      <c r="M356" s="398"/>
      <c r="N356" s="398"/>
      <c r="O356" s="398"/>
      <c r="P356" s="87"/>
      <c r="Q356" s="87"/>
      <c r="R356" s="87"/>
      <c r="S356" s="87"/>
      <c r="T356" s="87"/>
      <c r="U356" s="87"/>
      <c r="V356" s="87"/>
      <c r="W356" s="87"/>
      <c r="X356" s="87"/>
      <c r="Y356" s="87"/>
      <c r="Z356" s="87"/>
      <c r="AA356" s="87"/>
      <c r="AB356" s="87"/>
      <c r="AC356" s="87"/>
      <c r="AD356" s="87"/>
      <c r="AE356" s="87"/>
      <c r="AF356" s="87"/>
      <c r="AG356" s="87"/>
    </row>
    <row r="357" spans="1:33" ht="31.5" customHeight="1">
      <c r="A357" s="87"/>
      <c r="B357" s="87"/>
      <c r="C357" s="87"/>
      <c r="D357" s="87"/>
      <c r="E357" s="396"/>
      <c r="F357" s="397"/>
      <c r="G357" s="397"/>
      <c r="H357" s="396"/>
      <c r="I357" s="397"/>
      <c r="J357" s="398"/>
      <c r="K357" s="87"/>
      <c r="L357" s="87"/>
      <c r="M357" s="398"/>
      <c r="N357" s="398"/>
      <c r="O357" s="398"/>
      <c r="P357" s="87"/>
      <c r="Q357" s="87"/>
      <c r="R357" s="87"/>
      <c r="S357" s="87"/>
      <c r="T357" s="87"/>
      <c r="U357" s="87"/>
      <c r="V357" s="87"/>
      <c r="W357" s="87"/>
      <c r="X357" s="87"/>
      <c r="Y357" s="87"/>
      <c r="Z357" s="87"/>
      <c r="AA357" s="87"/>
      <c r="AB357" s="87"/>
      <c r="AC357" s="87"/>
      <c r="AD357" s="87"/>
      <c r="AE357" s="87"/>
      <c r="AF357" s="87"/>
      <c r="AG357" s="87"/>
    </row>
    <row r="358" spans="1:33" ht="31.5" customHeight="1">
      <c r="A358" s="87"/>
      <c r="B358" s="87"/>
      <c r="C358" s="87"/>
      <c r="D358" s="87"/>
      <c r="E358" s="396"/>
      <c r="F358" s="397"/>
      <c r="G358" s="397"/>
      <c r="H358" s="396"/>
      <c r="I358" s="397"/>
      <c r="J358" s="398"/>
      <c r="K358" s="87"/>
      <c r="L358" s="87"/>
      <c r="M358" s="398"/>
      <c r="N358" s="398"/>
      <c r="O358" s="398"/>
      <c r="P358" s="87"/>
      <c r="Q358" s="87"/>
      <c r="R358" s="87"/>
      <c r="S358" s="87"/>
      <c r="T358" s="87"/>
      <c r="U358" s="87"/>
      <c r="V358" s="87"/>
      <c r="W358" s="87"/>
      <c r="X358" s="87"/>
      <c r="Y358" s="87"/>
      <c r="Z358" s="87"/>
      <c r="AA358" s="87"/>
      <c r="AB358" s="87"/>
      <c r="AC358" s="87"/>
      <c r="AD358" s="87"/>
      <c r="AE358" s="87"/>
      <c r="AF358" s="87"/>
      <c r="AG358" s="87"/>
    </row>
    <row r="359" spans="1:33" ht="31.5" customHeight="1">
      <c r="A359" s="87"/>
      <c r="B359" s="87"/>
      <c r="C359" s="87"/>
      <c r="D359" s="87"/>
      <c r="E359" s="396"/>
      <c r="F359" s="397"/>
      <c r="G359" s="397"/>
      <c r="H359" s="396"/>
      <c r="I359" s="397"/>
      <c r="J359" s="398"/>
      <c r="K359" s="87"/>
      <c r="L359" s="87"/>
      <c r="M359" s="398"/>
      <c r="N359" s="398"/>
      <c r="O359" s="398"/>
      <c r="P359" s="87"/>
      <c r="Q359" s="87"/>
      <c r="R359" s="87"/>
      <c r="S359" s="87"/>
      <c r="T359" s="87"/>
      <c r="U359" s="87"/>
      <c r="V359" s="87"/>
      <c r="W359" s="87"/>
      <c r="X359" s="87"/>
      <c r="Y359" s="87"/>
      <c r="Z359" s="87"/>
      <c r="AA359" s="87"/>
      <c r="AB359" s="87"/>
      <c r="AC359" s="87"/>
      <c r="AD359" s="87"/>
      <c r="AE359" s="87"/>
      <c r="AF359" s="87"/>
      <c r="AG359" s="87"/>
    </row>
    <row r="360" spans="1:33" ht="31.5" customHeight="1">
      <c r="A360" s="87"/>
      <c r="B360" s="87"/>
      <c r="C360" s="87"/>
      <c r="D360" s="87"/>
      <c r="E360" s="396"/>
      <c r="F360" s="397"/>
      <c r="G360" s="397"/>
      <c r="H360" s="396"/>
      <c r="I360" s="397"/>
      <c r="J360" s="398"/>
      <c r="K360" s="87"/>
      <c r="L360" s="87"/>
      <c r="M360" s="398"/>
      <c r="N360" s="398"/>
      <c r="O360" s="398"/>
      <c r="P360" s="87"/>
      <c r="Q360" s="87"/>
      <c r="R360" s="87"/>
      <c r="S360" s="87"/>
      <c r="T360" s="87"/>
      <c r="U360" s="87"/>
      <c r="V360" s="87"/>
      <c r="W360" s="87"/>
      <c r="X360" s="87"/>
      <c r="Y360" s="87"/>
      <c r="Z360" s="87"/>
      <c r="AA360" s="87"/>
      <c r="AB360" s="87"/>
      <c r="AC360" s="87"/>
      <c r="AD360" s="87"/>
      <c r="AE360" s="87"/>
      <c r="AF360" s="87"/>
      <c r="AG360" s="87"/>
    </row>
    <row r="361" spans="1:33" ht="31.5" customHeight="1">
      <c r="A361" s="87"/>
      <c r="B361" s="87"/>
      <c r="C361" s="87"/>
      <c r="D361" s="87"/>
      <c r="E361" s="396"/>
      <c r="F361" s="397"/>
      <c r="G361" s="397"/>
      <c r="H361" s="396"/>
      <c r="I361" s="397"/>
      <c r="J361" s="398"/>
      <c r="K361" s="87"/>
      <c r="L361" s="87"/>
      <c r="M361" s="398"/>
      <c r="N361" s="398"/>
      <c r="O361" s="398"/>
      <c r="P361" s="87"/>
      <c r="Q361" s="87"/>
      <c r="R361" s="87"/>
      <c r="S361" s="87"/>
      <c r="T361" s="87"/>
      <c r="U361" s="87"/>
      <c r="V361" s="87"/>
      <c r="W361" s="87"/>
      <c r="X361" s="87"/>
      <c r="Y361" s="87"/>
      <c r="Z361" s="87"/>
      <c r="AA361" s="87"/>
      <c r="AB361" s="87"/>
      <c r="AC361" s="87"/>
      <c r="AD361" s="87"/>
      <c r="AE361" s="87"/>
      <c r="AF361" s="87"/>
      <c r="AG361" s="87"/>
    </row>
    <row r="362" spans="1:33" ht="31.5" customHeight="1">
      <c r="A362" s="87"/>
      <c r="B362" s="87"/>
      <c r="C362" s="87"/>
      <c r="D362" s="87"/>
      <c r="E362" s="396"/>
      <c r="F362" s="397"/>
      <c r="G362" s="397"/>
      <c r="H362" s="396"/>
      <c r="I362" s="397"/>
      <c r="J362" s="398"/>
      <c r="K362" s="87"/>
      <c r="L362" s="87"/>
      <c r="M362" s="398"/>
      <c r="N362" s="398"/>
      <c r="O362" s="398"/>
      <c r="P362" s="87"/>
      <c r="Q362" s="87"/>
      <c r="R362" s="87"/>
      <c r="S362" s="87"/>
      <c r="T362" s="87"/>
      <c r="U362" s="87"/>
      <c r="V362" s="87"/>
      <c r="W362" s="87"/>
      <c r="X362" s="87"/>
      <c r="Y362" s="87"/>
      <c r="Z362" s="87"/>
      <c r="AA362" s="87"/>
      <c r="AB362" s="87"/>
      <c r="AC362" s="87"/>
      <c r="AD362" s="87"/>
      <c r="AE362" s="87"/>
      <c r="AF362" s="87"/>
      <c r="AG362" s="87"/>
    </row>
    <row r="363" spans="1:33" ht="31.5" customHeight="1">
      <c r="A363" s="87"/>
      <c r="B363" s="87"/>
      <c r="C363" s="87"/>
      <c r="D363" s="87"/>
      <c r="E363" s="396"/>
      <c r="F363" s="397"/>
      <c r="G363" s="397"/>
      <c r="H363" s="396"/>
      <c r="I363" s="397"/>
      <c r="J363" s="398"/>
      <c r="K363" s="87"/>
      <c r="L363" s="87"/>
      <c r="M363" s="398"/>
      <c r="N363" s="398"/>
      <c r="O363" s="398"/>
      <c r="P363" s="87"/>
      <c r="Q363" s="87"/>
      <c r="R363" s="87"/>
      <c r="S363" s="87"/>
      <c r="T363" s="87"/>
      <c r="U363" s="87"/>
      <c r="V363" s="87"/>
      <c r="W363" s="87"/>
      <c r="X363" s="87"/>
      <c r="Y363" s="87"/>
      <c r="Z363" s="87"/>
      <c r="AA363" s="87"/>
      <c r="AB363" s="87"/>
      <c r="AC363" s="87"/>
      <c r="AD363" s="87"/>
      <c r="AE363" s="87"/>
      <c r="AF363" s="87"/>
      <c r="AG363" s="87"/>
    </row>
    <row r="364" spans="1:33" ht="31.5" customHeight="1">
      <c r="A364" s="87"/>
      <c r="B364" s="87"/>
      <c r="C364" s="87"/>
      <c r="D364" s="87"/>
      <c r="E364" s="396"/>
      <c r="F364" s="397"/>
      <c r="G364" s="397"/>
      <c r="H364" s="396"/>
      <c r="I364" s="397"/>
      <c r="J364" s="398"/>
      <c r="K364" s="87"/>
      <c r="L364" s="87"/>
      <c r="M364" s="398"/>
      <c r="N364" s="398"/>
      <c r="O364" s="398"/>
      <c r="P364" s="87"/>
      <c r="Q364" s="87"/>
      <c r="R364" s="87"/>
      <c r="S364" s="87"/>
      <c r="T364" s="87"/>
      <c r="U364" s="87"/>
      <c r="V364" s="87"/>
      <c r="W364" s="87"/>
      <c r="X364" s="87"/>
      <c r="Y364" s="87"/>
      <c r="Z364" s="87"/>
      <c r="AA364" s="87"/>
      <c r="AB364" s="87"/>
      <c r="AC364" s="87"/>
      <c r="AD364" s="87"/>
      <c r="AE364" s="87"/>
      <c r="AF364" s="87"/>
      <c r="AG364" s="87"/>
    </row>
    <row r="365" spans="1:33" ht="31.5" customHeight="1">
      <c r="A365" s="87"/>
      <c r="B365" s="87"/>
      <c r="C365" s="87"/>
      <c r="D365" s="87"/>
      <c r="E365" s="396"/>
      <c r="F365" s="397"/>
      <c r="G365" s="397"/>
      <c r="H365" s="396"/>
      <c r="I365" s="397"/>
      <c r="J365" s="398"/>
      <c r="K365" s="87"/>
      <c r="L365" s="87"/>
      <c r="M365" s="398"/>
      <c r="N365" s="398"/>
      <c r="O365" s="398"/>
      <c r="P365" s="87"/>
      <c r="Q365" s="87"/>
      <c r="R365" s="87"/>
      <c r="S365" s="87"/>
      <c r="T365" s="87"/>
      <c r="U365" s="87"/>
      <c r="V365" s="87"/>
      <c r="W365" s="87"/>
      <c r="X365" s="87"/>
      <c r="Y365" s="87"/>
      <c r="Z365" s="87"/>
      <c r="AA365" s="87"/>
      <c r="AB365" s="87"/>
      <c r="AC365" s="87"/>
      <c r="AD365" s="87"/>
      <c r="AE365" s="87"/>
      <c r="AF365" s="87"/>
      <c r="AG365" s="87"/>
    </row>
    <row r="366" spans="1:33" ht="31.5" customHeight="1">
      <c r="A366" s="87"/>
      <c r="B366" s="87"/>
      <c r="C366" s="87"/>
      <c r="D366" s="87"/>
      <c r="E366" s="396"/>
      <c r="F366" s="397"/>
      <c r="G366" s="397"/>
      <c r="H366" s="396"/>
      <c r="I366" s="397"/>
      <c r="J366" s="398"/>
      <c r="K366" s="87"/>
      <c r="L366" s="87"/>
      <c r="M366" s="398"/>
      <c r="N366" s="398"/>
      <c r="O366" s="398"/>
      <c r="P366" s="87"/>
      <c r="Q366" s="87"/>
      <c r="R366" s="87"/>
      <c r="S366" s="87"/>
      <c r="T366" s="87"/>
      <c r="U366" s="87"/>
      <c r="V366" s="87"/>
      <c r="W366" s="87"/>
      <c r="X366" s="87"/>
      <c r="Y366" s="87"/>
      <c r="Z366" s="87"/>
      <c r="AA366" s="87"/>
      <c r="AB366" s="87"/>
      <c r="AC366" s="87"/>
      <c r="AD366" s="87"/>
      <c r="AE366" s="87"/>
      <c r="AF366" s="87"/>
      <c r="AG366" s="87"/>
    </row>
    <row r="367" spans="1:33" ht="31.5" customHeight="1">
      <c r="A367" s="87"/>
      <c r="B367" s="87"/>
      <c r="C367" s="87"/>
      <c r="D367" s="87"/>
      <c r="E367" s="396"/>
      <c r="F367" s="397"/>
      <c r="G367" s="397"/>
      <c r="H367" s="396"/>
      <c r="I367" s="397"/>
      <c r="J367" s="398"/>
      <c r="K367" s="87"/>
      <c r="L367" s="87"/>
      <c r="M367" s="398"/>
      <c r="N367" s="398"/>
      <c r="O367" s="398"/>
      <c r="P367" s="87"/>
      <c r="Q367" s="87"/>
      <c r="R367" s="87"/>
      <c r="S367" s="87"/>
      <c r="T367" s="87"/>
      <c r="U367" s="87"/>
      <c r="V367" s="87"/>
      <c r="W367" s="87"/>
      <c r="X367" s="87"/>
      <c r="Y367" s="87"/>
      <c r="Z367" s="87"/>
      <c r="AA367" s="87"/>
      <c r="AB367" s="87"/>
      <c r="AC367" s="87"/>
      <c r="AD367" s="87"/>
      <c r="AE367" s="87"/>
      <c r="AF367" s="87"/>
      <c r="AG367" s="87"/>
    </row>
    <row r="368" spans="1:33" ht="31.5" customHeight="1">
      <c r="A368" s="87"/>
      <c r="B368" s="87"/>
      <c r="C368" s="87"/>
      <c r="D368" s="87"/>
      <c r="E368" s="396"/>
      <c r="F368" s="397"/>
      <c r="G368" s="397"/>
      <c r="H368" s="396"/>
      <c r="I368" s="397"/>
      <c r="J368" s="398"/>
      <c r="K368" s="87"/>
      <c r="L368" s="87"/>
      <c r="M368" s="398"/>
      <c r="N368" s="398"/>
      <c r="O368" s="398"/>
      <c r="P368" s="87"/>
      <c r="Q368" s="87"/>
      <c r="R368" s="87"/>
      <c r="S368" s="87"/>
      <c r="T368" s="87"/>
      <c r="U368" s="87"/>
      <c r="V368" s="87"/>
      <c r="W368" s="87"/>
      <c r="X368" s="87"/>
      <c r="Y368" s="87"/>
      <c r="Z368" s="87"/>
      <c r="AA368" s="87"/>
      <c r="AB368" s="87"/>
      <c r="AC368" s="87"/>
      <c r="AD368" s="87"/>
      <c r="AE368" s="87"/>
      <c r="AF368" s="87"/>
      <c r="AG368" s="87"/>
    </row>
    <row r="369" spans="1:33" ht="31.5" customHeight="1">
      <c r="A369" s="87"/>
      <c r="B369" s="87"/>
      <c r="C369" s="87"/>
      <c r="D369" s="87"/>
      <c r="E369" s="396"/>
      <c r="F369" s="397"/>
      <c r="G369" s="397"/>
      <c r="H369" s="396"/>
      <c r="I369" s="397"/>
      <c r="J369" s="398"/>
      <c r="K369" s="87"/>
      <c r="L369" s="87"/>
      <c r="M369" s="398"/>
      <c r="N369" s="398"/>
      <c r="O369" s="398"/>
      <c r="P369" s="87"/>
      <c r="Q369" s="87"/>
      <c r="R369" s="87"/>
      <c r="S369" s="87"/>
      <c r="T369" s="87"/>
      <c r="U369" s="87"/>
      <c r="V369" s="87"/>
      <c r="W369" s="87"/>
      <c r="X369" s="87"/>
      <c r="Y369" s="87"/>
      <c r="Z369" s="87"/>
      <c r="AA369" s="87"/>
      <c r="AB369" s="87"/>
      <c r="AC369" s="87"/>
      <c r="AD369" s="87"/>
      <c r="AE369" s="87"/>
      <c r="AF369" s="87"/>
      <c r="AG369" s="87"/>
    </row>
    <row r="370" spans="1:33" ht="31.5" customHeight="1">
      <c r="A370" s="87"/>
      <c r="B370" s="87"/>
      <c r="C370" s="87"/>
      <c r="D370" s="87"/>
      <c r="E370" s="396"/>
      <c r="F370" s="397"/>
      <c r="G370" s="397"/>
      <c r="H370" s="396"/>
      <c r="I370" s="397"/>
      <c r="J370" s="398"/>
      <c r="K370" s="87"/>
      <c r="L370" s="87"/>
      <c r="M370" s="398"/>
      <c r="N370" s="398"/>
      <c r="O370" s="398"/>
      <c r="P370" s="87"/>
      <c r="Q370" s="87"/>
      <c r="R370" s="87"/>
      <c r="S370" s="87"/>
      <c r="T370" s="87"/>
      <c r="U370" s="87"/>
      <c r="V370" s="87"/>
      <c r="W370" s="87"/>
      <c r="X370" s="87"/>
      <c r="Y370" s="87"/>
      <c r="Z370" s="87"/>
      <c r="AA370" s="87"/>
      <c r="AB370" s="87"/>
      <c r="AC370" s="87"/>
      <c r="AD370" s="87"/>
      <c r="AE370" s="87"/>
      <c r="AF370" s="87"/>
      <c r="AG370" s="87"/>
    </row>
    <row r="371" spans="1:33" ht="31.5" customHeight="1">
      <c r="A371" s="87"/>
      <c r="B371" s="87"/>
      <c r="C371" s="87"/>
      <c r="D371" s="87"/>
      <c r="E371" s="396"/>
      <c r="F371" s="397"/>
      <c r="G371" s="397"/>
      <c r="H371" s="396"/>
      <c r="I371" s="397"/>
      <c r="J371" s="398"/>
      <c r="K371" s="87"/>
      <c r="L371" s="87"/>
      <c r="M371" s="398"/>
      <c r="N371" s="398"/>
      <c r="O371" s="398"/>
      <c r="P371" s="87"/>
      <c r="Q371" s="87"/>
      <c r="R371" s="87"/>
      <c r="S371" s="87"/>
      <c r="T371" s="87"/>
      <c r="U371" s="87"/>
      <c r="V371" s="87"/>
      <c r="W371" s="87"/>
      <c r="X371" s="87"/>
      <c r="Y371" s="87"/>
      <c r="Z371" s="87"/>
      <c r="AA371" s="87"/>
      <c r="AB371" s="87"/>
      <c r="AC371" s="87"/>
      <c r="AD371" s="87"/>
      <c r="AE371" s="87"/>
      <c r="AF371" s="87"/>
      <c r="AG371" s="87"/>
    </row>
    <row r="372" spans="1:33" ht="31.5" customHeight="1">
      <c r="A372" s="87"/>
      <c r="B372" s="87"/>
      <c r="C372" s="87"/>
      <c r="D372" s="87"/>
      <c r="E372" s="396"/>
      <c r="F372" s="397"/>
      <c r="G372" s="397"/>
      <c r="H372" s="396"/>
      <c r="I372" s="397"/>
      <c r="J372" s="398"/>
      <c r="K372" s="87"/>
      <c r="L372" s="87"/>
      <c r="M372" s="398"/>
      <c r="N372" s="398"/>
      <c r="O372" s="398"/>
      <c r="P372" s="87"/>
      <c r="Q372" s="87"/>
      <c r="R372" s="87"/>
      <c r="S372" s="87"/>
      <c r="T372" s="87"/>
      <c r="U372" s="87"/>
      <c r="V372" s="87"/>
      <c r="W372" s="87"/>
      <c r="X372" s="87"/>
      <c r="Y372" s="87"/>
      <c r="Z372" s="87"/>
      <c r="AA372" s="87"/>
      <c r="AB372" s="87"/>
      <c r="AC372" s="87"/>
      <c r="AD372" s="87"/>
      <c r="AE372" s="87"/>
      <c r="AF372" s="87"/>
      <c r="AG372" s="87"/>
    </row>
    <row r="373" spans="1:33" ht="31.5" customHeight="1">
      <c r="A373" s="87"/>
      <c r="B373" s="87"/>
      <c r="C373" s="87"/>
      <c r="D373" s="87"/>
      <c r="E373" s="396"/>
      <c r="F373" s="397"/>
      <c r="G373" s="397"/>
      <c r="H373" s="396"/>
      <c r="I373" s="397"/>
      <c r="J373" s="398"/>
      <c r="K373" s="87"/>
      <c r="L373" s="87"/>
      <c r="M373" s="398"/>
      <c r="N373" s="398"/>
      <c r="O373" s="398"/>
      <c r="P373" s="87"/>
      <c r="Q373" s="87"/>
      <c r="R373" s="87"/>
      <c r="S373" s="87"/>
      <c r="T373" s="87"/>
      <c r="U373" s="87"/>
      <c r="V373" s="87"/>
      <c r="W373" s="87"/>
      <c r="X373" s="87"/>
      <c r="Y373" s="87"/>
      <c r="Z373" s="87"/>
      <c r="AA373" s="87"/>
      <c r="AB373" s="87"/>
      <c r="AC373" s="87"/>
      <c r="AD373" s="87"/>
      <c r="AE373" s="87"/>
      <c r="AF373" s="87"/>
      <c r="AG373" s="87"/>
    </row>
    <row r="374" spans="1:33" ht="31.5" customHeight="1">
      <c r="A374" s="87"/>
      <c r="B374" s="87"/>
      <c r="C374" s="87"/>
      <c r="D374" s="87"/>
      <c r="E374" s="396"/>
      <c r="F374" s="397"/>
      <c r="G374" s="397"/>
      <c r="H374" s="396"/>
      <c r="I374" s="397"/>
      <c r="J374" s="398"/>
      <c r="K374" s="87"/>
      <c r="L374" s="87"/>
      <c r="M374" s="398"/>
      <c r="N374" s="398"/>
      <c r="O374" s="398"/>
      <c r="P374" s="87"/>
      <c r="Q374" s="87"/>
      <c r="R374" s="87"/>
      <c r="S374" s="87"/>
      <c r="T374" s="87"/>
      <c r="U374" s="87"/>
      <c r="V374" s="87"/>
      <c r="W374" s="87"/>
      <c r="X374" s="87"/>
      <c r="Y374" s="87"/>
      <c r="Z374" s="87"/>
      <c r="AA374" s="87"/>
      <c r="AB374" s="87"/>
      <c r="AC374" s="87"/>
      <c r="AD374" s="87"/>
      <c r="AE374" s="87"/>
      <c r="AF374" s="87"/>
      <c r="AG374" s="87"/>
    </row>
    <row r="375" spans="1:33" ht="31.5" customHeight="1">
      <c r="A375" s="87"/>
      <c r="B375" s="87"/>
      <c r="C375" s="87"/>
      <c r="D375" s="87"/>
      <c r="E375" s="396"/>
      <c r="F375" s="397"/>
      <c r="G375" s="397"/>
      <c r="H375" s="396"/>
      <c r="I375" s="397"/>
      <c r="J375" s="398"/>
      <c r="K375" s="87"/>
      <c r="L375" s="87"/>
      <c r="M375" s="398"/>
      <c r="N375" s="398"/>
      <c r="O375" s="398"/>
      <c r="P375" s="87"/>
      <c r="Q375" s="87"/>
      <c r="R375" s="87"/>
      <c r="S375" s="87"/>
      <c r="T375" s="87"/>
      <c r="U375" s="87"/>
      <c r="V375" s="87"/>
      <c r="W375" s="87"/>
      <c r="X375" s="87"/>
      <c r="Y375" s="87"/>
      <c r="Z375" s="87"/>
      <c r="AA375" s="87"/>
      <c r="AB375" s="87"/>
      <c r="AC375" s="87"/>
      <c r="AD375" s="87"/>
      <c r="AE375" s="87"/>
      <c r="AF375" s="87"/>
      <c r="AG375" s="87"/>
    </row>
    <row r="376" spans="1:33" ht="31.5" customHeight="1">
      <c r="A376" s="87"/>
      <c r="B376" s="87"/>
      <c r="C376" s="87"/>
      <c r="D376" s="87"/>
      <c r="E376" s="396"/>
      <c r="F376" s="397"/>
      <c r="G376" s="397"/>
      <c r="H376" s="396"/>
      <c r="I376" s="397"/>
      <c r="J376" s="398"/>
      <c r="K376" s="87"/>
      <c r="L376" s="87"/>
      <c r="M376" s="398"/>
      <c r="N376" s="398"/>
      <c r="O376" s="398"/>
      <c r="P376" s="87"/>
      <c r="Q376" s="87"/>
      <c r="R376" s="87"/>
      <c r="S376" s="87"/>
      <c r="T376" s="87"/>
      <c r="U376" s="87"/>
      <c r="V376" s="87"/>
      <c r="W376" s="87"/>
      <c r="X376" s="87"/>
      <c r="Y376" s="87"/>
      <c r="Z376" s="87"/>
      <c r="AA376" s="87"/>
      <c r="AB376" s="87"/>
      <c r="AC376" s="87"/>
      <c r="AD376" s="87"/>
      <c r="AE376" s="87"/>
      <c r="AF376" s="87"/>
      <c r="AG376" s="87"/>
    </row>
    <row r="377" spans="1:33" ht="31.5" customHeight="1">
      <c r="A377" s="87"/>
      <c r="B377" s="87"/>
      <c r="C377" s="87"/>
      <c r="D377" s="87"/>
      <c r="E377" s="396"/>
      <c r="F377" s="397"/>
      <c r="G377" s="397"/>
      <c r="H377" s="396"/>
      <c r="I377" s="397"/>
      <c r="J377" s="398"/>
      <c r="K377" s="87"/>
      <c r="L377" s="87"/>
      <c r="M377" s="398"/>
      <c r="N377" s="398"/>
      <c r="O377" s="398"/>
      <c r="P377" s="87"/>
      <c r="Q377" s="87"/>
      <c r="R377" s="87"/>
      <c r="S377" s="87"/>
      <c r="T377" s="87"/>
      <c r="U377" s="87"/>
      <c r="V377" s="87"/>
      <c r="W377" s="87"/>
      <c r="X377" s="87"/>
      <c r="Y377" s="87"/>
      <c r="Z377" s="87"/>
      <c r="AA377" s="87"/>
      <c r="AB377" s="87"/>
      <c r="AC377" s="87"/>
      <c r="AD377" s="87"/>
      <c r="AE377" s="87"/>
      <c r="AF377" s="87"/>
      <c r="AG377" s="87"/>
    </row>
    <row r="378" spans="1:33" ht="31.5" customHeight="1">
      <c r="A378" s="87"/>
      <c r="B378" s="87"/>
      <c r="C378" s="87"/>
      <c r="D378" s="87"/>
      <c r="E378" s="396"/>
      <c r="F378" s="397"/>
      <c r="G378" s="397"/>
      <c r="H378" s="396"/>
      <c r="I378" s="397"/>
      <c r="J378" s="398"/>
      <c r="K378" s="87"/>
      <c r="L378" s="87"/>
      <c r="M378" s="398"/>
      <c r="N378" s="398"/>
      <c r="O378" s="398"/>
      <c r="P378" s="87"/>
      <c r="Q378" s="87"/>
      <c r="R378" s="87"/>
      <c r="S378" s="87"/>
      <c r="T378" s="87"/>
      <c r="U378" s="87"/>
      <c r="V378" s="87"/>
      <c r="W378" s="87"/>
      <c r="X378" s="87"/>
      <c r="Y378" s="87"/>
      <c r="Z378" s="87"/>
      <c r="AA378" s="87"/>
      <c r="AB378" s="87"/>
      <c r="AC378" s="87"/>
      <c r="AD378" s="87"/>
      <c r="AE378" s="87"/>
      <c r="AF378" s="87"/>
      <c r="AG378" s="87"/>
    </row>
    <row r="379" spans="1:33" ht="31.5" customHeight="1">
      <c r="A379" s="87"/>
      <c r="B379" s="87"/>
      <c r="C379" s="87"/>
      <c r="D379" s="87"/>
      <c r="E379" s="396"/>
      <c r="F379" s="397"/>
      <c r="G379" s="397"/>
      <c r="H379" s="396"/>
      <c r="I379" s="397"/>
      <c r="J379" s="398"/>
      <c r="K379" s="87"/>
      <c r="L379" s="87"/>
      <c r="M379" s="398"/>
      <c r="N379" s="398"/>
      <c r="O379" s="398"/>
      <c r="P379" s="87"/>
      <c r="Q379" s="87"/>
      <c r="R379" s="87"/>
      <c r="S379" s="87"/>
      <c r="T379" s="87"/>
      <c r="U379" s="87"/>
      <c r="V379" s="87"/>
      <c r="W379" s="87"/>
      <c r="X379" s="87"/>
      <c r="Y379" s="87"/>
      <c r="Z379" s="87"/>
      <c r="AA379" s="87"/>
      <c r="AB379" s="87"/>
      <c r="AC379" s="87"/>
      <c r="AD379" s="87"/>
      <c r="AE379" s="87"/>
      <c r="AF379" s="87"/>
      <c r="AG379" s="87"/>
    </row>
    <row r="380" spans="1:33" ht="31.5" customHeight="1">
      <c r="A380" s="87"/>
      <c r="B380" s="87"/>
      <c r="C380" s="87"/>
      <c r="D380" s="87"/>
      <c r="E380" s="396"/>
      <c r="F380" s="397"/>
      <c r="G380" s="397"/>
      <c r="H380" s="396"/>
      <c r="I380" s="397"/>
      <c r="J380" s="398"/>
      <c r="K380" s="87"/>
      <c r="L380" s="87"/>
      <c r="M380" s="398"/>
      <c r="N380" s="398"/>
      <c r="O380" s="398"/>
      <c r="P380" s="87"/>
      <c r="Q380" s="87"/>
      <c r="R380" s="87"/>
      <c r="S380" s="87"/>
      <c r="T380" s="87"/>
      <c r="U380" s="87"/>
      <c r="V380" s="87"/>
      <c r="W380" s="87"/>
      <c r="X380" s="87"/>
      <c r="Y380" s="87"/>
      <c r="Z380" s="87"/>
      <c r="AA380" s="87"/>
      <c r="AB380" s="87"/>
      <c r="AC380" s="87"/>
      <c r="AD380" s="87"/>
      <c r="AE380" s="87"/>
      <c r="AF380" s="87"/>
      <c r="AG380" s="87"/>
    </row>
    <row r="381" spans="1:33" ht="31.5" customHeight="1">
      <c r="A381" s="87"/>
      <c r="B381" s="87"/>
      <c r="C381" s="87"/>
      <c r="D381" s="87"/>
      <c r="E381" s="396"/>
      <c r="F381" s="397"/>
      <c r="G381" s="397"/>
      <c r="H381" s="396"/>
      <c r="I381" s="397"/>
      <c r="J381" s="398"/>
      <c r="K381" s="87"/>
      <c r="L381" s="87"/>
      <c r="M381" s="398"/>
      <c r="N381" s="398"/>
      <c r="O381" s="398"/>
      <c r="P381" s="87"/>
      <c r="Q381" s="87"/>
      <c r="R381" s="87"/>
      <c r="S381" s="87"/>
      <c r="T381" s="87"/>
      <c r="U381" s="87"/>
      <c r="V381" s="87"/>
      <c r="W381" s="87"/>
      <c r="X381" s="87"/>
      <c r="Y381" s="87"/>
      <c r="Z381" s="87"/>
      <c r="AA381" s="87"/>
      <c r="AB381" s="87"/>
      <c r="AC381" s="87"/>
      <c r="AD381" s="87"/>
      <c r="AE381" s="87"/>
      <c r="AF381" s="87"/>
      <c r="AG381" s="87"/>
    </row>
    <row r="382" spans="1:33" ht="31.5" customHeight="1">
      <c r="A382" s="87"/>
      <c r="B382" s="87"/>
      <c r="C382" s="87"/>
      <c r="D382" s="87"/>
      <c r="E382" s="396"/>
      <c r="F382" s="397"/>
      <c r="G382" s="397"/>
      <c r="H382" s="396"/>
      <c r="I382" s="397"/>
      <c r="J382" s="398"/>
      <c r="K382" s="87"/>
      <c r="L382" s="87"/>
      <c r="M382" s="398"/>
      <c r="N382" s="398"/>
      <c r="O382" s="398"/>
      <c r="P382" s="87"/>
      <c r="Q382" s="87"/>
      <c r="R382" s="87"/>
      <c r="S382" s="87"/>
      <c r="T382" s="87"/>
      <c r="U382" s="87"/>
      <c r="V382" s="87"/>
      <c r="W382" s="87"/>
      <c r="X382" s="87"/>
      <c r="Y382" s="87"/>
      <c r="Z382" s="87"/>
      <c r="AA382" s="87"/>
      <c r="AB382" s="87"/>
      <c r="AC382" s="87"/>
      <c r="AD382" s="87"/>
      <c r="AE382" s="87"/>
      <c r="AF382" s="87"/>
      <c r="AG382" s="87"/>
    </row>
    <row r="383" spans="1:33" ht="31.5" customHeight="1">
      <c r="A383" s="87"/>
      <c r="B383" s="87"/>
      <c r="C383" s="87"/>
      <c r="D383" s="87"/>
      <c r="E383" s="396"/>
      <c r="F383" s="397"/>
      <c r="G383" s="397"/>
      <c r="H383" s="396"/>
      <c r="I383" s="397"/>
      <c r="J383" s="398"/>
      <c r="K383" s="87"/>
      <c r="L383" s="87"/>
      <c r="M383" s="398"/>
      <c r="N383" s="398"/>
      <c r="O383" s="398"/>
      <c r="P383" s="87"/>
      <c r="Q383" s="87"/>
      <c r="R383" s="87"/>
      <c r="S383" s="87"/>
      <c r="T383" s="87"/>
      <c r="U383" s="87"/>
      <c r="V383" s="87"/>
      <c r="W383" s="87"/>
      <c r="X383" s="87"/>
      <c r="Y383" s="87"/>
      <c r="Z383" s="87"/>
      <c r="AA383" s="87"/>
      <c r="AB383" s="87"/>
      <c r="AC383" s="87"/>
      <c r="AD383" s="87"/>
      <c r="AE383" s="87"/>
      <c r="AF383" s="87"/>
      <c r="AG383" s="87"/>
    </row>
    <row r="384" spans="1:33" ht="31.5" customHeight="1">
      <c r="A384" s="87"/>
      <c r="B384" s="87"/>
      <c r="C384" s="87"/>
      <c r="D384" s="87"/>
      <c r="E384" s="396"/>
      <c r="F384" s="397"/>
      <c r="G384" s="397"/>
      <c r="H384" s="396"/>
      <c r="I384" s="397"/>
      <c r="J384" s="398"/>
      <c r="K384" s="87"/>
      <c r="L384" s="87"/>
      <c r="M384" s="398"/>
      <c r="N384" s="398"/>
      <c r="O384" s="398"/>
      <c r="P384" s="87"/>
      <c r="Q384" s="87"/>
      <c r="R384" s="87"/>
      <c r="S384" s="87"/>
      <c r="T384" s="87"/>
      <c r="U384" s="87"/>
      <c r="V384" s="87"/>
      <c r="W384" s="87"/>
      <c r="X384" s="87"/>
      <c r="Y384" s="87"/>
      <c r="Z384" s="87"/>
      <c r="AA384" s="87"/>
      <c r="AB384" s="87"/>
      <c r="AC384" s="87"/>
      <c r="AD384" s="87"/>
      <c r="AE384" s="87"/>
      <c r="AF384" s="87"/>
      <c r="AG384" s="87"/>
    </row>
    <row r="385" spans="1:33" ht="31.5" customHeight="1">
      <c r="A385" s="87"/>
      <c r="B385" s="87"/>
      <c r="C385" s="87"/>
      <c r="D385" s="87"/>
      <c r="E385" s="396"/>
      <c r="F385" s="397"/>
      <c r="G385" s="397"/>
      <c r="H385" s="396"/>
      <c r="I385" s="397"/>
      <c r="J385" s="398"/>
      <c r="K385" s="87"/>
      <c r="L385" s="87"/>
      <c r="M385" s="398"/>
      <c r="N385" s="398"/>
      <c r="O385" s="398"/>
      <c r="P385" s="87"/>
      <c r="Q385" s="87"/>
      <c r="R385" s="87"/>
      <c r="S385" s="87"/>
      <c r="T385" s="87"/>
      <c r="U385" s="87"/>
      <c r="V385" s="87"/>
      <c r="W385" s="87"/>
      <c r="X385" s="87"/>
      <c r="Y385" s="87"/>
      <c r="Z385" s="87"/>
      <c r="AA385" s="87"/>
      <c r="AB385" s="87"/>
      <c r="AC385" s="87"/>
      <c r="AD385" s="87"/>
      <c r="AE385" s="87"/>
      <c r="AF385" s="87"/>
      <c r="AG385" s="87"/>
    </row>
    <row r="386" spans="1:33" ht="31.5" customHeight="1">
      <c r="A386" s="87"/>
      <c r="B386" s="87"/>
      <c r="C386" s="87"/>
      <c r="D386" s="87"/>
      <c r="E386" s="396"/>
      <c r="F386" s="397"/>
      <c r="G386" s="397"/>
      <c r="H386" s="396"/>
      <c r="I386" s="397"/>
      <c r="J386" s="398"/>
      <c r="K386" s="87"/>
      <c r="L386" s="87"/>
      <c r="M386" s="398"/>
      <c r="N386" s="398"/>
      <c r="O386" s="398"/>
      <c r="P386" s="87"/>
      <c r="Q386" s="87"/>
      <c r="R386" s="87"/>
      <c r="S386" s="87"/>
      <c r="T386" s="87"/>
      <c r="U386" s="87"/>
      <c r="V386" s="87"/>
      <c r="W386" s="87"/>
      <c r="X386" s="87"/>
      <c r="Y386" s="87"/>
      <c r="Z386" s="87"/>
      <c r="AA386" s="87"/>
      <c r="AB386" s="87"/>
      <c r="AC386" s="87"/>
      <c r="AD386" s="87"/>
      <c r="AE386" s="87"/>
      <c r="AF386" s="87"/>
      <c r="AG386" s="87"/>
    </row>
    <row r="387" spans="1:33" ht="31.5" customHeight="1">
      <c r="A387" s="87"/>
      <c r="B387" s="87"/>
      <c r="C387" s="87"/>
      <c r="D387" s="87"/>
      <c r="E387" s="396"/>
      <c r="F387" s="397"/>
      <c r="G387" s="397"/>
      <c r="H387" s="396"/>
      <c r="I387" s="397"/>
      <c r="J387" s="398"/>
      <c r="K387" s="87"/>
      <c r="L387" s="87"/>
      <c r="M387" s="398"/>
      <c r="N387" s="398"/>
      <c r="O387" s="398"/>
      <c r="P387" s="87"/>
      <c r="Q387" s="87"/>
      <c r="R387" s="87"/>
      <c r="S387" s="87"/>
      <c r="T387" s="87"/>
      <c r="U387" s="87"/>
      <c r="V387" s="87"/>
      <c r="W387" s="87"/>
      <c r="X387" s="87"/>
      <c r="Y387" s="87"/>
      <c r="Z387" s="87"/>
      <c r="AA387" s="87"/>
      <c r="AB387" s="87"/>
      <c r="AC387" s="87"/>
      <c r="AD387" s="87"/>
      <c r="AE387" s="87"/>
      <c r="AF387" s="87"/>
      <c r="AG387" s="87"/>
    </row>
    <row r="388" spans="1:33" ht="31.5" customHeight="1">
      <c r="A388" s="87"/>
      <c r="B388" s="87"/>
      <c r="C388" s="87"/>
      <c r="D388" s="87"/>
      <c r="E388" s="396"/>
      <c r="F388" s="397"/>
      <c r="G388" s="397"/>
      <c r="H388" s="396"/>
      <c r="I388" s="397"/>
      <c r="J388" s="398"/>
      <c r="K388" s="87"/>
      <c r="L388" s="87"/>
      <c r="M388" s="398"/>
      <c r="N388" s="398"/>
      <c r="O388" s="398"/>
      <c r="P388" s="87"/>
      <c r="Q388" s="87"/>
      <c r="R388" s="87"/>
      <c r="S388" s="87"/>
      <c r="T388" s="87"/>
      <c r="U388" s="87"/>
      <c r="V388" s="87"/>
      <c r="W388" s="87"/>
      <c r="X388" s="87"/>
      <c r="Y388" s="87"/>
      <c r="Z388" s="87"/>
      <c r="AA388" s="87"/>
      <c r="AB388" s="87"/>
      <c r="AC388" s="87"/>
      <c r="AD388" s="87"/>
      <c r="AE388" s="87"/>
      <c r="AF388" s="87"/>
      <c r="AG388" s="87"/>
    </row>
    <row r="389" spans="1:33" ht="31.5" customHeight="1">
      <c r="A389" s="87"/>
      <c r="B389" s="87"/>
      <c r="C389" s="87"/>
      <c r="D389" s="87"/>
      <c r="E389" s="396"/>
      <c r="F389" s="397"/>
      <c r="G389" s="397"/>
      <c r="H389" s="396"/>
      <c r="I389" s="397"/>
      <c r="J389" s="398"/>
      <c r="K389" s="87"/>
      <c r="L389" s="87"/>
      <c r="M389" s="398"/>
      <c r="N389" s="398"/>
      <c r="O389" s="398"/>
      <c r="P389" s="87"/>
      <c r="Q389" s="87"/>
      <c r="R389" s="87"/>
      <c r="S389" s="87"/>
      <c r="T389" s="87"/>
      <c r="U389" s="87"/>
      <c r="V389" s="87"/>
      <c r="W389" s="87"/>
      <c r="X389" s="87"/>
      <c r="Y389" s="87"/>
      <c r="Z389" s="87"/>
      <c r="AA389" s="87"/>
      <c r="AB389" s="87"/>
      <c r="AC389" s="87"/>
      <c r="AD389" s="87"/>
      <c r="AE389" s="87"/>
      <c r="AF389" s="87"/>
      <c r="AG389" s="87"/>
    </row>
    <row r="390" spans="1:33" ht="31.5" customHeight="1">
      <c r="A390" s="87"/>
      <c r="B390" s="87"/>
      <c r="C390" s="87"/>
      <c r="D390" s="87"/>
      <c r="E390" s="396"/>
      <c r="F390" s="397"/>
      <c r="G390" s="397"/>
      <c r="H390" s="396"/>
      <c r="I390" s="397"/>
      <c r="J390" s="398"/>
      <c r="K390" s="87"/>
      <c r="L390" s="87"/>
      <c r="M390" s="398"/>
      <c r="N390" s="398"/>
      <c r="O390" s="398"/>
      <c r="P390" s="87"/>
      <c r="Q390" s="87"/>
      <c r="R390" s="87"/>
      <c r="S390" s="87"/>
      <c r="T390" s="87"/>
      <c r="U390" s="87"/>
      <c r="V390" s="87"/>
      <c r="W390" s="87"/>
      <c r="X390" s="87"/>
      <c r="Y390" s="87"/>
      <c r="Z390" s="87"/>
      <c r="AA390" s="87"/>
      <c r="AB390" s="87"/>
      <c r="AC390" s="87"/>
      <c r="AD390" s="87"/>
      <c r="AE390" s="87"/>
      <c r="AF390" s="87"/>
      <c r="AG390" s="87"/>
    </row>
    <row r="391" spans="1:33" ht="31.5" customHeight="1">
      <c r="A391" s="87"/>
      <c r="B391" s="87"/>
      <c r="C391" s="87"/>
      <c r="D391" s="87"/>
      <c r="E391" s="396"/>
      <c r="F391" s="397"/>
      <c r="G391" s="397"/>
      <c r="H391" s="396"/>
      <c r="I391" s="397"/>
      <c r="J391" s="398"/>
      <c r="K391" s="87"/>
      <c r="L391" s="87"/>
      <c r="M391" s="398"/>
      <c r="N391" s="398"/>
      <c r="O391" s="398"/>
      <c r="P391" s="87"/>
      <c r="Q391" s="87"/>
      <c r="R391" s="87"/>
      <c r="S391" s="87"/>
      <c r="T391" s="87"/>
      <c r="U391" s="87"/>
      <c r="V391" s="87"/>
      <c r="W391" s="87"/>
      <c r="X391" s="87"/>
      <c r="Y391" s="87"/>
      <c r="Z391" s="87"/>
      <c r="AA391" s="87"/>
      <c r="AB391" s="87"/>
      <c r="AC391" s="87"/>
      <c r="AD391" s="87"/>
      <c r="AE391" s="87"/>
      <c r="AF391" s="87"/>
      <c r="AG391" s="87"/>
    </row>
    <row r="392" spans="1:33" ht="31.5" customHeight="1">
      <c r="A392" s="87"/>
      <c r="B392" s="87"/>
      <c r="C392" s="87"/>
      <c r="D392" s="87"/>
      <c r="E392" s="396"/>
      <c r="F392" s="397"/>
      <c r="G392" s="397"/>
      <c r="H392" s="396"/>
      <c r="I392" s="397"/>
      <c r="J392" s="398"/>
      <c r="K392" s="87"/>
      <c r="L392" s="87"/>
      <c r="M392" s="398"/>
      <c r="N392" s="398"/>
      <c r="O392" s="398"/>
      <c r="P392" s="87"/>
      <c r="Q392" s="87"/>
      <c r="R392" s="87"/>
      <c r="S392" s="87"/>
      <c r="T392" s="87"/>
      <c r="U392" s="87"/>
      <c r="V392" s="87"/>
      <c r="W392" s="87"/>
      <c r="X392" s="87"/>
      <c r="Y392" s="87"/>
      <c r="Z392" s="87"/>
      <c r="AA392" s="87"/>
      <c r="AB392" s="87"/>
      <c r="AC392" s="87"/>
      <c r="AD392" s="87"/>
      <c r="AE392" s="87"/>
      <c r="AF392" s="87"/>
      <c r="AG392" s="87"/>
    </row>
    <row r="393" spans="1:33" ht="31.5" customHeight="1">
      <c r="A393" s="87"/>
      <c r="B393" s="87"/>
      <c r="C393" s="87"/>
      <c r="D393" s="87"/>
      <c r="E393" s="396"/>
      <c r="F393" s="397"/>
      <c r="G393" s="397"/>
      <c r="H393" s="396"/>
      <c r="I393" s="397"/>
      <c r="J393" s="398"/>
      <c r="K393" s="87"/>
      <c r="L393" s="87"/>
      <c r="M393" s="398"/>
      <c r="N393" s="398"/>
      <c r="O393" s="398"/>
      <c r="P393" s="87"/>
      <c r="Q393" s="87"/>
      <c r="R393" s="87"/>
      <c r="S393" s="87"/>
      <c r="T393" s="87"/>
      <c r="U393" s="87"/>
      <c r="V393" s="87"/>
      <c r="W393" s="87"/>
      <c r="X393" s="87"/>
      <c r="Y393" s="87"/>
      <c r="Z393" s="87"/>
      <c r="AA393" s="87"/>
      <c r="AB393" s="87"/>
      <c r="AC393" s="87"/>
      <c r="AD393" s="87"/>
      <c r="AE393" s="87"/>
      <c r="AF393" s="87"/>
      <c r="AG393" s="87"/>
    </row>
    <row r="394" spans="1:33" ht="31.5" customHeight="1">
      <c r="A394" s="87"/>
      <c r="B394" s="87"/>
      <c r="C394" s="87"/>
      <c r="D394" s="87"/>
      <c r="E394" s="396"/>
      <c r="F394" s="397"/>
      <c r="G394" s="397"/>
      <c r="H394" s="396"/>
      <c r="I394" s="397"/>
      <c r="J394" s="398"/>
      <c r="K394" s="87"/>
      <c r="L394" s="87"/>
      <c r="M394" s="398"/>
      <c r="N394" s="398"/>
      <c r="O394" s="398"/>
      <c r="P394" s="87"/>
      <c r="Q394" s="87"/>
      <c r="R394" s="87"/>
      <c r="S394" s="87"/>
      <c r="T394" s="87"/>
      <c r="U394" s="87"/>
      <c r="V394" s="87"/>
      <c r="W394" s="87"/>
      <c r="X394" s="87"/>
      <c r="Y394" s="87"/>
      <c r="Z394" s="87"/>
      <c r="AA394" s="87"/>
      <c r="AB394" s="87"/>
      <c r="AC394" s="87"/>
      <c r="AD394" s="87"/>
      <c r="AE394" s="87"/>
      <c r="AF394" s="87"/>
      <c r="AG394" s="87"/>
    </row>
    <row r="395" spans="1:33" ht="31.5" customHeight="1">
      <c r="A395" s="87"/>
      <c r="B395" s="87"/>
      <c r="C395" s="87"/>
      <c r="D395" s="87"/>
      <c r="E395" s="396"/>
      <c r="F395" s="397"/>
      <c r="G395" s="397"/>
      <c r="H395" s="396"/>
      <c r="I395" s="397"/>
      <c r="J395" s="398"/>
      <c r="K395" s="87"/>
      <c r="L395" s="87"/>
      <c r="M395" s="398"/>
      <c r="N395" s="398"/>
      <c r="O395" s="398"/>
      <c r="P395" s="87"/>
      <c r="Q395" s="87"/>
      <c r="R395" s="87"/>
      <c r="S395" s="87"/>
      <c r="T395" s="87"/>
      <c r="U395" s="87"/>
      <c r="V395" s="87"/>
      <c r="W395" s="87"/>
      <c r="X395" s="87"/>
      <c r="Y395" s="87"/>
      <c r="Z395" s="87"/>
      <c r="AA395" s="87"/>
      <c r="AB395" s="87"/>
      <c r="AC395" s="87"/>
      <c r="AD395" s="87"/>
      <c r="AE395" s="87"/>
      <c r="AF395" s="87"/>
      <c r="AG395" s="87"/>
    </row>
    <row r="396" spans="1:33" ht="31.5" customHeight="1">
      <c r="A396" s="87"/>
      <c r="B396" s="87"/>
      <c r="C396" s="87"/>
      <c r="D396" s="87"/>
      <c r="E396" s="396"/>
      <c r="F396" s="397"/>
      <c r="G396" s="397"/>
      <c r="H396" s="396"/>
      <c r="I396" s="397"/>
      <c r="J396" s="398"/>
      <c r="K396" s="87"/>
      <c r="L396" s="87"/>
      <c r="M396" s="398"/>
      <c r="N396" s="398"/>
      <c r="O396" s="398"/>
      <c r="P396" s="87"/>
      <c r="Q396" s="87"/>
      <c r="R396" s="87"/>
      <c r="S396" s="87"/>
      <c r="T396" s="87"/>
      <c r="U396" s="87"/>
      <c r="V396" s="87"/>
      <c r="W396" s="87"/>
      <c r="X396" s="87"/>
      <c r="Y396" s="87"/>
      <c r="Z396" s="87"/>
      <c r="AA396" s="87"/>
      <c r="AB396" s="87"/>
      <c r="AC396" s="87"/>
      <c r="AD396" s="87"/>
      <c r="AE396" s="87"/>
      <c r="AF396" s="87"/>
      <c r="AG396" s="87"/>
    </row>
    <row r="397" spans="1:33" ht="31.5" customHeight="1">
      <c r="A397" s="87"/>
      <c r="B397" s="87"/>
      <c r="C397" s="87"/>
      <c r="D397" s="87"/>
      <c r="E397" s="396"/>
      <c r="F397" s="397"/>
      <c r="G397" s="397"/>
      <c r="H397" s="396"/>
      <c r="I397" s="397"/>
      <c r="J397" s="398"/>
      <c r="K397" s="87"/>
      <c r="L397" s="87"/>
      <c r="M397" s="398"/>
      <c r="N397" s="398"/>
      <c r="O397" s="398"/>
      <c r="P397" s="87"/>
      <c r="Q397" s="87"/>
      <c r="R397" s="87"/>
      <c r="S397" s="87"/>
      <c r="T397" s="87"/>
      <c r="U397" s="87"/>
      <c r="V397" s="87"/>
      <c r="W397" s="87"/>
      <c r="X397" s="87"/>
      <c r="Y397" s="87"/>
      <c r="Z397" s="87"/>
      <c r="AA397" s="87"/>
      <c r="AB397" s="87"/>
      <c r="AC397" s="87"/>
      <c r="AD397" s="87"/>
      <c r="AE397" s="87"/>
      <c r="AF397" s="87"/>
      <c r="AG397" s="87"/>
    </row>
    <row r="398" spans="1:33" ht="31.5" customHeight="1">
      <c r="A398" s="87"/>
      <c r="B398" s="87"/>
      <c r="C398" s="87"/>
      <c r="D398" s="87"/>
      <c r="E398" s="396"/>
      <c r="F398" s="397"/>
      <c r="G398" s="397"/>
      <c r="H398" s="396"/>
      <c r="I398" s="397"/>
      <c r="J398" s="398"/>
      <c r="K398" s="87"/>
      <c r="L398" s="87"/>
      <c r="M398" s="398"/>
      <c r="N398" s="398"/>
      <c r="O398" s="398"/>
      <c r="P398" s="87"/>
      <c r="Q398" s="87"/>
      <c r="R398" s="87"/>
      <c r="S398" s="87"/>
      <c r="T398" s="87"/>
      <c r="U398" s="87"/>
      <c r="V398" s="87"/>
      <c r="W398" s="87"/>
      <c r="X398" s="87"/>
      <c r="Y398" s="87"/>
      <c r="Z398" s="87"/>
      <c r="AA398" s="87"/>
      <c r="AB398" s="87"/>
      <c r="AC398" s="87"/>
      <c r="AD398" s="87"/>
      <c r="AE398" s="87"/>
      <c r="AF398" s="87"/>
      <c r="AG398" s="87"/>
    </row>
    <row r="399" spans="1:33" ht="31.5" customHeight="1">
      <c r="A399" s="87"/>
      <c r="B399" s="87"/>
      <c r="C399" s="87"/>
      <c r="D399" s="87"/>
      <c r="E399" s="396"/>
      <c r="F399" s="397"/>
      <c r="G399" s="397"/>
      <c r="H399" s="396"/>
      <c r="I399" s="397"/>
      <c r="J399" s="398"/>
      <c r="K399" s="87"/>
      <c r="L399" s="87"/>
      <c r="M399" s="398"/>
      <c r="N399" s="398"/>
      <c r="O399" s="398"/>
      <c r="P399" s="87"/>
      <c r="Q399" s="87"/>
      <c r="R399" s="87"/>
      <c r="S399" s="87"/>
      <c r="T399" s="87"/>
      <c r="U399" s="87"/>
      <c r="V399" s="87"/>
      <c r="W399" s="87"/>
      <c r="X399" s="87"/>
      <c r="Y399" s="87"/>
      <c r="Z399" s="87"/>
      <c r="AA399" s="87"/>
      <c r="AB399" s="87"/>
      <c r="AC399" s="87"/>
      <c r="AD399" s="87"/>
      <c r="AE399" s="87"/>
      <c r="AF399" s="87"/>
      <c r="AG399" s="87"/>
    </row>
    <row r="400" spans="1:33" ht="31.5" customHeight="1">
      <c r="A400" s="87"/>
      <c r="B400" s="87"/>
      <c r="C400" s="87"/>
      <c r="D400" s="87"/>
      <c r="E400" s="396"/>
      <c r="F400" s="397"/>
      <c r="G400" s="397"/>
      <c r="H400" s="396"/>
      <c r="I400" s="397"/>
      <c r="J400" s="398"/>
      <c r="K400" s="87"/>
      <c r="L400" s="87"/>
      <c r="M400" s="398"/>
      <c r="N400" s="398"/>
      <c r="O400" s="398"/>
      <c r="P400" s="87"/>
      <c r="Q400" s="87"/>
      <c r="R400" s="87"/>
      <c r="S400" s="87"/>
      <c r="T400" s="87"/>
      <c r="U400" s="87"/>
      <c r="V400" s="87"/>
      <c r="W400" s="87"/>
      <c r="X400" s="87"/>
      <c r="Y400" s="87"/>
      <c r="Z400" s="87"/>
      <c r="AA400" s="87"/>
      <c r="AB400" s="87"/>
      <c r="AC400" s="87"/>
      <c r="AD400" s="87"/>
      <c r="AE400" s="87"/>
      <c r="AF400" s="87"/>
      <c r="AG400" s="87"/>
    </row>
    <row r="401" spans="1:33" ht="31.5" customHeight="1">
      <c r="A401" s="87"/>
      <c r="B401" s="87"/>
      <c r="C401" s="87"/>
      <c r="D401" s="87"/>
      <c r="E401" s="396"/>
      <c r="F401" s="397"/>
      <c r="G401" s="397"/>
      <c r="H401" s="396"/>
      <c r="I401" s="397"/>
      <c r="J401" s="398"/>
      <c r="K401" s="87"/>
      <c r="L401" s="87"/>
      <c r="M401" s="398"/>
      <c r="N401" s="398"/>
      <c r="O401" s="398"/>
      <c r="P401" s="87"/>
      <c r="Q401" s="87"/>
      <c r="R401" s="87"/>
      <c r="S401" s="87"/>
      <c r="T401" s="87"/>
      <c r="U401" s="87"/>
      <c r="V401" s="87"/>
      <c r="W401" s="87"/>
      <c r="X401" s="87"/>
      <c r="Y401" s="87"/>
      <c r="Z401" s="87"/>
      <c r="AA401" s="87"/>
      <c r="AB401" s="87"/>
      <c r="AC401" s="87"/>
      <c r="AD401" s="87"/>
      <c r="AE401" s="87"/>
      <c r="AF401" s="87"/>
      <c r="AG401" s="87"/>
    </row>
    <row r="402" spans="1:33" ht="31.5" customHeight="1">
      <c r="A402" s="87"/>
      <c r="B402" s="87"/>
      <c r="C402" s="87"/>
      <c r="D402" s="87"/>
      <c r="E402" s="396"/>
      <c r="F402" s="397"/>
      <c r="G402" s="397"/>
      <c r="H402" s="396"/>
      <c r="I402" s="397"/>
      <c r="J402" s="398"/>
      <c r="K402" s="87"/>
      <c r="L402" s="87"/>
      <c r="M402" s="398"/>
      <c r="N402" s="398"/>
      <c r="O402" s="398"/>
      <c r="P402" s="87"/>
      <c r="Q402" s="87"/>
      <c r="R402" s="87"/>
      <c r="S402" s="87"/>
      <c r="T402" s="87"/>
      <c r="U402" s="87"/>
      <c r="V402" s="87"/>
      <c r="W402" s="87"/>
      <c r="X402" s="87"/>
      <c r="Y402" s="87"/>
      <c r="Z402" s="87"/>
      <c r="AA402" s="87"/>
      <c r="AB402" s="87"/>
      <c r="AC402" s="87"/>
      <c r="AD402" s="87"/>
      <c r="AE402" s="87"/>
      <c r="AF402" s="87"/>
      <c r="AG402" s="87"/>
    </row>
    <row r="403" spans="1:33" ht="31.5" customHeight="1">
      <c r="A403" s="87"/>
      <c r="B403" s="87"/>
      <c r="C403" s="87"/>
      <c r="D403" s="87"/>
      <c r="E403" s="396"/>
      <c r="F403" s="397"/>
      <c r="G403" s="397"/>
      <c r="H403" s="396"/>
      <c r="I403" s="397"/>
      <c r="J403" s="398"/>
      <c r="K403" s="87"/>
      <c r="L403" s="87"/>
      <c r="M403" s="398"/>
      <c r="N403" s="398"/>
      <c r="O403" s="398"/>
      <c r="P403" s="87"/>
      <c r="Q403" s="87"/>
      <c r="R403" s="87"/>
      <c r="S403" s="87"/>
      <c r="T403" s="87"/>
      <c r="U403" s="87"/>
      <c r="V403" s="87"/>
      <c r="W403" s="87"/>
      <c r="X403" s="87"/>
      <c r="Y403" s="87"/>
      <c r="Z403" s="87"/>
      <c r="AA403" s="87"/>
      <c r="AB403" s="87"/>
      <c r="AC403" s="87"/>
      <c r="AD403" s="87"/>
      <c r="AE403" s="87"/>
      <c r="AF403" s="87"/>
      <c r="AG403" s="87"/>
    </row>
    <row r="404" spans="1:33" ht="31.5" customHeight="1">
      <c r="A404" s="87"/>
      <c r="B404" s="87"/>
      <c r="C404" s="87"/>
      <c r="D404" s="87"/>
      <c r="E404" s="396"/>
      <c r="F404" s="397"/>
      <c r="G404" s="397"/>
      <c r="H404" s="396"/>
      <c r="I404" s="397"/>
      <c r="J404" s="398"/>
      <c r="K404" s="87"/>
      <c r="L404" s="87"/>
      <c r="M404" s="398"/>
      <c r="N404" s="398"/>
      <c r="O404" s="398"/>
      <c r="P404" s="87"/>
      <c r="Q404" s="87"/>
      <c r="R404" s="87"/>
      <c r="S404" s="87"/>
      <c r="T404" s="87"/>
      <c r="U404" s="87"/>
      <c r="V404" s="87"/>
      <c r="W404" s="87"/>
      <c r="X404" s="87"/>
      <c r="Y404" s="87"/>
      <c r="Z404" s="87"/>
      <c r="AA404" s="87"/>
      <c r="AB404" s="87"/>
      <c r="AC404" s="87"/>
      <c r="AD404" s="87"/>
      <c r="AE404" s="87"/>
      <c r="AF404" s="87"/>
      <c r="AG404" s="87"/>
    </row>
    <row r="405" spans="1:33" ht="31.5" customHeight="1">
      <c r="A405" s="87"/>
      <c r="B405" s="87"/>
      <c r="C405" s="87"/>
      <c r="D405" s="87"/>
      <c r="E405" s="396"/>
      <c r="F405" s="397"/>
      <c r="G405" s="397"/>
      <c r="H405" s="396"/>
      <c r="I405" s="397"/>
      <c r="J405" s="398"/>
      <c r="K405" s="87"/>
      <c r="L405" s="87"/>
      <c r="M405" s="398"/>
      <c r="N405" s="398"/>
      <c r="O405" s="398"/>
      <c r="P405" s="87"/>
      <c r="Q405" s="87"/>
      <c r="R405" s="87"/>
      <c r="S405" s="87"/>
      <c r="T405" s="87"/>
      <c r="U405" s="87"/>
      <c r="V405" s="87"/>
      <c r="W405" s="87"/>
      <c r="X405" s="87"/>
      <c r="Y405" s="87"/>
      <c r="Z405" s="87"/>
      <c r="AA405" s="87"/>
      <c r="AB405" s="87"/>
      <c r="AC405" s="87"/>
      <c r="AD405" s="87"/>
      <c r="AE405" s="87"/>
      <c r="AF405" s="87"/>
      <c r="AG405" s="87"/>
    </row>
    <row r="406" spans="1:33" ht="31.5" customHeight="1">
      <c r="A406" s="87"/>
      <c r="B406" s="87"/>
      <c r="C406" s="87"/>
      <c r="D406" s="87"/>
      <c r="E406" s="396"/>
      <c r="F406" s="397"/>
      <c r="G406" s="397"/>
      <c r="H406" s="396"/>
      <c r="I406" s="397"/>
      <c r="J406" s="398"/>
      <c r="K406" s="87"/>
      <c r="L406" s="87"/>
      <c r="M406" s="398"/>
      <c r="N406" s="398"/>
      <c r="O406" s="398"/>
      <c r="P406" s="87"/>
      <c r="Q406" s="87"/>
      <c r="R406" s="87"/>
      <c r="S406" s="87"/>
      <c r="T406" s="87"/>
      <c r="U406" s="87"/>
      <c r="V406" s="87"/>
      <c r="W406" s="87"/>
      <c r="X406" s="87"/>
      <c r="Y406" s="87"/>
      <c r="Z406" s="87"/>
      <c r="AA406" s="87"/>
      <c r="AB406" s="87"/>
      <c r="AC406" s="87"/>
      <c r="AD406" s="87"/>
      <c r="AE406" s="87"/>
      <c r="AF406" s="87"/>
      <c r="AG406" s="87"/>
    </row>
    <row r="407" spans="1:33" ht="31.5" customHeight="1">
      <c r="A407" s="87"/>
      <c r="B407" s="87"/>
      <c r="C407" s="87"/>
      <c r="D407" s="87"/>
      <c r="E407" s="396"/>
      <c r="F407" s="397"/>
      <c r="G407" s="397"/>
      <c r="H407" s="396"/>
      <c r="I407" s="397"/>
      <c r="J407" s="398"/>
      <c r="K407" s="87"/>
      <c r="L407" s="87"/>
      <c r="M407" s="398"/>
      <c r="N407" s="398"/>
      <c r="O407" s="398"/>
      <c r="P407" s="87"/>
      <c r="Q407" s="87"/>
      <c r="R407" s="87"/>
      <c r="S407" s="87"/>
      <c r="T407" s="87"/>
      <c r="U407" s="87"/>
      <c r="V407" s="87"/>
      <c r="W407" s="87"/>
      <c r="X407" s="87"/>
      <c r="Y407" s="87"/>
      <c r="Z407" s="87"/>
      <c r="AA407" s="87"/>
      <c r="AB407" s="87"/>
      <c r="AC407" s="87"/>
      <c r="AD407" s="87"/>
      <c r="AE407" s="87"/>
      <c r="AF407" s="87"/>
      <c r="AG407" s="87"/>
    </row>
    <row r="408" spans="1:33" ht="31.5" customHeight="1">
      <c r="A408" s="87"/>
      <c r="B408" s="87"/>
      <c r="C408" s="87"/>
      <c r="D408" s="87"/>
      <c r="E408" s="396"/>
      <c r="F408" s="397"/>
      <c r="G408" s="397"/>
      <c r="H408" s="396"/>
      <c r="I408" s="397"/>
      <c r="J408" s="398"/>
      <c r="K408" s="87"/>
      <c r="L408" s="87"/>
      <c r="M408" s="398"/>
      <c r="N408" s="398"/>
      <c r="O408" s="398"/>
      <c r="P408" s="87"/>
      <c r="Q408" s="87"/>
      <c r="R408" s="87"/>
      <c r="S408" s="87"/>
      <c r="T408" s="87"/>
      <c r="U408" s="87"/>
      <c r="V408" s="87"/>
      <c r="W408" s="87"/>
      <c r="X408" s="87"/>
      <c r="Y408" s="87"/>
      <c r="Z408" s="87"/>
      <c r="AA408" s="87"/>
      <c r="AB408" s="87"/>
      <c r="AC408" s="87"/>
      <c r="AD408" s="87"/>
      <c r="AE408" s="87"/>
      <c r="AF408" s="87"/>
      <c r="AG408" s="87"/>
    </row>
    <row r="409" spans="1:33" ht="31.5" customHeight="1">
      <c r="A409" s="87"/>
      <c r="B409" s="87"/>
      <c r="C409" s="87"/>
      <c r="D409" s="87"/>
      <c r="E409" s="396"/>
      <c r="F409" s="397"/>
      <c r="G409" s="397"/>
      <c r="H409" s="396"/>
      <c r="I409" s="397"/>
      <c r="J409" s="398"/>
      <c r="K409" s="87"/>
      <c r="L409" s="87"/>
      <c r="M409" s="398"/>
      <c r="N409" s="398"/>
      <c r="O409" s="398"/>
      <c r="P409" s="87"/>
      <c r="Q409" s="87"/>
      <c r="R409" s="87"/>
      <c r="S409" s="87"/>
      <c r="T409" s="87"/>
      <c r="U409" s="87"/>
      <c r="V409" s="87"/>
      <c r="W409" s="87"/>
      <c r="X409" s="87"/>
      <c r="Y409" s="87"/>
      <c r="Z409" s="87"/>
      <c r="AA409" s="87"/>
      <c r="AB409" s="87"/>
      <c r="AC409" s="87"/>
      <c r="AD409" s="87"/>
      <c r="AE409" s="87"/>
      <c r="AF409" s="87"/>
      <c r="AG409" s="87"/>
    </row>
    <row r="410" spans="1:33" ht="31.5" customHeight="1">
      <c r="A410" s="87"/>
      <c r="B410" s="87"/>
      <c r="C410" s="87"/>
      <c r="D410" s="87"/>
      <c r="E410" s="396"/>
      <c r="F410" s="397"/>
      <c r="G410" s="397"/>
      <c r="H410" s="396"/>
      <c r="I410" s="397"/>
      <c r="J410" s="398"/>
      <c r="K410" s="87"/>
      <c r="L410" s="87"/>
      <c r="M410" s="398"/>
      <c r="N410" s="398"/>
      <c r="O410" s="398"/>
      <c r="P410" s="87"/>
      <c r="Q410" s="87"/>
      <c r="R410" s="87"/>
      <c r="S410" s="87"/>
      <c r="T410" s="87"/>
      <c r="U410" s="87"/>
      <c r="V410" s="87"/>
      <c r="W410" s="87"/>
      <c r="X410" s="87"/>
      <c r="Y410" s="87"/>
      <c r="Z410" s="87"/>
      <c r="AA410" s="87"/>
      <c r="AB410" s="87"/>
      <c r="AC410" s="87"/>
      <c r="AD410" s="87"/>
      <c r="AE410" s="87"/>
      <c r="AF410" s="87"/>
      <c r="AG410" s="87"/>
    </row>
    <row r="411" spans="1:33" ht="31.5" customHeight="1">
      <c r="A411" s="87"/>
      <c r="B411" s="87"/>
      <c r="C411" s="87"/>
      <c r="D411" s="87"/>
      <c r="E411" s="396"/>
      <c r="F411" s="397"/>
      <c r="G411" s="397"/>
      <c r="H411" s="396"/>
      <c r="I411" s="397"/>
      <c r="J411" s="398"/>
      <c r="K411" s="87"/>
      <c r="L411" s="87"/>
      <c r="M411" s="398"/>
      <c r="N411" s="398"/>
      <c r="O411" s="398"/>
      <c r="P411" s="87"/>
      <c r="Q411" s="87"/>
      <c r="R411" s="87"/>
      <c r="S411" s="87"/>
      <c r="T411" s="87"/>
      <c r="U411" s="87"/>
      <c r="V411" s="87"/>
      <c r="W411" s="87"/>
      <c r="X411" s="87"/>
      <c r="Y411" s="87"/>
      <c r="Z411" s="87"/>
      <c r="AA411" s="87"/>
      <c r="AB411" s="87"/>
      <c r="AC411" s="87"/>
      <c r="AD411" s="87"/>
      <c r="AE411" s="87"/>
      <c r="AF411" s="87"/>
      <c r="AG411" s="87"/>
    </row>
    <row r="412" spans="1:33" ht="31.5" customHeight="1">
      <c r="A412" s="87"/>
      <c r="B412" s="87"/>
      <c r="C412" s="87"/>
      <c r="D412" s="87"/>
      <c r="E412" s="396"/>
      <c r="F412" s="397"/>
      <c r="G412" s="397"/>
      <c r="H412" s="396"/>
      <c r="I412" s="397"/>
      <c r="J412" s="398"/>
      <c r="K412" s="87"/>
      <c r="L412" s="87"/>
      <c r="M412" s="398"/>
      <c r="N412" s="398"/>
      <c r="O412" s="398"/>
      <c r="P412" s="87"/>
      <c r="Q412" s="87"/>
      <c r="R412" s="87"/>
      <c r="S412" s="87"/>
      <c r="T412" s="87"/>
      <c r="U412" s="87"/>
      <c r="V412" s="87"/>
      <c r="W412" s="87"/>
      <c r="X412" s="87"/>
      <c r="Y412" s="87"/>
      <c r="Z412" s="87"/>
      <c r="AA412" s="87"/>
      <c r="AB412" s="87"/>
      <c r="AC412" s="87"/>
      <c r="AD412" s="87"/>
      <c r="AE412" s="87"/>
      <c r="AF412" s="87"/>
      <c r="AG412" s="87"/>
    </row>
    <row r="413" spans="1:33" ht="31.5" customHeight="1">
      <c r="A413" s="87"/>
      <c r="B413" s="87"/>
      <c r="C413" s="87"/>
      <c r="D413" s="87"/>
      <c r="E413" s="396"/>
      <c r="F413" s="397"/>
      <c r="G413" s="397"/>
      <c r="H413" s="396"/>
      <c r="I413" s="397"/>
      <c r="J413" s="398"/>
      <c r="K413" s="87"/>
      <c r="L413" s="87"/>
      <c r="M413" s="398"/>
      <c r="N413" s="398"/>
      <c r="O413" s="398"/>
      <c r="P413" s="87"/>
      <c r="Q413" s="87"/>
      <c r="R413" s="87"/>
      <c r="S413" s="87"/>
      <c r="T413" s="87"/>
      <c r="U413" s="87"/>
      <c r="V413" s="87"/>
      <c r="W413" s="87"/>
      <c r="X413" s="87"/>
      <c r="Y413" s="87"/>
      <c r="Z413" s="87"/>
      <c r="AA413" s="87"/>
      <c r="AB413" s="87"/>
      <c r="AC413" s="87"/>
      <c r="AD413" s="87"/>
      <c r="AE413" s="87"/>
      <c r="AF413" s="87"/>
      <c r="AG413" s="87"/>
    </row>
    <row r="414" spans="1:33" ht="31.5" customHeight="1">
      <c r="A414" s="87"/>
      <c r="B414" s="87"/>
      <c r="C414" s="87"/>
      <c r="D414" s="87"/>
      <c r="E414" s="396"/>
      <c r="F414" s="397"/>
      <c r="G414" s="397"/>
      <c r="H414" s="396"/>
      <c r="I414" s="397"/>
      <c r="J414" s="398"/>
      <c r="K414" s="87"/>
      <c r="L414" s="87"/>
      <c r="M414" s="398"/>
      <c r="N414" s="398"/>
      <c r="O414" s="398"/>
      <c r="P414" s="87"/>
      <c r="Q414" s="87"/>
      <c r="R414" s="87"/>
      <c r="S414" s="87"/>
      <c r="T414" s="87"/>
      <c r="U414" s="87"/>
      <c r="V414" s="87"/>
      <c r="W414" s="87"/>
      <c r="X414" s="87"/>
      <c r="Y414" s="87"/>
      <c r="Z414" s="87"/>
      <c r="AA414" s="87"/>
      <c r="AB414" s="87"/>
      <c r="AC414" s="87"/>
      <c r="AD414" s="87"/>
      <c r="AE414" s="87"/>
      <c r="AF414" s="87"/>
      <c r="AG414" s="87"/>
    </row>
    <row r="415" spans="1:33" ht="31.5" customHeight="1">
      <c r="A415" s="87"/>
      <c r="B415" s="87"/>
      <c r="C415" s="87"/>
      <c r="D415" s="87"/>
      <c r="E415" s="396"/>
      <c r="F415" s="397"/>
      <c r="G415" s="397"/>
      <c r="H415" s="396"/>
      <c r="I415" s="397"/>
      <c r="J415" s="398"/>
      <c r="K415" s="87"/>
      <c r="L415" s="87"/>
      <c r="M415" s="398"/>
      <c r="N415" s="398"/>
      <c r="O415" s="398"/>
      <c r="P415" s="87"/>
      <c r="Q415" s="87"/>
      <c r="R415" s="87"/>
      <c r="S415" s="87"/>
      <c r="T415" s="87"/>
      <c r="U415" s="87"/>
      <c r="V415" s="87"/>
      <c r="W415" s="87"/>
      <c r="X415" s="87"/>
      <c r="Y415" s="87"/>
      <c r="Z415" s="87"/>
      <c r="AA415" s="87"/>
      <c r="AB415" s="87"/>
      <c r="AC415" s="87"/>
      <c r="AD415" s="87"/>
      <c r="AE415" s="87"/>
      <c r="AF415" s="87"/>
      <c r="AG415" s="87"/>
    </row>
    <row r="416" spans="1:33" ht="31.5" customHeight="1">
      <c r="A416" s="87"/>
      <c r="B416" s="87"/>
      <c r="C416" s="87"/>
      <c r="D416" s="87"/>
      <c r="E416" s="396"/>
      <c r="F416" s="397"/>
      <c r="G416" s="397"/>
      <c r="H416" s="396"/>
      <c r="I416" s="397"/>
      <c r="J416" s="398"/>
      <c r="K416" s="87"/>
      <c r="L416" s="87"/>
      <c r="M416" s="398"/>
      <c r="N416" s="398"/>
      <c r="O416" s="398"/>
      <c r="P416" s="87"/>
      <c r="Q416" s="87"/>
      <c r="R416" s="87"/>
      <c r="S416" s="87"/>
      <c r="T416" s="87"/>
      <c r="U416" s="87"/>
      <c r="V416" s="87"/>
      <c r="W416" s="87"/>
      <c r="X416" s="87"/>
      <c r="Y416" s="87"/>
      <c r="Z416" s="87"/>
      <c r="AA416" s="87"/>
      <c r="AB416" s="87"/>
      <c r="AC416" s="87"/>
      <c r="AD416" s="87"/>
      <c r="AE416" s="87"/>
      <c r="AF416" s="87"/>
      <c r="AG416" s="87"/>
    </row>
    <row r="417" spans="1:33" ht="31.5" customHeight="1">
      <c r="A417" s="87"/>
      <c r="B417" s="87"/>
      <c r="C417" s="87"/>
      <c r="D417" s="87"/>
      <c r="E417" s="396"/>
      <c r="F417" s="397"/>
      <c r="G417" s="397"/>
      <c r="H417" s="396"/>
      <c r="I417" s="397"/>
      <c r="J417" s="398"/>
      <c r="K417" s="87"/>
      <c r="L417" s="87"/>
      <c r="M417" s="398"/>
      <c r="N417" s="398"/>
      <c r="O417" s="398"/>
      <c r="P417" s="87"/>
      <c r="Q417" s="87"/>
      <c r="R417" s="87"/>
      <c r="S417" s="87"/>
      <c r="T417" s="87"/>
      <c r="U417" s="87"/>
      <c r="V417" s="87"/>
      <c r="W417" s="87"/>
      <c r="X417" s="87"/>
      <c r="Y417" s="87"/>
      <c r="Z417" s="87"/>
      <c r="AA417" s="87"/>
      <c r="AB417" s="87"/>
      <c r="AC417" s="87"/>
      <c r="AD417" s="87"/>
      <c r="AE417" s="87"/>
      <c r="AF417" s="87"/>
      <c r="AG417" s="87"/>
    </row>
    <row r="418" spans="1:33" ht="31.5" customHeight="1">
      <c r="A418" s="87"/>
      <c r="B418" s="87"/>
      <c r="C418" s="87"/>
      <c r="D418" s="87"/>
      <c r="E418" s="396"/>
      <c r="F418" s="397"/>
      <c r="G418" s="397"/>
      <c r="H418" s="396"/>
      <c r="I418" s="397"/>
      <c r="J418" s="398"/>
      <c r="K418" s="87"/>
      <c r="L418" s="87"/>
      <c r="M418" s="398"/>
      <c r="N418" s="398"/>
      <c r="O418" s="398"/>
      <c r="P418" s="87"/>
      <c r="Q418" s="87"/>
      <c r="R418" s="87"/>
      <c r="S418" s="87"/>
      <c r="T418" s="87"/>
      <c r="U418" s="87"/>
      <c r="V418" s="87"/>
      <c r="W418" s="87"/>
      <c r="X418" s="87"/>
      <c r="Y418" s="87"/>
      <c r="Z418" s="87"/>
      <c r="AA418" s="87"/>
      <c r="AB418" s="87"/>
      <c r="AC418" s="87"/>
      <c r="AD418" s="87"/>
      <c r="AE418" s="87"/>
      <c r="AF418" s="87"/>
      <c r="AG418" s="87"/>
    </row>
    <row r="419" spans="1:33" ht="31.5" customHeight="1">
      <c r="A419" s="87"/>
      <c r="B419" s="87"/>
      <c r="C419" s="87"/>
      <c r="D419" s="87"/>
      <c r="E419" s="396"/>
      <c r="F419" s="397"/>
      <c r="G419" s="397"/>
      <c r="H419" s="396"/>
      <c r="I419" s="397"/>
      <c r="J419" s="398"/>
      <c r="K419" s="87"/>
      <c r="L419" s="87"/>
      <c r="M419" s="398"/>
      <c r="N419" s="398"/>
      <c r="O419" s="398"/>
      <c r="P419" s="87"/>
      <c r="Q419" s="87"/>
      <c r="R419" s="87"/>
      <c r="S419" s="87"/>
      <c r="T419" s="87"/>
      <c r="U419" s="87"/>
      <c r="V419" s="87"/>
      <c r="W419" s="87"/>
      <c r="X419" s="87"/>
      <c r="Y419" s="87"/>
      <c r="Z419" s="87"/>
      <c r="AA419" s="87"/>
      <c r="AB419" s="87"/>
      <c r="AC419" s="87"/>
      <c r="AD419" s="87"/>
      <c r="AE419" s="87"/>
      <c r="AF419" s="87"/>
      <c r="AG419" s="87"/>
    </row>
    <row r="420" spans="1:33" ht="31.5" customHeight="1">
      <c r="A420" s="87"/>
      <c r="B420" s="87"/>
      <c r="C420" s="87"/>
      <c r="D420" s="87"/>
      <c r="E420" s="396"/>
      <c r="F420" s="397"/>
      <c r="G420" s="397"/>
      <c r="H420" s="396"/>
      <c r="I420" s="397"/>
      <c r="J420" s="398"/>
      <c r="K420" s="87"/>
      <c r="L420" s="87"/>
      <c r="M420" s="398"/>
      <c r="N420" s="398"/>
      <c r="O420" s="398"/>
      <c r="P420" s="87"/>
      <c r="Q420" s="87"/>
      <c r="R420" s="87"/>
      <c r="S420" s="87"/>
      <c r="T420" s="87"/>
      <c r="U420" s="87"/>
      <c r="V420" s="87"/>
      <c r="W420" s="87"/>
      <c r="X420" s="87"/>
      <c r="Y420" s="87"/>
      <c r="Z420" s="87"/>
      <c r="AA420" s="87"/>
      <c r="AB420" s="87"/>
      <c r="AC420" s="87"/>
      <c r="AD420" s="87"/>
      <c r="AE420" s="87"/>
      <c r="AF420" s="87"/>
      <c r="AG420" s="87"/>
    </row>
    <row r="421" spans="1:33" ht="31.5" customHeight="1">
      <c r="A421" s="87"/>
      <c r="B421" s="87"/>
      <c r="C421" s="87"/>
      <c r="D421" s="87"/>
      <c r="E421" s="396"/>
      <c r="F421" s="397"/>
      <c r="G421" s="397"/>
      <c r="H421" s="396"/>
      <c r="I421" s="397"/>
      <c r="J421" s="398"/>
      <c r="K421" s="87"/>
      <c r="L421" s="87"/>
      <c r="M421" s="398"/>
      <c r="N421" s="398"/>
      <c r="O421" s="398"/>
      <c r="P421" s="87"/>
      <c r="Q421" s="87"/>
      <c r="R421" s="87"/>
      <c r="S421" s="87"/>
      <c r="T421" s="87"/>
      <c r="U421" s="87"/>
      <c r="V421" s="87"/>
      <c r="W421" s="87"/>
      <c r="X421" s="87"/>
      <c r="Y421" s="87"/>
      <c r="Z421" s="87"/>
      <c r="AA421" s="87"/>
      <c r="AB421" s="87"/>
      <c r="AC421" s="87"/>
      <c r="AD421" s="87"/>
      <c r="AE421" s="87"/>
      <c r="AF421" s="87"/>
      <c r="AG421" s="87"/>
    </row>
    <row r="422" spans="1:33" ht="31.5" customHeight="1">
      <c r="A422" s="87"/>
      <c r="B422" s="87"/>
      <c r="C422" s="87"/>
      <c r="D422" s="87"/>
      <c r="E422" s="396"/>
      <c r="F422" s="397"/>
      <c r="G422" s="397"/>
      <c r="H422" s="396"/>
      <c r="I422" s="397"/>
      <c r="J422" s="398"/>
      <c r="K422" s="87"/>
      <c r="L422" s="87"/>
      <c r="M422" s="398"/>
      <c r="N422" s="398"/>
      <c r="O422" s="398"/>
      <c r="P422" s="87"/>
      <c r="Q422" s="87"/>
      <c r="R422" s="87"/>
      <c r="S422" s="87"/>
      <c r="T422" s="87"/>
      <c r="U422" s="87"/>
      <c r="V422" s="87"/>
      <c r="W422" s="87"/>
      <c r="X422" s="87"/>
      <c r="Y422" s="87"/>
      <c r="Z422" s="87"/>
      <c r="AA422" s="87"/>
      <c r="AB422" s="87"/>
      <c r="AC422" s="87"/>
      <c r="AD422" s="87"/>
      <c r="AE422" s="87"/>
      <c r="AF422" s="87"/>
      <c r="AG422" s="87"/>
    </row>
    <row r="423" spans="1:33" ht="31.5" customHeight="1">
      <c r="A423" s="87"/>
      <c r="B423" s="87"/>
      <c r="C423" s="87"/>
      <c r="D423" s="87"/>
      <c r="E423" s="396"/>
      <c r="F423" s="397"/>
      <c r="G423" s="397"/>
      <c r="H423" s="396"/>
      <c r="I423" s="397"/>
      <c r="J423" s="398"/>
      <c r="K423" s="87"/>
      <c r="L423" s="87"/>
      <c r="M423" s="398"/>
      <c r="N423" s="398"/>
      <c r="O423" s="398"/>
      <c r="P423" s="87"/>
      <c r="Q423" s="87"/>
      <c r="R423" s="87"/>
      <c r="S423" s="87"/>
      <c r="T423" s="87"/>
      <c r="U423" s="87"/>
      <c r="V423" s="87"/>
      <c r="W423" s="87"/>
      <c r="X423" s="87"/>
      <c r="Y423" s="87"/>
      <c r="Z423" s="87"/>
      <c r="AA423" s="87"/>
      <c r="AB423" s="87"/>
      <c r="AC423" s="87"/>
      <c r="AD423" s="87"/>
      <c r="AE423" s="87"/>
      <c r="AF423" s="87"/>
      <c r="AG423" s="87"/>
    </row>
    <row r="424" spans="1:33" ht="31.5" customHeight="1">
      <c r="A424" s="87"/>
      <c r="B424" s="87"/>
      <c r="C424" s="87"/>
      <c r="D424" s="87"/>
      <c r="E424" s="396"/>
      <c r="F424" s="397"/>
      <c r="G424" s="397"/>
      <c r="H424" s="396"/>
      <c r="I424" s="397"/>
      <c r="J424" s="398"/>
      <c r="K424" s="87"/>
      <c r="L424" s="87"/>
      <c r="M424" s="398"/>
      <c r="N424" s="398"/>
      <c r="O424" s="398"/>
      <c r="P424" s="87"/>
      <c r="Q424" s="87"/>
      <c r="R424" s="87"/>
      <c r="S424" s="87"/>
      <c r="T424" s="87"/>
      <c r="U424" s="87"/>
      <c r="V424" s="87"/>
      <c r="W424" s="87"/>
      <c r="X424" s="87"/>
      <c r="Y424" s="87"/>
      <c r="Z424" s="87"/>
      <c r="AA424" s="87"/>
      <c r="AB424" s="87"/>
      <c r="AC424" s="87"/>
      <c r="AD424" s="87"/>
      <c r="AE424" s="87"/>
      <c r="AF424" s="87"/>
      <c r="AG424" s="87"/>
    </row>
    <row r="425" spans="1:33" ht="31.5" customHeight="1">
      <c r="A425" s="87"/>
      <c r="B425" s="87"/>
      <c r="C425" s="87"/>
      <c r="D425" s="87"/>
      <c r="E425" s="396"/>
      <c r="F425" s="397"/>
      <c r="G425" s="397"/>
      <c r="H425" s="396"/>
      <c r="I425" s="397"/>
      <c r="J425" s="398"/>
      <c r="K425" s="87"/>
      <c r="L425" s="87"/>
      <c r="M425" s="398"/>
      <c r="N425" s="398"/>
      <c r="O425" s="398"/>
      <c r="P425" s="87"/>
      <c r="Q425" s="87"/>
      <c r="R425" s="87"/>
      <c r="S425" s="87"/>
      <c r="T425" s="87"/>
      <c r="U425" s="87"/>
      <c r="V425" s="87"/>
      <c r="W425" s="87"/>
      <c r="X425" s="87"/>
      <c r="Y425" s="87"/>
      <c r="Z425" s="87"/>
      <c r="AA425" s="87"/>
      <c r="AB425" s="87"/>
      <c r="AC425" s="87"/>
      <c r="AD425" s="87"/>
      <c r="AE425" s="87"/>
      <c r="AF425" s="87"/>
      <c r="AG425" s="87"/>
    </row>
    <row r="426" spans="1:33" ht="31.5" customHeight="1">
      <c r="A426" s="87"/>
      <c r="B426" s="87"/>
      <c r="C426" s="87"/>
      <c r="D426" s="87"/>
      <c r="E426" s="396"/>
      <c r="F426" s="397"/>
      <c r="G426" s="397"/>
      <c r="H426" s="396"/>
      <c r="I426" s="397"/>
      <c r="J426" s="398"/>
      <c r="K426" s="87"/>
      <c r="L426" s="87"/>
      <c r="M426" s="398"/>
      <c r="N426" s="398"/>
      <c r="O426" s="398"/>
      <c r="P426" s="87"/>
      <c r="Q426" s="87"/>
      <c r="R426" s="87"/>
      <c r="S426" s="87"/>
      <c r="T426" s="87"/>
      <c r="U426" s="87"/>
      <c r="V426" s="87"/>
      <c r="W426" s="87"/>
      <c r="X426" s="87"/>
      <c r="Y426" s="87"/>
      <c r="Z426" s="87"/>
      <c r="AA426" s="87"/>
      <c r="AB426" s="87"/>
      <c r="AC426" s="87"/>
      <c r="AD426" s="87"/>
      <c r="AE426" s="87"/>
      <c r="AF426" s="87"/>
      <c r="AG426" s="87"/>
    </row>
    <row r="427" spans="1:33" ht="31.5" customHeight="1">
      <c r="A427" s="87"/>
      <c r="B427" s="87"/>
      <c r="C427" s="87"/>
      <c r="D427" s="87"/>
      <c r="E427" s="396"/>
      <c r="F427" s="397"/>
      <c r="G427" s="397"/>
      <c r="H427" s="396"/>
      <c r="I427" s="397"/>
      <c r="J427" s="398"/>
      <c r="K427" s="87"/>
      <c r="L427" s="87"/>
      <c r="M427" s="398"/>
      <c r="N427" s="398"/>
      <c r="O427" s="398"/>
      <c r="P427" s="87"/>
      <c r="Q427" s="87"/>
      <c r="R427" s="87"/>
      <c r="S427" s="87"/>
      <c r="T427" s="87"/>
      <c r="U427" s="87"/>
      <c r="V427" s="87"/>
      <c r="W427" s="87"/>
      <c r="X427" s="87"/>
      <c r="Y427" s="87"/>
      <c r="Z427" s="87"/>
      <c r="AA427" s="87"/>
      <c r="AB427" s="87"/>
      <c r="AC427" s="87"/>
      <c r="AD427" s="87"/>
      <c r="AE427" s="87"/>
      <c r="AF427" s="87"/>
      <c r="AG427" s="87"/>
    </row>
    <row r="428" spans="1:33" ht="31.5" customHeight="1">
      <c r="A428" s="87"/>
      <c r="B428" s="87"/>
      <c r="C428" s="87"/>
      <c r="D428" s="87"/>
      <c r="E428" s="396"/>
      <c r="F428" s="397"/>
      <c r="G428" s="397"/>
      <c r="H428" s="396"/>
      <c r="I428" s="397"/>
      <c r="J428" s="398"/>
      <c r="K428" s="87"/>
      <c r="L428" s="87"/>
      <c r="M428" s="398"/>
      <c r="N428" s="398"/>
      <c r="O428" s="398"/>
      <c r="P428" s="87"/>
      <c r="Q428" s="87"/>
      <c r="R428" s="87"/>
      <c r="S428" s="87"/>
      <c r="T428" s="87"/>
      <c r="U428" s="87"/>
      <c r="V428" s="87"/>
      <c r="W428" s="87"/>
      <c r="X428" s="87"/>
      <c r="Y428" s="87"/>
      <c r="Z428" s="87"/>
      <c r="AA428" s="87"/>
      <c r="AB428" s="87"/>
      <c r="AC428" s="87"/>
      <c r="AD428" s="87"/>
      <c r="AE428" s="87"/>
      <c r="AF428" s="87"/>
      <c r="AG428" s="87"/>
    </row>
    <row r="429" spans="1:33" ht="31.5" customHeight="1">
      <c r="A429" s="87"/>
      <c r="B429" s="87"/>
      <c r="C429" s="87"/>
      <c r="D429" s="87"/>
      <c r="E429" s="396"/>
      <c r="F429" s="397"/>
      <c r="G429" s="397"/>
      <c r="H429" s="396"/>
      <c r="I429" s="397"/>
      <c r="J429" s="398"/>
      <c r="K429" s="87"/>
      <c r="L429" s="87"/>
      <c r="M429" s="398"/>
      <c r="N429" s="398"/>
      <c r="O429" s="398"/>
      <c r="P429" s="87"/>
      <c r="Q429" s="87"/>
      <c r="R429" s="87"/>
      <c r="S429" s="87"/>
      <c r="T429" s="87"/>
      <c r="U429" s="87"/>
      <c r="V429" s="87"/>
      <c r="W429" s="87"/>
      <c r="X429" s="87"/>
      <c r="Y429" s="87"/>
      <c r="Z429" s="87"/>
      <c r="AA429" s="87"/>
      <c r="AB429" s="87"/>
      <c r="AC429" s="87"/>
      <c r="AD429" s="87"/>
      <c r="AE429" s="87"/>
      <c r="AF429" s="87"/>
      <c r="AG429" s="87"/>
    </row>
    <row r="430" spans="1:33" ht="31.5" customHeight="1">
      <c r="A430" s="87"/>
      <c r="B430" s="87"/>
      <c r="C430" s="87"/>
      <c r="D430" s="87"/>
      <c r="E430" s="396"/>
      <c r="F430" s="397"/>
      <c r="G430" s="397"/>
      <c r="H430" s="396"/>
      <c r="I430" s="397"/>
      <c r="J430" s="398"/>
      <c r="K430" s="87"/>
      <c r="L430" s="87"/>
      <c r="M430" s="398"/>
      <c r="N430" s="398"/>
      <c r="O430" s="398"/>
      <c r="P430" s="87"/>
      <c r="Q430" s="87"/>
      <c r="R430" s="87"/>
      <c r="S430" s="87"/>
      <c r="T430" s="87"/>
      <c r="U430" s="87"/>
      <c r="V430" s="87"/>
      <c r="W430" s="87"/>
      <c r="X430" s="87"/>
      <c r="Y430" s="87"/>
      <c r="Z430" s="87"/>
      <c r="AA430" s="87"/>
      <c r="AB430" s="87"/>
      <c r="AC430" s="87"/>
      <c r="AD430" s="87"/>
      <c r="AE430" s="87"/>
      <c r="AF430" s="87"/>
      <c r="AG430" s="87"/>
    </row>
    <row r="431" spans="1:33" ht="31.5" customHeight="1">
      <c r="A431" s="87"/>
      <c r="B431" s="87"/>
      <c r="C431" s="87"/>
      <c r="D431" s="87"/>
      <c r="E431" s="396"/>
      <c r="F431" s="397"/>
      <c r="G431" s="397"/>
      <c r="H431" s="396"/>
      <c r="I431" s="397"/>
      <c r="J431" s="398"/>
      <c r="K431" s="87"/>
      <c r="L431" s="87"/>
      <c r="M431" s="398"/>
      <c r="N431" s="398"/>
      <c r="O431" s="398"/>
      <c r="P431" s="87"/>
      <c r="Q431" s="87"/>
      <c r="R431" s="87"/>
      <c r="S431" s="87"/>
      <c r="T431" s="87"/>
      <c r="U431" s="87"/>
      <c r="V431" s="87"/>
      <c r="W431" s="87"/>
      <c r="X431" s="87"/>
      <c r="Y431" s="87"/>
      <c r="Z431" s="87"/>
      <c r="AA431" s="87"/>
      <c r="AB431" s="87"/>
      <c r="AC431" s="87"/>
      <c r="AD431" s="87"/>
      <c r="AE431" s="87"/>
      <c r="AF431" s="87"/>
      <c r="AG431" s="87"/>
    </row>
    <row r="432" spans="1:33" ht="31.5" customHeight="1">
      <c r="A432" s="87"/>
      <c r="B432" s="87"/>
      <c r="C432" s="87"/>
      <c r="D432" s="87"/>
      <c r="E432" s="396"/>
      <c r="F432" s="397"/>
      <c r="G432" s="397"/>
      <c r="H432" s="396"/>
      <c r="I432" s="397"/>
      <c r="J432" s="398"/>
      <c r="K432" s="87"/>
      <c r="L432" s="87"/>
      <c r="M432" s="398"/>
      <c r="N432" s="398"/>
      <c r="O432" s="398"/>
      <c r="P432" s="87"/>
      <c r="Q432" s="87"/>
      <c r="R432" s="87"/>
      <c r="S432" s="87"/>
      <c r="T432" s="87"/>
      <c r="U432" s="87"/>
      <c r="V432" s="87"/>
      <c r="W432" s="87"/>
      <c r="X432" s="87"/>
      <c r="Y432" s="87"/>
      <c r="Z432" s="87"/>
      <c r="AA432" s="87"/>
      <c r="AB432" s="87"/>
      <c r="AC432" s="87"/>
      <c r="AD432" s="87"/>
      <c r="AE432" s="87"/>
      <c r="AF432" s="87"/>
      <c r="AG432" s="87"/>
    </row>
    <row r="433" spans="1:33" ht="31.5" customHeight="1">
      <c r="A433" s="87"/>
      <c r="B433" s="87"/>
      <c r="C433" s="87"/>
      <c r="D433" s="87"/>
      <c r="E433" s="396"/>
      <c r="F433" s="397"/>
      <c r="G433" s="397"/>
      <c r="H433" s="396"/>
      <c r="I433" s="397"/>
      <c r="J433" s="398"/>
      <c r="K433" s="87"/>
      <c r="L433" s="87"/>
      <c r="M433" s="398"/>
      <c r="N433" s="398"/>
      <c r="O433" s="398"/>
      <c r="P433" s="87"/>
      <c r="Q433" s="87"/>
      <c r="R433" s="87"/>
      <c r="S433" s="87"/>
      <c r="T433" s="87"/>
      <c r="U433" s="87"/>
      <c r="V433" s="87"/>
      <c r="W433" s="87"/>
      <c r="X433" s="87"/>
      <c r="Y433" s="87"/>
      <c r="Z433" s="87"/>
      <c r="AA433" s="87"/>
      <c r="AB433" s="87"/>
      <c r="AC433" s="87"/>
      <c r="AD433" s="87"/>
      <c r="AE433" s="87"/>
      <c r="AF433" s="87"/>
      <c r="AG433" s="87"/>
    </row>
    <row r="434" spans="1:33" ht="31.5" customHeight="1">
      <c r="A434" s="87"/>
      <c r="B434" s="87"/>
      <c r="C434" s="87"/>
      <c r="D434" s="87"/>
      <c r="E434" s="396"/>
      <c r="F434" s="397"/>
      <c r="G434" s="397"/>
      <c r="H434" s="396"/>
      <c r="I434" s="397"/>
      <c r="J434" s="398"/>
      <c r="K434" s="87"/>
      <c r="L434" s="87"/>
      <c r="M434" s="398"/>
      <c r="N434" s="398"/>
      <c r="O434" s="398"/>
      <c r="P434" s="87"/>
      <c r="Q434" s="87"/>
      <c r="R434" s="87"/>
      <c r="S434" s="87"/>
      <c r="T434" s="87"/>
      <c r="U434" s="87"/>
      <c r="V434" s="87"/>
      <c r="W434" s="87"/>
      <c r="X434" s="87"/>
      <c r="Y434" s="87"/>
      <c r="Z434" s="87"/>
      <c r="AA434" s="87"/>
      <c r="AB434" s="87"/>
      <c r="AC434" s="87"/>
      <c r="AD434" s="87"/>
      <c r="AE434" s="87"/>
      <c r="AF434" s="87"/>
      <c r="AG434" s="87"/>
    </row>
    <row r="435" spans="1:33" ht="31.5" customHeight="1">
      <c r="A435" s="87"/>
      <c r="B435" s="87"/>
      <c r="C435" s="87"/>
      <c r="D435" s="87"/>
      <c r="E435" s="396"/>
      <c r="F435" s="397"/>
      <c r="G435" s="397"/>
      <c r="H435" s="396"/>
      <c r="I435" s="397"/>
      <c r="J435" s="398"/>
      <c r="K435" s="87"/>
      <c r="L435" s="87"/>
      <c r="M435" s="398"/>
      <c r="N435" s="398"/>
      <c r="O435" s="398"/>
      <c r="P435" s="87"/>
      <c r="Q435" s="87"/>
      <c r="R435" s="87"/>
      <c r="S435" s="87"/>
      <c r="T435" s="87"/>
      <c r="U435" s="87"/>
      <c r="V435" s="87"/>
      <c r="W435" s="87"/>
      <c r="X435" s="87"/>
      <c r="Y435" s="87"/>
      <c r="Z435" s="87"/>
      <c r="AA435" s="87"/>
      <c r="AB435" s="87"/>
      <c r="AC435" s="87"/>
      <c r="AD435" s="87"/>
      <c r="AE435" s="87"/>
      <c r="AF435" s="87"/>
      <c r="AG435" s="87"/>
    </row>
    <row r="436" spans="1:33" ht="31.5" customHeight="1">
      <c r="A436" s="87"/>
      <c r="B436" s="87"/>
      <c r="C436" s="87"/>
      <c r="D436" s="87"/>
      <c r="E436" s="396"/>
      <c r="F436" s="397"/>
      <c r="G436" s="397"/>
      <c r="H436" s="396"/>
      <c r="I436" s="397"/>
      <c r="J436" s="398"/>
      <c r="K436" s="87"/>
      <c r="L436" s="87"/>
      <c r="M436" s="398"/>
      <c r="N436" s="398"/>
      <c r="O436" s="398"/>
      <c r="P436" s="87"/>
      <c r="Q436" s="87"/>
      <c r="R436" s="87"/>
      <c r="S436" s="87"/>
      <c r="T436" s="87"/>
      <c r="U436" s="87"/>
      <c r="V436" s="87"/>
      <c r="W436" s="87"/>
      <c r="X436" s="87"/>
      <c r="Y436" s="87"/>
      <c r="Z436" s="87"/>
      <c r="AA436" s="87"/>
      <c r="AB436" s="87"/>
      <c r="AC436" s="87"/>
      <c r="AD436" s="87"/>
      <c r="AE436" s="87"/>
      <c r="AF436" s="87"/>
      <c r="AG436" s="87"/>
    </row>
    <row r="437" spans="1:33" ht="31.5" customHeight="1">
      <c r="A437" s="87"/>
      <c r="B437" s="87"/>
      <c r="C437" s="87"/>
      <c r="D437" s="87"/>
      <c r="E437" s="396"/>
      <c r="F437" s="397"/>
      <c r="G437" s="397"/>
      <c r="H437" s="396"/>
      <c r="I437" s="397"/>
      <c r="J437" s="398"/>
      <c r="K437" s="87"/>
      <c r="L437" s="87"/>
      <c r="M437" s="398"/>
      <c r="N437" s="398"/>
      <c r="O437" s="398"/>
      <c r="P437" s="87"/>
      <c r="Q437" s="87"/>
      <c r="R437" s="87"/>
      <c r="S437" s="87"/>
      <c r="T437" s="87"/>
      <c r="U437" s="87"/>
      <c r="V437" s="87"/>
      <c r="W437" s="87"/>
      <c r="X437" s="87"/>
      <c r="Y437" s="87"/>
      <c r="Z437" s="87"/>
      <c r="AA437" s="87"/>
      <c r="AB437" s="87"/>
      <c r="AC437" s="87"/>
      <c r="AD437" s="87"/>
      <c r="AE437" s="87"/>
      <c r="AF437" s="87"/>
      <c r="AG437" s="87"/>
    </row>
    <row r="438" spans="1:33" ht="31.5" customHeight="1">
      <c r="A438" s="87"/>
      <c r="B438" s="87"/>
      <c r="C438" s="87"/>
      <c r="D438" s="87"/>
      <c r="E438" s="396"/>
      <c r="F438" s="397"/>
      <c r="G438" s="397"/>
      <c r="H438" s="396"/>
      <c r="I438" s="397"/>
      <c r="J438" s="398"/>
      <c r="K438" s="87"/>
      <c r="L438" s="87"/>
      <c r="M438" s="398"/>
      <c r="N438" s="398"/>
      <c r="O438" s="398"/>
      <c r="P438" s="87"/>
      <c r="Q438" s="87"/>
      <c r="R438" s="87"/>
      <c r="S438" s="87"/>
      <c r="T438" s="87"/>
      <c r="U438" s="87"/>
      <c r="V438" s="87"/>
      <c r="W438" s="87"/>
      <c r="X438" s="87"/>
      <c r="Y438" s="87"/>
      <c r="Z438" s="87"/>
      <c r="AA438" s="87"/>
      <c r="AB438" s="87"/>
      <c r="AC438" s="87"/>
      <c r="AD438" s="87"/>
      <c r="AE438" s="87"/>
      <c r="AF438" s="87"/>
      <c r="AG438" s="87"/>
    </row>
    <row r="439" spans="1:33" ht="31.5" customHeight="1">
      <c r="A439" s="87"/>
      <c r="B439" s="87"/>
      <c r="C439" s="87"/>
      <c r="D439" s="87"/>
      <c r="E439" s="396"/>
      <c r="F439" s="397"/>
      <c r="G439" s="397"/>
      <c r="H439" s="396"/>
      <c r="I439" s="397"/>
      <c r="J439" s="398"/>
      <c r="K439" s="87"/>
      <c r="L439" s="87"/>
      <c r="M439" s="398"/>
      <c r="N439" s="398"/>
      <c r="O439" s="398"/>
      <c r="P439" s="87"/>
      <c r="Q439" s="87"/>
      <c r="R439" s="87"/>
      <c r="S439" s="87"/>
      <c r="T439" s="87"/>
      <c r="U439" s="87"/>
      <c r="V439" s="87"/>
      <c r="W439" s="87"/>
      <c r="X439" s="87"/>
      <c r="Y439" s="87"/>
      <c r="Z439" s="87"/>
      <c r="AA439" s="87"/>
      <c r="AB439" s="87"/>
      <c r="AC439" s="87"/>
      <c r="AD439" s="87"/>
      <c r="AE439" s="87"/>
      <c r="AF439" s="87"/>
      <c r="AG439" s="87"/>
    </row>
    <row r="440" spans="1:33" ht="31.5" customHeight="1">
      <c r="A440" s="87"/>
      <c r="B440" s="87"/>
      <c r="C440" s="87"/>
      <c r="D440" s="87"/>
      <c r="E440" s="396"/>
      <c r="F440" s="397"/>
      <c r="G440" s="397"/>
      <c r="H440" s="396"/>
      <c r="I440" s="397"/>
      <c r="J440" s="398"/>
      <c r="K440" s="87"/>
      <c r="L440" s="87"/>
      <c r="M440" s="398"/>
      <c r="N440" s="398"/>
      <c r="O440" s="398"/>
      <c r="P440" s="87"/>
      <c r="Q440" s="87"/>
      <c r="R440" s="87"/>
      <c r="S440" s="87"/>
      <c r="T440" s="87"/>
      <c r="U440" s="87"/>
      <c r="V440" s="87"/>
      <c r="W440" s="87"/>
      <c r="X440" s="87"/>
      <c r="Y440" s="87"/>
      <c r="Z440" s="87"/>
      <c r="AA440" s="87"/>
      <c r="AB440" s="87"/>
      <c r="AC440" s="87"/>
      <c r="AD440" s="87"/>
      <c r="AE440" s="87"/>
      <c r="AF440" s="87"/>
      <c r="AG440" s="87"/>
    </row>
    <row r="441" spans="1:33" ht="31.5" customHeight="1">
      <c r="A441" s="87"/>
      <c r="B441" s="87"/>
      <c r="C441" s="87"/>
      <c r="D441" s="87"/>
      <c r="E441" s="396"/>
      <c r="F441" s="397"/>
      <c r="G441" s="397"/>
      <c r="H441" s="396"/>
      <c r="I441" s="397"/>
      <c r="J441" s="398"/>
      <c r="K441" s="87"/>
      <c r="L441" s="87"/>
      <c r="M441" s="398"/>
      <c r="N441" s="398"/>
      <c r="O441" s="398"/>
      <c r="P441" s="87"/>
      <c r="Q441" s="87"/>
      <c r="R441" s="87"/>
      <c r="S441" s="87"/>
      <c r="T441" s="87"/>
      <c r="U441" s="87"/>
      <c r="V441" s="87"/>
      <c r="W441" s="87"/>
      <c r="X441" s="87"/>
      <c r="Y441" s="87"/>
      <c r="Z441" s="87"/>
      <c r="AA441" s="87"/>
      <c r="AB441" s="87"/>
      <c r="AC441" s="87"/>
      <c r="AD441" s="87"/>
      <c r="AE441" s="87"/>
      <c r="AF441" s="87"/>
      <c r="AG441" s="87"/>
    </row>
    <row r="442" spans="1:33" ht="31.5" customHeight="1">
      <c r="A442" s="87"/>
      <c r="B442" s="87"/>
      <c r="C442" s="87"/>
      <c r="D442" s="87"/>
      <c r="E442" s="396"/>
      <c r="F442" s="397"/>
      <c r="G442" s="397"/>
      <c r="H442" s="396"/>
      <c r="I442" s="397"/>
      <c r="J442" s="398"/>
      <c r="K442" s="87"/>
      <c r="L442" s="87"/>
      <c r="M442" s="398"/>
      <c r="N442" s="398"/>
      <c r="O442" s="398"/>
      <c r="P442" s="87"/>
      <c r="Q442" s="87"/>
      <c r="R442" s="87"/>
      <c r="S442" s="87"/>
      <c r="T442" s="87"/>
      <c r="U442" s="87"/>
      <c r="V442" s="87"/>
      <c r="W442" s="87"/>
      <c r="X442" s="87"/>
      <c r="Y442" s="87"/>
      <c r="Z442" s="87"/>
      <c r="AA442" s="87"/>
      <c r="AB442" s="87"/>
      <c r="AC442" s="87"/>
      <c r="AD442" s="87"/>
      <c r="AE442" s="87"/>
      <c r="AF442" s="87"/>
      <c r="AG442" s="87"/>
    </row>
    <row r="443" spans="1:33" ht="31.5" customHeight="1">
      <c r="A443" s="87"/>
      <c r="B443" s="87"/>
      <c r="C443" s="87"/>
      <c r="D443" s="87"/>
      <c r="E443" s="396"/>
      <c r="F443" s="397"/>
      <c r="G443" s="397"/>
      <c r="H443" s="396"/>
      <c r="I443" s="397"/>
      <c r="J443" s="398"/>
      <c r="K443" s="87"/>
      <c r="L443" s="87"/>
      <c r="M443" s="398"/>
      <c r="N443" s="398"/>
      <c r="O443" s="398"/>
      <c r="P443" s="87"/>
      <c r="Q443" s="87"/>
      <c r="R443" s="87"/>
      <c r="S443" s="87"/>
      <c r="T443" s="87"/>
      <c r="U443" s="87"/>
      <c r="V443" s="87"/>
      <c r="W443" s="87"/>
      <c r="X443" s="87"/>
      <c r="Y443" s="87"/>
      <c r="Z443" s="87"/>
      <c r="AA443" s="87"/>
      <c r="AB443" s="87"/>
      <c r="AC443" s="87"/>
      <c r="AD443" s="87"/>
      <c r="AE443" s="87"/>
      <c r="AF443" s="87"/>
      <c r="AG443" s="87"/>
    </row>
    <row r="444" spans="1:33" ht="31.5" customHeight="1">
      <c r="A444" s="87"/>
      <c r="B444" s="87"/>
      <c r="C444" s="87"/>
      <c r="D444" s="87"/>
      <c r="E444" s="396"/>
      <c r="F444" s="397"/>
      <c r="G444" s="397"/>
      <c r="H444" s="396"/>
      <c r="I444" s="397"/>
      <c r="J444" s="398"/>
      <c r="K444" s="87"/>
      <c r="L444" s="87"/>
      <c r="M444" s="398"/>
      <c r="N444" s="398"/>
      <c r="O444" s="398"/>
      <c r="P444" s="87"/>
      <c r="Q444" s="87"/>
      <c r="R444" s="87"/>
      <c r="S444" s="87"/>
      <c r="T444" s="87"/>
      <c r="U444" s="87"/>
      <c r="V444" s="87"/>
      <c r="W444" s="87"/>
      <c r="X444" s="87"/>
      <c r="Y444" s="87"/>
      <c r="Z444" s="87"/>
      <c r="AA444" s="87"/>
      <c r="AB444" s="87"/>
      <c r="AC444" s="87"/>
      <c r="AD444" s="87"/>
      <c r="AE444" s="87"/>
      <c r="AF444" s="87"/>
      <c r="AG444" s="87"/>
    </row>
    <row r="445" spans="1:33" ht="31.5" customHeight="1">
      <c r="A445" s="87"/>
      <c r="B445" s="87"/>
      <c r="C445" s="87"/>
      <c r="D445" s="87"/>
      <c r="E445" s="396"/>
      <c r="F445" s="397"/>
      <c r="G445" s="397"/>
      <c r="H445" s="396"/>
      <c r="I445" s="397"/>
      <c r="J445" s="398"/>
      <c r="K445" s="87"/>
      <c r="L445" s="87"/>
      <c r="M445" s="398"/>
      <c r="N445" s="398"/>
      <c r="O445" s="398"/>
      <c r="P445" s="87"/>
      <c r="Q445" s="87"/>
      <c r="R445" s="87"/>
      <c r="S445" s="87"/>
      <c r="T445" s="87"/>
      <c r="U445" s="87"/>
      <c r="V445" s="87"/>
      <c r="W445" s="87"/>
      <c r="X445" s="87"/>
      <c r="Y445" s="87"/>
      <c r="Z445" s="87"/>
      <c r="AA445" s="87"/>
      <c r="AB445" s="87"/>
      <c r="AC445" s="87"/>
      <c r="AD445" s="87"/>
      <c r="AE445" s="87"/>
      <c r="AF445" s="87"/>
      <c r="AG445" s="87"/>
    </row>
    <row r="446" spans="1:33" ht="31.5" customHeight="1">
      <c r="A446" s="87"/>
      <c r="B446" s="87"/>
      <c r="C446" s="87"/>
      <c r="D446" s="87"/>
      <c r="E446" s="396"/>
      <c r="F446" s="397"/>
      <c r="G446" s="397"/>
      <c r="H446" s="396"/>
      <c r="I446" s="397"/>
      <c r="J446" s="398"/>
      <c r="K446" s="87"/>
      <c r="L446" s="87"/>
      <c r="M446" s="398"/>
      <c r="N446" s="398"/>
      <c r="O446" s="398"/>
      <c r="P446" s="87"/>
      <c r="Q446" s="87"/>
      <c r="R446" s="87"/>
      <c r="S446" s="87"/>
      <c r="T446" s="87"/>
      <c r="U446" s="87"/>
      <c r="V446" s="87"/>
      <c r="W446" s="87"/>
      <c r="X446" s="87"/>
      <c r="Y446" s="87"/>
      <c r="Z446" s="87"/>
      <c r="AA446" s="87"/>
      <c r="AB446" s="87"/>
      <c r="AC446" s="87"/>
      <c r="AD446" s="87"/>
      <c r="AE446" s="87"/>
      <c r="AF446" s="87"/>
      <c r="AG446" s="87"/>
    </row>
    <row r="447" spans="1:33" ht="31.5" customHeight="1">
      <c r="A447" s="87"/>
      <c r="B447" s="87"/>
      <c r="C447" s="87"/>
      <c r="D447" s="87"/>
      <c r="E447" s="396"/>
      <c r="F447" s="397"/>
      <c r="G447" s="397"/>
      <c r="H447" s="396"/>
      <c r="I447" s="397"/>
      <c r="J447" s="398"/>
      <c r="K447" s="87"/>
      <c r="L447" s="87"/>
      <c r="M447" s="398"/>
      <c r="N447" s="398"/>
      <c r="O447" s="398"/>
      <c r="P447" s="87"/>
      <c r="Q447" s="87"/>
      <c r="R447" s="87"/>
      <c r="S447" s="87"/>
      <c r="T447" s="87"/>
      <c r="U447" s="87"/>
      <c r="V447" s="87"/>
      <c r="W447" s="87"/>
      <c r="X447" s="87"/>
      <c r="Y447" s="87"/>
      <c r="Z447" s="87"/>
      <c r="AA447" s="87"/>
      <c r="AB447" s="87"/>
      <c r="AC447" s="87"/>
      <c r="AD447" s="87"/>
      <c r="AE447" s="87"/>
      <c r="AF447" s="87"/>
      <c r="AG447" s="87"/>
    </row>
    <row r="448" spans="1:33" ht="31.5" customHeight="1">
      <c r="A448" s="87"/>
      <c r="B448" s="87"/>
      <c r="C448" s="87"/>
      <c r="D448" s="87"/>
      <c r="E448" s="396"/>
      <c r="F448" s="397"/>
      <c r="G448" s="397"/>
      <c r="H448" s="396"/>
      <c r="I448" s="397"/>
      <c r="J448" s="398"/>
      <c r="K448" s="87"/>
      <c r="L448" s="87"/>
      <c r="M448" s="398"/>
      <c r="N448" s="398"/>
      <c r="O448" s="398"/>
      <c r="P448" s="87"/>
      <c r="Q448" s="87"/>
      <c r="R448" s="87"/>
      <c r="S448" s="87"/>
      <c r="T448" s="87"/>
      <c r="U448" s="87"/>
      <c r="V448" s="87"/>
      <c r="W448" s="87"/>
      <c r="X448" s="87"/>
      <c r="Y448" s="87"/>
      <c r="Z448" s="87"/>
      <c r="AA448" s="87"/>
      <c r="AB448" s="87"/>
      <c r="AC448" s="87"/>
      <c r="AD448" s="87"/>
      <c r="AE448" s="87"/>
      <c r="AF448" s="87"/>
      <c r="AG448" s="87"/>
    </row>
    <row r="449" spans="1:33" ht="31.5" customHeight="1">
      <c r="A449" s="87"/>
      <c r="B449" s="87"/>
      <c r="C449" s="87"/>
      <c r="D449" s="87"/>
      <c r="E449" s="396"/>
      <c r="F449" s="397"/>
      <c r="G449" s="397"/>
      <c r="H449" s="396"/>
      <c r="I449" s="397"/>
      <c r="J449" s="398"/>
      <c r="K449" s="87"/>
      <c r="L449" s="87"/>
      <c r="M449" s="398"/>
      <c r="N449" s="398"/>
      <c r="O449" s="398"/>
      <c r="P449" s="87"/>
      <c r="Q449" s="87"/>
      <c r="R449" s="87"/>
      <c r="S449" s="87"/>
      <c r="T449" s="87"/>
      <c r="U449" s="87"/>
      <c r="V449" s="87"/>
      <c r="W449" s="87"/>
      <c r="X449" s="87"/>
      <c r="Y449" s="87"/>
      <c r="Z449" s="87"/>
      <c r="AA449" s="87"/>
      <c r="AB449" s="87"/>
      <c r="AC449" s="87"/>
      <c r="AD449" s="87"/>
      <c r="AE449" s="87"/>
      <c r="AF449" s="87"/>
      <c r="AG449" s="87"/>
    </row>
    <row r="450" spans="1:33" ht="31.5" customHeight="1">
      <c r="A450" s="87"/>
      <c r="B450" s="87"/>
      <c r="C450" s="87"/>
      <c r="D450" s="87"/>
      <c r="E450" s="396"/>
      <c r="F450" s="397"/>
      <c r="G450" s="397"/>
      <c r="H450" s="396"/>
      <c r="I450" s="397"/>
      <c r="J450" s="398"/>
      <c r="K450" s="87"/>
      <c r="L450" s="87"/>
      <c r="M450" s="398"/>
      <c r="N450" s="398"/>
      <c r="O450" s="398"/>
      <c r="P450" s="87"/>
      <c r="Q450" s="87"/>
      <c r="R450" s="87"/>
      <c r="S450" s="87"/>
      <c r="T450" s="87"/>
      <c r="U450" s="87"/>
      <c r="V450" s="87"/>
      <c r="W450" s="87"/>
      <c r="X450" s="87"/>
      <c r="Y450" s="87"/>
      <c r="Z450" s="87"/>
      <c r="AA450" s="87"/>
      <c r="AB450" s="87"/>
      <c r="AC450" s="87"/>
      <c r="AD450" s="87"/>
      <c r="AE450" s="87"/>
      <c r="AF450" s="87"/>
      <c r="AG450" s="87"/>
    </row>
    <row r="451" spans="1:33" ht="31.5" customHeight="1">
      <c r="A451" s="87"/>
      <c r="B451" s="87"/>
      <c r="C451" s="87"/>
      <c r="D451" s="87"/>
      <c r="E451" s="396"/>
      <c r="F451" s="397"/>
      <c r="G451" s="397"/>
      <c r="H451" s="396"/>
      <c r="I451" s="397"/>
      <c r="J451" s="398"/>
      <c r="K451" s="87"/>
      <c r="L451" s="87"/>
      <c r="M451" s="398"/>
      <c r="N451" s="398"/>
      <c r="O451" s="398"/>
      <c r="P451" s="87"/>
      <c r="Q451" s="87"/>
      <c r="R451" s="87"/>
      <c r="S451" s="87"/>
      <c r="T451" s="87"/>
      <c r="U451" s="87"/>
      <c r="V451" s="87"/>
      <c r="W451" s="87"/>
      <c r="X451" s="87"/>
      <c r="Y451" s="87"/>
      <c r="Z451" s="87"/>
      <c r="AA451" s="87"/>
      <c r="AB451" s="87"/>
      <c r="AC451" s="87"/>
      <c r="AD451" s="87"/>
      <c r="AE451" s="87"/>
      <c r="AF451" s="87"/>
      <c r="AG451" s="87"/>
    </row>
    <row r="452" spans="1:33" ht="31.5" customHeight="1">
      <c r="A452" s="87"/>
      <c r="B452" s="87"/>
      <c r="C452" s="87"/>
      <c r="D452" s="87"/>
      <c r="E452" s="396"/>
      <c r="F452" s="397"/>
      <c r="G452" s="397"/>
      <c r="H452" s="396"/>
      <c r="I452" s="397"/>
      <c r="J452" s="398"/>
      <c r="K452" s="87"/>
      <c r="L452" s="87"/>
      <c r="M452" s="398"/>
      <c r="N452" s="398"/>
      <c r="O452" s="398"/>
      <c r="P452" s="87"/>
      <c r="Q452" s="87"/>
      <c r="R452" s="87"/>
      <c r="S452" s="87"/>
      <c r="T452" s="87"/>
      <c r="U452" s="87"/>
      <c r="V452" s="87"/>
      <c r="W452" s="87"/>
      <c r="X452" s="87"/>
      <c r="Y452" s="87"/>
      <c r="Z452" s="87"/>
      <c r="AA452" s="87"/>
      <c r="AB452" s="87"/>
      <c r="AC452" s="87"/>
      <c r="AD452" s="87"/>
      <c r="AE452" s="87"/>
      <c r="AF452" s="87"/>
      <c r="AG452" s="87"/>
    </row>
    <row r="453" spans="1:33" ht="31.5" customHeight="1">
      <c r="A453" s="87"/>
      <c r="B453" s="87"/>
      <c r="C453" s="87"/>
      <c r="D453" s="87"/>
      <c r="E453" s="396"/>
      <c r="F453" s="397"/>
      <c r="G453" s="397"/>
      <c r="H453" s="396"/>
      <c r="I453" s="397"/>
      <c r="J453" s="398"/>
      <c r="K453" s="87"/>
      <c r="L453" s="87"/>
      <c r="M453" s="398"/>
      <c r="N453" s="398"/>
      <c r="O453" s="398"/>
      <c r="P453" s="87"/>
      <c r="Q453" s="87"/>
      <c r="R453" s="87"/>
      <c r="S453" s="87"/>
      <c r="T453" s="87"/>
      <c r="U453" s="87"/>
      <c r="V453" s="87"/>
      <c r="W453" s="87"/>
      <c r="X453" s="87"/>
      <c r="Y453" s="87"/>
      <c r="Z453" s="87"/>
      <c r="AA453" s="87"/>
      <c r="AB453" s="87"/>
      <c r="AC453" s="87"/>
      <c r="AD453" s="87"/>
      <c r="AE453" s="87"/>
      <c r="AF453" s="87"/>
      <c r="AG453" s="87"/>
    </row>
    <row r="454" spans="1:33" ht="31.5" customHeight="1">
      <c r="A454" s="87"/>
      <c r="B454" s="87"/>
      <c r="C454" s="87"/>
      <c r="D454" s="87"/>
      <c r="E454" s="396"/>
      <c r="F454" s="397"/>
      <c r="G454" s="397"/>
      <c r="H454" s="396"/>
      <c r="I454" s="397"/>
      <c r="J454" s="398"/>
      <c r="K454" s="87"/>
      <c r="L454" s="87"/>
      <c r="M454" s="398"/>
      <c r="N454" s="398"/>
      <c r="O454" s="398"/>
      <c r="P454" s="87"/>
      <c r="Q454" s="87"/>
      <c r="R454" s="87"/>
      <c r="S454" s="87"/>
      <c r="T454" s="87"/>
      <c r="U454" s="87"/>
      <c r="V454" s="87"/>
      <c r="W454" s="87"/>
      <c r="X454" s="87"/>
      <c r="Y454" s="87"/>
      <c r="Z454" s="87"/>
      <c r="AA454" s="87"/>
      <c r="AB454" s="87"/>
      <c r="AC454" s="87"/>
      <c r="AD454" s="87"/>
      <c r="AE454" s="87"/>
      <c r="AF454" s="87"/>
      <c r="AG454" s="87"/>
    </row>
    <row r="455" spans="1:33" ht="31.5" customHeight="1">
      <c r="A455" s="87"/>
      <c r="B455" s="87"/>
      <c r="C455" s="87"/>
      <c r="D455" s="87"/>
      <c r="E455" s="396"/>
      <c r="F455" s="397"/>
      <c r="G455" s="397"/>
      <c r="H455" s="396"/>
      <c r="I455" s="397"/>
      <c r="J455" s="398"/>
      <c r="K455" s="87"/>
      <c r="L455" s="87"/>
      <c r="M455" s="398"/>
      <c r="N455" s="398"/>
      <c r="O455" s="398"/>
      <c r="P455" s="87"/>
      <c r="Q455" s="87"/>
      <c r="R455" s="87"/>
      <c r="S455" s="87"/>
      <c r="T455" s="87"/>
      <c r="U455" s="87"/>
      <c r="V455" s="87"/>
      <c r="W455" s="87"/>
      <c r="X455" s="87"/>
      <c r="Y455" s="87"/>
      <c r="Z455" s="87"/>
      <c r="AA455" s="87"/>
      <c r="AB455" s="87"/>
      <c r="AC455" s="87"/>
      <c r="AD455" s="87"/>
      <c r="AE455" s="87"/>
      <c r="AF455" s="87"/>
      <c r="AG455" s="87"/>
    </row>
    <row r="456" spans="1:33" ht="31.5" customHeight="1">
      <c r="A456" s="87"/>
      <c r="B456" s="87"/>
      <c r="C456" s="87"/>
      <c r="D456" s="87"/>
      <c r="E456" s="396"/>
      <c r="F456" s="397"/>
      <c r="G456" s="397"/>
      <c r="H456" s="396"/>
      <c r="I456" s="397"/>
      <c r="J456" s="398"/>
      <c r="K456" s="87"/>
      <c r="L456" s="87"/>
      <c r="M456" s="398"/>
      <c r="N456" s="398"/>
      <c r="O456" s="398"/>
      <c r="P456" s="87"/>
      <c r="Q456" s="87"/>
      <c r="R456" s="87"/>
      <c r="S456" s="87"/>
      <c r="T456" s="87"/>
      <c r="U456" s="87"/>
      <c r="V456" s="87"/>
      <c r="W456" s="87"/>
      <c r="X456" s="87"/>
      <c r="Y456" s="87"/>
      <c r="Z456" s="87"/>
      <c r="AA456" s="87"/>
      <c r="AB456" s="87"/>
      <c r="AC456" s="87"/>
      <c r="AD456" s="87"/>
      <c r="AE456" s="87"/>
      <c r="AF456" s="87"/>
      <c r="AG456" s="87"/>
    </row>
    <row r="457" spans="1:33" ht="31.5" customHeight="1">
      <c r="A457" s="87"/>
      <c r="B457" s="87"/>
      <c r="C457" s="87"/>
      <c r="D457" s="87"/>
      <c r="E457" s="396"/>
      <c r="F457" s="397"/>
      <c r="G457" s="397"/>
      <c r="H457" s="396"/>
      <c r="I457" s="397"/>
      <c r="J457" s="398"/>
      <c r="K457" s="87"/>
      <c r="L457" s="87"/>
      <c r="M457" s="398"/>
      <c r="N457" s="398"/>
      <c r="O457" s="398"/>
      <c r="P457" s="87"/>
      <c r="Q457" s="87"/>
      <c r="R457" s="87"/>
      <c r="S457" s="87"/>
      <c r="T457" s="87"/>
      <c r="U457" s="87"/>
      <c r="V457" s="87"/>
      <c r="W457" s="87"/>
      <c r="X457" s="87"/>
      <c r="Y457" s="87"/>
      <c r="Z457" s="87"/>
      <c r="AA457" s="87"/>
      <c r="AB457" s="87"/>
      <c r="AC457" s="87"/>
      <c r="AD457" s="87"/>
      <c r="AE457" s="87"/>
      <c r="AF457" s="87"/>
      <c r="AG457" s="87"/>
    </row>
    <row r="458" spans="1:33" ht="31.5" customHeight="1">
      <c r="A458" s="87"/>
      <c r="B458" s="87"/>
      <c r="C458" s="87"/>
      <c r="D458" s="87"/>
      <c r="E458" s="396"/>
      <c r="F458" s="397"/>
      <c r="G458" s="397"/>
      <c r="H458" s="396"/>
      <c r="I458" s="397"/>
      <c r="J458" s="398"/>
      <c r="K458" s="87"/>
      <c r="L458" s="87"/>
      <c r="M458" s="398"/>
      <c r="N458" s="398"/>
      <c r="O458" s="398"/>
      <c r="P458" s="87"/>
      <c r="Q458" s="87"/>
      <c r="R458" s="87"/>
      <c r="S458" s="87"/>
      <c r="T458" s="87"/>
      <c r="U458" s="87"/>
      <c r="V458" s="87"/>
      <c r="W458" s="87"/>
      <c r="X458" s="87"/>
      <c r="Y458" s="87"/>
      <c r="Z458" s="87"/>
      <c r="AA458" s="87"/>
      <c r="AB458" s="87"/>
      <c r="AC458" s="87"/>
      <c r="AD458" s="87"/>
      <c r="AE458" s="87"/>
      <c r="AF458" s="87"/>
      <c r="AG458" s="87"/>
    </row>
    <row r="459" spans="1:33" ht="31.5" customHeight="1">
      <c r="A459" s="87"/>
      <c r="B459" s="87"/>
      <c r="C459" s="87"/>
      <c r="D459" s="87"/>
      <c r="E459" s="396"/>
      <c r="F459" s="397"/>
      <c r="G459" s="397"/>
      <c r="H459" s="396"/>
      <c r="I459" s="397"/>
      <c r="J459" s="398"/>
      <c r="K459" s="87"/>
      <c r="L459" s="87"/>
      <c r="M459" s="398"/>
      <c r="N459" s="398"/>
      <c r="O459" s="398"/>
      <c r="P459" s="87"/>
      <c r="Q459" s="87"/>
      <c r="R459" s="87"/>
      <c r="S459" s="87"/>
      <c r="T459" s="87"/>
      <c r="U459" s="87"/>
      <c r="V459" s="87"/>
      <c r="W459" s="87"/>
      <c r="X459" s="87"/>
      <c r="Y459" s="87"/>
      <c r="Z459" s="87"/>
      <c r="AA459" s="87"/>
      <c r="AB459" s="87"/>
      <c r="AC459" s="87"/>
      <c r="AD459" s="87"/>
      <c r="AE459" s="87"/>
      <c r="AF459" s="87"/>
      <c r="AG459" s="87"/>
    </row>
    <row r="460" spans="1:33" ht="31.5" customHeight="1">
      <c r="A460" s="87"/>
      <c r="B460" s="87"/>
      <c r="C460" s="87"/>
      <c r="D460" s="87"/>
      <c r="E460" s="396"/>
      <c r="F460" s="397"/>
      <c r="G460" s="397"/>
      <c r="H460" s="396"/>
      <c r="I460" s="397"/>
      <c r="J460" s="398"/>
      <c r="K460" s="87"/>
      <c r="L460" s="87"/>
      <c r="M460" s="398"/>
      <c r="N460" s="398"/>
      <c r="O460" s="398"/>
      <c r="P460" s="87"/>
      <c r="Q460" s="87"/>
      <c r="R460" s="87"/>
      <c r="S460" s="87"/>
      <c r="T460" s="87"/>
      <c r="U460" s="87"/>
      <c r="V460" s="87"/>
      <c r="W460" s="87"/>
      <c r="X460" s="87"/>
      <c r="Y460" s="87"/>
      <c r="Z460" s="87"/>
      <c r="AA460" s="87"/>
      <c r="AB460" s="87"/>
      <c r="AC460" s="87"/>
      <c r="AD460" s="87"/>
      <c r="AE460" s="87"/>
      <c r="AF460" s="87"/>
      <c r="AG460" s="87"/>
    </row>
    <row r="461" spans="1:33" ht="31.5" customHeight="1">
      <c r="A461" s="87"/>
      <c r="B461" s="87"/>
      <c r="C461" s="87"/>
      <c r="D461" s="87"/>
      <c r="E461" s="396"/>
      <c r="F461" s="397"/>
      <c r="G461" s="397"/>
      <c r="H461" s="396"/>
      <c r="I461" s="397"/>
      <c r="J461" s="398"/>
      <c r="K461" s="87"/>
      <c r="L461" s="87"/>
      <c r="M461" s="398"/>
      <c r="N461" s="398"/>
      <c r="O461" s="398"/>
      <c r="P461" s="87"/>
      <c r="Q461" s="87"/>
      <c r="R461" s="87"/>
      <c r="S461" s="87"/>
      <c r="T461" s="87"/>
      <c r="U461" s="87"/>
      <c r="V461" s="87"/>
      <c r="W461" s="87"/>
      <c r="X461" s="87"/>
      <c r="Y461" s="87"/>
      <c r="Z461" s="87"/>
      <c r="AA461" s="87"/>
      <c r="AB461" s="87"/>
      <c r="AC461" s="87"/>
      <c r="AD461" s="87"/>
      <c r="AE461" s="87"/>
      <c r="AF461" s="87"/>
      <c r="AG461" s="87"/>
    </row>
    <row r="462" spans="1:33" ht="31.5" customHeight="1">
      <c r="A462" s="87"/>
      <c r="B462" s="87"/>
      <c r="C462" s="87"/>
      <c r="D462" s="87"/>
      <c r="E462" s="396"/>
      <c r="F462" s="397"/>
      <c r="G462" s="397"/>
      <c r="H462" s="396"/>
      <c r="I462" s="397"/>
      <c r="J462" s="398"/>
      <c r="K462" s="87"/>
      <c r="L462" s="87"/>
      <c r="M462" s="398"/>
      <c r="N462" s="398"/>
      <c r="O462" s="398"/>
      <c r="P462" s="87"/>
      <c r="Q462" s="87"/>
      <c r="R462" s="87"/>
      <c r="S462" s="87"/>
      <c r="T462" s="87"/>
      <c r="U462" s="87"/>
      <c r="V462" s="87"/>
      <c r="W462" s="87"/>
      <c r="X462" s="87"/>
      <c r="Y462" s="87"/>
      <c r="Z462" s="87"/>
      <c r="AA462" s="87"/>
      <c r="AB462" s="87"/>
      <c r="AC462" s="87"/>
      <c r="AD462" s="87"/>
      <c r="AE462" s="87"/>
      <c r="AF462" s="87"/>
      <c r="AG462" s="87"/>
    </row>
    <row r="463" spans="1:33" ht="31.5" customHeight="1">
      <c r="A463" s="87"/>
      <c r="B463" s="87"/>
      <c r="C463" s="87"/>
      <c r="D463" s="87"/>
      <c r="E463" s="396"/>
      <c r="F463" s="397"/>
      <c r="G463" s="397"/>
      <c r="H463" s="396"/>
      <c r="I463" s="397"/>
      <c r="J463" s="398"/>
      <c r="K463" s="87"/>
      <c r="L463" s="87"/>
      <c r="M463" s="398"/>
      <c r="N463" s="398"/>
      <c r="O463" s="398"/>
      <c r="P463" s="87"/>
      <c r="Q463" s="87"/>
      <c r="R463" s="87"/>
      <c r="S463" s="87"/>
      <c r="T463" s="87"/>
      <c r="U463" s="87"/>
      <c r="V463" s="87"/>
      <c r="W463" s="87"/>
      <c r="X463" s="87"/>
      <c r="Y463" s="87"/>
      <c r="Z463" s="87"/>
      <c r="AA463" s="87"/>
      <c r="AB463" s="87"/>
      <c r="AC463" s="87"/>
      <c r="AD463" s="87"/>
      <c r="AE463" s="87"/>
      <c r="AF463" s="87"/>
      <c r="AG463" s="87"/>
    </row>
    <row r="464" spans="1:33" ht="31.5" customHeight="1">
      <c r="A464" s="87"/>
      <c r="B464" s="87"/>
      <c r="C464" s="87"/>
      <c r="D464" s="87"/>
      <c r="E464" s="396"/>
      <c r="F464" s="397"/>
      <c r="G464" s="397"/>
      <c r="H464" s="396"/>
      <c r="I464" s="397"/>
      <c r="J464" s="398"/>
      <c r="K464" s="87"/>
      <c r="L464" s="87"/>
      <c r="M464" s="398"/>
      <c r="N464" s="398"/>
      <c r="O464" s="398"/>
      <c r="P464" s="87"/>
      <c r="Q464" s="87"/>
      <c r="R464" s="87"/>
      <c r="S464" s="87"/>
      <c r="T464" s="87"/>
      <c r="U464" s="87"/>
      <c r="V464" s="87"/>
      <c r="W464" s="87"/>
      <c r="X464" s="87"/>
      <c r="Y464" s="87"/>
      <c r="Z464" s="87"/>
      <c r="AA464" s="87"/>
      <c r="AB464" s="87"/>
      <c r="AC464" s="87"/>
      <c r="AD464" s="87"/>
      <c r="AE464" s="87"/>
      <c r="AF464" s="87"/>
      <c r="AG464" s="87"/>
    </row>
    <row r="465" spans="1:33" ht="31.5" customHeight="1">
      <c r="A465" s="87"/>
      <c r="B465" s="87"/>
      <c r="C465" s="87"/>
      <c r="D465" s="87"/>
      <c r="E465" s="396"/>
      <c r="F465" s="397"/>
      <c r="G465" s="397"/>
      <c r="H465" s="396"/>
      <c r="I465" s="397"/>
      <c r="J465" s="398"/>
      <c r="K465" s="87"/>
      <c r="L465" s="87"/>
      <c r="M465" s="398"/>
      <c r="N465" s="398"/>
      <c r="O465" s="398"/>
      <c r="P465" s="87"/>
      <c r="Q465" s="87"/>
      <c r="R465" s="87"/>
      <c r="S465" s="87"/>
      <c r="T465" s="87"/>
      <c r="U465" s="87"/>
      <c r="V465" s="87"/>
      <c r="W465" s="87"/>
      <c r="X465" s="87"/>
      <c r="Y465" s="87"/>
      <c r="Z465" s="87"/>
      <c r="AA465" s="87"/>
      <c r="AB465" s="87"/>
      <c r="AC465" s="87"/>
      <c r="AD465" s="87"/>
      <c r="AE465" s="87"/>
      <c r="AF465" s="87"/>
      <c r="AG465" s="87"/>
    </row>
    <row r="466" spans="1:33" ht="31.5" customHeight="1">
      <c r="A466" s="87"/>
      <c r="B466" s="87"/>
      <c r="C466" s="87"/>
      <c r="D466" s="87"/>
      <c r="E466" s="396"/>
      <c r="F466" s="397"/>
      <c r="G466" s="397"/>
      <c r="H466" s="396"/>
      <c r="I466" s="397"/>
      <c r="J466" s="398"/>
      <c r="K466" s="87"/>
      <c r="L466" s="87"/>
      <c r="M466" s="398"/>
      <c r="N466" s="398"/>
      <c r="O466" s="398"/>
      <c r="P466" s="87"/>
      <c r="Q466" s="87"/>
      <c r="R466" s="87"/>
      <c r="S466" s="87"/>
      <c r="T466" s="87"/>
      <c r="U466" s="87"/>
      <c r="V466" s="87"/>
      <c r="W466" s="87"/>
      <c r="X466" s="87"/>
      <c r="Y466" s="87"/>
      <c r="Z466" s="87"/>
      <c r="AA466" s="87"/>
      <c r="AB466" s="87"/>
      <c r="AC466" s="87"/>
      <c r="AD466" s="87"/>
      <c r="AE466" s="87"/>
      <c r="AF466" s="87"/>
      <c r="AG466" s="87"/>
    </row>
    <row r="467" spans="1:33" ht="31.5" customHeight="1">
      <c r="A467" s="87"/>
      <c r="B467" s="87"/>
      <c r="C467" s="87"/>
      <c r="D467" s="87"/>
      <c r="E467" s="396"/>
      <c r="F467" s="397"/>
      <c r="G467" s="397"/>
      <c r="H467" s="396"/>
      <c r="I467" s="397"/>
      <c r="J467" s="398"/>
      <c r="K467" s="87"/>
      <c r="L467" s="87"/>
      <c r="M467" s="398"/>
      <c r="N467" s="398"/>
      <c r="O467" s="398"/>
      <c r="P467" s="87"/>
      <c r="Q467" s="87"/>
      <c r="R467" s="87"/>
      <c r="S467" s="87"/>
      <c r="T467" s="87"/>
      <c r="U467" s="87"/>
      <c r="V467" s="87"/>
      <c r="W467" s="87"/>
      <c r="X467" s="87"/>
      <c r="Y467" s="87"/>
      <c r="Z467" s="87"/>
      <c r="AA467" s="87"/>
      <c r="AB467" s="87"/>
      <c r="AC467" s="87"/>
      <c r="AD467" s="87"/>
      <c r="AE467" s="87"/>
      <c r="AF467" s="87"/>
      <c r="AG467" s="87"/>
    </row>
    <row r="468" spans="1:33" ht="31.5" customHeight="1">
      <c r="A468" s="87"/>
      <c r="B468" s="87"/>
      <c r="C468" s="87"/>
      <c r="D468" s="87"/>
      <c r="E468" s="396"/>
      <c r="F468" s="397"/>
      <c r="G468" s="397"/>
      <c r="H468" s="396"/>
      <c r="I468" s="397"/>
      <c r="J468" s="398"/>
      <c r="K468" s="87"/>
      <c r="L468" s="87"/>
      <c r="M468" s="398"/>
      <c r="N468" s="398"/>
      <c r="O468" s="398"/>
      <c r="P468" s="87"/>
      <c r="Q468" s="87"/>
      <c r="R468" s="87"/>
      <c r="S468" s="87"/>
      <c r="T468" s="87"/>
      <c r="U468" s="87"/>
      <c r="V468" s="87"/>
      <c r="W468" s="87"/>
      <c r="X468" s="87"/>
      <c r="Y468" s="87"/>
      <c r="Z468" s="87"/>
      <c r="AA468" s="87"/>
      <c r="AB468" s="87"/>
      <c r="AC468" s="87"/>
      <c r="AD468" s="87"/>
      <c r="AE468" s="87"/>
      <c r="AF468" s="87"/>
      <c r="AG468" s="87"/>
    </row>
    <row r="469" spans="1:33" ht="31.5" customHeight="1">
      <c r="A469" s="87"/>
      <c r="B469" s="87"/>
      <c r="C469" s="87"/>
      <c r="D469" s="87"/>
      <c r="E469" s="396"/>
      <c r="F469" s="397"/>
      <c r="G469" s="397"/>
      <c r="H469" s="396"/>
      <c r="I469" s="397"/>
      <c r="J469" s="398"/>
      <c r="K469" s="87"/>
      <c r="L469" s="87"/>
      <c r="M469" s="398"/>
      <c r="N469" s="398"/>
      <c r="O469" s="398"/>
      <c r="P469" s="87"/>
      <c r="Q469" s="87"/>
      <c r="R469" s="87"/>
      <c r="S469" s="87"/>
      <c r="T469" s="87"/>
      <c r="U469" s="87"/>
      <c r="V469" s="87"/>
      <c r="W469" s="87"/>
      <c r="X469" s="87"/>
      <c r="Y469" s="87"/>
      <c r="Z469" s="87"/>
      <c r="AA469" s="87"/>
      <c r="AB469" s="87"/>
      <c r="AC469" s="87"/>
      <c r="AD469" s="87"/>
      <c r="AE469" s="87"/>
      <c r="AF469" s="87"/>
      <c r="AG469" s="87"/>
    </row>
    <row r="470" spans="1:33" ht="31.5" customHeight="1">
      <c r="A470" s="87"/>
      <c r="B470" s="87"/>
      <c r="C470" s="87"/>
      <c r="D470" s="87"/>
      <c r="E470" s="396"/>
      <c r="F470" s="397"/>
      <c r="G470" s="397"/>
      <c r="H470" s="396"/>
      <c r="I470" s="397"/>
      <c r="J470" s="398"/>
      <c r="K470" s="87"/>
      <c r="L470" s="87"/>
      <c r="M470" s="398"/>
      <c r="N470" s="398"/>
      <c r="O470" s="398"/>
      <c r="P470" s="87"/>
      <c r="Q470" s="87"/>
      <c r="R470" s="87"/>
      <c r="S470" s="87"/>
      <c r="T470" s="87"/>
      <c r="U470" s="87"/>
      <c r="V470" s="87"/>
      <c r="W470" s="87"/>
      <c r="X470" s="87"/>
      <c r="Y470" s="87"/>
      <c r="Z470" s="87"/>
      <c r="AA470" s="87"/>
      <c r="AB470" s="87"/>
      <c r="AC470" s="87"/>
      <c r="AD470" s="87"/>
      <c r="AE470" s="87"/>
      <c r="AF470" s="87"/>
      <c r="AG470" s="87"/>
    </row>
    <row r="471" spans="1:33" ht="31.5" customHeight="1">
      <c r="A471" s="87"/>
      <c r="B471" s="87"/>
      <c r="C471" s="87"/>
      <c r="D471" s="87"/>
      <c r="E471" s="396"/>
      <c r="F471" s="397"/>
      <c r="G471" s="397"/>
      <c r="H471" s="396"/>
      <c r="I471" s="397"/>
      <c r="J471" s="398"/>
      <c r="K471" s="87"/>
      <c r="L471" s="87"/>
      <c r="M471" s="398"/>
      <c r="N471" s="398"/>
      <c r="O471" s="398"/>
      <c r="P471" s="87"/>
      <c r="Q471" s="87"/>
      <c r="R471" s="87"/>
      <c r="S471" s="87"/>
      <c r="T471" s="87"/>
      <c r="U471" s="87"/>
      <c r="V471" s="87"/>
      <c r="W471" s="87"/>
      <c r="X471" s="87"/>
      <c r="Y471" s="87"/>
      <c r="Z471" s="87"/>
      <c r="AA471" s="87"/>
      <c r="AB471" s="87"/>
      <c r="AC471" s="87"/>
      <c r="AD471" s="87"/>
      <c r="AE471" s="87"/>
      <c r="AF471" s="87"/>
      <c r="AG471" s="87"/>
    </row>
    <row r="472" spans="1:33" ht="31.5" customHeight="1">
      <c r="A472" s="87"/>
      <c r="B472" s="87"/>
      <c r="C472" s="87"/>
      <c r="D472" s="87"/>
      <c r="E472" s="396"/>
      <c r="F472" s="397"/>
      <c r="G472" s="397"/>
      <c r="H472" s="396"/>
      <c r="I472" s="397"/>
      <c r="J472" s="398"/>
      <c r="K472" s="87"/>
      <c r="L472" s="87"/>
      <c r="M472" s="398"/>
      <c r="N472" s="398"/>
      <c r="O472" s="398"/>
      <c r="P472" s="87"/>
      <c r="Q472" s="87"/>
      <c r="R472" s="87"/>
      <c r="S472" s="87"/>
      <c r="T472" s="87"/>
      <c r="U472" s="87"/>
      <c r="V472" s="87"/>
      <c r="W472" s="87"/>
      <c r="X472" s="87"/>
      <c r="Y472" s="87"/>
      <c r="Z472" s="87"/>
      <c r="AA472" s="87"/>
      <c r="AB472" s="87"/>
      <c r="AC472" s="87"/>
      <c r="AD472" s="87"/>
      <c r="AE472" s="87"/>
      <c r="AF472" s="87"/>
      <c r="AG472" s="87"/>
    </row>
    <row r="473" spans="1:33" ht="31.5" customHeight="1">
      <c r="A473" s="87"/>
      <c r="B473" s="87"/>
      <c r="C473" s="87"/>
      <c r="D473" s="87"/>
      <c r="E473" s="396"/>
      <c r="F473" s="397"/>
      <c r="G473" s="397"/>
      <c r="H473" s="396"/>
      <c r="I473" s="397"/>
      <c r="J473" s="398"/>
      <c r="K473" s="87"/>
      <c r="L473" s="87"/>
      <c r="M473" s="398"/>
      <c r="N473" s="398"/>
      <c r="O473" s="398"/>
      <c r="P473" s="87"/>
      <c r="Q473" s="87"/>
      <c r="R473" s="87"/>
      <c r="S473" s="87"/>
      <c r="T473" s="87"/>
      <c r="U473" s="87"/>
      <c r="V473" s="87"/>
      <c r="W473" s="87"/>
      <c r="X473" s="87"/>
      <c r="Y473" s="87"/>
      <c r="Z473" s="87"/>
      <c r="AA473" s="87"/>
      <c r="AB473" s="87"/>
      <c r="AC473" s="87"/>
      <c r="AD473" s="87"/>
      <c r="AE473" s="87"/>
      <c r="AF473" s="87"/>
      <c r="AG473" s="87"/>
    </row>
    <row r="474" spans="1:33" ht="31.5" customHeight="1">
      <c r="A474" s="87"/>
      <c r="B474" s="87"/>
      <c r="C474" s="87"/>
      <c r="D474" s="87"/>
      <c r="E474" s="396"/>
      <c r="F474" s="397"/>
      <c r="G474" s="397"/>
      <c r="H474" s="396"/>
      <c r="I474" s="397"/>
      <c r="J474" s="398"/>
      <c r="K474" s="87"/>
      <c r="L474" s="87"/>
      <c r="M474" s="398"/>
      <c r="N474" s="398"/>
      <c r="O474" s="398"/>
      <c r="P474" s="87"/>
      <c r="Q474" s="87"/>
      <c r="R474" s="87"/>
      <c r="S474" s="87"/>
      <c r="T474" s="87"/>
      <c r="U474" s="87"/>
      <c r="V474" s="87"/>
      <c r="W474" s="87"/>
      <c r="X474" s="87"/>
      <c r="Y474" s="87"/>
      <c r="Z474" s="87"/>
      <c r="AA474" s="87"/>
      <c r="AB474" s="87"/>
      <c r="AC474" s="87"/>
      <c r="AD474" s="87"/>
      <c r="AE474" s="87"/>
      <c r="AF474" s="87"/>
      <c r="AG474" s="87"/>
    </row>
    <row r="475" spans="1:33" ht="31.5" customHeight="1">
      <c r="A475" s="87"/>
      <c r="B475" s="87"/>
      <c r="C475" s="87"/>
      <c r="D475" s="87"/>
      <c r="E475" s="396"/>
      <c r="F475" s="397"/>
      <c r="G475" s="397"/>
      <c r="H475" s="396"/>
      <c r="I475" s="397"/>
      <c r="J475" s="398"/>
      <c r="K475" s="87"/>
      <c r="L475" s="87"/>
      <c r="M475" s="398"/>
      <c r="N475" s="398"/>
      <c r="O475" s="398"/>
      <c r="P475" s="87"/>
      <c r="Q475" s="87"/>
      <c r="R475" s="87"/>
      <c r="S475" s="87"/>
      <c r="T475" s="87"/>
      <c r="U475" s="87"/>
      <c r="V475" s="87"/>
      <c r="W475" s="87"/>
      <c r="X475" s="87"/>
      <c r="Y475" s="87"/>
      <c r="Z475" s="87"/>
      <c r="AA475" s="87"/>
      <c r="AB475" s="87"/>
      <c r="AC475" s="87"/>
      <c r="AD475" s="87"/>
      <c r="AE475" s="87"/>
      <c r="AF475" s="87"/>
      <c r="AG475" s="87"/>
    </row>
    <row r="476" spans="1:33" ht="31.5" customHeight="1">
      <c r="A476" s="87"/>
      <c r="B476" s="87"/>
      <c r="C476" s="87"/>
      <c r="D476" s="87"/>
      <c r="E476" s="396"/>
      <c r="F476" s="397"/>
      <c r="G476" s="397"/>
      <c r="H476" s="396"/>
      <c r="I476" s="397"/>
      <c r="J476" s="398"/>
      <c r="K476" s="87"/>
      <c r="L476" s="87"/>
      <c r="M476" s="398"/>
      <c r="N476" s="398"/>
      <c r="O476" s="398"/>
      <c r="P476" s="87"/>
      <c r="Q476" s="87"/>
      <c r="R476" s="87"/>
      <c r="S476" s="87"/>
      <c r="T476" s="87"/>
      <c r="U476" s="87"/>
      <c r="V476" s="87"/>
      <c r="W476" s="87"/>
      <c r="X476" s="87"/>
      <c r="Y476" s="87"/>
      <c r="Z476" s="87"/>
      <c r="AA476" s="87"/>
      <c r="AB476" s="87"/>
      <c r="AC476" s="87"/>
      <c r="AD476" s="87"/>
      <c r="AE476" s="87"/>
      <c r="AF476" s="87"/>
      <c r="AG476" s="87"/>
    </row>
    <row r="477" spans="1:33" ht="31.5" customHeight="1">
      <c r="A477" s="87"/>
      <c r="B477" s="87"/>
      <c r="C477" s="87"/>
      <c r="D477" s="87"/>
      <c r="E477" s="396"/>
      <c r="F477" s="397"/>
      <c r="G477" s="397"/>
      <c r="H477" s="396"/>
      <c r="I477" s="397"/>
      <c r="J477" s="398"/>
      <c r="K477" s="87"/>
      <c r="L477" s="87"/>
      <c r="M477" s="398"/>
      <c r="N477" s="398"/>
      <c r="O477" s="398"/>
      <c r="P477" s="87"/>
      <c r="Q477" s="87"/>
      <c r="R477" s="87"/>
      <c r="S477" s="87"/>
      <c r="T477" s="87"/>
      <c r="U477" s="87"/>
      <c r="V477" s="87"/>
      <c r="W477" s="87"/>
      <c r="X477" s="87"/>
      <c r="Y477" s="87"/>
      <c r="Z477" s="87"/>
      <c r="AA477" s="87"/>
      <c r="AB477" s="87"/>
      <c r="AC477" s="87"/>
      <c r="AD477" s="87"/>
      <c r="AE477" s="87"/>
      <c r="AF477" s="87"/>
      <c r="AG477" s="87"/>
    </row>
    <row r="478" spans="1:33" ht="31.5" customHeight="1">
      <c r="A478" s="87"/>
      <c r="B478" s="87"/>
      <c r="C478" s="87"/>
      <c r="D478" s="87"/>
      <c r="E478" s="396"/>
      <c r="F478" s="397"/>
      <c r="G478" s="397"/>
      <c r="H478" s="396"/>
      <c r="I478" s="397"/>
      <c r="J478" s="398"/>
      <c r="K478" s="87"/>
      <c r="L478" s="87"/>
      <c r="M478" s="398"/>
      <c r="N478" s="398"/>
      <c r="O478" s="398"/>
      <c r="P478" s="87"/>
      <c r="Q478" s="87"/>
      <c r="R478" s="87"/>
      <c r="S478" s="87"/>
      <c r="T478" s="87"/>
      <c r="U478" s="87"/>
      <c r="V478" s="87"/>
      <c r="W478" s="87"/>
      <c r="X478" s="87"/>
      <c r="Y478" s="87"/>
      <c r="Z478" s="87"/>
      <c r="AA478" s="87"/>
      <c r="AB478" s="87"/>
      <c r="AC478" s="87"/>
      <c r="AD478" s="87"/>
      <c r="AE478" s="87"/>
      <c r="AF478" s="87"/>
      <c r="AG478" s="87"/>
    </row>
    <row r="479" spans="1:33" ht="31.5" customHeight="1">
      <c r="A479" s="87"/>
      <c r="B479" s="87"/>
      <c r="C479" s="87"/>
      <c r="D479" s="87"/>
      <c r="E479" s="396"/>
      <c r="F479" s="397"/>
      <c r="G479" s="397"/>
      <c r="H479" s="396"/>
      <c r="I479" s="397"/>
      <c r="J479" s="398"/>
      <c r="K479" s="87"/>
      <c r="L479" s="87"/>
      <c r="M479" s="398"/>
      <c r="N479" s="398"/>
      <c r="O479" s="398"/>
      <c r="P479" s="87"/>
      <c r="Q479" s="87"/>
      <c r="R479" s="87"/>
      <c r="S479" s="87"/>
      <c r="T479" s="87"/>
      <c r="U479" s="87"/>
      <c r="V479" s="87"/>
      <c r="W479" s="87"/>
      <c r="X479" s="87"/>
      <c r="Y479" s="87"/>
      <c r="Z479" s="87"/>
      <c r="AA479" s="87"/>
      <c r="AB479" s="87"/>
      <c r="AC479" s="87"/>
      <c r="AD479" s="87"/>
      <c r="AE479" s="87"/>
      <c r="AF479" s="87"/>
      <c r="AG479" s="87"/>
    </row>
    <row r="480" spans="1:33" ht="31.5" customHeight="1">
      <c r="A480" s="87"/>
      <c r="B480" s="87"/>
      <c r="C480" s="87"/>
      <c r="D480" s="87"/>
      <c r="E480" s="396"/>
      <c r="F480" s="397"/>
      <c r="G480" s="397"/>
      <c r="H480" s="396"/>
      <c r="I480" s="397"/>
      <c r="J480" s="398"/>
      <c r="K480" s="87"/>
      <c r="L480" s="87"/>
      <c r="M480" s="398"/>
      <c r="N480" s="398"/>
      <c r="O480" s="398"/>
      <c r="P480" s="87"/>
      <c r="Q480" s="87"/>
      <c r="R480" s="87"/>
      <c r="S480" s="87"/>
      <c r="T480" s="87"/>
      <c r="U480" s="87"/>
      <c r="V480" s="87"/>
      <c r="W480" s="87"/>
      <c r="X480" s="87"/>
      <c r="Y480" s="87"/>
      <c r="Z480" s="87"/>
      <c r="AA480" s="87"/>
      <c r="AB480" s="87"/>
      <c r="AC480" s="87"/>
      <c r="AD480" s="87"/>
      <c r="AE480" s="87"/>
      <c r="AF480" s="87"/>
      <c r="AG480" s="87"/>
    </row>
    <row r="481" spans="1:33" ht="31.5" customHeight="1">
      <c r="A481" s="87"/>
      <c r="B481" s="87"/>
      <c r="C481" s="87"/>
      <c r="D481" s="87"/>
      <c r="E481" s="396"/>
      <c r="F481" s="397"/>
      <c r="G481" s="397"/>
      <c r="H481" s="396"/>
      <c r="I481" s="397"/>
      <c r="J481" s="398"/>
      <c r="K481" s="87"/>
      <c r="L481" s="87"/>
      <c r="M481" s="398"/>
      <c r="N481" s="398"/>
      <c r="O481" s="398"/>
      <c r="P481" s="87"/>
      <c r="Q481" s="87"/>
      <c r="R481" s="87"/>
      <c r="S481" s="87"/>
      <c r="T481" s="87"/>
      <c r="U481" s="87"/>
      <c r="V481" s="87"/>
      <c r="W481" s="87"/>
      <c r="X481" s="87"/>
      <c r="Y481" s="87"/>
      <c r="Z481" s="87"/>
      <c r="AA481" s="87"/>
      <c r="AB481" s="87"/>
      <c r="AC481" s="87"/>
      <c r="AD481" s="87"/>
      <c r="AE481" s="87"/>
      <c r="AF481" s="87"/>
      <c r="AG481" s="87"/>
    </row>
    <row r="482" spans="1:33" ht="31.5" customHeight="1">
      <c r="A482" s="87"/>
      <c r="B482" s="87"/>
      <c r="C482" s="87"/>
      <c r="D482" s="87"/>
      <c r="E482" s="396"/>
      <c r="F482" s="397"/>
      <c r="G482" s="397"/>
      <c r="H482" s="396"/>
      <c r="I482" s="397"/>
      <c r="J482" s="398"/>
      <c r="K482" s="87"/>
      <c r="L482" s="87"/>
      <c r="M482" s="398"/>
      <c r="N482" s="398"/>
      <c r="O482" s="398"/>
      <c r="P482" s="87"/>
      <c r="Q482" s="87"/>
      <c r="R482" s="87"/>
      <c r="S482" s="87"/>
      <c r="T482" s="87"/>
      <c r="U482" s="87"/>
      <c r="V482" s="87"/>
      <c r="W482" s="87"/>
      <c r="X482" s="87"/>
      <c r="Y482" s="87"/>
      <c r="Z482" s="87"/>
      <c r="AA482" s="87"/>
      <c r="AB482" s="87"/>
      <c r="AC482" s="87"/>
      <c r="AD482" s="87"/>
      <c r="AE482" s="87"/>
      <c r="AF482" s="87"/>
      <c r="AG482" s="87"/>
    </row>
    <row r="483" spans="1:33" ht="31.5" customHeight="1">
      <c r="A483" s="87"/>
      <c r="B483" s="87"/>
      <c r="C483" s="87"/>
      <c r="D483" s="87"/>
      <c r="E483" s="396"/>
      <c r="F483" s="397"/>
      <c r="G483" s="397"/>
      <c r="H483" s="396"/>
      <c r="I483" s="397"/>
      <c r="J483" s="398"/>
      <c r="K483" s="87"/>
      <c r="L483" s="87"/>
      <c r="M483" s="398"/>
      <c r="N483" s="398"/>
      <c r="O483" s="398"/>
      <c r="P483" s="87"/>
      <c r="Q483" s="87"/>
      <c r="R483" s="87"/>
      <c r="S483" s="87"/>
      <c r="T483" s="87"/>
      <c r="U483" s="87"/>
      <c r="V483" s="87"/>
      <c r="W483" s="87"/>
      <c r="X483" s="87"/>
      <c r="Y483" s="87"/>
      <c r="Z483" s="87"/>
      <c r="AA483" s="87"/>
      <c r="AB483" s="87"/>
      <c r="AC483" s="87"/>
      <c r="AD483" s="87"/>
      <c r="AE483" s="87"/>
      <c r="AF483" s="87"/>
      <c r="AG483" s="87"/>
    </row>
    <row r="484" spans="1:33" ht="31.5" customHeight="1">
      <c r="A484" s="87"/>
      <c r="B484" s="87"/>
      <c r="C484" s="87"/>
      <c r="D484" s="87"/>
      <c r="E484" s="396"/>
      <c r="F484" s="397"/>
      <c r="G484" s="397"/>
      <c r="H484" s="396"/>
      <c r="I484" s="397"/>
      <c r="J484" s="398"/>
      <c r="K484" s="87"/>
      <c r="L484" s="87"/>
      <c r="M484" s="398"/>
      <c r="N484" s="398"/>
      <c r="O484" s="398"/>
      <c r="P484" s="87"/>
      <c r="Q484" s="87"/>
      <c r="R484" s="87"/>
      <c r="S484" s="87"/>
      <c r="T484" s="87"/>
      <c r="U484" s="87"/>
      <c r="V484" s="87"/>
      <c r="W484" s="87"/>
      <c r="X484" s="87"/>
      <c r="Y484" s="87"/>
      <c r="Z484" s="87"/>
      <c r="AA484" s="87"/>
      <c r="AB484" s="87"/>
      <c r="AC484" s="87"/>
      <c r="AD484" s="87"/>
      <c r="AE484" s="87"/>
      <c r="AF484" s="87"/>
      <c r="AG484" s="87"/>
    </row>
    <row r="485" spans="1:33" ht="31.5" customHeight="1">
      <c r="A485" s="87"/>
      <c r="B485" s="87"/>
      <c r="C485" s="87"/>
      <c r="D485" s="87"/>
      <c r="E485" s="396"/>
      <c r="F485" s="397"/>
      <c r="G485" s="397"/>
      <c r="H485" s="396"/>
      <c r="I485" s="397"/>
      <c r="J485" s="398"/>
      <c r="K485" s="87"/>
      <c r="L485" s="87"/>
      <c r="M485" s="398"/>
      <c r="N485" s="398"/>
      <c r="O485" s="398"/>
      <c r="P485" s="87"/>
      <c r="Q485" s="87"/>
      <c r="R485" s="87"/>
      <c r="S485" s="87"/>
      <c r="T485" s="87"/>
      <c r="U485" s="87"/>
      <c r="V485" s="87"/>
      <c r="W485" s="87"/>
      <c r="X485" s="87"/>
      <c r="Y485" s="87"/>
      <c r="Z485" s="87"/>
      <c r="AA485" s="87"/>
      <c r="AB485" s="87"/>
      <c r="AC485" s="87"/>
      <c r="AD485" s="87"/>
      <c r="AE485" s="87"/>
      <c r="AF485" s="87"/>
      <c r="AG485" s="87"/>
    </row>
    <row r="486" spans="1:33" ht="31.5" customHeight="1">
      <c r="A486" s="87"/>
      <c r="B486" s="87"/>
      <c r="C486" s="87"/>
      <c r="D486" s="87"/>
      <c r="E486" s="396"/>
      <c r="F486" s="397"/>
      <c r="G486" s="397"/>
      <c r="H486" s="396"/>
      <c r="I486" s="397"/>
      <c r="J486" s="398"/>
      <c r="K486" s="87"/>
      <c r="L486" s="87"/>
      <c r="M486" s="398"/>
      <c r="N486" s="398"/>
      <c r="O486" s="398"/>
      <c r="P486" s="87"/>
      <c r="Q486" s="87"/>
      <c r="R486" s="87"/>
      <c r="S486" s="87"/>
      <c r="T486" s="87"/>
      <c r="U486" s="87"/>
      <c r="V486" s="87"/>
      <c r="W486" s="87"/>
      <c r="X486" s="87"/>
      <c r="Y486" s="87"/>
      <c r="Z486" s="87"/>
      <c r="AA486" s="87"/>
      <c r="AB486" s="87"/>
      <c r="AC486" s="87"/>
      <c r="AD486" s="87"/>
      <c r="AE486" s="87"/>
      <c r="AF486" s="87"/>
      <c r="AG486" s="87"/>
    </row>
    <row r="487" spans="1:33" ht="31.5" customHeight="1">
      <c r="A487" s="87"/>
      <c r="B487" s="87"/>
      <c r="C487" s="87"/>
      <c r="D487" s="87"/>
      <c r="E487" s="396"/>
      <c r="F487" s="397"/>
      <c r="G487" s="397"/>
      <c r="H487" s="396"/>
      <c r="I487" s="397"/>
      <c r="J487" s="398"/>
      <c r="K487" s="87"/>
      <c r="L487" s="87"/>
      <c r="M487" s="398"/>
      <c r="N487" s="398"/>
      <c r="O487" s="398"/>
      <c r="P487" s="87"/>
      <c r="Q487" s="87"/>
      <c r="R487" s="87"/>
      <c r="S487" s="87"/>
      <c r="T487" s="87"/>
      <c r="U487" s="87"/>
      <c r="V487" s="87"/>
      <c r="W487" s="87"/>
      <c r="X487" s="87"/>
      <c r="Y487" s="87"/>
      <c r="Z487" s="87"/>
      <c r="AA487" s="87"/>
      <c r="AB487" s="87"/>
      <c r="AC487" s="87"/>
      <c r="AD487" s="87"/>
      <c r="AE487" s="87"/>
      <c r="AF487" s="87"/>
      <c r="AG487" s="87"/>
    </row>
    <row r="488" spans="1:33" ht="31.5" customHeight="1">
      <c r="A488" s="87"/>
      <c r="B488" s="87"/>
      <c r="C488" s="87"/>
      <c r="D488" s="87"/>
      <c r="E488" s="396"/>
      <c r="F488" s="397"/>
      <c r="G488" s="397"/>
      <c r="H488" s="396"/>
      <c r="I488" s="397"/>
      <c r="J488" s="398"/>
      <c r="K488" s="87"/>
      <c r="L488" s="87"/>
      <c r="M488" s="398"/>
      <c r="N488" s="398"/>
      <c r="O488" s="398"/>
      <c r="P488" s="87"/>
      <c r="Q488" s="87"/>
      <c r="R488" s="87"/>
      <c r="S488" s="87"/>
      <c r="T488" s="87"/>
      <c r="U488" s="87"/>
      <c r="V488" s="87"/>
      <c r="W488" s="87"/>
      <c r="X488" s="87"/>
      <c r="Y488" s="87"/>
      <c r="Z488" s="87"/>
      <c r="AA488" s="87"/>
      <c r="AB488" s="87"/>
      <c r="AC488" s="87"/>
      <c r="AD488" s="87"/>
      <c r="AE488" s="87"/>
      <c r="AF488" s="87"/>
      <c r="AG488" s="87"/>
    </row>
    <row r="489" spans="1:33" ht="31.5" customHeight="1">
      <c r="A489" s="87"/>
      <c r="B489" s="87"/>
      <c r="C489" s="87"/>
      <c r="D489" s="87"/>
      <c r="E489" s="396"/>
      <c r="F489" s="397"/>
      <c r="G489" s="397"/>
      <c r="H489" s="396"/>
      <c r="I489" s="397"/>
      <c r="J489" s="398"/>
      <c r="K489" s="87"/>
      <c r="L489" s="87"/>
      <c r="M489" s="398"/>
      <c r="N489" s="398"/>
      <c r="O489" s="398"/>
      <c r="P489" s="87"/>
      <c r="Q489" s="87"/>
      <c r="R489" s="87"/>
      <c r="S489" s="87"/>
      <c r="T489" s="87"/>
      <c r="U489" s="87"/>
      <c r="V489" s="87"/>
      <c r="W489" s="87"/>
      <c r="X489" s="87"/>
      <c r="Y489" s="87"/>
      <c r="Z489" s="87"/>
      <c r="AA489" s="87"/>
      <c r="AB489" s="87"/>
      <c r="AC489" s="87"/>
      <c r="AD489" s="87"/>
      <c r="AE489" s="87"/>
      <c r="AF489" s="87"/>
      <c r="AG489" s="87"/>
    </row>
    <row r="490" spans="1:33" ht="31.5" customHeight="1">
      <c r="A490" s="87"/>
      <c r="B490" s="87"/>
      <c r="C490" s="87"/>
      <c r="D490" s="87"/>
      <c r="E490" s="396"/>
      <c r="F490" s="397"/>
      <c r="G490" s="397"/>
      <c r="H490" s="396"/>
      <c r="I490" s="397"/>
      <c r="J490" s="398"/>
      <c r="K490" s="87"/>
      <c r="L490" s="87"/>
      <c r="M490" s="398"/>
      <c r="N490" s="398"/>
      <c r="O490" s="398"/>
      <c r="P490" s="87"/>
      <c r="Q490" s="87"/>
      <c r="R490" s="87"/>
      <c r="S490" s="87"/>
      <c r="T490" s="87"/>
      <c r="U490" s="87"/>
      <c r="V490" s="87"/>
      <c r="W490" s="87"/>
      <c r="X490" s="87"/>
      <c r="Y490" s="87"/>
      <c r="Z490" s="87"/>
      <c r="AA490" s="87"/>
      <c r="AB490" s="87"/>
      <c r="AC490" s="87"/>
      <c r="AD490" s="87"/>
      <c r="AE490" s="87"/>
      <c r="AF490" s="87"/>
      <c r="AG490" s="87"/>
    </row>
    <row r="491" spans="1:33" ht="31.5" customHeight="1">
      <c r="A491" s="87"/>
      <c r="B491" s="87"/>
      <c r="C491" s="87"/>
      <c r="D491" s="87"/>
      <c r="E491" s="396"/>
      <c r="F491" s="397"/>
      <c r="G491" s="397"/>
      <c r="H491" s="396"/>
      <c r="I491" s="397"/>
      <c r="J491" s="398"/>
      <c r="K491" s="87"/>
      <c r="L491" s="87"/>
      <c r="M491" s="398"/>
      <c r="N491" s="398"/>
      <c r="O491" s="398"/>
      <c r="P491" s="87"/>
      <c r="Q491" s="87"/>
      <c r="R491" s="87"/>
      <c r="S491" s="87"/>
      <c r="T491" s="87"/>
      <c r="U491" s="87"/>
      <c r="V491" s="87"/>
      <c r="W491" s="87"/>
      <c r="X491" s="87"/>
      <c r="Y491" s="87"/>
      <c r="Z491" s="87"/>
      <c r="AA491" s="87"/>
      <c r="AB491" s="87"/>
      <c r="AC491" s="87"/>
      <c r="AD491" s="87"/>
      <c r="AE491" s="87"/>
      <c r="AF491" s="87"/>
      <c r="AG491" s="87"/>
    </row>
    <row r="492" spans="1:33" ht="31.5" customHeight="1">
      <c r="A492" s="87"/>
      <c r="B492" s="87"/>
      <c r="C492" s="87"/>
      <c r="D492" s="87"/>
      <c r="E492" s="396"/>
      <c r="F492" s="397"/>
      <c r="G492" s="397"/>
      <c r="H492" s="396"/>
      <c r="I492" s="397"/>
      <c r="J492" s="398"/>
      <c r="K492" s="87"/>
      <c r="L492" s="87"/>
      <c r="M492" s="398"/>
      <c r="N492" s="398"/>
      <c r="O492" s="398"/>
      <c r="P492" s="87"/>
      <c r="Q492" s="87"/>
      <c r="R492" s="87"/>
      <c r="S492" s="87"/>
      <c r="T492" s="87"/>
      <c r="U492" s="87"/>
      <c r="V492" s="87"/>
      <c r="W492" s="87"/>
      <c r="X492" s="87"/>
      <c r="Y492" s="87"/>
      <c r="Z492" s="87"/>
      <c r="AA492" s="87"/>
      <c r="AB492" s="87"/>
      <c r="AC492" s="87"/>
      <c r="AD492" s="87"/>
      <c r="AE492" s="87"/>
      <c r="AF492" s="87"/>
      <c r="AG492" s="87"/>
    </row>
    <row r="493" spans="1:33" ht="31.5" customHeight="1">
      <c r="A493" s="87"/>
      <c r="B493" s="87"/>
      <c r="C493" s="87"/>
      <c r="D493" s="87"/>
      <c r="E493" s="396"/>
      <c r="F493" s="397"/>
      <c r="G493" s="397"/>
      <c r="H493" s="396"/>
      <c r="I493" s="397"/>
      <c r="J493" s="398"/>
      <c r="K493" s="87"/>
      <c r="L493" s="87"/>
      <c r="M493" s="398"/>
      <c r="N493" s="398"/>
      <c r="O493" s="398"/>
      <c r="P493" s="87"/>
      <c r="Q493" s="87"/>
      <c r="R493" s="87"/>
      <c r="S493" s="87"/>
      <c r="T493" s="87"/>
      <c r="U493" s="87"/>
      <c r="V493" s="87"/>
      <c r="W493" s="87"/>
      <c r="X493" s="87"/>
      <c r="Y493" s="87"/>
      <c r="Z493" s="87"/>
      <c r="AA493" s="87"/>
      <c r="AB493" s="87"/>
      <c r="AC493" s="87"/>
      <c r="AD493" s="87"/>
      <c r="AE493" s="87"/>
      <c r="AF493" s="87"/>
      <c r="AG493" s="87"/>
    </row>
    <row r="494" spans="1:33" ht="31.5" customHeight="1">
      <c r="A494" s="87"/>
      <c r="B494" s="87"/>
      <c r="C494" s="87"/>
      <c r="D494" s="87"/>
      <c r="E494" s="396"/>
      <c r="F494" s="397"/>
      <c r="G494" s="397"/>
      <c r="H494" s="396"/>
      <c r="I494" s="397"/>
      <c r="J494" s="398"/>
      <c r="K494" s="87"/>
      <c r="L494" s="87"/>
      <c r="M494" s="398"/>
      <c r="N494" s="398"/>
      <c r="O494" s="398"/>
      <c r="P494" s="87"/>
      <c r="Q494" s="87"/>
      <c r="R494" s="87"/>
      <c r="S494" s="87"/>
      <c r="T494" s="87"/>
      <c r="U494" s="87"/>
      <c r="V494" s="87"/>
      <c r="W494" s="87"/>
      <c r="X494" s="87"/>
      <c r="Y494" s="87"/>
      <c r="Z494" s="87"/>
      <c r="AA494" s="87"/>
      <c r="AB494" s="87"/>
      <c r="AC494" s="87"/>
      <c r="AD494" s="87"/>
      <c r="AE494" s="87"/>
      <c r="AF494" s="87"/>
      <c r="AG494" s="87"/>
    </row>
    <row r="495" spans="1:33" ht="31.5" customHeight="1">
      <c r="A495" s="87"/>
      <c r="B495" s="87"/>
      <c r="C495" s="87"/>
      <c r="D495" s="87"/>
      <c r="E495" s="396"/>
      <c r="F495" s="397"/>
      <c r="G495" s="397"/>
      <c r="H495" s="396"/>
      <c r="I495" s="397"/>
      <c r="J495" s="398"/>
      <c r="K495" s="87"/>
      <c r="L495" s="87"/>
      <c r="M495" s="398"/>
      <c r="N495" s="398"/>
      <c r="O495" s="398"/>
      <c r="P495" s="87"/>
      <c r="Q495" s="87"/>
      <c r="R495" s="87"/>
      <c r="S495" s="87"/>
      <c r="T495" s="87"/>
      <c r="U495" s="87"/>
      <c r="V495" s="87"/>
      <c r="W495" s="87"/>
      <c r="X495" s="87"/>
      <c r="Y495" s="87"/>
      <c r="Z495" s="87"/>
      <c r="AA495" s="87"/>
      <c r="AB495" s="87"/>
      <c r="AC495" s="87"/>
      <c r="AD495" s="87"/>
      <c r="AE495" s="87"/>
      <c r="AF495" s="87"/>
      <c r="AG495" s="87"/>
    </row>
    <row r="496" spans="1:33" ht="31.5" customHeight="1">
      <c r="A496" s="87"/>
      <c r="B496" s="87"/>
      <c r="C496" s="87"/>
      <c r="D496" s="87"/>
      <c r="E496" s="396"/>
      <c r="F496" s="397"/>
      <c r="G496" s="397"/>
      <c r="H496" s="396"/>
      <c r="I496" s="397"/>
      <c r="J496" s="398"/>
      <c r="K496" s="87"/>
      <c r="L496" s="87"/>
      <c r="M496" s="398"/>
      <c r="N496" s="398"/>
      <c r="O496" s="398"/>
      <c r="P496" s="87"/>
      <c r="Q496" s="87"/>
      <c r="R496" s="87"/>
      <c r="S496" s="87"/>
      <c r="T496" s="87"/>
      <c r="U496" s="87"/>
      <c r="V496" s="87"/>
      <c r="W496" s="87"/>
      <c r="X496" s="87"/>
      <c r="Y496" s="87"/>
      <c r="Z496" s="87"/>
      <c r="AA496" s="87"/>
      <c r="AB496" s="87"/>
      <c r="AC496" s="87"/>
      <c r="AD496" s="87"/>
      <c r="AE496" s="87"/>
      <c r="AF496" s="87"/>
      <c r="AG496" s="87"/>
    </row>
    <row r="497" spans="1:33" ht="31.5" customHeight="1">
      <c r="A497" s="87"/>
      <c r="B497" s="87"/>
      <c r="C497" s="87"/>
      <c r="D497" s="87"/>
      <c r="E497" s="396"/>
      <c r="F497" s="397"/>
      <c r="G497" s="397"/>
      <c r="H497" s="396"/>
      <c r="I497" s="397"/>
      <c r="J497" s="398"/>
      <c r="K497" s="87"/>
      <c r="L497" s="87"/>
      <c r="M497" s="398"/>
      <c r="N497" s="398"/>
      <c r="O497" s="398"/>
      <c r="P497" s="87"/>
      <c r="Q497" s="87"/>
      <c r="R497" s="87"/>
      <c r="S497" s="87"/>
      <c r="T497" s="87"/>
      <c r="U497" s="87"/>
      <c r="V497" s="87"/>
      <c r="W497" s="87"/>
      <c r="X497" s="87"/>
      <c r="Y497" s="87"/>
      <c r="Z497" s="87"/>
      <c r="AA497" s="87"/>
      <c r="AB497" s="87"/>
      <c r="AC497" s="87"/>
      <c r="AD497" s="87"/>
      <c r="AE497" s="87"/>
      <c r="AF497" s="87"/>
      <c r="AG497" s="87"/>
    </row>
    <row r="498" spans="1:33" ht="31.5" customHeight="1">
      <c r="A498" s="87"/>
      <c r="B498" s="87"/>
      <c r="C498" s="87"/>
      <c r="D498" s="87"/>
      <c r="E498" s="396"/>
      <c r="F498" s="397"/>
      <c r="G498" s="397"/>
      <c r="H498" s="396"/>
      <c r="I498" s="397"/>
      <c r="J498" s="398"/>
      <c r="K498" s="87"/>
      <c r="L498" s="87"/>
      <c r="M498" s="398"/>
      <c r="N498" s="398"/>
      <c r="O498" s="398"/>
      <c r="P498" s="87"/>
      <c r="Q498" s="87"/>
      <c r="R498" s="87"/>
      <c r="S498" s="87"/>
      <c r="T498" s="87"/>
      <c r="U498" s="87"/>
      <c r="V498" s="87"/>
      <c r="W498" s="87"/>
      <c r="X498" s="87"/>
      <c r="Y498" s="87"/>
      <c r="Z498" s="87"/>
      <c r="AA498" s="87"/>
      <c r="AB498" s="87"/>
      <c r="AC498" s="87"/>
      <c r="AD498" s="87"/>
      <c r="AE498" s="87"/>
      <c r="AF498" s="87"/>
      <c r="AG498" s="87"/>
    </row>
    <row r="499" spans="1:33" ht="31.5" customHeight="1">
      <c r="A499" s="87"/>
      <c r="B499" s="87"/>
      <c r="C499" s="87"/>
      <c r="D499" s="87"/>
      <c r="E499" s="396"/>
      <c r="F499" s="397"/>
      <c r="G499" s="397"/>
      <c r="H499" s="396"/>
      <c r="I499" s="397"/>
      <c r="J499" s="398"/>
      <c r="K499" s="87"/>
      <c r="L499" s="87"/>
      <c r="M499" s="398"/>
      <c r="N499" s="398"/>
      <c r="O499" s="398"/>
      <c r="P499" s="87"/>
      <c r="Q499" s="87"/>
      <c r="R499" s="87"/>
      <c r="S499" s="87"/>
      <c r="T499" s="87"/>
      <c r="U499" s="87"/>
      <c r="V499" s="87"/>
      <c r="W499" s="87"/>
      <c r="X499" s="87"/>
      <c r="Y499" s="87"/>
      <c r="Z499" s="87"/>
      <c r="AA499" s="87"/>
      <c r="AB499" s="87"/>
      <c r="AC499" s="87"/>
      <c r="AD499" s="87"/>
      <c r="AE499" s="87"/>
      <c r="AF499" s="87"/>
      <c r="AG499" s="87"/>
    </row>
    <row r="500" spans="1:33" ht="31.5" customHeight="1">
      <c r="A500" s="87"/>
      <c r="B500" s="87"/>
      <c r="C500" s="87"/>
      <c r="D500" s="87"/>
      <c r="E500" s="396"/>
      <c r="F500" s="397"/>
      <c r="G500" s="397"/>
      <c r="H500" s="396"/>
      <c r="I500" s="397"/>
      <c r="J500" s="398"/>
      <c r="K500" s="87"/>
      <c r="L500" s="87"/>
      <c r="M500" s="398"/>
      <c r="N500" s="398"/>
      <c r="O500" s="398"/>
      <c r="P500" s="87"/>
      <c r="Q500" s="87"/>
      <c r="R500" s="87"/>
      <c r="S500" s="87"/>
      <c r="T500" s="87"/>
      <c r="U500" s="87"/>
      <c r="V500" s="87"/>
      <c r="W500" s="87"/>
      <c r="X500" s="87"/>
      <c r="Y500" s="87"/>
      <c r="Z500" s="87"/>
      <c r="AA500" s="87"/>
      <c r="AB500" s="87"/>
      <c r="AC500" s="87"/>
      <c r="AD500" s="87"/>
      <c r="AE500" s="87"/>
      <c r="AF500" s="87"/>
      <c r="AG500" s="87"/>
    </row>
    <row r="501" spans="1:33" ht="31.5" customHeight="1">
      <c r="A501" s="87"/>
      <c r="B501" s="87"/>
      <c r="C501" s="87"/>
      <c r="D501" s="87"/>
      <c r="E501" s="396"/>
      <c r="F501" s="397"/>
      <c r="G501" s="397"/>
      <c r="H501" s="396"/>
      <c r="I501" s="397"/>
      <c r="J501" s="398"/>
      <c r="K501" s="87"/>
      <c r="L501" s="87"/>
      <c r="M501" s="398"/>
      <c r="N501" s="398"/>
      <c r="O501" s="398"/>
      <c r="P501" s="87"/>
      <c r="Q501" s="87"/>
      <c r="R501" s="87"/>
      <c r="S501" s="87"/>
      <c r="T501" s="87"/>
      <c r="U501" s="87"/>
      <c r="V501" s="87"/>
      <c r="W501" s="87"/>
      <c r="X501" s="87"/>
      <c r="Y501" s="87"/>
      <c r="Z501" s="87"/>
      <c r="AA501" s="87"/>
      <c r="AB501" s="87"/>
      <c r="AC501" s="87"/>
      <c r="AD501" s="87"/>
      <c r="AE501" s="87"/>
      <c r="AF501" s="87"/>
      <c r="AG501" s="87"/>
    </row>
    <row r="502" spans="1:33" ht="31.5" customHeight="1">
      <c r="A502" s="87"/>
      <c r="B502" s="87"/>
      <c r="C502" s="87"/>
      <c r="D502" s="87"/>
      <c r="E502" s="396"/>
      <c r="F502" s="397"/>
      <c r="G502" s="397"/>
      <c r="H502" s="396"/>
      <c r="I502" s="397"/>
      <c r="J502" s="398"/>
      <c r="K502" s="87"/>
      <c r="L502" s="87"/>
      <c r="M502" s="398"/>
      <c r="N502" s="398"/>
      <c r="O502" s="398"/>
      <c r="P502" s="87"/>
      <c r="Q502" s="87"/>
      <c r="R502" s="87"/>
      <c r="S502" s="87"/>
      <c r="T502" s="87"/>
      <c r="U502" s="87"/>
      <c r="V502" s="87"/>
      <c r="W502" s="87"/>
      <c r="X502" s="87"/>
      <c r="Y502" s="87"/>
      <c r="Z502" s="87"/>
      <c r="AA502" s="87"/>
      <c r="AB502" s="87"/>
      <c r="AC502" s="87"/>
      <c r="AD502" s="87"/>
      <c r="AE502" s="87"/>
      <c r="AF502" s="87"/>
      <c r="AG502" s="87"/>
    </row>
    <row r="503" spans="1:33" ht="31.5" customHeight="1">
      <c r="A503" s="87"/>
      <c r="B503" s="87"/>
      <c r="C503" s="87"/>
      <c r="D503" s="87"/>
      <c r="E503" s="396"/>
      <c r="F503" s="397"/>
      <c r="G503" s="397"/>
      <c r="H503" s="396"/>
      <c r="I503" s="397"/>
      <c r="J503" s="398"/>
      <c r="K503" s="87"/>
      <c r="L503" s="87"/>
      <c r="M503" s="398"/>
      <c r="N503" s="398"/>
      <c r="O503" s="398"/>
      <c r="P503" s="87"/>
      <c r="Q503" s="87"/>
      <c r="R503" s="87"/>
      <c r="S503" s="87"/>
      <c r="T503" s="87"/>
      <c r="U503" s="87"/>
      <c r="V503" s="87"/>
      <c r="W503" s="87"/>
      <c r="X503" s="87"/>
      <c r="Y503" s="87"/>
      <c r="Z503" s="87"/>
      <c r="AA503" s="87"/>
      <c r="AB503" s="87"/>
      <c r="AC503" s="87"/>
      <c r="AD503" s="87"/>
      <c r="AE503" s="87"/>
      <c r="AF503" s="87"/>
      <c r="AG503" s="87"/>
    </row>
    <row r="504" spans="1:33" ht="31.5" customHeight="1">
      <c r="A504" s="87"/>
      <c r="B504" s="87"/>
      <c r="C504" s="87"/>
      <c r="D504" s="87"/>
      <c r="E504" s="396"/>
      <c r="F504" s="397"/>
      <c r="G504" s="397"/>
      <c r="H504" s="396"/>
      <c r="I504" s="397"/>
      <c r="J504" s="398"/>
      <c r="K504" s="87"/>
      <c r="L504" s="87"/>
      <c r="M504" s="398"/>
      <c r="N504" s="398"/>
      <c r="O504" s="398"/>
      <c r="P504" s="87"/>
      <c r="Q504" s="87"/>
      <c r="R504" s="87"/>
      <c r="S504" s="87"/>
      <c r="T504" s="87"/>
      <c r="U504" s="87"/>
      <c r="V504" s="87"/>
      <c r="W504" s="87"/>
      <c r="X504" s="87"/>
      <c r="Y504" s="87"/>
      <c r="Z504" s="87"/>
      <c r="AA504" s="87"/>
      <c r="AB504" s="87"/>
      <c r="AC504" s="87"/>
      <c r="AD504" s="87"/>
      <c r="AE504" s="87"/>
      <c r="AF504" s="87"/>
      <c r="AG504" s="87"/>
    </row>
    <row r="505" spans="1:33" ht="31.5" customHeight="1">
      <c r="A505" s="87"/>
      <c r="B505" s="87"/>
      <c r="C505" s="87"/>
      <c r="D505" s="87"/>
      <c r="E505" s="396"/>
      <c r="F505" s="397"/>
      <c r="G505" s="397"/>
      <c r="H505" s="396"/>
      <c r="I505" s="397"/>
      <c r="J505" s="398"/>
      <c r="K505" s="87"/>
      <c r="L505" s="87"/>
      <c r="M505" s="398"/>
      <c r="N505" s="398"/>
      <c r="O505" s="398"/>
      <c r="P505" s="87"/>
      <c r="Q505" s="87"/>
      <c r="R505" s="87"/>
      <c r="S505" s="87"/>
      <c r="T505" s="87"/>
      <c r="U505" s="87"/>
      <c r="V505" s="87"/>
      <c r="W505" s="87"/>
      <c r="X505" s="87"/>
      <c r="Y505" s="87"/>
      <c r="Z505" s="87"/>
      <c r="AA505" s="87"/>
      <c r="AB505" s="87"/>
      <c r="AC505" s="87"/>
      <c r="AD505" s="87"/>
      <c r="AE505" s="87"/>
      <c r="AF505" s="87"/>
      <c r="AG505" s="87"/>
    </row>
    <row r="506" spans="1:33" ht="31.5" customHeight="1">
      <c r="A506" s="87"/>
      <c r="B506" s="87"/>
      <c r="C506" s="87"/>
      <c r="D506" s="87"/>
      <c r="E506" s="396"/>
      <c r="F506" s="397"/>
      <c r="G506" s="397"/>
      <c r="H506" s="396"/>
      <c r="I506" s="397"/>
      <c r="J506" s="398"/>
      <c r="K506" s="87"/>
      <c r="L506" s="87"/>
      <c r="M506" s="398"/>
      <c r="N506" s="398"/>
      <c r="O506" s="398"/>
      <c r="P506" s="87"/>
      <c r="Q506" s="87"/>
      <c r="R506" s="87"/>
      <c r="S506" s="87"/>
      <c r="T506" s="87"/>
      <c r="U506" s="87"/>
      <c r="V506" s="87"/>
      <c r="W506" s="87"/>
      <c r="X506" s="87"/>
      <c r="Y506" s="87"/>
      <c r="Z506" s="87"/>
      <c r="AA506" s="87"/>
      <c r="AB506" s="87"/>
      <c r="AC506" s="87"/>
      <c r="AD506" s="87"/>
      <c r="AE506" s="87"/>
      <c r="AF506" s="87"/>
      <c r="AG506" s="87"/>
    </row>
    <row r="507" spans="1:33" ht="31.5" customHeight="1">
      <c r="A507" s="87"/>
      <c r="B507" s="87"/>
      <c r="C507" s="87"/>
      <c r="D507" s="87"/>
      <c r="E507" s="396"/>
      <c r="F507" s="397"/>
      <c r="G507" s="397"/>
      <c r="H507" s="396"/>
      <c r="I507" s="397"/>
      <c r="J507" s="398"/>
      <c r="K507" s="87"/>
      <c r="L507" s="87"/>
      <c r="M507" s="398"/>
      <c r="N507" s="398"/>
      <c r="O507" s="398"/>
      <c r="P507" s="87"/>
      <c r="Q507" s="87"/>
      <c r="R507" s="87"/>
      <c r="S507" s="87"/>
      <c r="T507" s="87"/>
      <c r="U507" s="87"/>
      <c r="V507" s="87"/>
      <c r="W507" s="87"/>
      <c r="X507" s="87"/>
      <c r="Y507" s="87"/>
      <c r="Z507" s="87"/>
      <c r="AA507" s="87"/>
      <c r="AB507" s="87"/>
      <c r="AC507" s="87"/>
      <c r="AD507" s="87"/>
      <c r="AE507" s="87"/>
      <c r="AF507" s="87"/>
      <c r="AG507" s="87"/>
    </row>
    <row r="508" spans="1:33" ht="31.5" customHeight="1">
      <c r="A508" s="87"/>
      <c r="B508" s="87"/>
      <c r="C508" s="87"/>
      <c r="D508" s="87"/>
      <c r="E508" s="396"/>
      <c r="F508" s="397"/>
      <c r="G508" s="397"/>
      <c r="H508" s="396"/>
      <c r="I508" s="397"/>
      <c r="J508" s="398"/>
      <c r="K508" s="87"/>
      <c r="L508" s="87"/>
      <c r="M508" s="398"/>
      <c r="N508" s="398"/>
      <c r="O508" s="398"/>
      <c r="P508" s="87"/>
      <c r="Q508" s="87"/>
      <c r="R508" s="87"/>
      <c r="S508" s="87"/>
      <c r="T508" s="87"/>
      <c r="U508" s="87"/>
      <c r="V508" s="87"/>
      <c r="W508" s="87"/>
      <c r="X508" s="87"/>
      <c r="Y508" s="87"/>
      <c r="Z508" s="87"/>
      <c r="AA508" s="87"/>
      <c r="AB508" s="87"/>
      <c r="AC508" s="87"/>
      <c r="AD508" s="87"/>
      <c r="AE508" s="87"/>
      <c r="AF508" s="87"/>
      <c r="AG508" s="87"/>
    </row>
    <row r="509" spans="1:33" ht="31.5" customHeight="1">
      <c r="A509" s="87"/>
      <c r="B509" s="87"/>
      <c r="C509" s="87"/>
      <c r="D509" s="87"/>
      <c r="E509" s="396"/>
      <c r="F509" s="397"/>
      <c r="G509" s="397"/>
      <c r="H509" s="396"/>
      <c r="I509" s="397"/>
      <c r="J509" s="398"/>
      <c r="K509" s="87"/>
      <c r="L509" s="87"/>
      <c r="M509" s="398"/>
      <c r="N509" s="398"/>
      <c r="O509" s="398"/>
      <c r="P509" s="87"/>
      <c r="Q509" s="87"/>
      <c r="R509" s="87"/>
      <c r="S509" s="87"/>
      <c r="T509" s="87"/>
      <c r="U509" s="87"/>
      <c r="V509" s="87"/>
      <c r="W509" s="87"/>
      <c r="X509" s="87"/>
      <c r="Y509" s="87"/>
      <c r="Z509" s="87"/>
      <c r="AA509" s="87"/>
      <c r="AB509" s="87"/>
      <c r="AC509" s="87"/>
      <c r="AD509" s="87"/>
      <c r="AE509" s="87"/>
      <c r="AF509" s="87"/>
      <c r="AG509" s="87"/>
    </row>
    <row r="510" spans="1:33" ht="31.5" customHeight="1">
      <c r="A510" s="87"/>
      <c r="B510" s="87"/>
      <c r="C510" s="87"/>
      <c r="D510" s="87"/>
      <c r="E510" s="396"/>
      <c r="F510" s="397"/>
      <c r="G510" s="397"/>
      <c r="H510" s="396"/>
      <c r="I510" s="397"/>
      <c r="J510" s="398"/>
      <c r="K510" s="87"/>
      <c r="L510" s="87"/>
      <c r="M510" s="398"/>
      <c r="N510" s="398"/>
      <c r="O510" s="398"/>
      <c r="P510" s="87"/>
      <c r="Q510" s="87"/>
      <c r="R510" s="87"/>
      <c r="S510" s="87"/>
      <c r="T510" s="87"/>
      <c r="U510" s="87"/>
      <c r="V510" s="87"/>
      <c r="W510" s="87"/>
      <c r="X510" s="87"/>
      <c r="Y510" s="87"/>
      <c r="Z510" s="87"/>
      <c r="AA510" s="87"/>
      <c r="AB510" s="87"/>
      <c r="AC510" s="87"/>
      <c r="AD510" s="87"/>
      <c r="AE510" s="87"/>
      <c r="AF510" s="87"/>
      <c r="AG510" s="87"/>
    </row>
    <row r="511" spans="1:33" ht="31.5" customHeight="1">
      <c r="A511" s="87"/>
      <c r="B511" s="87"/>
      <c r="C511" s="87"/>
      <c r="D511" s="87"/>
      <c r="E511" s="396"/>
      <c r="F511" s="397"/>
      <c r="G511" s="397"/>
      <c r="H511" s="396"/>
      <c r="I511" s="397"/>
      <c r="J511" s="398"/>
      <c r="K511" s="87"/>
      <c r="L511" s="87"/>
      <c r="M511" s="398"/>
      <c r="N511" s="398"/>
      <c r="O511" s="398"/>
      <c r="P511" s="87"/>
      <c r="Q511" s="87"/>
      <c r="R511" s="87"/>
      <c r="S511" s="87"/>
      <c r="T511" s="87"/>
      <c r="U511" s="87"/>
      <c r="V511" s="87"/>
      <c r="W511" s="87"/>
      <c r="X511" s="87"/>
      <c r="Y511" s="87"/>
      <c r="Z511" s="87"/>
      <c r="AA511" s="87"/>
      <c r="AB511" s="87"/>
      <c r="AC511" s="87"/>
      <c r="AD511" s="87"/>
      <c r="AE511" s="87"/>
      <c r="AF511" s="87"/>
      <c r="AG511" s="87"/>
    </row>
    <row r="512" spans="1:33" ht="31.5" customHeight="1">
      <c r="A512" s="87"/>
      <c r="B512" s="87"/>
      <c r="C512" s="87"/>
      <c r="D512" s="87"/>
      <c r="E512" s="396"/>
      <c r="F512" s="397"/>
      <c r="G512" s="397"/>
      <c r="H512" s="396"/>
      <c r="I512" s="397"/>
      <c r="J512" s="398"/>
      <c r="K512" s="87"/>
      <c r="L512" s="87"/>
      <c r="M512" s="398"/>
      <c r="N512" s="398"/>
      <c r="O512" s="398"/>
      <c r="P512" s="87"/>
      <c r="Q512" s="87"/>
      <c r="R512" s="87"/>
      <c r="S512" s="87"/>
      <c r="T512" s="87"/>
      <c r="U512" s="87"/>
      <c r="V512" s="87"/>
      <c r="W512" s="87"/>
      <c r="X512" s="87"/>
      <c r="Y512" s="87"/>
      <c r="Z512" s="87"/>
      <c r="AA512" s="87"/>
      <c r="AB512" s="87"/>
      <c r="AC512" s="87"/>
      <c r="AD512" s="87"/>
      <c r="AE512" s="87"/>
      <c r="AF512" s="87"/>
      <c r="AG512" s="87"/>
    </row>
    <row r="513" spans="1:33" ht="31.5" customHeight="1">
      <c r="A513" s="87"/>
      <c r="B513" s="87"/>
      <c r="C513" s="87"/>
      <c r="D513" s="87"/>
      <c r="E513" s="396"/>
      <c r="F513" s="397"/>
      <c r="G513" s="397"/>
      <c r="H513" s="396"/>
      <c r="I513" s="397"/>
      <c r="J513" s="398"/>
      <c r="K513" s="87"/>
      <c r="L513" s="87"/>
      <c r="M513" s="398"/>
      <c r="N513" s="398"/>
      <c r="O513" s="398"/>
      <c r="P513" s="87"/>
      <c r="Q513" s="87"/>
      <c r="R513" s="87"/>
      <c r="S513" s="87"/>
      <c r="T513" s="87"/>
      <c r="U513" s="87"/>
      <c r="V513" s="87"/>
      <c r="W513" s="87"/>
      <c r="X513" s="87"/>
      <c r="Y513" s="87"/>
      <c r="Z513" s="87"/>
      <c r="AA513" s="87"/>
      <c r="AB513" s="87"/>
      <c r="AC513" s="87"/>
      <c r="AD513" s="87"/>
      <c r="AE513" s="87"/>
      <c r="AF513" s="87"/>
      <c r="AG513" s="87"/>
    </row>
    <row r="514" spans="1:33" ht="31.5" customHeight="1">
      <c r="A514" s="87"/>
      <c r="B514" s="87"/>
      <c r="C514" s="87"/>
      <c r="D514" s="87"/>
      <c r="E514" s="396"/>
      <c r="F514" s="397"/>
      <c r="G514" s="397"/>
      <c r="H514" s="396"/>
      <c r="I514" s="397"/>
      <c r="J514" s="398"/>
      <c r="K514" s="87"/>
      <c r="L514" s="87"/>
      <c r="M514" s="398"/>
      <c r="N514" s="398"/>
      <c r="O514" s="398"/>
      <c r="P514" s="87"/>
      <c r="Q514" s="87"/>
      <c r="R514" s="87"/>
      <c r="S514" s="87"/>
      <c r="T514" s="87"/>
      <c r="U514" s="87"/>
      <c r="V514" s="87"/>
      <c r="W514" s="87"/>
      <c r="X514" s="87"/>
      <c r="Y514" s="87"/>
      <c r="Z514" s="87"/>
      <c r="AA514" s="87"/>
      <c r="AB514" s="87"/>
      <c r="AC514" s="87"/>
      <c r="AD514" s="87"/>
      <c r="AE514" s="87"/>
      <c r="AF514" s="87"/>
      <c r="AG514" s="87"/>
    </row>
    <row r="515" spans="1:33" ht="31.5" customHeight="1">
      <c r="A515" s="87"/>
      <c r="B515" s="87"/>
      <c r="C515" s="87"/>
      <c r="D515" s="87"/>
      <c r="E515" s="396"/>
      <c r="F515" s="397"/>
      <c r="G515" s="397"/>
      <c r="H515" s="396"/>
      <c r="I515" s="397"/>
      <c r="J515" s="398"/>
      <c r="K515" s="87"/>
      <c r="L515" s="87"/>
      <c r="M515" s="398"/>
      <c r="N515" s="398"/>
      <c r="O515" s="398"/>
      <c r="P515" s="87"/>
      <c r="Q515" s="87"/>
      <c r="R515" s="87"/>
      <c r="S515" s="87"/>
      <c r="T515" s="87"/>
      <c r="U515" s="87"/>
      <c r="V515" s="87"/>
      <c r="W515" s="87"/>
      <c r="X515" s="87"/>
      <c r="Y515" s="87"/>
      <c r="Z515" s="87"/>
      <c r="AA515" s="87"/>
      <c r="AB515" s="87"/>
      <c r="AC515" s="87"/>
      <c r="AD515" s="87"/>
      <c r="AE515" s="87"/>
      <c r="AF515" s="87"/>
      <c r="AG515" s="87"/>
    </row>
    <row r="516" spans="1:33" ht="31.5" customHeight="1">
      <c r="A516" s="87"/>
      <c r="B516" s="87"/>
      <c r="C516" s="87"/>
      <c r="D516" s="87"/>
      <c r="E516" s="396"/>
      <c r="F516" s="397"/>
      <c r="G516" s="397"/>
      <c r="H516" s="396"/>
      <c r="I516" s="397"/>
      <c r="J516" s="398"/>
      <c r="K516" s="87"/>
      <c r="L516" s="87"/>
      <c r="M516" s="398"/>
      <c r="N516" s="398"/>
      <c r="O516" s="398"/>
      <c r="P516" s="87"/>
      <c r="Q516" s="87"/>
      <c r="R516" s="87"/>
      <c r="S516" s="87"/>
      <c r="T516" s="87"/>
      <c r="U516" s="87"/>
      <c r="V516" s="87"/>
      <c r="W516" s="87"/>
      <c r="X516" s="87"/>
      <c r="Y516" s="87"/>
      <c r="Z516" s="87"/>
      <c r="AA516" s="87"/>
      <c r="AB516" s="87"/>
      <c r="AC516" s="87"/>
      <c r="AD516" s="87"/>
      <c r="AE516" s="87"/>
      <c r="AF516" s="87"/>
      <c r="AG516" s="87"/>
    </row>
    <row r="517" spans="1:33" ht="31.5" customHeight="1">
      <c r="A517" s="87"/>
      <c r="B517" s="87"/>
      <c r="C517" s="87"/>
      <c r="D517" s="87"/>
      <c r="E517" s="396"/>
      <c r="F517" s="397"/>
      <c r="G517" s="397"/>
      <c r="H517" s="396"/>
      <c r="I517" s="397"/>
      <c r="J517" s="398"/>
      <c r="K517" s="87"/>
      <c r="L517" s="87"/>
      <c r="M517" s="398"/>
      <c r="N517" s="398"/>
      <c r="O517" s="398"/>
      <c r="P517" s="87"/>
      <c r="Q517" s="87"/>
      <c r="R517" s="87"/>
      <c r="S517" s="87"/>
      <c r="T517" s="87"/>
      <c r="U517" s="87"/>
      <c r="V517" s="87"/>
      <c r="W517" s="87"/>
      <c r="X517" s="87"/>
      <c r="Y517" s="87"/>
      <c r="Z517" s="87"/>
      <c r="AA517" s="87"/>
      <c r="AB517" s="87"/>
      <c r="AC517" s="87"/>
      <c r="AD517" s="87"/>
      <c r="AE517" s="87"/>
      <c r="AF517" s="87"/>
      <c r="AG517" s="87"/>
    </row>
    <row r="518" spans="1:33" ht="31.5" customHeight="1">
      <c r="A518" s="87"/>
      <c r="B518" s="87"/>
      <c r="C518" s="87"/>
      <c r="D518" s="87"/>
      <c r="E518" s="396"/>
      <c r="F518" s="397"/>
      <c r="G518" s="397"/>
      <c r="H518" s="396"/>
      <c r="I518" s="397"/>
      <c r="J518" s="398"/>
      <c r="K518" s="87"/>
      <c r="L518" s="87"/>
      <c r="M518" s="398"/>
      <c r="N518" s="398"/>
      <c r="O518" s="398"/>
      <c r="P518" s="87"/>
      <c r="Q518" s="87"/>
      <c r="R518" s="87"/>
      <c r="S518" s="87"/>
      <c r="T518" s="87"/>
      <c r="U518" s="87"/>
      <c r="V518" s="87"/>
      <c r="W518" s="87"/>
      <c r="X518" s="87"/>
      <c r="Y518" s="87"/>
      <c r="Z518" s="87"/>
      <c r="AA518" s="87"/>
      <c r="AB518" s="87"/>
      <c r="AC518" s="87"/>
      <c r="AD518" s="87"/>
      <c r="AE518" s="87"/>
      <c r="AF518" s="87"/>
      <c r="AG518" s="87"/>
    </row>
    <row r="519" spans="1:33" ht="31.5" customHeight="1">
      <c r="A519" s="87"/>
      <c r="B519" s="87"/>
      <c r="C519" s="87"/>
      <c r="D519" s="87"/>
      <c r="E519" s="396"/>
      <c r="F519" s="397"/>
      <c r="G519" s="397"/>
      <c r="H519" s="396"/>
      <c r="I519" s="397"/>
      <c r="J519" s="398"/>
      <c r="K519" s="87"/>
      <c r="L519" s="87"/>
      <c r="M519" s="398"/>
      <c r="N519" s="398"/>
      <c r="O519" s="398"/>
      <c r="P519" s="87"/>
      <c r="Q519" s="87"/>
      <c r="R519" s="87"/>
      <c r="S519" s="87"/>
      <c r="T519" s="87"/>
      <c r="U519" s="87"/>
      <c r="V519" s="87"/>
      <c r="W519" s="87"/>
      <c r="X519" s="87"/>
      <c r="Y519" s="87"/>
      <c r="Z519" s="87"/>
      <c r="AA519" s="87"/>
      <c r="AB519" s="87"/>
      <c r="AC519" s="87"/>
      <c r="AD519" s="87"/>
      <c r="AE519" s="87"/>
      <c r="AF519" s="87"/>
      <c r="AG519" s="87"/>
    </row>
    <row r="520" spans="1:33" ht="31.5" customHeight="1">
      <c r="A520" s="87"/>
      <c r="B520" s="87"/>
      <c r="C520" s="87"/>
      <c r="D520" s="87"/>
      <c r="E520" s="396"/>
      <c r="F520" s="397"/>
      <c r="G520" s="397"/>
      <c r="H520" s="396"/>
      <c r="I520" s="397"/>
      <c r="J520" s="398"/>
      <c r="K520" s="87"/>
      <c r="L520" s="87"/>
      <c r="M520" s="398"/>
      <c r="N520" s="398"/>
      <c r="O520" s="398"/>
      <c r="P520" s="87"/>
      <c r="Q520" s="87"/>
      <c r="R520" s="87"/>
      <c r="S520" s="87"/>
      <c r="T520" s="87"/>
      <c r="U520" s="87"/>
      <c r="V520" s="87"/>
      <c r="W520" s="87"/>
      <c r="X520" s="87"/>
      <c r="Y520" s="87"/>
      <c r="Z520" s="87"/>
      <c r="AA520" s="87"/>
      <c r="AB520" s="87"/>
      <c r="AC520" s="87"/>
      <c r="AD520" s="87"/>
      <c r="AE520" s="87"/>
      <c r="AF520" s="87"/>
      <c r="AG520" s="87"/>
    </row>
    <row r="521" spans="1:33" ht="31.5" customHeight="1">
      <c r="A521" s="87"/>
      <c r="B521" s="87"/>
      <c r="C521" s="87"/>
      <c r="D521" s="87"/>
      <c r="E521" s="396"/>
      <c r="F521" s="397"/>
      <c r="G521" s="397"/>
      <c r="H521" s="396"/>
      <c r="I521" s="397"/>
      <c r="J521" s="398"/>
      <c r="K521" s="87"/>
      <c r="L521" s="87"/>
      <c r="M521" s="398"/>
      <c r="N521" s="398"/>
      <c r="O521" s="398"/>
      <c r="P521" s="87"/>
      <c r="Q521" s="87"/>
      <c r="R521" s="87"/>
      <c r="S521" s="87"/>
      <c r="T521" s="87"/>
      <c r="U521" s="87"/>
      <c r="V521" s="87"/>
      <c r="W521" s="87"/>
      <c r="X521" s="87"/>
      <c r="Y521" s="87"/>
      <c r="Z521" s="87"/>
      <c r="AA521" s="87"/>
      <c r="AB521" s="87"/>
      <c r="AC521" s="87"/>
      <c r="AD521" s="87"/>
      <c r="AE521" s="87"/>
      <c r="AF521" s="87"/>
      <c r="AG521" s="87"/>
    </row>
    <row r="522" spans="1:33" ht="31.5" customHeight="1">
      <c r="A522" s="87"/>
      <c r="B522" s="87"/>
      <c r="C522" s="87"/>
      <c r="D522" s="87"/>
      <c r="E522" s="396"/>
      <c r="F522" s="397"/>
      <c r="G522" s="397"/>
      <c r="H522" s="396"/>
      <c r="I522" s="397"/>
      <c r="J522" s="398"/>
      <c r="K522" s="87"/>
      <c r="L522" s="87"/>
      <c r="M522" s="398"/>
      <c r="N522" s="398"/>
      <c r="O522" s="398"/>
      <c r="P522" s="87"/>
      <c r="Q522" s="87"/>
      <c r="R522" s="87"/>
      <c r="S522" s="87"/>
      <c r="T522" s="87"/>
      <c r="U522" s="87"/>
      <c r="V522" s="87"/>
      <c r="W522" s="87"/>
      <c r="X522" s="87"/>
      <c r="Y522" s="87"/>
      <c r="Z522" s="87"/>
      <c r="AA522" s="87"/>
      <c r="AB522" s="87"/>
      <c r="AC522" s="87"/>
      <c r="AD522" s="87"/>
      <c r="AE522" s="87"/>
      <c r="AF522" s="87"/>
      <c r="AG522" s="87"/>
    </row>
    <row r="523" spans="1:33" ht="31.5" customHeight="1">
      <c r="A523" s="87"/>
      <c r="B523" s="87"/>
      <c r="C523" s="87"/>
      <c r="D523" s="87"/>
      <c r="E523" s="396"/>
      <c r="F523" s="397"/>
      <c r="G523" s="397"/>
      <c r="H523" s="396"/>
      <c r="I523" s="397"/>
      <c r="J523" s="398"/>
      <c r="K523" s="87"/>
      <c r="L523" s="87"/>
      <c r="M523" s="398"/>
      <c r="N523" s="398"/>
      <c r="O523" s="398"/>
      <c r="P523" s="87"/>
      <c r="Q523" s="87"/>
      <c r="R523" s="87"/>
      <c r="S523" s="87"/>
      <c r="T523" s="87"/>
      <c r="U523" s="87"/>
      <c r="V523" s="87"/>
      <c r="W523" s="87"/>
      <c r="X523" s="87"/>
      <c r="Y523" s="87"/>
      <c r="Z523" s="87"/>
      <c r="AA523" s="87"/>
      <c r="AB523" s="87"/>
      <c r="AC523" s="87"/>
      <c r="AD523" s="87"/>
      <c r="AE523" s="87"/>
      <c r="AF523" s="87"/>
      <c r="AG523" s="87"/>
    </row>
    <row r="524" spans="1:33" ht="31.5" customHeight="1">
      <c r="A524" s="87"/>
      <c r="B524" s="87"/>
      <c r="C524" s="87"/>
      <c r="D524" s="87"/>
      <c r="E524" s="396"/>
      <c r="F524" s="397"/>
      <c r="G524" s="397"/>
      <c r="H524" s="396"/>
      <c r="I524" s="397"/>
      <c r="J524" s="398"/>
      <c r="K524" s="87"/>
      <c r="L524" s="87"/>
      <c r="M524" s="398"/>
      <c r="N524" s="398"/>
      <c r="O524" s="398"/>
      <c r="P524" s="87"/>
      <c r="Q524" s="87"/>
      <c r="R524" s="87"/>
      <c r="S524" s="87"/>
      <c r="T524" s="87"/>
      <c r="U524" s="87"/>
      <c r="V524" s="87"/>
      <c r="W524" s="87"/>
      <c r="X524" s="87"/>
      <c r="Y524" s="87"/>
      <c r="Z524" s="87"/>
      <c r="AA524" s="87"/>
      <c r="AB524" s="87"/>
      <c r="AC524" s="87"/>
      <c r="AD524" s="87"/>
      <c r="AE524" s="87"/>
      <c r="AF524" s="87"/>
      <c r="AG524" s="87"/>
    </row>
    <row r="525" spans="1:33" ht="31.5" customHeight="1">
      <c r="A525" s="87"/>
      <c r="B525" s="87"/>
      <c r="C525" s="87"/>
      <c r="D525" s="87"/>
      <c r="E525" s="396"/>
      <c r="F525" s="397"/>
      <c r="G525" s="397"/>
      <c r="H525" s="396"/>
      <c r="I525" s="397"/>
      <c r="J525" s="398"/>
      <c r="K525" s="87"/>
      <c r="L525" s="87"/>
      <c r="M525" s="398"/>
      <c r="N525" s="398"/>
      <c r="O525" s="398"/>
      <c r="P525" s="87"/>
      <c r="Q525" s="87"/>
      <c r="R525" s="87"/>
      <c r="S525" s="87"/>
      <c r="T525" s="87"/>
      <c r="U525" s="87"/>
      <c r="V525" s="87"/>
      <c r="W525" s="87"/>
      <c r="X525" s="87"/>
      <c r="Y525" s="87"/>
      <c r="Z525" s="87"/>
      <c r="AA525" s="87"/>
      <c r="AB525" s="87"/>
      <c r="AC525" s="87"/>
      <c r="AD525" s="87"/>
      <c r="AE525" s="87"/>
      <c r="AF525" s="87"/>
      <c r="AG525" s="87"/>
    </row>
    <row r="526" spans="1:33" ht="31.5" customHeight="1">
      <c r="A526" s="87"/>
      <c r="B526" s="87"/>
      <c r="C526" s="87"/>
      <c r="D526" s="87"/>
      <c r="E526" s="396"/>
      <c r="F526" s="397"/>
      <c r="G526" s="397"/>
      <c r="H526" s="396"/>
      <c r="I526" s="397"/>
      <c r="J526" s="398"/>
      <c r="K526" s="87"/>
      <c r="L526" s="87"/>
      <c r="M526" s="398"/>
      <c r="N526" s="398"/>
      <c r="O526" s="398"/>
      <c r="P526" s="87"/>
      <c r="Q526" s="87"/>
      <c r="R526" s="87"/>
      <c r="S526" s="87"/>
      <c r="T526" s="87"/>
      <c r="U526" s="87"/>
      <c r="V526" s="87"/>
      <c r="W526" s="87"/>
      <c r="X526" s="87"/>
      <c r="Y526" s="87"/>
      <c r="Z526" s="87"/>
      <c r="AA526" s="87"/>
      <c r="AB526" s="87"/>
      <c r="AC526" s="87"/>
      <c r="AD526" s="87"/>
      <c r="AE526" s="87"/>
      <c r="AF526" s="87"/>
      <c r="AG526" s="87"/>
    </row>
    <row r="527" spans="1:33" ht="31.5" customHeight="1">
      <c r="A527" s="87"/>
      <c r="B527" s="87"/>
      <c r="C527" s="87"/>
      <c r="D527" s="87"/>
      <c r="E527" s="396"/>
      <c r="F527" s="397"/>
      <c r="G527" s="397"/>
      <c r="H527" s="396"/>
      <c r="I527" s="397"/>
      <c r="J527" s="398"/>
      <c r="K527" s="87"/>
      <c r="L527" s="87"/>
      <c r="M527" s="398"/>
      <c r="N527" s="398"/>
      <c r="O527" s="398"/>
      <c r="P527" s="87"/>
      <c r="Q527" s="87"/>
      <c r="R527" s="87"/>
      <c r="S527" s="87"/>
      <c r="T527" s="87"/>
      <c r="U527" s="87"/>
      <c r="V527" s="87"/>
      <c r="W527" s="87"/>
      <c r="X527" s="87"/>
      <c r="Y527" s="87"/>
      <c r="Z527" s="87"/>
      <c r="AA527" s="87"/>
      <c r="AB527" s="87"/>
      <c r="AC527" s="87"/>
      <c r="AD527" s="87"/>
      <c r="AE527" s="87"/>
      <c r="AF527" s="87"/>
      <c r="AG527" s="87"/>
    </row>
    <row r="528" spans="1:33" ht="31.5" customHeight="1">
      <c r="A528" s="87"/>
      <c r="B528" s="87"/>
      <c r="C528" s="87"/>
      <c r="D528" s="87"/>
      <c r="E528" s="396"/>
      <c r="F528" s="397"/>
      <c r="G528" s="397"/>
      <c r="H528" s="396"/>
      <c r="I528" s="397"/>
      <c r="J528" s="398"/>
      <c r="K528" s="87"/>
      <c r="L528" s="87"/>
      <c r="M528" s="398"/>
      <c r="N528" s="398"/>
      <c r="O528" s="398"/>
      <c r="P528" s="87"/>
      <c r="Q528" s="87"/>
      <c r="R528" s="87"/>
      <c r="S528" s="87"/>
      <c r="T528" s="87"/>
      <c r="U528" s="87"/>
      <c r="V528" s="87"/>
      <c r="W528" s="87"/>
      <c r="X528" s="87"/>
      <c r="Y528" s="87"/>
      <c r="Z528" s="87"/>
      <c r="AA528" s="87"/>
      <c r="AB528" s="87"/>
      <c r="AC528" s="87"/>
      <c r="AD528" s="87"/>
      <c r="AE528" s="87"/>
      <c r="AF528" s="87"/>
      <c r="AG528" s="87"/>
    </row>
    <row r="529" spans="1:33" ht="31.5" customHeight="1">
      <c r="A529" s="87"/>
      <c r="B529" s="87"/>
      <c r="C529" s="87"/>
      <c r="D529" s="87"/>
      <c r="E529" s="396"/>
      <c r="F529" s="397"/>
      <c r="G529" s="397"/>
      <c r="H529" s="396"/>
      <c r="I529" s="397"/>
      <c r="J529" s="398"/>
      <c r="K529" s="87"/>
      <c r="L529" s="87"/>
      <c r="M529" s="398"/>
      <c r="N529" s="398"/>
      <c r="O529" s="398"/>
      <c r="P529" s="87"/>
      <c r="Q529" s="87"/>
      <c r="R529" s="87"/>
      <c r="S529" s="87"/>
      <c r="T529" s="87"/>
      <c r="U529" s="87"/>
      <c r="V529" s="87"/>
      <c r="W529" s="87"/>
      <c r="X529" s="87"/>
      <c r="Y529" s="87"/>
      <c r="Z529" s="87"/>
      <c r="AA529" s="87"/>
      <c r="AB529" s="87"/>
      <c r="AC529" s="87"/>
      <c r="AD529" s="87"/>
      <c r="AE529" s="87"/>
      <c r="AF529" s="87"/>
      <c r="AG529" s="87"/>
    </row>
    <row r="530" spans="1:33" ht="31.5" customHeight="1">
      <c r="A530" s="87"/>
      <c r="B530" s="87"/>
      <c r="C530" s="87"/>
      <c r="D530" s="87"/>
      <c r="E530" s="396"/>
      <c r="F530" s="397"/>
      <c r="G530" s="397"/>
      <c r="H530" s="396"/>
      <c r="I530" s="397"/>
      <c r="J530" s="398"/>
      <c r="K530" s="87"/>
      <c r="L530" s="87"/>
      <c r="M530" s="398"/>
      <c r="N530" s="398"/>
      <c r="O530" s="398"/>
      <c r="P530" s="87"/>
      <c r="Q530" s="87"/>
      <c r="R530" s="87"/>
      <c r="S530" s="87"/>
      <c r="T530" s="87"/>
      <c r="U530" s="87"/>
      <c r="V530" s="87"/>
      <c r="W530" s="87"/>
      <c r="X530" s="87"/>
      <c r="Y530" s="87"/>
      <c r="Z530" s="87"/>
      <c r="AA530" s="87"/>
      <c r="AB530" s="87"/>
      <c r="AC530" s="87"/>
      <c r="AD530" s="87"/>
      <c r="AE530" s="87"/>
      <c r="AF530" s="87"/>
      <c r="AG530" s="87"/>
    </row>
    <row r="531" spans="1:33" ht="31.5" customHeight="1">
      <c r="A531" s="87"/>
      <c r="B531" s="87"/>
      <c r="C531" s="87"/>
      <c r="D531" s="87"/>
      <c r="E531" s="396"/>
      <c r="F531" s="397"/>
      <c r="G531" s="397"/>
      <c r="H531" s="396"/>
      <c r="I531" s="397"/>
      <c r="J531" s="398"/>
      <c r="K531" s="87"/>
      <c r="L531" s="87"/>
      <c r="M531" s="398"/>
      <c r="N531" s="398"/>
      <c r="O531" s="398"/>
      <c r="P531" s="87"/>
      <c r="Q531" s="87"/>
      <c r="R531" s="87"/>
      <c r="S531" s="87"/>
      <c r="T531" s="87"/>
      <c r="U531" s="87"/>
      <c r="V531" s="87"/>
      <c r="W531" s="87"/>
      <c r="X531" s="87"/>
      <c r="Y531" s="87"/>
      <c r="Z531" s="87"/>
      <c r="AA531" s="87"/>
      <c r="AB531" s="87"/>
      <c r="AC531" s="87"/>
      <c r="AD531" s="87"/>
      <c r="AE531" s="87"/>
      <c r="AF531" s="87"/>
      <c r="AG531" s="87"/>
    </row>
    <row r="532" spans="1:33" ht="31.5" customHeight="1">
      <c r="A532" s="87"/>
      <c r="B532" s="87"/>
      <c r="C532" s="87"/>
      <c r="D532" s="87"/>
      <c r="E532" s="396"/>
      <c r="F532" s="397"/>
      <c r="G532" s="397"/>
      <c r="H532" s="396"/>
      <c r="I532" s="397"/>
      <c r="J532" s="398"/>
      <c r="K532" s="87"/>
      <c r="L532" s="87"/>
      <c r="M532" s="398"/>
      <c r="N532" s="398"/>
      <c r="O532" s="398"/>
      <c r="P532" s="87"/>
      <c r="Q532" s="87"/>
      <c r="R532" s="87"/>
      <c r="S532" s="87"/>
      <c r="T532" s="87"/>
      <c r="U532" s="87"/>
      <c r="V532" s="87"/>
      <c r="W532" s="87"/>
      <c r="X532" s="87"/>
      <c r="Y532" s="87"/>
      <c r="Z532" s="87"/>
      <c r="AA532" s="87"/>
      <c r="AB532" s="87"/>
      <c r="AC532" s="87"/>
      <c r="AD532" s="87"/>
      <c r="AE532" s="87"/>
      <c r="AF532" s="87"/>
      <c r="AG532" s="87"/>
    </row>
    <row r="533" spans="1:33" ht="31.5" customHeight="1">
      <c r="A533" s="87"/>
      <c r="B533" s="87"/>
      <c r="C533" s="87"/>
      <c r="D533" s="87"/>
      <c r="E533" s="396"/>
      <c r="F533" s="397"/>
      <c r="G533" s="397"/>
      <c r="H533" s="396"/>
      <c r="I533" s="397"/>
      <c r="J533" s="398"/>
      <c r="K533" s="87"/>
      <c r="L533" s="87"/>
      <c r="M533" s="398"/>
      <c r="N533" s="398"/>
      <c r="O533" s="398"/>
      <c r="P533" s="87"/>
      <c r="Q533" s="87"/>
      <c r="R533" s="87"/>
      <c r="S533" s="87"/>
      <c r="T533" s="87"/>
      <c r="U533" s="87"/>
      <c r="V533" s="87"/>
      <c r="W533" s="87"/>
      <c r="X533" s="87"/>
      <c r="Y533" s="87"/>
      <c r="Z533" s="87"/>
      <c r="AA533" s="87"/>
      <c r="AB533" s="87"/>
      <c r="AC533" s="87"/>
      <c r="AD533" s="87"/>
      <c r="AE533" s="87"/>
      <c r="AF533" s="87"/>
      <c r="AG533" s="87"/>
    </row>
    <row r="534" spans="1:33" ht="31.5" customHeight="1">
      <c r="A534" s="87"/>
      <c r="B534" s="87"/>
      <c r="C534" s="87"/>
      <c r="D534" s="87"/>
      <c r="E534" s="396"/>
      <c r="F534" s="397"/>
      <c r="G534" s="397"/>
      <c r="H534" s="396"/>
      <c r="I534" s="397"/>
      <c r="J534" s="398"/>
      <c r="K534" s="87"/>
      <c r="L534" s="87"/>
      <c r="M534" s="398"/>
      <c r="N534" s="398"/>
      <c r="O534" s="398"/>
      <c r="P534" s="87"/>
      <c r="Q534" s="87"/>
      <c r="R534" s="87"/>
      <c r="S534" s="87"/>
      <c r="T534" s="87"/>
      <c r="U534" s="87"/>
      <c r="V534" s="87"/>
      <c r="W534" s="87"/>
      <c r="X534" s="87"/>
      <c r="Y534" s="87"/>
      <c r="Z534" s="87"/>
      <c r="AA534" s="87"/>
      <c r="AB534" s="87"/>
      <c r="AC534" s="87"/>
      <c r="AD534" s="87"/>
      <c r="AE534" s="87"/>
      <c r="AF534" s="87"/>
      <c r="AG534" s="87"/>
    </row>
    <row r="535" spans="1:33" ht="31.5" customHeight="1">
      <c r="A535" s="87"/>
      <c r="B535" s="87"/>
      <c r="C535" s="87"/>
      <c r="D535" s="87"/>
      <c r="E535" s="396"/>
      <c r="F535" s="397"/>
      <c r="G535" s="397"/>
      <c r="H535" s="396"/>
      <c r="I535" s="397"/>
      <c r="J535" s="398"/>
      <c r="K535" s="87"/>
      <c r="L535" s="87"/>
      <c r="M535" s="398"/>
      <c r="N535" s="398"/>
      <c r="O535" s="398"/>
      <c r="P535" s="87"/>
      <c r="Q535" s="87"/>
      <c r="R535" s="87"/>
      <c r="S535" s="87"/>
      <c r="T535" s="87"/>
      <c r="U535" s="87"/>
      <c r="V535" s="87"/>
      <c r="W535" s="87"/>
      <c r="X535" s="87"/>
      <c r="Y535" s="87"/>
      <c r="Z535" s="87"/>
      <c r="AA535" s="87"/>
      <c r="AB535" s="87"/>
      <c r="AC535" s="87"/>
      <c r="AD535" s="87"/>
      <c r="AE535" s="87"/>
      <c r="AF535" s="87"/>
      <c r="AG535" s="87"/>
    </row>
    <row r="536" spans="1:33" ht="31.5" customHeight="1">
      <c r="A536" s="87"/>
      <c r="B536" s="87"/>
      <c r="C536" s="87"/>
      <c r="D536" s="87"/>
      <c r="E536" s="396"/>
      <c r="F536" s="397"/>
      <c r="G536" s="397"/>
      <c r="H536" s="396"/>
      <c r="I536" s="397"/>
      <c r="J536" s="398"/>
      <c r="K536" s="87"/>
      <c r="L536" s="87"/>
      <c r="M536" s="398"/>
      <c r="N536" s="398"/>
      <c r="O536" s="398"/>
      <c r="P536" s="87"/>
      <c r="Q536" s="87"/>
      <c r="R536" s="87"/>
      <c r="S536" s="87"/>
      <c r="T536" s="87"/>
      <c r="U536" s="87"/>
      <c r="V536" s="87"/>
      <c r="W536" s="87"/>
      <c r="X536" s="87"/>
      <c r="Y536" s="87"/>
      <c r="Z536" s="87"/>
      <c r="AA536" s="87"/>
      <c r="AB536" s="87"/>
      <c r="AC536" s="87"/>
      <c r="AD536" s="87"/>
      <c r="AE536" s="87"/>
      <c r="AF536" s="87"/>
      <c r="AG536" s="87"/>
    </row>
    <row r="537" spans="1:33" ht="31.5" customHeight="1">
      <c r="A537" s="87"/>
      <c r="B537" s="87"/>
      <c r="C537" s="87"/>
      <c r="D537" s="87"/>
      <c r="E537" s="396"/>
      <c r="F537" s="397"/>
      <c r="G537" s="397"/>
      <c r="H537" s="396"/>
      <c r="I537" s="397"/>
      <c r="J537" s="398"/>
      <c r="K537" s="87"/>
      <c r="L537" s="87"/>
      <c r="M537" s="398"/>
      <c r="N537" s="398"/>
      <c r="O537" s="398"/>
      <c r="P537" s="87"/>
      <c r="Q537" s="87"/>
      <c r="R537" s="87"/>
      <c r="S537" s="87"/>
      <c r="T537" s="87"/>
      <c r="U537" s="87"/>
      <c r="V537" s="87"/>
      <c r="W537" s="87"/>
      <c r="X537" s="87"/>
      <c r="Y537" s="87"/>
      <c r="Z537" s="87"/>
      <c r="AA537" s="87"/>
      <c r="AB537" s="87"/>
      <c r="AC537" s="87"/>
      <c r="AD537" s="87"/>
      <c r="AE537" s="87"/>
      <c r="AF537" s="87"/>
      <c r="AG537" s="87"/>
    </row>
    <row r="538" spans="1:33" ht="31.5" customHeight="1">
      <c r="A538" s="87"/>
      <c r="B538" s="87"/>
      <c r="C538" s="87"/>
      <c r="D538" s="87"/>
      <c r="E538" s="396"/>
      <c r="F538" s="397"/>
      <c r="G538" s="397"/>
      <c r="H538" s="396"/>
      <c r="I538" s="397"/>
      <c r="J538" s="398"/>
      <c r="K538" s="87"/>
      <c r="L538" s="87"/>
      <c r="M538" s="398"/>
      <c r="N538" s="398"/>
      <c r="O538" s="398"/>
      <c r="P538" s="87"/>
      <c r="Q538" s="87"/>
      <c r="R538" s="87"/>
      <c r="S538" s="87"/>
      <c r="T538" s="87"/>
      <c r="U538" s="87"/>
      <c r="V538" s="87"/>
      <c r="W538" s="87"/>
      <c r="X538" s="87"/>
      <c r="Y538" s="87"/>
      <c r="Z538" s="87"/>
      <c r="AA538" s="87"/>
      <c r="AB538" s="87"/>
      <c r="AC538" s="87"/>
      <c r="AD538" s="87"/>
      <c r="AE538" s="87"/>
      <c r="AF538" s="87"/>
      <c r="AG538" s="87"/>
    </row>
    <row r="539" spans="1:33" ht="31.5" customHeight="1">
      <c r="A539" s="87"/>
      <c r="B539" s="87"/>
      <c r="C539" s="87"/>
      <c r="D539" s="87"/>
      <c r="E539" s="396"/>
      <c r="F539" s="397"/>
      <c r="G539" s="397"/>
      <c r="H539" s="396"/>
      <c r="I539" s="397"/>
      <c r="J539" s="398"/>
      <c r="K539" s="87"/>
      <c r="L539" s="87"/>
      <c r="M539" s="398"/>
      <c r="N539" s="398"/>
      <c r="O539" s="398"/>
      <c r="P539" s="87"/>
      <c r="Q539" s="87"/>
      <c r="R539" s="87"/>
      <c r="S539" s="87"/>
      <c r="T539" s="87"/>
      <c r="U539" s="87"/>
      <c r="V539" s="87"/>
      <c r="W539" s="87"/>
      <c r="X539" s="87"/>
      <c r="Y539" s="87"/>
      <c r="Z539" s="87"/>
      <c r="AA539" s="87"/>
      <c r="AB539" s="87"/>
      <c r="AC539" s="87"/>
      <c r="AD539" s="87"/>
      <c r="AE539" s="87"/>
      <c r="AF539" s="87"/>
      <c r="AG539" s="87"/>
    </row>
    <row r="540" spans="1:33" ht="31.5" customHeight="1">
      <c r="A540" s="87"/>
      <c r="B540" s="87"/>
      <c r="C540" s="87"/>
      <c r="D540" s="87"/>
      <c r="E540" s="396"/>
      <c r="F540" s="397"/>
      <c r="G540" s="397"/>
      <c r="H540" s="396"/>
      <c r="I540" s="397"/>
      <c r="J540" s="398"/>
      <c r="K540" s="87"/>
      <c r="L540" s="87"/>
      <c r="M540" s="398"/>
      <c r="N540" s="398"/>
      <c r="O540" s="398"/>
      <c r="P540" s="87"/>
      <c r="Q540" s="87"/>
      <c r="R540" s="87"/>
      <c r="S540" s="87"/>
      <c r="T540" s="87"/>
      <c r="U540" s="87"/>
      <c r="V540" s="87"/>
      <c r="W540" s="87"/>
      <c r="X540" s="87"/>
      <c r="Y540" s="87"/>
      <c r="Z540" s="87"/>
      <c r="AA540" s="87"/>
      <c r="AB540" s="87"/>
      <c r="AC540" s="87"/>
      <c r="AD540" s="87"/>
      <c r="AE540" s="87"/>
      <c r="AF540" s="87"/>
      <c r="AG540" s="87"/>
    </row>
    <row r="541" spans="1:33" ht="31.5" customHeight="1">
      <c r="A541" s="87"/>
      <c r="B541" s="87"/>
      <c r="C541" s="87"/>
      <c r="D541" s="87"/>
      <c r="E541" s="396"/>
      <c r="F541" s="397"/>
      <c r="G541" s="397"/>
      <c r="H541" s="396"/>
      <c r="I541" s="397"/>
      <c r="J541" s="398"/>
      <c r="K541" s="87"/>
      <c r="L541" s="87"/>
      <c r="M541" s="398"/>
      <c r="N541" s="398"/>
      <c r="O541" s="398"/>
      <c r="P541" s="87"/>
      <c r="Q541" s="87"/>
      <c r="R541" s="87"/>
      <c r="S541" s="87"/>
      <c r="T541" s="87"/>
      <c r="U541" s="87"/>
      <c r="V541" s="87"/>
      <c r="W541" s="87"/>
      <c r="X541" s="87"/>
      <c r="Y541" s="87"/>
      <c r="Z541" s="87"/>
      <c r="AA541" s="87"/>
      <c r="AB541" s="87"/>
      <c r="AC541" s="87"/>
      <c r="AD541" s="87"/>
      <c r="AE541" s="87"/>
      <c r="AF541" s="87"/>
      <c r="AG541" s="87"/>
    </row>
    <row r="542" spans="1:33" ht="31.5" customHeight="1">
      <c r="A542" s="87"/>
      <c r="B542" s="87"/>
      <c r="C542" s="87"/>
      <c r="D542" s="87"/>
      <c r="E542" s="396"/>
      <c r="F542" s="397"/>
      <c r="G542" s="397"/>
      <c r="H542" s="396"/>
      <c r="I542" s="397"/>
      <c r="J542" s="398"/>
      <c r="K542" s="87"/>
      <c r="L542" s="87"/>
      <c r="M542" s="398"/>
      <c r="N542" s="398"/>
      <c r="O542" s="398"/>
      <c r="P542" s="87"/>
      <c r="Q542" s="87"/>
      <c r="R542" s="87"/>
      <c r="S542" s="87"/>
      <c r="T542" s="87"/>
      <c r="U542" s="87"/>
      <c r="V542" s="87"/>
      <c r="W542" s="87"/>
      <c r="X542" s="87"/>
      <c r="Y542" s="87"/>
      <c r="Z542" s="87"/>
      <c r="AA542" s="87"/>
      <c r="AB542" s="87"/>
      <c r="AC542" s="87"/>
      <c r="AD542" s="87"/>
      <c r="AE542" s="87"/>
      <c r="AF542" s="87"/>
      <c r="AG542" s="87"/>
    </row>
    <row r="543" spans="1:33" ht="31.5" customHeight="1">
      <c r="A543" s="87"/>
      <c r="B543" s="87"/>
      <c r="C543" s="87"/>
      <c r="D543" s="87"/>
      <c r="E543" s="396"/>
      <c r="F543" s="397"/>
      <c r="G543" s="397"/>
      <c r="H543" s="396"/>
      <c r="I543" s="397"/>
      <c r="J543" s="398"/>
      <c r="K543" s="87"/>
      <c r="L543" s="87"/>
      <c r="M543" s="398"/>
      <c r="N543" s="398"/>
      <c r="O543" s="398"/>
      <c r="P543" s="87"/>
      <c r="Q543" s="87"/>
      <c r="R543" s="87"/>
      <c r="S543" s="87"/>
      <c r="T543" s="87"/>
      <c r="U543" s="87"/>
      <c r="V543" s="87"/>
      <c r="W543" s="87"/>
      <c r="X543" s="87"/>
      <c r="Y543" s="87"/>
      <c r="Z543" s="87"/>
      <c r="AA543" s="87"/>
      <c r="AB543" s="87"/>
      <c r="AC543" s="87"/>
      <c r="AD543" s="87"/>
      <c r="AE543" s="87"/>
      <c r="AF543" s="87"/>
      <c r="AG543" s="87"/>
    </row>
    <row r="544" spans="1:33" ht="31.5" customHeight="1">
      <c r="A544" s="87"/>
      <c r="B544" s="87"/>
      <c r="C544" s="87"/>
      <c r="D544" s="87"/>
      <c r="E544" s="396"/>
      <c r="F544" s="397"/>
      <c r="G544" s="397"/>
      <c r="H544" s="396"/>
      <c r="I544" s="397"/>
      <c r="J544" s="398"/>
      <c r="K544" s="87"/>
      <c r="L544" s="87"/>
      <c r="M544" s="398"/>
      <c r="N544" s="398"/>
      <c r="O544" s="398"/>
      <c r="P544" s="87"/>
      <c r="Q544" s="87"/>
      <c r="R544" s="87"/>
      <c r="S544" s="87"/>
      <c r="T544" s="87"/>
      <c r="U544" s="87"/>
      <c r="V544" s="87"/>
      <c r="W544" s="87"/>
      <c r="X544" s="87"/>
      <c r="Y544" s="87"/>
      <c r="Z544" s="87"/>
      <c r="AA544" s="87"/>
      <c r="AB544" s="87"/>
      <c r="AC544" s="87"/>
      <c r="AD544" s="87"/>
      <c r="AE544" s="87"/>
      <c r="AF544" s="87"/>
      <c r="AG544" s="87"/>
    </row>
    <row r="545" spans="1:33" ht="31.5" customHeight="1">
      <c r="A545" s="87"/>
      <c r="B545" s="87"/>
      <c r="C545" s="87"/>
      <c r="D545" s="87"/>
      <c r="E545" s="396"/>
      <c r="F545" s="397"/>
      <c r="G545" s="397"/>
      <c r="H545" s="396"/>
      <c r="I545" s="397"/>
      <c r="J545" s="398"/>
      <c r="K545" s="87"/>
      <c r="L545" s="87"/>
      <c r="M545" s="398"/>
      <c r="N545" s="398"/>
      <c r="O545" s="398"/>
      <c r="P545" s="87"/>
      <c r="Q545" s="87"/>
      <c r="R545" s="87"/>
      <c r="S545" s="87"/>
      <c r="T545" s="87"/>
      <c r="U545" s="87"/>
      <c r="V545" s="87"/>
      <c r="W545" s="87"/>
      <c r="X545" s="87"/>
      <c r="Y545" s="87"/>
      <c r="Z545" s="87"/>
      <c r="AA545" s="87"/>
      <c r="AB545" s="87"/>
      <c r="AC545" s="87"/>
      <c r="AD545" s="87"/>
      <c r="AE545" s="87"/>
      <c r="AF545" s="87"/>
      <c r="AG545" s="87"/>
    </row>
    <row r="546" spans="1:33" ht="31.5" customHeight="1">
      <c r="A546" s="87"/>
      <c r="B546" s="87"/>
      <c r="C546" s="87"/>
      <c r="D546" s="87"/>
      <c r="E546" s="396"/>
      <c r="F546" s="397"/>
      <c r="G546" s="397"/>
      <c r="H546" s="396"/>
      <c r="I546" s="397"/>
      <c r="J546" s="398"/>
      <c r="K546" s="87"/>
      <c r="L546" s="87"/>
      <c r="M546" s="398"/>
      <c r="N546" s="398"/>
      <c r="O546" s="398"/>
      <c r="P546" s="87"/>
      <c r="Q546" s="87"/>
      <c r="R546" s="87"/>
      <c r="S546" s="87"/>
      <c r="T546" s="87"/>
      <c r="U546" s="87"/>
      <c r="V546" s="87"/>
      <c r="W546" s="87"/>
      <c r="X546" s="87"/>
      <c r="Y546" s="87"/>
      <c r="Z546" s="87"/>
      <c r="AA546" s="87"/>
      <c r="AB546" s="87"/>
      <c r="AC546" s="87"/>
      <c r="AD546" s="87"/>
      <c r="AE546" s="87"/>
      <c r="AF546" s="87"/>
      <c r="AG546" s="87"/>
    </row>
    <row r="547" spans="1:33" ht="31.5" customHeight="1">
      <c r="A547" s="87"/>
      <c r="B547" s="87"/>
      <c r="C547" s="87"/>
      <c r="D547" s="87"/>
      <c r="E547" s="396"/>
      <c r="F547" s="397"/>
      <c r="G547" s="397"/>
      <c r="H547" s="396"/>
      <c r="I547" s="397"/>
      <c r="J547" s="398"/>
      <c r="K547" s="87"/>
      <c r="L547" s="87"/>
      <c r="M547" s="398"/>
      <c r="N547" s="398"/>
      <c r="O547" s="398"/>
      <c r="P547" s="87"/>
      <c r="Q547" s="87"/>
      <c r="R547" s="87"/>
      <c r="S547" s="87"/>
      <c r="T547" s="87"/>
      <c r="U547" s="87"/>
      <c r="V547" s="87"/>
      <c r="W547" s="87"/>
      <c r="X547" s="87"/>
      <c r="Y547" s="87"/>
      <c r="Z547" s="87"/>
      <c r="AA547" s="87"/>
      <c r="AB547" s="87"/>
      <c r="AC547" s="87"/>
      <c r="AD547" s="87"/>
      <c r="AE547" s="87"/>
      <c r="AF547" s="87"/>
      <c r="AG547" s="87"/>
    </row>
    <row r="548" spans="1:33" ht="31.5" customHeight="1">
      <c r="A548" s="87"/>
      <c r="B548" s="87"/>
      <c r="C548" s="87"/>
      <c r="D548" s="87"/>
      <c r="E548" s="396"/>
      <c r="F548" s="397"/>
      <c r="G548" s="397"/>
      <c r="H548" s="396"/>
      <c r="I548" s="397"/>
      <c r="J548" s="398"/>
      <c r="K548" s="87"/>
      <c r="L548" s="87"/>
      <c r="M548" s="398"/>
      <c r="N548" s="398"/>
      <c r="O548" s="398"/>
      <c r="P548" s="87"/>
      <c r="Q548" s="87"/>
      <c r="R548" s="87"/>
      <c r="S548" s="87"/>
      <c r="T548" s="87"/>
      <c r="U548" s="87"/>
      <c r="V548" s="87"/>
      <c r="W548" s="87"/>
      <c r="X548" s="87"/>
      <c r="Y548" s="87"/>
      <c r="Z548" s="87"/>
      <c r="AA548" s="87"/>
      <c r="AB548" s="87"/>
      <c r="AC548" s="87"/>
      <c r="AD548" s="87"/>
      <c r="AE548" s="87"/>
      <c r="AF548" s="87"/>
      <c r="AG548" s="87"/>
    </row>
    <row r="549" spans="1:33" ht="31.5" customHeight="1">
      <c r="A549" s="87"/>
      <c r="B549" s="87"/>
      <c r="C549" s="87"/>
      <c r="D549" s="87"/>
      <c r="E549" s="396"/>
      <c r="F549" s="397"/>
      <c r="G549" s="397"/>
      <c r="H549" s="396"/>
      <c r="I549" s="397"/>
      <c r="J549" s="398"/>
      <c r="K549" s="87"/>
      <c r="L549" s="87"/>
      <c r="M549" s="398"/>
      <c r="N549" s="398"/>
      <c r="O549" s="398"/>
      <c r="P549" s="87"/>
      <c r="Q549" s="87"/>
      <c r="R549" s="87"/>
      <c r="S549" s="87"/>
      <c r="T549" s="87"/>
      <c r="U549" s="87"/>
      <c r="V549" s="87"/>
      <c r="W549" s="87"/>
      <c r="X549" s="87"/>
      <c r="Y549" s="87"/>
      <c r="Z549" s="87"/>
      <c r="AA549" s="87"/>
      <c r="AB549" s="87"/>
      <c r="AC549" s="87"/>
      <c r="AD549" s="87"/>
      <c r="AE549" s="87"/>
      <c r="AF549" s="87"/>
      <c r="AG549" s="87"/>
    </row>
    <row r="550" spans="1:33" ht="31.5" customHeight="1">
      <c r="A550" s="87"/>
      <c r="B550" s="87"/>
      <c r="C550" s="87"/>
      <c r="D550" s="87"/>
      <c r="E550" s="396"/>
      <c r="F550" s="397"/>
      <c r="G550" s="397"/>
      <c r="H550" s="396"/>
      <c r="I550" s="397"/>
      <c r="J550" s="398"/>
      <c r="K550" s="87"/>
      <c r="L550" s="87"/>
      <c r="M550" s="398"/>
      <c r="N550" s="398"/>
      <c r="O550" s="398"/>
      <c r="P550" s="87"/>
      <c r="Q550" s="87"/>
      <c r="R550" s="87"/>
      <c r="S550" s="87"/>
      <c r="T550" s="87"/>
      <c r="U550" s="87"/>
      <c r="V550" s="87"/>
      <c r="W550" s="87"/>
      <c r="X550" s="87"/>
      <c r="Y550" s="87"/>
      <c r="Z550" s="87"/>
      <c r="AA550" s="87"/>
      <c r="AB550" s="87"/>
      <c r="AC550" s="87"/>
      <c r="AD550" s="87"/>
      <c r="AE550" s="87"/>
      <c r="AF550" s="87"/>
      <c r="AG550" s="87"/>
    </row>
    <row r="551" spans="1:33" ht="31.5" customHeight="1">
      <c r="A551" s="87"/>
      <c r="B551" s="87"/>
      <c r="C551" s="87"/>
      <c r="D551" s="87"/>
      <c r="E551" s="396"/>
      <c r="F551" s="397"/>
      <c r="G551" s="397"/>
      <c r="H551" s="396"/>
      <c r="I551" s="397"/>
      <c r="J551" s="398"/>
      <c r="K551" s="87"/>
      <c r="L551" s="87"/>
      <c r="M551" s="398"/>
      <c r="N551" s="398"/>
      <c r="O551" s="398"/>
      <c r="P551" s="87"/>
      <c r="Q551" s="87"/>
      <c r="R551" s="87"/>
      <c r="S551" s="87"/>
      <c r="T551" s="87"/>
      <c r="U551" s="87"/>
      <c r="V551" s="87"/>
      <c r="W551" s="87"/>
      <c r="X551" s="87"/>
      <c r="Y551" s="87"/>
      <c r="Z551" s="87"/>
      <c r="AA551" s="87"/>
      <c r="AB551" s="87"/>
      <c r="AC551" s="87"/>
      <c r="AD551" s="87"/>
      <c r="AE551" s="87"/>
      <c r="AF551" s="87"/>
      <c r="AG551" s="87"/>
    </row>
    <row r="552" spans="1:33" ht="31.5" customHeight="1">
      <c r="A552" s="87"/>
      <c r="B552" s="87"/>
      <c r="C552" s="87"/>
      <c r="D552" s="87"/>
      <c r="E552" s="396"/>
      <c r="F552" s="397"/>
      <c r="G552" s="397"/>
      <c r="H552" s="396"/>
      <c r="I552" s="397"/>
      <c r="J552" s="398"/>
      <c r="K552" s="87"/>
      <c r="L552" s="87"/>
      <c r="M552" s="398"/>
      <c r="N552" s="398"/>
      <c r="O552" s="398"/>
      <c r="P552" s="87"/>
      <c r="Q552" s="87"/>
      <c r="R552" s="87"/>
      <c r="S552" s="87"/>
      <c r="T552" s="87"/>
      <c r="U552" s="87"/>
      <c r="V552" s="87"/>
      <c r="W552" s="87"/>
      <c r="X552" s="87"/>
      <c r="Y552" s="87"/>
      <c r="Z552" s="87"/>
      <c r="AA552" s="87"/>
      <c r="AB552" s="87"/>
      <c r="AC552" s="87"/>
      <c r="AD552" s="87"/>
      <c r="AE552" s="87"/>
      <c r="AF552" s="87"/>
      <c r="AG552" s="87"/>
    </row>
    <row r="553" spans="1:33" ht="31.5" customHeight="1">
      <c r="A553" s="87"/>
      <c r="B553" s="87"/>
      <c r="C553" s="87"/>
      <c r="D553" s="87"/>
      <c r="E553" s="396"/>
      <c r="F553" s="397"/>
      <c r="G553" s="397"/>
      <c r="H553" s="396"/>
      <c r="I553" s="397"/>
      <c r="J553" s="398"/>
      <c r="K553" s="87"/>
      <c r="L553" s="87"/>
      <c r="M553" s="398"/>
      <c r="N553" s="398"/>
      <c r="O553" s="398"/>
      <c r="P553" s="87"/>
      <c r="Q553" s="87"/>
      <c r="R553" s="87"/>
      <c r="S553" s="87"/>
      <c r="T553" s="87"/>
      <c r="U553" s="87"/>
      <c r="V553" s="87"/>
      <c r="W553" s="87"/>
      <c r="X553" s="87"/>
      <c r="Y553" s="87"/>
      <c r="Z553" s="87"/>
      <c r="AA553" s="87"/>
      <c r="AB553" s="87"/>
      <c r="AC553" s="87"/>
      <c r="AD553" s="87"/>
      <c r="AE553" s="87"/>
      <c r="AF553" s="87"/>
      <c r="AG553" s="87"/>
    </row>
    <row r="554" spans="1:33" ht="31.5" customHeight="1">
      <c r="A554" s="87"/>
      <c r="B554" s="87"/>
      <c r="C554" s="87"/>
      <c r="D554" s="87"/>
      <c r="E554" s="396"/>
      <c r="F554" s="397"/>
      <c r="G554" s="397"/>
      <c r="H554" s="396"/>
      <c r="I554" s="397"/>
      <c r="J554" s="398"/>
      <c r="K554" s="87"/>
      <c r="L554" s="87"/>
      <c r="M554" s="398"/>
      <c r="N554" s="398"/>
      <c r="O554" s="398"/>
      <c r="P554" s="87"/>
      <c r="Q554" s="87"/>
      <c r="R554" s="87"/>
      <c r="S554" s="87"/>
      <c r="T554" s="87"/>
      <c r="U554" s="87"/>
      <c r="V554" s="87"/>
      <c r="W554" s="87"/>
      <c r="X554" s="87"/>
      <c r="Y554" s="87"/>
      <c r="Z554" s="87"/>
      <c r="AA554" s="87"/>
      <c r="AB554" s="87"/>
      <c r="AC554" s="87"/>
      <c r="AD554" s="87"/>
      <c r="AE554" s="87"/>
      <c r="AF554" s="87"/>
      <c r="AG554" s="87"/>
    </row>
    <row r="555" spans="1:33" ht="31.5" customHeight="1">
      <c r="A555" s="87"/>
      <c r="B555" s="87"/>
      <c r="C555" s="87"/>
      <c r="D555" s="87"/>
      <c r="E555" s="396"/>
      <c r="F555" s="397"/>
      <c r="G555" s="397"/>
      <c r="H555" s="396"/>
      <c r="I555" s="397"/>
      <c r="J555" s="398"/>
      <c r="K555" s="87"/>
      <c r="L555" s="87"/>
      <c r="M555" s="398"/>
      <c r="N555" s="398"/>
      <c r="O555" s="398"/>
      <c r="P555" s="87"/>
      <c r="Q555" s="87"/>
      <c r="R555" s="87"/>
      <c r="S555" s="87"/>
      <c r="T555" s="87"/>
      <c r="U555" s="87"/>
      <c r="V555" s="87"/>
      <c r="W555" s="87"/>
      <c r="X555" s="87"/>
      <c r="Y555" s="87"/>
      <c r="Z555" s="87"/>
      <c r="AA555" s="87"/>
      <c r="AB555" s="87"/>
      <c r="AC555" s="87"/>
      <c r="AD555" s="87"/>
      <c r="AE555" s="87"/>
      <c r="AF555" s="87"/>
      <c r="AG555" s="87"/>
    </row>
    <row r="556" spans="1:33" ht="31.5" customHeight="1">
      <c r="A556" s="87"/>
      <c r="B556" s="87"/>
      <c r="C556" s="87"/>
      <c r="D556" s="87"/>
      <c r="E556" s="396"/>
      <c r="F556" s="397"/>
      <c r="G556" s="397"/>
      <c r="H556" s="396"/>
      <c r="I556" s="397"/>
      <c r="J556" s="398"/>
      <c r="K556" s="87"/>
      <c r="L556" s="87"/>
      <c r="M556" s="398"/>
      <c r="N556" s="398"/>
      <c r="O556" s="398"/>
      <c r="P556" s="87"/>
      <c r="Q556" s="87"/>
      <c r="R556" s="87"/>
      <c r="S556" s="87"/>
      <c r="T556" s="87"/>
      <c r="U556" s="87"/>
      <c r="V556" s="87"/>
      <c r="W556" s="87"/>
      <c r="X556" s="87"/>
      <c r="Y556" s="87"/>
      <c r="Z556" s="87"/>
      <c r="AA556" s="87"/>
      <c r="AB556" s="87"/>
      <c r="AC556" s="87"/>
      <c r="AD556" s="87"/>
      <c r="AE556" s="87"/>
      <c r="AF556" s="87"/>
      <c r="AG556" s="87"/>
    </row>
    <row r="557" spans="1:33" ht="31.5" customHeight="1">
      <c r="A557" s="87"/>
      <c r="B557" s="87"/>
      <c r="C557" s="87"/>
      <c r="D557" s="87"/>
      <c r="E557" s="396"/>
      <c r="F557" s="397"/>
      <c r="G557" s="397"/>
      <c r="H557" s="396"/>
      <c r="I557" s="397"/>
      <c r="J557" s="398"/>
      <c r="K557" s="87"/>
      <c r="L557" s="87"/>
      <c r="M557" s="398"/>
      <c r="N557" s="398"/>
      <c r="O557" s="398"/>
      <c r="P557" s="87"/>
      <c r="Q557" s="87"/>
      <c r="R557" s="87"/>
      <c r="S557" s="87"/>
      <c r="T557" s="87"/>
      <c r="U557" s="87"/>
      <c r="V557" s="87"/>
      <c r="W557" s="87"/>
      <c r="X557" s="87"/>
      <c r="Y557" s="87"/>
      <c r="Z557" s="87"/>
      <c r="AA557" s="87"/>
      <c r="AB557" s="87"/>
      <c r="AC557" s="87"/>
      <c r="AD557" s="87"/>
      <c r="AE557" s="87"/>
      <c r="AF557" s="87"/>
      <c r="AG557" s="87"/>
    </row>
    <row r="558" spans="1:33" ht="31.5" customHeight="1">
      <c r="A558" s="87"/>
      <c r="B558" s="87"/>
      <c r="C558" s="87"/>
      <c r="D558" s="87"/>
      <c r="E558" s="396"/>
      <c r="F558" s="397"/>
      <c r="G558" s="397"/>
      <c r="H558" s="396"/>
      <c r="I558" s="397"/>
      <c r="J558" s="398"/>
      <c r="K558" s="87"/>
      <c r="L558" s="87"/>
      <c r="M558" s="398"/>
      <c r="N558" s="398"/>
      <c r="O558" s="398"/>
      <c r="P558" s="87"/>
      <c r="Q558" s="87"/>
      <c r="R558" s="87"/>
      <c r="S558" s="87"/>
      <c r="T558" s="87"/>
      <c r="U558" s="87"/>
      <c r="V558" s="87"/>
      <c r="W558" s="87"/>
      <c r="X558" s="87"/>
      <c r="Y558" s="87"/>
      <c r="Z558" s="87"/>
      <c r="AA558" s="87"/>
      <c r="AB558" s="87"/>
      <c r="AC558" s="87"/>
      <c r="AD558" s="87"/>
      <c r="AE558" s="87"/>
      <c r="AF558" s="87"/>
      <c r="AG558" s="87"/>
    </row>
    <row r="559" spans="1:33" ht="31.5" customHeight="1">
      <c r="A559" s="87"/>
      <c r="B559" s="87"/>
      <c r="C559" s="87"/>
      <c r="D559" s="87"/>
      <c r="E559" s="396"/>
      <c r="F559" s="397"/>
      <c r="G559" s="397"/>
      <c r="H559" s="396"/>
      <c r="I559" s="397"/>
      <c r="J559" s="398"/>
      <c r="K559" s="87"/>
      <c r="L559" s="87"/>
      <c r="M559" s="398"/>
      <c r="N559" s="398"/>
      <c r="O559" s="398"/>
      <c r="P559" s="87"/>
      <c r="Q559" s="87"/>
      <c r="R559" s="87"/>
      <c r="S559" s="87"/>
      <c r="T559" s="87"/>
      <c r="U559" s="87"/>
      <c r="V559" s="87"/>
      <c r="W559" s="87"/>
      <c r="X559" s="87"/>
      <c r="Y559" s="87"/>
      <c r="Z559" s="87"/>
      <c r="AA559" s="87"/>
      <c r="AB559" s="87"/>
      <c r="AC559" s="87"/>
      <c r="AD559" s="87"/>
      <c r="AE559" s="87"/>
      <c r="AF559" s="87"/>
      <c r="AG559" s="87"/>
    </row>
    <row r="560" spans="1:33" ht="31.5" customHeight="1">
      <c r="A560" s="87"/>
      <c r="B560" s="87"/>
      <c r="C560" s="87"/>
      <c r="D560" s="87"/>
      <c r="E560" s="396"/>
      <c r="F560" s="397"/>
      <c r="G560" s="397"/>
      <c r="H560" s="396"/>
      <c r="I560" s="397"/>
      <c r="J560" s="398"/>
      <c r="K560" s="87"/>
      <c r="L560" s="87"/>
      <c r="M560" s="398"/>
      <c r="N560" s="398"/>
      <c r="O560" s="398"/>
      <c r="P560" s="87"/>
      <c r="Q560" s="87"/>
      <c r="R560" s="87"/>
      <c r="S560" s="87"/>
      <c r="T560" s="87"/>
      <c r="U560" s="87"/>
      <c r="V560" s="87"/>
      <c r="W560" s="87"/>
      <c r="X560" s="87"/>
      <c r="Y560" s="87"/>
      <c r="Z560" s="87"/>
      <c r="AA560" s="87"/>
      <c r="AB560" s="87"/>
      <c r="AC560" s="87"/>
      <c r="AD560" s="87"/>
      <c r="AE560" s="87"/>
      <c r="AF560" s="87"/>
      <c r="AG560" s="87"/>
    </row>
    <row r="561" spans="1:33" ht="31.5" customHeight="1">
      <c r="A561" s="87"/>
      <c r="B561" s="87"/>
      <c r="C561" s="87"/>
      <c r="D561" s="87"/>
      <c r="E561" s="396"/>
      <c r="F561" s="397"/>
      <c r="G561" s="397"/>
      <c r="H561" s="396"/>
      <c r="I561" s="397"/>
      <c r="J561" s="398"/>
      <c r="K561" s="87"/>
      <c r="L561" s="87"/>
      <c r="M561" s="398"/>
      <c r="N561" s="398"/>
      <c r="O561" s="398"/>
      <c r="P561" s="87"/>
      <c r="Q561" s="87"/>
      <c r="R561" s="87"/>
      <c r="S561" s="87"/>
      <c r="T561" s="87"/>
      <c r="U561" s="87"/>
      <c r="V561" s="87"/>
      <c r="W561" s="87"/>
      <c r="X561" s="87"/>
      <c r="Y561" s="87"/>
      <c r="Z561" s="87"/>
      <c r="AA561" s="87"/>
      <c r="AB561" s="87"/>
      <c r="AC561" s="87"/>
      <c r="AD561" s="87"/>
      <c r="AE561" s="87"/>
      <c r="AF561" s="87"/>
      <c r="AG561" s="87"/>
    </row>
    <row r="562" spans="1:33" ht="31.5" customHeight="1">
      <c r="A562" s="87"/>
      <c r="B562" s="87"/>
      <c r="C562" s="87"/>
      <c r="D562" s="87"/>
      <c r="E562" s="396"/>
      <c r="F562" s="397"/>
      <c r="G562" s="397"/>
      <c r="H562" s="396"/>
      <c r="I562" s="397"/>
      <c r="J562" s="398"/>
      <c r="K562" s="87"/>
      <c r="L562" s="87"/>
      <c r="M562" s="398"/>
      <c r="N562" s="398"/>
      <c r="O562" s="398"/>
      <c r="P562" s="87"/>
      <c r="Q562" s="87"/>
      <c r="R562" s="87"/>
      <c r="S562" s="87"/>
      <c r="T562" s="87"/>
      <c r="U562" s="87"/>
      <c r="V562" s="87"/>
      <c r="W562" s="87"/>
      <c r="X562" s="87"/>
      <c r="Y562" s="87"/>
      <c r="Z562" s="87"/>
      <c r="AA562" s="87"/>
      <c r="AB562" s="87"/>
      <c r="AC562" s="87"/>
      <c r="AD562" s="87"/>
      <c r="AE562" s="87"/>
      <c r="AF562" s="87"/>
      <c r="AG562" s="87"/>
    </row>
    <row r="563" spans="1:33" ht="31.5" customHeight="1">
      <c r="A563" s="87"/>
      <c r="B563" s="87"/>
      <c r="C563" s="87"/>
      <c r="D563" s="87"/>
      <c r="E563" s="396"/>
      <c r="F563" s="397"/>
      <c r="G563" s="397"/>
      <c r="H563" s="396"/>
      <c r="I563" s="397"/>
      <c r="J563" s="398"/>
      <c r="K563" s="87"/>
      <c r="L563" s="87"/>
      <c r="M563" s="398"/>
      <c r="N563" s="398"/>
      <c r="O563" s="398"/>
      <c r="P563" s="87"/>
      <c r="Q563" s="87"/>
      <c r="R563" s="87"/>
      <c r="S563" s="87"/>
      <c r="T563" s="87"/>
      <c r="U563" s="87"/>
      <c r="V563" s="87"/>
      <c r="W563" s="87"/>
      <c r="X563" s="87"/>
      <c r="Y563" s="87"/>
      <c r="Z563" s="87"/>
      <c r="AA563" s="87"/>
      <c r="AB563" s="87"/>
      <c r="AC563" s="87"/>
      <c r="AD563" s="87"/>
      <c r="AE563" s="87"/>
      <c r="AF563" s="87"/>
      <c r="AG563" s="87"/>
    </row>
    <row r="564" spans="1:33" ht="31.5" customHeight="1">
      <c r="A564" s="87"/>
      <c r="B564" s="87"/>
      <c r="C564" s="87"/>
      <c r="D564" s="87"/>
      <c r="E564" s="396"/>
      <c r="F564" s="397"/>
      <c r="G564" s="397"/>
      <c r="H564" s="396"/>
      <c r="I564" s="397"/>
      <c r="J564" s="398"/>
      <c r="K564" s="87"/>
      <c r="L564" s="87"/>
      <c r="M564" s="398"/>
      <c r="N564" s="398"/>
      <c r="O564" s="398"/>
      <c r="P564" s="87"/>
      <c r="Q564" s="87"/>
      <c r="R564" s="87"/>
      <c r="S564" s="87"/>
      <c r="T564" s="87"/>
      <c r="U564" s="87"/>
      <c r="V564" s="87"/>
      <c r="W564" s="87"/>
      <c r="X564" s="87"/>
      <c r="Y564" s="87"/>
      <c r="Z564" s="87"/>
      <c r="AA564" s="87"/>
      <c r="AB564" s="87"/>
      <c r="AC564" s="87"/>
      <c r="AD564" s="87"/>
      <c r="AE564" s="87"/>
      <c r="AF564" s="87"/>
      <c r="AG564" s="87"/>
    </row>
    <row r="565" spans="1:33" ht="31.5" customHeight="1">
      <c r="A565" s="87"/>
      <c r="B565" s="87"/>
      <c r="C565" s="87"/>
      <c r="D565" s="87"/>
      <c r="E565" s="396"/>
      <c r="F565" s="397"/>
      <c r="G565" s="397"/>
      <c r="H565" s="396"/>
      <c r="I565" s="397"/>
      <c r="J565" s="398"/>
      <c r="K565" s="87"/>
      <c r="L565" s="87"/>
      <c r="M565" s="398"/>
      <c r="N565" s="398"/>
      <c r="O565" s="398"/>
      <c r="P565" s="87"/>
      <c r="Q565" s="87"/>
      <c r="R565" s="87"/>
      <c r="S565" s="87"/>
      <c r="T565" s="87"/>
      <c r="U565" s="87"/>
      <c r="V565" s="87"/>
      <c r="W565" s="87"/>
      <c r="X565" s="87"/>
      <c r="Y565" s="87"/>
      <c r="Z565" s="87"/>
      <c r="AA565" s="87"/>
      <c r="AB565" s="87"/>
      <c r="AC565" s="87"/>
      <c r="AD565" s="87"/>
      <c r="AE565" s="87"/>
      <c r="AF565" s="87"/>
      <c r="AG565" s="87"/>
    </row>
    <row r="566" spans="1:33" ht="31.5" customHeight="1">
      <c r="A566" s="87"/>
      <c r="B566" s="87"/>
      <c r="C566" s="87"/>
      <c r="D566" s="87"/>
      <c r="E566" s="396"/>
      <c r="F566" s="397"/>
      <c r="G566" s="397"/>
      <c r="H566" s="396"/>
      <c r="I566" s="397"/>
      <c r="J566" s="398"/>
      <c r="K566" s="87"/>
      <c r="L566" s="87"/>
      <c r="M566" s="398"/>
      <c r="N566" s="398"/>
      <c r="O566" s="398"/>
      <c r="P566" s="87"/>
      <c r="Q566" s="87"/>
      <c r="R566" s="87"/>
      <c r="S566" s="87"/>
      <c r="T566" s="87"/>
      <c r="U566" s="87"/>
      <c r="V566" s="87"/>
      <c r="W566" s="87"/>
      <c r="X566" s="87"/>
      <c r="Y566" s="87"/>
      <c r="Z566" s="87"/>
      <c r="AA566" s="87"/>
      <c r="AB566" s="87"/>
      <c r="AC566" s="87"/>
      <c r="AD566" s="87"/>
      <c r="AE566" s="87"/>
      <c r="AF566" s="87"/>
      <c r="AG566" s="87"/>
    </row>
    <row r="567" spans="1:33" ht="31.5" customHeight="1">
      <c r="A567" s="87"/>
      <c r="B567" s="87"/>
      <c r="C567" s="87"/>
      <c r="D567" s="87"/>
      <c r="E567" s="396"/>
      <c r="F567" s="397"/>
      <c r="G567" s="397"/>
      <c r="H567" s="396"/>
      <c r="I567" s="397"/>
      <c r="J567" s="398"/>
      <c r="K567" s="87"/>
      <c r="L567" s="87"/>
      <c r="M567" s="398"/>
      <c r="N567" s="398"/>
      <c r="O567" s="398"/>
      <c r="P567" s="87"/>
      <c r="Q567" s="87"/>
      <c r="R567" s="87"/>
      <c r="S567" s="87"/>
      <c r="T567" s="87"/>
      <c r="U567" s="87"/>
      <c r="V567" s="87"/>
      <c r="W567" s="87"/>
      <c r="X567" s="87"/>
      <c r="Y567" s="87"/>
      <c r="Z567" s="87"/>
      <c r="AA567" s="87"/>
      <c r="AB567" s="87"/>
      <c r="AC567" s="87"/>
      <c r="AD567" s="87"/>
      <c r="AE567" s="87"/>
      <c r="AF567" s="87"/>
      <c r="AG567" s="87"/>
    </row>
    <row r="568" spans="1:33" ht="31.5" customHeight="1">
      <c r="A568" s="87"/>
      <c r="B568" s="87"/>
      <c r="C568" s="87"/>
      <c r="D568" s="87"/>
      <c r="E568" s="396"/>
      <c r="F568" s="397"/>
      <c r="G568" s="397"/>
      <c r="H568" s="396"/>
      <c r="I568" s="397"/>
      <c r="J568" s="398"/>
      <c r="K568" s="87"/>
      <c r="L568" s="87"/>
      <c r="M568" s="398"/>
      <c r="N568" s="398"/>
      <c r="O568" s="398"/>
      <c r="P568" s="87"/>
      <c r="Q568" s="87"/>
      <c r="R568" s="87"/>
      <c r="S568" s="87"/>
      <c r="T568" s="87"/>
      <c r="U568" s="87"/>
      <c r="V568" s="87"/>
      <c r="W568" s="87"/>
      <c r="X568" s="87"/>
      <c r="Y568" s="87"/>
      <c r="Z568" s="87"/>
      <c r="AA568" s="87"/>
      <c r="AB568" s="87"/>
      <c r="AC568" s="87"/>
      <c r="AD568" s="87"/>
      <c r="AE568" s="87"/>
      <c r="AF568" s="87"/>
      <c r="AG568" s="87"/>
    </row>
    <row r="569" spans="1:33" ht="31.5" customHeight="1">
      <c r="A569" s="87"/>
      <c r="B569" s="87"/>
      <c r="C569" s="87"/>
      <c r="D569" s="87"/>
      <c r="E569" s="396"/>
      <c r="F569" s="397"/>
      <c r="G569" s="397"/>
      <c r="H569" s="396"/>
      <c r="I569" s="397"/>
      <c r="J569" s="398"/>
      <c r="K569" s="87"/>
      <c r="L569" s="87"/>
      <c r="M569" s="398"/>
      <c r="N569" s="398"/>
      <c r="O569" s="398"/>
      <c r="P569" s="87"/>
      <c r="Q569" s="87"/>
      <c r="R569" s="87"/>
      <c r="S569" s="87"/>
      <c r="T569" s="87"/>
      <c r="U569" s="87"/>
      <c r="V569" s="87"/>
      <c r="W569" s="87"/>
      <c r="X569" s="87"/>
      <c r="Y569" s="87"/>
      <c r="Z569" s="87"/>
      <c r="AA569" s="87"/>
      <c r="AB569" s="87"/>
      <c r="AC569" s="87"/>
      <c r="AD569" s="87"/>
      <c r="AE569" s="87"/>
      <c r="AF569" s="87"/>
      <c r="AG569" s="87"/>
    </row>
    <row r="570" spans="1:33" ht="31.5" customHeight="1">
      <c r="A570" s="87"/>
      <c r="B570" s="87"/>
      <c r="C570" s="87"/>
      <c r="D570" s="87"/>
      <c r="E570" s="396"/>
      <c r="F570" s="397"/>
      <c r="G570" s="397"/>
      <c r="H570" s="396"/>
      <c r="I570" s="397"/>
      <c r="J570" s="398"/>
      <c r="K570" s="87"/>
      <c r="L570" s="87"/>
      <c r="M570" s="398"/>
      <c r="N570" s="398"/>
      <c r="O570" s="398"/>
      <c r="P570" s="87"/>
      <c r="Q570" s="87"/>
      <c r="R570" s="87"/>
      <c r="S570" s="87"/>
      <c r="T570" s="87"/>
      <c r="U570" s="87"/>
      <c r="V570" s="87"/>
      <c r="W570" s="87"/>
      <c r="X570" s="87"/>
      <c r="Y570" s="87"/>
      <c r="Z570" s="87"/>
      <c r="AA570" s="87"/>
      <c r="AB570" s="87"/>
      <c r="AC570" s="87"/>
      <c r="AD570" s="87"/>
      <c r="AE570" s="87"/>
      <c r="AF570" s="87"/>
      <c r="AG570" s="87"/>
    </row>
    <row r="571" spans="1:33" ht="31.5" customHeight="1">
      <c r="A571" s="87"/>
      <c r="B571" s="87"/>
      <c r="C571" s="87"/>
      <c r="D571" s="87"/>
      <c r="E571" s="396"/>
      <c r="F571" s="397"/>
      <c r="G571" s="397"/>
      <c r="H571" s="396"/>
      <c r="I571" s="397"/>
      <c r="J571" s="398"/>
      <c r="K571" s="87"/>
      <c r="L571" s="87"/>
      <c r="M571" s="398"/>
      <c r="N571" s="398"/>
      <c r="O571" s="398"/>
      <c r="P571" s="87"/>
      <c r="Q571" s="87"/>
      <c r="R571" s="87"/>
      <c r="S571" s="87"/>
      <c r="T571" s="87"/>
      <c r="U571" s="87"/>
      <c r="V571" s="87"/>
      <c r="W571" s="87"/>
      <c r="X571" s="87"/>
      <c r="Y571" s="87"/>
      <c r="Z571" s="87"/>
      <c r="AA571" s="87"/>
      <c r="AB571" s="87"/>
      <c r="AC571" s="87"/>
      <c r="AD571" s="87"/>
      <c r="AE571" s="87"/>
      <c r="AF571" s="87"/>
      <c r="AG571" s="87"/>
    </row>
    <row r="572" spans="1:33" ht="31.5" customHeight="1">
      <c r="A572" s="87"/>
      <c r="B572" s="87"/>
      <c r="C572" s="87"/>
      <c r="D572" s="87"/>
      <c r="E572" s="396"/>
      <c r="F572" s="397"/>
      <c r="G572" s="397"/>
      <c r="H572" s="396"/>
      <c r="I572" s="397"/>
      <c r="J572" s="398"/>
      <c r="K572" s="87"/>
      <c r="L572" s="87"/>
      <c r="M572" s="398"/>
      <c r="N572" s="398"/>
      <c r="O572" s="398"/>
      <c r="P572" s="87"/>
      <c r="Q572" s="87"/>
      <c r="R572" s="87"/>
      <c r="S572" s="87"/>
      <c r="T572" s="87"/>
      <c r="U572" s="87"/>
      <c r="V572" s="87"/>
      <c r="W572" s="87"/>
      <c r="X572" s="87"/>
      <c r="Y572" s="87"/>
      <c r="Z572" s="87"/>
      <c r="AA572" s="87"/>
      <c r="AB572" s="87"/>
      <c r="AC572" s="87"/>
      <c r="AD572" s="87"/>
      <c r="AE572" s="87"/>
      <c r="AF572" s="87"/>
      <c r="AG572" s="87"/>
    </row>
    <row r="573" spans="1:33" ht="31.5" customHeight="1">
      <c r="A573" s="87"/>
      <c r="B573" s="87"/>
      <c r="C573" s="87"/>
      <c r="D573" s="87"/>
      <c r="E573" s="396"/>
      <c r="F573" s="397"/>
      <c r="G573" s="397"/>
      <c r="H573" s="396"/>
      <c r="I573" s="397"/>
      <c r="J573" s="398"/>
      <c r="K573" s="87"/>
      <c r="L573" s="87"/>
      <c r="M573" s="398"/>
      <c r="N573" s="398"/>
      <c r="O573" s="398"/>
      <c r="P573" s="87"/>
      <c r="Q573" s="87"/>
      <c r="R573" s="87"/>
      <c r="S573" s="87"/>
      <c r="T573" s="87"/>
      <c r="U573" s="87"/>
      <c r="V573" s="87"/>
      <c r="W573" s="87"/>
      <c r="X573" s="87"/>
      <c r="Y573" s="87"/>
      <c r="Z573" s="87"/>
      <c r="AA573" s="87"/>
      <c r="AB573" s="87"/>
      <c r="AC573" s="87"/>
      <c r="AD573" s="87"/>
      <c r="AE573" s="87"/>
      <c r="AF573" s="87"/>
      <c r="AG573" s="87"/>
    </row>
    <row r="574" spans="1:33" ht="31.5" customHeight="1">
      <c r="A574" s="87"/>
      <c r="B574" s="87"/>
      <c r="C574" s="87"/>
      <c r="D574" s="87"/>
      <c r="E574" s="396"/>
      <c r="F574" s="397"/>
      <c r="G574" s="397"/>
      <c r="H574" s="396"/>
      <c r="I574" s="397"/>
      <c r="J574" s="398"/>
      <c r="K574" s="87"/>
      <c r="L574" s="87"/>
      <c r="M574" s="398"/>
      <c r="N574" s="398"/>
      <c r="O574" s="398"/>
      <c r="P574" s="87"/>
      <c r="Q574" s="87"/>
      <c r="R574" s="87"/>
      <c r="S574" s="87"/>
      <c r="T574" s="87"/>
      <c r="U574" s="87"/>
      <c r="V574" s="87"/>
      <c r="W574" s="87"/>
      <c r="X574" s="87"/>
      <c r="Y574" s="87"/>
      <c r="Z574" s="87"/>
      <c r="AA574" s="87"/>
      <c r="AB574" s="87"/>
      <c r="AC574" s="87"/>
      <c r="AD574" s="87"/>
      <c r="AE574" s="87"/>
      <c r="AF574" s="87"/>
      <c r="AG574" s="87"/>
    </row>
    <row r="575" spans="1:33" ht="31.5" customHeight="1">
      <c r="A575" s="87"/>
      <c r="B575" s="87"/>
      <c r="C575" s="87"/>
      <c r="D575" s="87"/>
      <c r="E575" s="396"/>
      <c r="F575" s="397"/>
      <c r="G575" s="397"/>
      <c r="H575" s="396"/>
      <c r="I575" s="397"/>
      <c r="J575" s="398"/>
      <c r="K575" s="87"/>
      <c r="L575" s="87"/>
      <c r="M575" s="398"/>
      <c r="N575" s="398"/>
      <c r="O575" s="398"/>
      <c r="P575" s="87"/>
      <c r="Q575" s="87"/>
      <c r="R575" s="87"/>
      <c r="S575" s="87"/>
      <c r="T575" s="87"/>
      <c r="U575" s="87"/>
      <c r="V575" s="87"/>
      <c r="W575" s="87"/>
      <c r="X575" s="87"/>
      <c r="Y575" s="87"/>
      <c r="Z575" s="87"/>
      <c r="AA575" s="87"/>
      <c r="AB575" s="87"/>
      <c r="AC575" s="87"/>
      <c r="AD575" s="87"/>
      <c r="AE575" s="87"/>
      <c r="AF575" s="87"/>
      <c r="AG575" s="87"/>
    </row>
    <row r="576" spans="1:33" ht="31.5" customHeight="1">
      <c r="A576" s="87"/>
      <c r="B576" s="87"/>
      <c r="C576" s="87"/>
      <c r="D576" s="87"/>
      <c r="E576" s="396"/>
      <c r="F576" s="397"/>
      <c r="G576" s="397"/>
      <c r="H576" s="396"/>
      <c r="I576" s="397"/>
      <c r="J576" s="398"/>
      <c r="K576" s="87"/>
      <c r="L576" s="87"/>
      <c r="M576" s="398"/>
      <c r="N576" s="398"/>
      <c r="O576" s="398"/>
      <c r="P576" s="87"/>
      <c r="Q576" s="87"/>
      <c r="R576" s="87"/>
      <c r="S576" s="87"/>
      <c r="T576" s="87"/>
      <c r="U576" s="87"/>
      <c r="V576" s="87"/>
      <c r="W576" s="87"/>
      <c r="X576" s="87"/>
      <c r="Y576" s="87"/>
      <c r="Z576" s="87"/>
      <c r="AA576" s="87"/>
      <c r="AB576" s="87"/>
      <c r="AC576" s="87"/>
      <c r="AD576" s="87"/>
      <c r="AE576" s="87"/>
      <c r="AF576" s="87"/>
      <c r="AG576" s="87"/>
    </row>
    <row r="577" spans="1:33" ht="31.5" customHeight="1">
      <c r="A577" s="87"/>
      <c r="B577" s="87"/>
      <c r="C577" s="87"/>
      <c r="D577" s="87"/>
      <c r="E577" s="396"/>
      <c r="F577" s="397"/>
      <c r="G577" s="397"/>
      <c r="H577" s="396"/>
      <c r="I577" s="397"/>
      <c r="J577" s="398"/>
      <c r="K577" s="87"/>
      <c r="L577" s="87"/>
      <c r="M577" s="398"/>
      <c r="N577" s="398"/>
      <c r="O577" s="398"/>
      <c r="P577" s="87"/>
      <c r="Q577" s="87"/>
      <c r="R577" s="87"/>
      <c r="S577" s="87"/>
      <c r="T577" s="87"/>
      <c r="U577" s="87"/>
      <c r="V577" s="87"/>
      <c r="W577" s="87"/>
      <c r="X577" s="87"/>
      <c r="Y577" s="87"/>
      <c r="Z577" s="87"/>
      <c r="AA577" s="87"/>
      <c r="AB577" s="87"/>
      <c r="AC577" s="87"/>
      <c r="AD577" s="87"/>
      <c r="AE577" s="87"/>
      <c r="AF577" s="87"/>
      <c r="AG577" s="87"/>
    </row>
    <row r="578" spans="1:33" ht="31.5" customHeight="1">
      <c r="A578" s="87"/>
      <c r="B578" s="87"/>
      <c r="C578" s="87"/>
      <c r="D578" s="87"/>
      <c r="E578" s="396"/>
      <c r="F578" s="397"/>
      <c r="G578" s="397"/>
      <c r="H578" s="396"/>
      <c r="I578" s="397"/>
      <c r="J578" s="398"/>
      <c r="K578" s="87"/>
      <c r="L578" s="87"/>
      <c r="M578" s="398"/>
      <c r="N578" s="398"/>
      <c r="O578" s="398"/>
      <c r="P578" s="87"/>
      <c r="Q578" s="87"/>
      <c r="R578" s="87"/>
      <c r="S578" s="87"/>
      <c r="T578" s="87"/>
      <c r="U578" s="87"/>
      <c r="V578" s="87"/>
      <c r="W578" s="87"/>
      <c r="X578" s="87"/>
      <c r="Y578" s="87"/>
      <c r="Z578" s="87"/>
      <c r="AA578" s="87"/>
      <c r="AB578" s="87"/>
      <c r="AC578" s="87"/>
      <c r="AD578" s="87"/>
      <c r="AE578" s="87"/>
      <c r="AF578" s="87"/>
      <c r="AG578" s="87"/>
    </row>
    <row r="579" spans="1:33" ht="31.5" customHeight="1">
      <c r="A579" s="87"/>
      <c r="B579" s="87"/>
      <c r="C579" s="87"/>
      <c r="D579" s="87"/>
      <c r="E579" s="396"/>
      <c r="F579" s="397"/>
      <c r="G579" s="397"/>
      <c r="H579" s="396"/>
      <c r="I579" s="397"/>
      <c r="J579" s="398"/>
      <c r="K579" s="87"/>
      <c r="L579" s="87"/>
      <c r="M579" s="398"/>
      <c r="N579" s="398"/>
      <c r="O579" s="398"/>
      <c r="P579" s="87"/>
      <c r="Q579" s="87"/>
      <c r="R579" s="87"/>
      <c r="S579" s="87"/>
      <c r="T579" s="87"/>
      <c r="U579" s="87"/>
      <c r="V579" s="87"/>
      <c r="W579" s="87"/>
      <c r="X579" s="87"/>
      <c r="Y579" s="87"/>
      <c r="Z579" s="87"/>
      <c r="AA579" s="87"/>
      <c r="AB579" s="87"/>
      <c r="AC579" s="87"/>
      <c r="AD579" s="87"/>
      <c r="AE579" s="87"/>
      <c r="AF579" s="87"/>
      <c r="AG579" s="87"/>
    </row>
    <row r="580" spans="1:33" ht="31.5" customHeight="1">
      <c r="A580" s="87"/>
      <c r="B580" s="87"/>
      <c r="C580" s="87"/>
      <c r="D580" s="87"/>
      <c r="E580" s="396"/>
      <c r="F580" s="397"/>
      <c r="G580" s="397"/>
      <c r="H580" s="396"/>
      <c r="I580" s="397"/>
      <c r="J580" s="398"/>
      <c r="K580" s="87"/>
      <c r="L580" s="87"/>
      <c r="M580" s="398"/>
      <c r="N580" s="398"/>
      <c r="O580" s="398"/>
      <c r="P580" s="87"/>
      <c r="Q580" s="87"/>
      <c r="R580" s="87"/>
      <c r="S580" s="87"/>
      <c r="T580" s="87"/>
      <c r="U580" s="87"/>
      <c r="V580" s="87"/>
      <c r="W580" s="87"/>
      <c r="X580" s="87"/>
      <c r="Y580" s="87"/>
      <c r="Z580" s="87"/>
      <c r="AA580" s="87"/>
      <c r="AB580" s="87"/>
      <c r="AC580" s="87"/>
      <c r="AD580" s="87"/>
      <c r="AE580" s="87"/>
      <c r="AF580" s="87"/>
      <c r="AG580" s="87"/>
    </row>
    <row r="581" spans="1:33" ht="31.5" customHeight="1">
      <c r="A581" s="87"/>
      <c r="B581" s="87"/>
      <c r="C581" s="87"/>
      <c r="D581" s="87"/>
      <c r="E581" s="396"/>
      <c r="F581" s="397"/>
      <c r="G581" s="397"/>
      <c r="H581" s="396"/>
      <c r="I581" s="397"/>
      <c r="J581" s="398"/>
      <c r="K581" s="87"/>
      <c r="L581" s="87"/>
      <c r="M581" s="398"/>
      <c r="N581" s="398"/>
      <c r="O581" s="398"/>
      <c r="P581" s="87"/>
      <c r="Q581" s="87"/>
      <c r="R581" s="87"/>
      <c r="S581" s="87"/>
      <c r="T581" s="87"/>
      <c r="U581" s="87"/>
      <c r="V581" s="87"/>
      <c r="W581" s="87"/>
      <c r="X581" s="87"/>
      <c r="Y581" s="87"/>
      <c r="Z581" s="87"/>
      <c r="AA581" s="87"/>
      <c r="AB581" s="87"/>
      <c r="AC581" s="87"/>
      <c r="AD581" s="87"/>
      <c r="AE581" s="87"/>
      <c r="AF581" s="87"/>
      <c r="AG581" s="87"/>
    </row>
    <row r="582" spans="1:33" ht="31.5" customHeight="1">
      <c r="A582" s="87"/>
      <c r="B582" s="87"/>
      <c r="C582" s="87"/>
      <c r="D582" s="87"/>
      <c r="E582" s="396"/>
      <c r="F582" s="397"/>
      <c r="G582" s="397"/>
      <c r="H582" s="396"/>
      <c r="I582" s="397"/>
      <c r="J582" s="398"/>
      <c r="K582" s="87"/>
      <c r="L582" s="87"/>
      <c r="M582" s="398"/>
      <c r="N582" s="398"/>
      <c r="O582" s="398"/>
      <c r="P582" s="87"/>
      <c r="Q582" s="87"/>
      <c r="R582" s="87"/>
      <c r="S582" s="87"/>
      <c r="T582" s="87"/>
      <c r="U582" s="87"/>
      <c r="V582" s="87"/>
      <c r="W582" s="87"/>
      <c r="X582" s="87"/>
      <c r="Y582" s="87"/>
      <c r="Z582" s="87"/>
      <c r="AA582" s="87"/>
      <c r="AB582" s="87"/>
      <c r="AC582" s="87"/>
      <c r="AD582" s="87"/>
      <c r="AE582" s="87"/>
      <c r="AF582" s="87"/>
      <c r="AG582" s="87"/>
    </row>
    <row r="583" spans="1:33" ht="31.5" customHeight="1">
      <c r="A583" s="87"/>
      <c r="B583" s="87"/>
      <c r="C583" s="87"/>
      <c r="D583" s="87"/>
      <c r="E583" s="396"/>
      <c r="F583" s="397"/>
      <c r="G583" s="397"/>
      <c r="H583" s="396"/>
      <c r="I583" s="397"/>
      <c r="J583" s="398"/>
      <c r="K583" s="87"/>
      <c r="L583" s="87"/>
      <c r="M583" s="398"/>
      <c r="N583" s="398"/>
      <c r="O583" s="398"/>
      <c r="P583" s="87"/>
      <c r="Q583" s="87"/>
      <c r="R583" s="87"/>
      <c r="S583" s="87"/>
      <c r="T583" s="87"/>
      <c r="U583" s="87"/>
      <c r="V583" s="87"/>
      <c r="W583" s="87"/>
      <c r="X583" s="87"/>
      <c r="Y583" s="87"/>
      <c r="Z583" s="87"/>
      <c r="AA583" s="87"/>
      <c r="AB583" s="87"/>
      <c r="AC583" s="87"/>
      <c r="AD583" s="87"/>
      <c r="AE583" s="87"/>
      <c r="AF583" s="87"/>
      <c r="AG583" s="87"/>
    </row>
    <row r="584" spans="1:33" ht="31.5" customHeight="1">
      <c r="A584" s="87"/>
      <c r="B584" s="87"/>
      <c r="C584" s="87"/>
      <c r="D584" s="87"/>
      <c r="E584" s="396"/>
      <c r="F584" s="397"/>
      <c r="G584" s="397"/>
      <c r="H584" s="396"/>
      <c r="I584" s="397"/>
      <c r="J584" s="398"/>
      <c r="K584" s="87"/>
      <c r="L584" s="87"/>
      <c r="M584" s="398"/>
      <c r="N584" s="398"/>
      <c r="O584" s="398"/>
      <c r="P584" s="87"/>
      <c r="Q584" s="87"/>
      <c r="R584" s="87"/>
      <c r="S584" s="87"/>
      <c r="T584" s="87"/>
      <c r="U584" s="87"/>
      <c r="V584" s="87"/>
      <c r="W584" s="87"/>
      <c r="X584" s="87"/>
      <c r="Y584" s="87"/>
      <c r="Z584" s="87"/>
      <c r="AA584" s="87"/>
      <c r="AB584" s="87"/>
      <c r="AC584" s="87"/>
      <c r="AD584" s="87"/>
      <c r="AE584" s="87"/>
      <c r="AF584" s="87"/>
      <c r="AG584" s="87"/>
    </row>
    <row r="585" spans="1:33" ht="31.5" customHeight="1">
      <c r="A585" s="87"/>
      <c r="B585" s="87"/>
      <c r="C585" s="87"/>
      <c r="D585" s="87"/>
      <c r="E585" s="396"/>
      <c r="F585" s="397"/>
      <c r="G585" s="397"/>
      <c r="H585" s="396"/>
      <c r="I585" s="397"/>
      <c r="J585" s="398"/>
      <c r="K585" s="87"/>
      <c r="L585" s="87"/>
      <c r="M585" s="398"/>
      <c r="N585" s="398"/>
      <c r="O585" s="398"/>
      <c r="P585" s="87"/>
      <c r="Q585" s="87"/>
      <c r="R585" s="87"/>
      <c r="S585" s="87"/>
      <c r="T585" s="87"/>
      <c r="U585" s="87"/>
      <c r="V585" s="87"/>
      <c r="W585" s="87"/>
      <c r="X585" s="87"/>
      <c r="Y585" s="87"/>
      <c r="Z585" s="87"/>
      <c r="AA585" s="87"/>
      <c r="AB585" s="87"/>
      <c r="AC585" s="87"/>
      <c r="AD585" s="87"/>
      <c r="AE585" s="87"/>
      <c r="AF585" s="87"/>
      <c r="AG585" s="87"/>
    </row>
    <row r="586" spans="1:33" ht="31.5" customHeight="1">
      <c r="A586" s="87"/>
      <c r="B586" s="87"/>
      <c r="C586" s="87"/>
      <c r="D586" s="87"/>
      <c r="E586" s="396"/>
      <c r="F586" s="397"/>
      <c r="G586" s="397"/>
      <c r="H586" s="396"/>
      <c r="I586" s="397"/>
      <c r="J586" s="398"/>
      <c r="K586" s="87"/>
      <c r="L586" s="87"/>
      <c r="M586" s="398"/>
      <c r="N586" s="398"/>
      <c r="O586" s="398"/>
      <c r="P586" s="87"/>
      <c r="Q586" s="87"/>
      <c r="R586" s="87"/>
      <c r="S586" s="87"/>
      <c r="T586" s="87"/>
      <c r="U586" s="87"/>
      <c r="V586" s="87"/>
      <c r="W586" s="87"/>
      <c r="X586" s="87"/>
      <c r="Y586" s="87"/>
      <c r="Z586" s="87"/>
      <c r="AA586" s="87"/>
      <c r="AB586" s="87"/>
      <c r="AC586" s="87"/>
      <c r="AD586" s="87"/>
      <c r="AE586" s="87"/>
      <c r="AF586" s="87"/>
      <c r="AG586" s="87"/>
    </row>
    <row r="587" spans="1:33" ht="31.5" customHeight="1">
      <c r="A587" s="87"/>
      <c r="B587" s="87"/>
      <c r="C587" s="87"/>
      <c r="D587" s="87"/>
      <c r="E587" s="396"/>
      <c r="F587" s="397"/>
      <c r="G587" s="397"/>
      <c r="H587" s="396"/>
      <c r="I587" s="397"/>
      <c r="J587" s="398"/>
      <c r="K587" s="87"/>
      <c r="L587" s="87"/>
      <c r="M587" s="398"/>
      <c r="N587" s="398"/>
      <c r="O587" s="398"/>
      <c r="P587" s="87"/>
      <c r="Q587" s="87"/>
      <c r="R587" s="87"/>
      <c r="S587" s="87"/>
      <c r="T587" s="87"/>
      <c r="U587" s="87"/>
      <c r="V587" s="87"/>
      <c r="W587" s="87"/>
      <c r="X587" s="87"/>
      <c r="Y587" s="87"/>
      <c r="Z587" s="87"/>
      <c r="AA587" s="87"/>
      <c r="AB587" s="87"/>
      <c r="AC587" s="87"/>
      <c r="AD587" s="87"/>
      <c r="AE587" s="87"/>
      <c r="AF587" s="87"/>
      <c r="AG587" s="87"/>
    </row>
    <row r="588" spans="1:33" ht="31.5" customHeight="1">
      <c r="A588" s="87"/>
      <c r="B588" s="87"/>
      <c r="C588" s="87"/>
      <c r="D588" s="87"/>
      <c r="E588" s="396"/>
      <c r="F588" s="397"/>
      <c r="G588" s="397"/>
      <c r="H588" s="396"/>
      <c r="I588" s="397"/>
      <c r="J588" s="398"/>
      <c r="K588" s="87"/>
      <c r="L588" s="87"/>
      <c r="M588" s="398"/>
      <c r="N588" s="398"/>
      <c r="O588" s="398"/>
      <c r="P588" s="87"/>
      <c r="Q588" s="87"/>
      <c r="R588" s="87"/>
      <c r="S588" s="87"/>
      <c r="T588" s="87"/>
      <c r="U588" s="87"/>
      <c r="V588" s="87"/>
      <c r="W588" s="87"/>
      <c r="X588" s="87"/>
      <c r="Y588" s="87"/>
      <c r="Z588" s="87"/>
      <c r="AA588" s="87"/>
      <c r="AB588" s="87"/>
      <c r="AC588" s="87"/>
      <c r="AD588" s="87"/>
      <c r="AE588" s="87"/>
      <c r="AF588" s="87"/>
      <c r="AG588" s="87"/>
    </row>
    <row r="589" spans="1:33" ht="31.5" customHeight="1">
      <c r="A589" s="87"/>
      <c r="B589" s="87"/>
      <c r="C589" s="87"/>
      <c r="D589" s="87"/>
      <c r="E589" s="396"/>
      <c r="F589" s="397"/>
      <c r="G589" s="397"/>
      <c r="H589" s="396"/>
      <c r="I589" s="397"/>
      <c r="J589" s="398"/>
      <c r="K589" s="87"/>
      <c r="L589" s="87"/>
      <c r="M589" s="398"/>
      <c r="N589" s="398"/>
      <c r="O589" s="398"/>
      <c r="P589" s="87"/>
      <c r="Q589" s="87"/>
      <c r="R589" s="87"/>
      <c r="S589" s="87"/>
      <c r="T589" s="87"/>
      <c r="U589" s="87"/>
      <c r="V589" s="87"/>
      <c r="W589" s="87"/>
      <c r="X589" s="87"/>
      <c r="Y589" s="87"/>
      <c r="Z589" s="87"/>
      <c r="AA589" s="87"/>
      <c r="AB589" s="87"/>
      <c r="AC589" s="87"/>
      <c r="AD589" s="87"/>
      <c r="AE589" s="87"/>
      <c r="AF589" s="87"/>
      <c r="AG589" s="87"/>
    </row>
    <row r="590" spans="1:33" ht="31.5" customHeight="1">
      <c r="A590" s="87"/>
      <c r="B590" s="87"/>
      <c r="C590" s="87"/>
      <c r="D590" s="87"/>
      <c r="E590" s="396"/>
      <c r="F590" s="397"/>
      <c r="G590" s="397"/>
      <c r="H590" s="396"/>
      <c r="I590" s="397"/>
      <c r="J590" s="398"/>
      <c r="K590" s="87"/>
      <c r="L590" s="87"/>
      <c r="M590" s="398"/>
      <c r="N590" s="398"/>
      <c r="O590" s="398"/>
      <c r="P590" s="87"/>
      <c r="Q590" s="87"/>
      <c r="R590" s="87"/>
      <c r="S590" s="87"/>
      <c r="T590" s="87"/>
      <c r="U590" s="87"/>
      <c r="V590" s="87"/>
      <c r="W590" s="87"/>
      <c r="X590" s="87"/>
      <c r="Y590" s="87"/>
      <c r="Z590" s="87"/>
      <c r="AA590" s="87"/>
      <c r="AB590" s="87"/>
      <c r="AC590" s="87"/>
      <c r="AD590" s="87"/>
      <c r="AE590" s="87"/>
      <c r="AF590" s="87"/>
      <c r="AG590" s="87"/>
    </row>
    <row r="591" spans="1:33" ht="31.5" customHeight="1">
      <c r="A591" s="87"/>
      <c r="B591" s="87"/>
      <c r="C591" s="87"/>
      <c r="D591" s="87"/>
      <c r="E591" s="396"/>
      <c r="F591" s="397"/>
      <c r="G591" s="397"/>
      <c r="H591" s="396"/>
      <c r="I591" s="397"/>
      <c r="J591" s="398"/>
      <c r="K591" s="87"/>
      <c r="L591" s="87"/>
      <c r="M591" s="398"/>
      <c r="N591" s="398"/>
      <c r="O591" s="398"/>
      <c r="P591" s="87"/>
      <c r="Q591" s="87"/>
      <c r="R591" s="87"/>
      <c r="S591" s="87"/>
      <c r="T591" s="87"/>
      <c r="U591" s="87"/>
      <c r="V591" s="87"/>
      <c r="W591" s="87"/>
      <c r="X591" s="87"/>
      <c r="Y591" s="87"/>
      <c r="Z591" s="87"/>
      <c r="AA591" s="87"/>
      <c r="AB591" s="87"/>
      <c r="AC591" s="87"/>
      <c r="AD591" s="87"/>
      <c r="AE591" s="87"/>
      <c r="AF591" s="87"/>
      <c r="AG591" s="87"/>
    </row>
    <row r="592" spans="1:33" ht="31.5" customHeight="1">
      <c r="A592" s="87"/>
      <c r="B592" s="87"/>
      <c r="C592" s="87"/>
      <c r="D592" s="87"/>
      <c r="E592" s="396"/>
      <c r="F592" s="397"/>
      <c r="G592" s="397"/>
      <c r="H592" s="396"/>
      <c r="I592" s="397"/>
      <c r="J592" s="398"/>
      <c r="K592" s="87"/>
      <c r="L592" s="87"/>
      <c r="M592" s="398"/>
      <c r="N592" s="398"/>
      <c r="O592" s="398"/>
      <c r="P592" s="87"/>
      <c r="Q592" s="87"/>
      <c r="R592" s="87"/>
      <c r="S592" s="87"/>
      <c r="T592" s="87"/>
      <c r="U592" s="87"/>
      <c r="V592" s="87"/>
      <c r="W592" s="87"/>
      <c r="X592" s="87"/>
      <c r="Y592" s="87"/>
      <c r="Z592" s="87"/>
      <c r="AA592" s="87"/>
      <c r="AB592" s="87"/>
      <c r="AC592" s="87"/>
      <c r="AD592" s="87"/>
      <c r="AE592" s="87"/>
      <c r="AF592" s="87"/>
      <c r="AG592" s="87"/>
    </row>
    <row r="593" spans="1:33" ht="31.5" customHeight="1">
      <c r="A593" s="87"/>
      <c r="B593" s="87"/>
      <c r="C593" s="87"/>
      <c r="D593" s="87"/>
      <c r="E593" s="396"/>
      <c r="F593" s="397"/>
      <c r="G593" s="397"/>
      <c r="H593" s="396"/>
      <c r="I593" s="397"/>
      <c r="J593" s="398"/>
      <c r="K593" s="87"/>
      <c r="L593" s="87"/>
      <c r="M593" s="398"/>
      <c r="N593" s="398"/>
      <c r="O593" s="398"/>
      <c r="P593" s="87"/>
      <c r="Q593" s="87"/>
      <c r="R593" s="87"/>
      <c r="S593" s="87"/>
      <c r="T593" s="87"/>
      <c r="U593" s="87"/>
      <c r="V593" s="87"/>
      <c r="W593" s="87"/>
      <c r="X593" s="87"/>
      <c r="Y593" s="87"/>
      <c r="Z593" s="87"/>
      <c r="AA593" s="87"/>
      <c r="AB593" s="87"/>
      <c r="AC593" s="87"/>
      <c r="AD593" s="87"/>
      <c r="AE593" s="87"/>
      <c r="AF593" s="87"/>
      <c r="AG593" s="87"/>
    </row>
    <row r="594" spans="1:33" ht="31.5" customHeight="1">
      <c r="A594" s="87"/>
      <c r="B594" s="87"/>
      <c r="C594" s="87"/>
      <c r="D594" s="87"/>
      <c r="E594" s="396"/>
      <c r="F594" s="397"/>
      <c r="G594" s="397"/>
      <c r="H594" s="396"/>
      <c r="I594" s="397"/>
      <c r="J594" s="398"/>
      <c r="K594" s="87"/>
      <c r="L594" s="87"/>
      <c r="M594" s="398"/>
      <c r="N594" s="398"/>
      <c r="O594" s="398"/>
      <c r="P594" s="87"/>
      <c r="Q594" s="87"/>
      <c r="R594" s="87"/>
      <c r="S594" s="87"/>
      <c r="T594" s="87"/>
      <c r="U594" s="87"/>
      <c r="V594" s="87"/>
      <c r="W594" s="87"/>
      <c r="X594" s="87"/>
      <c r="Y594" s="87"/>
      <c r="Z594" s="87"/>
      <c r="AA594" s="87"/>
      <c r="AB594" s="87"/>
      <c r="AC594" s="87"/>
      <c r="AD594" s="87"/>
      <c r="AE594" s="87"/>
      <c r="AF594" s="87"/>
      <c r="AG594" s="87"/>
    </row>
    <row r="595" spans="1:33" ht="31.5" customHeight="1">
      <c r="A595" s="87"/>
      <c r="B595" s="87"/>
      <c r="C595" s="87"/>
      <c r="D595" s="87"/>
      <c r="E595" s="396"/>
      <c r="F595" s="397"/>
      <c r="G595" s="397"/>
      <c r="H595" s="396"/>
      <c r="I595" s="397"/>
      <c r="J595" s="398"/>
      <c r="K595" s="87"/>
      <c r="L595" s="87"/>
      <c r="M595" s="398"/>
      <c r="N595" s="398"/>
      <c r="O595" s="398"/>
      <c r="P595" s="87"/>
      <c r="Q595" s="87"/>
      <c r="R595" s="87"/>
      <c r="S595" s="87"/>
      <c r="T595" s="87"/>
      <c r="U595" s="87"/>
      <c r="V595" s="87"/>
      <c r="W595" s="87"/>
      <c r="X595" s="87"/>
      <c r="Y595" s="87"/>
      <c r="Z595" s="87"/>
      <c r="AA595" s="87"/>
      <c r="AB595" s="87"/>
      <c r="AC595" s="87"/>
      <c r="AD595" s="87"/>
      <c r="AE595" s="87"/>
      <c r="AF595" s="87"/>
      <c r="AG595" s="87"/>
    </row>
    <row r="596" spans="1:33" ht="31.5" customHeight="1">
      <c r="A596" s="87"/>
      <c r="B596" s="87"/>
      <c r="C596" s="87"/>
      <c r="D596" s="87"/>
      <c r="E596" s="396"/>
      <c r="F596" s="397"/>
      <c r="G596" s="397"/>
      <c r="H596" s="396"/>
      <c r="I596" s="397"/>
      <c r="J596" s="398"/>
      <c r="K596" s="87"/>
      <c r="L596" s="87"/>
      <c r="M596" s="398"/>
      <c r="N596" s="398"/>
      <c r="O596" s="398"/>
      <c r="P596" s="87"/>
      <c r="Q596" s="87"/>
      <c r="R596" s="87"/>
      <c r="S596" s="87"/>
      <c r="T596" s="87"/>
      <c r="U596" s="87"/>
      <c r="V596" s="87"/>
      <c r="W596" s="87"/>
      <c r="X596" s="87"/>
      <c r="Y596" s="87"/>
      <c r="Z596" s="87"/>
      <c r="AA596" s="87"/>
      <c r="AB596" s="87"/>
      <c r="AC596" s="87"/>
      <c r="AD596" s="87"/>
      <c r="AE596" s="87"/>
      <c r="AF596" s="87"/>
      <c r="AG596" s="87"/>
    </row>
    <row r="597" spans="1:33" ht="31.5" customHeight="1">
      <c r="A597" s="87"/>
      <c r="B597" s="87"/>
      <c r="C597" s="87"/>
      <c r="D597" s="87"/>
      <c r="E597" s="396"/>
      <c r="F597" s="397"/>
      <c r="G597" s="397"/>
      <c r="H597" s="396"/>
      <c r="I597" s="397"/>
      <c r="J597" s="398"/>
      <c r="K597" s="87"/>
      <c r="L597" s="87"/>
      <c r="M597" s="398"/>
      <c r="N597" s="398"/>
      <c r="O597" s="398"/>
      <c r="P597" s="87"/>
      <c r="Q597" s="87"/>
      <c r="R597" s="87"/>
      <c r="S597" s="87"/>
      <c r="T597" s="87"/>
      <c r="U597" s="87"/>
      <c r="V597" s="87"/>
      <c r="W597" s="87"/>
      <c r="X597" s="87"/>
      <c r="Y597" s="87"/>
      <c r="Z597" s="87"/>
      <c r="AA597" s="87"/>
      <c r="AB597" s="87"/>
      <c r="AC597" s="87"/>
      <c r="AD597" s="87"/>
      <c r="AE597" s="87"/>
      <c r="AF597" s="87"/>
      <c r="AG597" s="87"/>
    </row>
    <row r="598" spans="1:33" ht="31.5" customHeight="1">
      <c r="A598" s="87"/>
      <c r="B598" s="87"/>
      <c r="C598" s="87"/>
      <c r="D598" s="87"/>
      <c r="E598" s="396"/>
      <c r="F598" s="397"/>
      <c r="G598" s="397"/>
      <c r="H598" s="396"/>
      <c r="I598" s="397"/>
      <c r="J598" s="398"/>
      <c r="K598" s="87"/>
      <c r="L598" s="87"/>
      <c r="M598" s="398"/>
      <c r="N598" s="398"/>
      <c r="O598" s="398"/>
      <c r="P598" s="87"/>
      <c r="Q598" s="87"/>
      <c r="R598" s="87"/>
      <c r="S598" s="87"/>
      <c r="T598" s="87"/>
      <c r="U598" s="87"/>
      <c r="V598" s="87"/>
      <c r="W598" s="87"/>
      <c r="X598" s="87"/>
      <c r="Y598" s="87"/>
      <c r="Z598" s="87"/>
      <c r="AA598" s="87"/>
      <c r="AB598" s="87"/>
      <c r="AC598" s="87"/>
      <c r="AD598" s="87"/>
      <c r="AE598" s="87"/>
      <c r="AF598" s="87"/>
      <c r="AG598" s="87"/>
    </row>
    <row r="599" spans="1:33" ht="31.5" customHeight="1">
      <c r="A599" s="87"/>
      <c r="B599" s="87"/>
      <c r="C599" s="87"/>
      <c r="D599" s="87"/>
      <c r="E599" s="396"/>
      <c r="F599" s="397"/>
      <c r="G599" s="397"/>
      <c r="H599" s="396"/>
      <c r="I599" s="397"/>
      <c r="J599" s="398"/>
      <c r="K599" s="87"/>
      <c r="L599" s="87"/>
      <c r="M599" s="398"/>
      <c r="N599" s="398"/>
      <c r="O599" s="398"/>
      <c r="P599" s="87"/>
      <c r="Q599" s="87"/>
      <c r="R599" s="87"/>
      <c r="S599" s="87"/>
      <c r="T599" s="87"/>
      <c r="U599" s="87"/>
      <c r="V599" s="87"/>
      <c r="W599" s="87"/>
      <c r="X599" s="87"/>
      <c r="Y599" s="87"/>
      <c r="Z599" s="87"/>
      <c r="AA599" s="87"/>
      <c r="AB599" s="87"/>
      <c r="AC599" s="87"/>
      <c r="AD599" s="87"/>
      <c r="AE599" s="87"/>
      <c r="AF599" s="87"/>
      <c r="AG599" s="87"/>
    </row>
    <row r="600" spans="1:33" ht="31.5" customHeight="1">
      <c r="A600" s="87"/>
      <c r="B600" s="87"/>
      <c r="C600" s="87"/>
      <c r="D600" s="87"/>
      <c r="E600" s="396"/>
      <c r="F600" s="397"/>
      <c r="G600" s="397"/>
      <c r="H600" s="396"/>
      <c r="I600" s="397"/>
      <c r="J600" s="398"/>
      <c r="K600" s="87"/>
      <c r="L600" s="87"/>
      <c r="M600" s="398"/>
      <c r="N600" s="398"/>
      <c r="O600" s="398"/>
      <c r="P600" s="87"/>
      <c r="Q600" s="87"/>
      <c r="R600" s="87"/>
      <c r="S600" s="87"/>
      <c r="T600" s="87"/>
      <c r="U600" s="87"/>
      <c r="V600" s="87"/>
      <c r="W600" s="87"/>
      <c r="X600" s="87"/>
      <c r="Y600" s="87"/>
      <c r="Z600" s="87"/>
      <c r="AA600" s="87"/>
      <c r="AB600" s="87"/>
      <c r="AC600" s="87"/>
      <c r="AD600" s="87"/>
      <c r="AE600" s="87"/>
      <c r="AF600" s="87"/>
      <c r="AG600" s="87"/>
    </row>
    <row r="601" spans="1:33" ht="31.5" customHeight="1">
      <c r="A601" s="87"/>
      <c r="B601" s="87"/>
      <c r="C601" s="87"/>
      <c r="D601" s="87"/>
      <c r="E601" s="396"/>
      <c r="F601" s="397"/>
      <c r="G601" s="397"/>
      <c r="H601" s="396"/>
      <c r="I601" s="397"/>
      <c r="J601" s="398"/>
      <c r="K601" s="87"/>
      <c r="L601" s="87"/>
      <c r="M601" s="398"/>
      <c r="N601" s="398"/>
      <c r="O601" s="398"/>
      <c r="P601" s="87"/>
      <c r="Q601" s="87"/>
      <c r="R601" s="87"/>
      <c r="S601" s="87"/>
      <c r="T601" s="87"/>
      <c r="U601" s="87"/>
      <c r="V601" s="87"/>
      <c r="W601" s="87"/>
      <c r="X601" s="87"/>
      <c r="Y601" s="87"/>
      <c r="Z601" s="87"/>
      <c r="AA601" s="87"/>
      <c r="AB601" s="87"/>
      <c r="AC601" s="87"/>
      <c r="AD601" s="87"/>
      <c r="AE601" s="87"/>
      <c r="AF601" s="87"/>
      <c r="AG601" s="87"/>
    </row>
    <row r="602" spans="1:33" ht="31.5" customHeight="1">
      <c r="A602" s="87"/>
      <c r="B602" s="87"/>
      <c r="C602" s="87"/>
      <c r="D602" s="87"/>
      <c r="E602" s="396"/>
      <c r="F602" s="397"/>
      <c r="G602" s="397"/>
      <c r="H602" s="396"/>
      <c r="I602" s="397"/>
      <c r="J602" s="398"/>
      <c r="K602" s="87"/>
      <c r="L602" s="87"/>
      <c r="M602" s="398"/>
      <c r="N602" s="398"/>
      <c r="O602" s="398"/>
      <c r="P602" s="87"/>
      <c r="Q602" s="87"/>
      <c r="R602" s="87"/>
      <c r="S602" s="87"/>
      <c r="T602" s="87"/>
      <c r="U602" s="87"/>
      <c r="V602" s="87"/>
      <c r="W602" s="87"/>
      <c r="X602" s="87"/>
      <c r="Y602" s="87"/>
      <c r="Z602" s="87"/>
      <c r="AA602" s="87"/>
      <c r="AB602" s="87"/>
      <c r="AC602" s="87"/>
      <c r="AD602" s="87"/>
      <c r="AE602" s="87"/>
      <c r="AF602" s="87"/>
      <c r="AG602" s="87"/>
    </row>
    <row r="603" spans="1:33" ht="31.5" customHeight="1">
      <c r="A603" s="87"/>
      <c r="B603" s="87"/>
      <c r="C603" s="87"/>
      <c r="D603" s="87"/>
      <c r="E603" s="396"/>
      <c r="F603" s="397"/>
      <c r="G603" s="397"/>
      <c r="H603" s="396"/>
      <c r="I603" s="397"/>
      <c r="J603" s="398"/>
      <c r="K603" s="87"/>
      <c r="L603" s="87"/>
      <c r="M603" s="398"/>
      <c r="N603" s="398"/>
      <c r="O603" s="398"/>
      <c r="P603" s="87"/>
      <c r="Q603" s="87"/>
      <c r="R603" s="87"/>
      <c r="S603" s="87"/>
      <c r="T603" s="87"/>
      <c r="U603" s="87"/>
      <c r="V603" s="87"/>
      <c r="W603" s="87"/>
      <c r="X603" s="87"/>
      <c r="Y603" s="87"/>
      <c r="Z603" s="87"/>
      <c r="AA603" s="87"/>
      <c r="AB603" s="87"/>
      <c r="AC603" s="87"/>
      <c r="AD603" s="87"/>
      <c r="AE603" s="87"/>
      <c r="AF603" s="87"/>
      <c r="AG603" s="87"/>
    </row>
    <row r="604" spans="1:33" ht="31.5" customHeight="1">
      <c r="A604" s="87"/>
      <c r="B604" s="87"/>
      <c r="C604" s="87"/>
      <c r="D604" s="87"/>
      <c r="E604" s="396"/>
      <c r="F604" s="397"/>
      <c r="G604" s="397"/>
      <c r="H604" s="396"/>
      <c r="I604" s="397"/>
      <c r="J604" s="398"/>
      <c r="K604" s="87"/>
      <c r="L604" s="87"/>
      <c r="M604" s="398"/>
      <c r="N604" s="398"/>
      <c r="O604" s="398"/>
      <c r="P604" s="87"/>
      <c r="Q604" s="87"/>
      <c r="R604" s="87"/>
      <c r="S604" s="87"/>
      <c r="T604" s="87"/>
      <c r="U604" s="87"/>
      <c r="V604" s="87"/>
      <c r="W604" s="87"/>
      <c r="X604" s="87"/>
      <c r="Y604" s="87"/>
      <c r="Z604" s="87"/>
      <c r="AA604" s="87"/>
      <c r="AB604" s="87"/>
      <c r="AC604" s="87"/>
      <c r="AD604" s="87"/>
      <c r="AE604" s="87"/>
      <c r="AF604" s="87"/>
      <c r="AG604" s="87"/>
    </row>
    <row r="605" spans="1:33" ht="31.5" customHeight="1">
      <c r="A605" s="87"/>
      <c r="B605" s="87"/>
      <c r="C605" s="87"/>
      <c r="D605" s="87"/>
      <c r="E605" s="396"/>
      <c r="F605" s="397"/>
      <c r="G605" s="397"/>
      <c r="H605" s="396"/>
      <c r="I605" s="397"/>
      <c r="J605" s="398"/>
      <c r="K605" s="87"/>
      <c r="L605" s="87"/>
      <c r="M605" s="398"/>
      <c r="N605" s="398"/>
      <c r="O605" s="398"/>
      <c r="P605" s="87"/>
      <c r="Q605" s="87"/>
      <c r="R605" s="87"/>
      <c r="S605" s="87"/>
      <c r="T605" s="87"/>
      <c r="U605" s="87"/>
      <c r="V605" s="87"/>
      <c r="W605" s="87"/>
      <c r="X605" s="87"/>
      <c r="Y605" s="87"/>
      <c r="Z605" s="87"/>
      <c r="AA605" s="87"/>
      <c r="AB605" s="87"/>
      <c r="AC605" s="87"/>
      <c r="AD605" s="87"/>
      <c r="AE605" s="87"/>
      <c r="AF605" s="87"/>
      <c r="AG605" s="87"/>
    </row>
    <row r="606" spans="1:33" ht="31.5" customHeight="1">
      <c r="A606" s="87"/>
      <c r="B606" s="87"/>
      <c r="C606" s="87"/>
      <c r="D606" s="87"/>
      <c r="E606" s="396"/>
      <c r="F606" s="397"/>
      <c r="G606" s="397"/>
      <c r="H606" s="396"/>
      <c r="I606" s="397"/>
      <c r="J606" s="398"/>
      <c r="K606" s="87"/>
      <c r="L606" s="87"/>
      <c r="M606" s="398"/>
      <c r="N606" s="398"/>
      <c r="O606" s="398"/>
      <c r="P606" s="87"/>
      <c r="Q606" s="87"/>
      <c r="R606" s="87"/>
      <c r="S606" s="87"/>
      <c r="T606" s="87"/>
      <c r="U606" s="87"/>
      <c r="V606" s="87"/>
      <c r="W606" s="87"/>
      <c r="X606" s="87"/>
      <c r="Y606" s="87"/>
      <c r="Z606" s="87"/>
      <c r="AA606" s="87"/>
      <c r="AB606" s="87"/>
      <c r="AC606" s="87"/>
      <c r="AD606" s="87"/>
      <c r="AE606" s="87"/>
      <c r="AF606" s="87"/>
      <c r="AG606" s="87"/>
    </row>
    <row r="607" spans="1:33" ht="31.5" customHeight="1">
      <c r="A607" s="87"/>
      <c r="B607" s="87"/>
      <c r="C607" s="87"/>
      <c r="D607" s="87"/>
      <c r="E607" s="396"/>
      <c r="F607" s="397"/>
      <c r="G607" s="397"/>
      <c r="H607" s="396"/>
      <c r="I607" s="397"/>
      <c r="J607" s="398"/>
      <c r="K607" s="87"/>
      <c r="L607" s="87"/>
      <c r="M607" s="398"/>
      <c r="N607" s="398"/>
      <c r="O607" s="398"/>
      <c r="P607" s="87"/>
      <c r="Q607" s="87"/>
      <c r="R607" s="87"/>
      <c r="S607" s="87"/>
      <c r="T607" s="87"/>
      <c r="U607" s="87"/>
      <c r="V607" s="87"/>
      <c r="W607" s="87"/>
      <c r="X607" s="87"/>
      <c r="Y607" s="87"/>
      <c r="Z607" s="87"/>
      <c r="AA607" s="87"/>
      <c r="AB607" s="87"/>
      <c r="AC607" s="87"/>
      <c r="AD607" s="87"/>
      <c r="AE607" s="87"/>
      <c r="AF607" s="87"/>
      <c r="AG607" s="87"/>
    </row>
    <row r="608" spans="1:33" ht="31.5" customHeight="1">
      <c r="A608" s="87"/>
      <c r="B608" s="87"/>
      <c r="C608" s="87"/>
      <c r="D608" s="87"/>
      <c r="E608" s="396"/>
      <c r="F608" s="397"/>
      <c r="G608" s="397"/>
      <c r="H608" s="396"/>
      <c r="I608" s="397"/>
      <c r="J608" s="398"/>
      <c r="K608" s="87"/>
      <c r="L608" s="87"/>
      <c r="M608" s="398"/>
      <c r="N608" s="398"/>
      <c r="O608" s="398"/>
      <c r="P608" s="87"/>
      <c r="Q608" s="87"/>
      <c r="R608" s="87"/>
      <c r="S608" s="87"/>
      <c r="T608" s="87"/>
      <c r="U608" s="87"/>
      <c r="V608" s="87"/>
      <c r="W608" s="87"/>
      <c r="X608" s="87"/>
      <c r="Y608" s="87"/>
      <c r="Z608" s="87"/>
      <c r="AA608" s="87"/>
      <c r="AB608" s="87"/>
      <c r="AC608" s="87"/>
      <c r="AD608" s="87"/>
      <c r="AE608" s="87"/>
      <c r="AF608" s="87"/>
      <c r="AG608" s="87"/>
    </row>
    <row r="609" spans="1:33" ht="31.5" customHeight="1">
      <c r="A609" s="87"/>
      <c r="B609" s="87"/>
      <c r="C609" s="87"/>
      <c r="D609" s="87"/>
      <c r="E609" s="396"/>
      <c r="F609" s="397"/>
      <c r="G609" s="397"/>
      <c r="H609" s="396"/>
      <c r="I609" s="397"/>
      <c r="J609" s="398"/>
      <c r="K609" s="87"/>
      <c r="L609" s="87"/>
      <c r="M609" s="398"/>
      <c r="N609" s="398"/>
      <c r="O609" s="398"/>
      <c r="P609" s="87"/>
      <c r="Q609" s="87"/>
      <c r="R609" s="87"/>
      <c r="S609" s="87"/>
      <c r="T609" s="87"/>
      <c r="U609" s="87"/>
      <c r="V609" s="87"/>
      <c r="W609" s="87"/>
      <c r="X609" s="87"/>
      <c r="Y609" s="87"/>
      <c r="Z609" s="87"/>
      <c r="AA609" s="87"/>
      <c r="AB609" s="87"/>
      <c r="AC609" s="87"/>
      <c r="AD609" s="87"/>
      <c r="AE609" s="87"/>
      <c r="AF609" s="87"/>
      <c r="AG609" s="87"/>
    </row>
    <row r="610" spans="1:33" ht="31.5" customHeight="1">
      <c r="A610" s="87"/>
      <c r="B610" s="87"/>
      <c r="C610" s="87"/>
      <c r="D610" s="87"/>
      <c r="E610" s="396"/>
      <c r="F610" s="397"/>
      <c r="G610" s="397"/>
      <c r="H610" s="396"/>
      <c r="I610" s="397"/>
      <c r="J610" s="398"/>
      <c r="K610" s="87"/>
      <c r="L610" s="87"/>
      <c r="M610" s="398"/>
      <c r="N610" s="398"/>
      <c r="O610" s="398"/>
      <c r="P610" s="87"/>
      <c r="Q610" s="87"/>
      <c r="R610" s="87"/>
      <c r="S610" s="87"/>
      <c r="T610" s="87"/>
      <c r="U610" s="87"/>
      <c r="V610" s="87"/>
      <c r="W610" s="87"/>
      <c r="X610" s="87"/>
      <c r="Y610" s="87"/>
      <c r="Z610" s="87"/>
      <c r="AA610" s="87"/>
      <c r="AB610" s="87"/>
      <c r="AC610" s="87"/>
      <c r="AD610" s="87"/>
      <c r="AE610" s="87"/>
      <c r="AF610" s="87"/>
      <c r="AG610" s="87"/>
    </row>
    <row r="611" spans="1:33" ht="31.5" customHeight="1">
      <c r="A611" s="87"/>
      <c r="B611" s="87"/>
      <c r="C611" s="87"/>
      <c r="D611" s="87"/>
      <c r="E611" s="396"/>
      <c r="F611" s="397"/>
      <c r="G611" s="397"/>
      <c r="H611" s="396"/>
      <c r="I611" s="397"/>
      <c r="J611" s="398"/>
      <c r="K611" s="87"/>
      <c r="L611" s="87"/>
      <c r="M611" s="398"/>
      <c r="N611" s="398"/>
      <c r="O611" s="398"/>
      <c r="P611" s="87"/>
      <c r="Q611" s="87"/>
      <c r="R611" s="87"/>
      <c r="S611" s="87"/>
      <c r="T611" s="87"/>
      <c r="U611" s="87"/>
      <c r="V611" s="87"/>
      <c r="W611" s="87"/>
      <c r="X611" s="87"/>
      <c r="Y611" s="87"/>
      <c r="Z611" s="87"/>
      <c r="AA611" s="87"/>
      <c r="AB611" s="87"/>
      <c r="AC611" s="87"/>
      <c r="AD611" s="87"/>
      <c r="AE611" s="87"/>
      <c r="AF611" s="87"/>
      <c r="AG611" s="87"/>
    </row>
    <row r="612" spans="1:33" ht="31.5" customHeight="1">
      <c r="A612" s="87"/>
      <c r="B612" s="87"/>
      <c r="C612" s="87"/>
      <c r="D612" s="87"/>
      <c r="E612" s="396"/>
      <c r="F612" s="397"/>
      <c r="G612" s="397"/>
      <c r="H612" s="396"/>
      <c r="I612" s="397"/>
      <c r="J612" s="398"/>
      <c r="K612" s="87"/>
      <c r="L612" s="87"/>
      <c r="M612" s="398"/>
      <c r="N612" s="398"/>
      <c r="O612" s="398"/>
      <c r="P612" s="87"/>
      <c r="Q612" s="87"/>
      <c r="R612" s="87"/>
      <c r="S612" s="87"/>
      <c r="T612" s="87"/>
      <c r="U612" s="87"/>
      <c r="V612" s="87"/>
      <c r="W612" s="87"/>
      <c r="X612" s="87"/>
      <c r="Y612" s="87"/>
      <c r="Z612" s="87"/>
      <c r="AA612" s="87"/>
      <c r="AB612" s="87"/>
      <c r="AC612" s="87"/>
      <c r="AD612" s="87"/>
      <c r="AE612" s="87"/>
      <c r="AF612" s="87"/>
      <c r="AG612" s="87"/>
    </row>
    <row r="613" spans="1:33" ht="31.5" customHeight="1">
      <c r="A613" s="87"/>
      <c r="B613" s="87"/>
      <c r="C613" s="87"/>
      <c r="D613" s="87"/>
      <c r="E613" s="396"/>
      <c r="F613" s="397"/>
      <c r="G613" s="397"/>
      <c r="H613" s="396"/>
      <c r="I613" s="397"/>
      <c r="J613" s="398"/>
      <c r="K613" s="87"/>
      <c r="L613" s="87"/>
      <c r="M613" s="398"/>
      <c r="N613" s="398"/>
      <c r="O613" s="398"/>
      <c r="P613" s="87"/>
      <c r="Q613" s="87"/>
      <c r="R613" s="87"/>
      <c r="S613" s="87"/>
      <c r="T613" s="87"/>
      <c r="U613" s="87"/>
      <c r="V613" s="87"/>
      <c r="W613" s="87"/>
      <c r="X613" s="87"/>
      <c r="Y613" s="87"/>
      <c r="Z613" s="87"/>
      <c r="AA613" s="87"/>
      <c r="AB613" s="87"/>
      <c r="AC613" s="87"/>
      <c r="AD613" s="87"/>
      <c r="AE613" s="87"/>
      <c r="AF613" s="87"/>
      <c r="AG613" s="87"/>
    </row>
    <row r="614" spans="1:33" ht="31.5" customHeight="1">
      <c r="A614" s="87"/>
      <c r="B614" s="87"/>
      <c r="C614" s="87"/>
      <c r="D614" s="87"/>
      <c r="E614" s="396"/>
      <c r="F614" s="397"/>
      <c r="G614" s="397"/>
      <c r="H614" s="396"/>
      <c r="I614" s="397"/>
      <c r="J614" s="398"/>
      <c r="K614" s="87"/>
      <c r="L614" s="87"/>
      <c r="M614" s="398"/>
      <c r="N614" s="398"/>
      <c r="O614" s="398"/>
      <c r="P614" s="87"/>
      <c r="Q614" s="87"/>
      <c r="R614" s="87"/>
      <c r="S614" s="87"/>
      <c r="T614" s="87"/>
      <c r="U614" s="87"/>
      <c r="V614" s="87"/>
      <c r="W614" s="87"/>
      <c r="X614" s="87"/>
      <c r="Y614" s="87"/>
      <c r="Z614" s="87"/>
      <c r="AA614" s="87"/>
      <c r="AB614" s="87"/>
      <c r="AC614" s="87"/>
      <c r="AD614" s="87"/>
      <c r="AE614" s="87"/>
      <c r="AF614" s="87"/>
      <c r="AG614" s="87"/>
    </row>
    <row r="615" spans="1:33" ht="31.5" customHeight="1">
      <c r="A615" s="87"/>
      <c r="B615" s="87"/>
      <c r="C615" s="87"/>
      <c r="D615" s="87"/>
      <c r="E615" s="396"/>
      <c r="F615" s="397"/>
      <c r="G615" s="397"/>
      <c r="H615" s="396"/>
      <c r="I615" s="397"/>
      <c r="J615" s="398"/>
      <c r="K615" s="87"/>
      <c r="L615" s="87"/>
      <c r="M615" s="398"/>
      <c r="N615" s="398"/>
      <c r="O615" s="398"/>
      <c r="P615" s="87"/>
      <c r="Q615" s="87"/>
      <c r="R615" s="87"/>
      <c r="S615" s="87"/>
      <c r="T615" s="87"/>
      <c r="U615" s="87"/>
      <c r="V615" s="87"/>
      <c r="W615" s="87"/>
      <c r="X615" s="87"/>
      <c r="Y615" s="87"/>
      <c r="Z615" s="87"/>
      <c r="AA615" s="87"/>
      <c r="AB615" s="87"/>
      <c r="AC615" s="87"/>
      <c r="AD615" s="87"/>
      <c r="AE615" s="87"/>
      <c r="AF615" s="87"/>
      <c r="AG615" s="87"/>
    </row>
    <row r="616" spans="1:33" ht="31.5" customHeight="1">
      <c r="A616" s="87"/>
      <c r="B616" s="87"/>
      <c r="C616" s="87"/>
      <c r="D616" s="87"/>
      <c r="E616" s="396"/>
      <c r="F616" s="397"/>
      <c r="G616" s="397"/>
      <c r="H616" s="396"/>
      <c r="I616" s="397"/>
      <c r="J616" s="398"/>
      <c r="K616" s="87"/>
      <c r="L616" s="87"/>
      <c r="M616" s="398"/>
      <c r="N616" s="398"/>
      <c r="O616" s="398"/>
      <c r="P616" s="87"/>
      <c r="Q616" s="87"/>
      <c r="R616" s="87"/>
      <c r="S616" s="87"/>
      <c r="T616" s="87"/>
      <c r="U616" s="87"/>
      <c r="V616" s="87"/>
      <c r="W616" s="87"/>
      <c r="X616" s="87"/>
      <c r="Y616" s="87"/>
      <c r="Z616" s="87"/>
      <c r="AA616" s="87"/>
      <c r="AB616" s="87"/>
      <c r="AC616" s="87"/>
      <c r="AD616" s="87"/>
      <c r="AE616" s="87"/>
      <c r="AF616" s="87"/>
      <c r="AG616" s="87"/>
    </row>
    <row r="617" spans="1:33" ht="31.5" customHeight="1">
      <c r="A617" s="87"/>
      <c r="B617" s="87"/>
      <c r="C617" s="87"/>
      <c r="D617" s="87"/>
      <c r="E617" s="396"/>
      <c r="F617" s="397"/>
      <c r="G617" s="397"/>
      <c r="H617" s="396"/>
      <c r="I617" s="397"/>
      <c r="J617" s="398"/>
      <c r="K617" s="87"/>
      <c r="L617" s="87"/>
      <c r="M617" s="398"/>
      <c r="N617" s="398"/>
      <c r="O617" s="398"/>
      <c r="P617" s="87"/>
      <c r="Q617" s="87"/>
      <c r="R617" s="87"/>
      <c r="S617" s="87"/>
      <c r="T617" s="87"/>
      <c r="U617" s="87"/>
      <c r="V617" s="87"/>
      <c r="W617" s="87"/>
      <c r="X617" s="87"/>
      <c r="Y617" s="87"/>
      <c r="Z617" s="87"/>
      <c r="AA617" s="87"/>
      <c r="AB617" s="87"/>
      <c r="AC617" s="87"/>
      <c r="AD617" s="87"/>
      <c r="AE617" s="87"/>
      <c r="AF617" s="87"/>
      <c r="AG617" s="87"/>
    </row>
    <row r="618" spans="1:33" ht="31.5" customHeight="1">
      <c r="A618" s="87"/>
      <c r="B618" s="87"/>
      <c r="C618" s="87"/>
      <c r="D618" s="87"/>
      <c r="E618" s="396"/>
      <c r="F618" s="397"/>
      <c r="G618" s="397"/>
      <c r="H618" s="396"/>
      <c r="I618" s="397"/>
      <c r="J618" s="398"/>
      <c r="K618" s="87"/>
      <c r="L618" s="87"/>
      <c r="M618" s="398"/>
      <c r="N618" s="398"/>
      <c r="O618" s="398"/>
      <c r="P618" s="87"/>
      <c r="Q618" s="87"/>
      <c r="R618" s="87"/>
      <c r="S618" s="87"/>
      <c r="T618" s="87"/>
      <c r="U618" s="87"/>
      <c r="V618" s="87"/>
      <c r="W618" s="87"/>
      <c r="X618" s="87"/>
      <c r="Y618" s="87"/>
      <c r="Z618" s="87"/>
      <c r="AA618" s="87"/>
      <c r="AB618" s="87"/>
      <c r="AC618" s="87"/>
      <c r="AD618" s="87"/>
      <c r="AE618" s="87"/>
      <c r="AF618" s="87"/>
      <c r="AG618" s="87"/>
    </row>
    <row r="619" spans="1:33" ht="31.5" customHeight="1">
      <c r="A619" s="87"/>
      <c r="B619" s="87"/>
      <c r="C619" s="87"/>
      <c r="D619" s="87"/>
      <c r="E619" s="396"/>
      <c r="F619" s="397"/>
      <c r="G619" s="397"/>
      <c r="H619" s="396"/>
      <c r="I619" s="397"/>
      <c r="J619" s="398"/>
      <c r="K619" s="87"/>
      <c r="L619" s="87"/>
      <c r="M619" s="398"/>
      <c r="N619" s="398"/>
      <c r="O619" s="398"/>
      <c r="P619" s="87"/>
      <c r="Q619" s="87"/>
      <c r="R619" s="87"/>
      <c r="S619" s="87"/>
      <c r="T619" s="87"/>
      <c r="U619" s="87"/>
      <c r="V619" s="87"/>
      <c r="W619" s="87"/>
      <c r="X619" s="87"/>
      <c r="Y619" s="87"/>
      <c r="Z619" s="87"/>
      <c r="AA619" s="87"/>
      <c r="AB619" s="87"/>
      <c r="AC619" s="87"/>
      <c r="AD619" s="87"/>
      <c r="AE619" s="87"/>
      <c r="AF619" s="87"/>
      <c r="AG619" s="87"/>
    </row>
    <row r="620" spans="1:33" ht="31.5" customHeight="1">
      <c r="A620" s="87"/>
      <c r="B620" s="87"/>
      <c r="C620" s="87"/>
      <c r="D620" s="87"/>
      <c r="E620" s="396"/>
      <c r="F620" s="397"/>
      <c r="G620" s="397"/>
      <c r="H620" s="396"/>
      <c r="I620" s="397"/>
      <c r="J620" s="398"/>
      <c r="K620" s="87"/>
      <c r="L620" s="87"/>
      <c r="M620" s="398"/>
      <c r="N620" s="398"/>
      <c r="O620" s="398"/>
      <c r="P620" s="87"/>
      <c r="Q620" s="87"/>
      <c r="R620" s="87"/>
      <c r="S620" s="87"/>
      <c r="T620" s="87"/>
      <c r="U620" s="87"/>
      <c r="V620" s="87"/>
      <c r="W620" s="87"/>
      <c r="X620" s="87"/>
      <c r="Y620" s="87"/>
      <c r="Z620" s="87"/>
      <c r="AA620" s="87"/>
      <c r="AB620" s="87"/>
      <c r="AC620" s="87"/>
      <c r="AD620" s="87"/>
      <c r="AE620" s="87"/>
      <c r="AF620" s="87"/>
      <c r="AG620" s="87"/>
    </row>
    <row r="621" spans="1:33" ht="31.5" customHeight="1">
      <c r="A621" s="87"/>
      <c r="B621" s="87"/>
      <c r="C621" s="87"/>
      <c r="D621" s="87"/>
      <c r="E621" s="396"/>
      <c r="F621" s="397"/>
      <c r="G621" s="397"/>
      <c r="H621" s="396"/>
      <c r="I621" s="397"/>
      <c r="J621" s="398"/>
      <c r="K621" s="87"/>
      <c r="L621" s="87"/>
      <c r="M621" s="398"/>
      <c r="N621" s="398"/>
      <c r="O621" s="398"/>
      <c r="P621" s="87"/>
      <c r="Q621" s="87"/>
      <c r="R621" s="87"/>
      <c r="S621" s="87"/>
      <c r="T621" s="87"/>
      <c r="U621" s="87"/>
      <c r="V621" s="87"/>
      <c r="W621" s="87"/>
      <c r="X621" s="87"/>
      <c r="Y621" s="87"/>
      <c r="Z621" s="87"/>
      <c r="AA621" s="87"/>
      <c r="AB621" s="87"/>
      <c r="AC621" s="87"/>
      <c r="AD621" s="87"/>
      <c r="AE621" s="87"/>
      <c r="AF621" s="87"/>
      <c r="AG621" s="87"/>
    </row>
    <row r="622" spans="1:33" ht="31.5" customHeight="1">
      <c r="A622" s="87"/>
      <c r="B622" s="87"/>
      <c r="C622" s="87"/>
      <c r="D622" s="87"/>
      <c r="E622" s="396"/>
      <c r="F622" s="397"/>
      <c r="G622" s="397"/>
      <c r="H622" s="396"/>
      <c r="I622" s="397"/>
      <c r="J622" s="398"/>
      <c r="K622" s="87"/>
      <c r="L622" s="87"/>
      <c r="M622" s="398"/>
      <c r="N622" s="398"/>
      <c r="O622" s="398"/>
      <c r="P622" s="87"/>
      <c r="Q622" s="87"/>
      <c r="R622" s="87"/>
      <c r="S622" s="87"/>
      <c r="T622" s="87"/>
      <c r="U622" s="87"/>
      <c r="V622" s="87"/>
      <c r="W622" s="87"/>
      <c r="X622" s="87"/>
      <c r="Y622" s="87"/>
      <c r="Z622" s="87"/>
      <c r="AA622" s="87"/>
      <c r="AB622" s="87"/>
      <c r="AC622" s="87"/>
      <c r="AD622" s="87"/>
      <c r="AE622" s="87"/>
      <c r="AF622" s="87"/>
      <c r="AG622" s="87"/>
    </row>
    <row r="623" spans="1:33" ht="31.5" customHeight="1">
      <c r="A623" s="87"/>
      <c r="B623" s="87"/>
      <c r="C623" s="87"/>
      <c r="D623" s="87"/>
      <c r="E623" s="396"/>
      <c r="F623" s="397"/>
      <c r="G623" s="397"/>
      <c r="H623" s="396"/>
      <c r="I623" s="397"/>
      <c r="J623" s="398"/>
      <c r="K623" s="87"/>
      <c r="L623" s="87"/>
      <c r="M623" s="398"/>
      <c r="N623" s="398"/>
      <c r="O623" s="398"/>
      <c r="P623" s="87"/>
      <c r="Q623" s="87"/>
      <c r="R623" s="87"/>
      <c r="S623" s="87"/>
      <c r="T623" s="87"/>
      <c r="U623" s="87"/>
      <c r="V623" s="87"/>
      <c r="W623" s="87"/>
      <c r="X623" s="87"/>
      <c r="Y623" s="87"/>
      <c r="Z623" s="87"/>
      <c r="AA623" s="87"/>
      <c r="AB623" s="87"/>
      <c r="AC623" s="87"/>
      <c r="AD623" s="87"/>
      <c r="AE623" s="87"/>
      <c r="AF623" s="87"/>
      <c r="AG623" s="87"/>
    </row>
    <row r="624" spans="1:33" ht="31.5" customHeight="1">
      <c r="A624" s="87"/>
      <c r="B624" s="87"/>
      <c r="C624" s="87"/>
      <c r="D624" s="87"/>
      <c r="E624" s="396"/>
      <c r="F624" s="397"/>
      <c r="G624" s="397"/>
      <c r="H624" s="396"/>
      <c r="I624" s="397"/>
      <c r="J624" s="398"/>
      <c r="K624" s="87"/>
      <c r="L624" s="87"/>
      <c r="M624" s="398"/>
      <c r="N624" s="398"/>
      <c r="O624" s="398"/>
      <c r="P624" s="87"/>
      <c r="Q624" s="87"/>
      <c r="R624" s="87"/>
      <c r="S624" s="87"/>
      <c r="T624" s="87"/>
      <c r="U624" s="87"/>
      <c r="V624" s="87"/>
      <c r="W624" s="87"/>
      <c r="X624" s="87"/>
      <c r="Y624" s="87"/>
      <c r="Z624" s="87"/>
      <c r="AA624" s="87"/>
      <c r="AB624" s="87"/>
      <c r="AC624" s="87"/>
      <c r="AD624" s="87"/>
      <c r="AE624" s="87"/>
      <c r="AF624" s="87"/>
      <c r="AG624" s="87"/>
    </row>
    <row r="625" spans="1:33" ht="31.5" customHeight="1">
      <c r="A625" s="87"/>
      <c r="B625" s="87"/>
      <c r="C625" s="87"/>
      <c r="D625" s="87"/>
      <c r="E625" s="396"/>
      <c r="F625" s="397"/>
      <c r="G625" s="397"/>
      <c r="H625" s="396"/>
      <c r="I625" s="397"/>
      <c r="J625" s="398"/>
      <c r="K625" s="87"/>
      <c r="L625" s="87"/>
      <c r="M625" s="398"/>
      <c r="N625" s="398"/>
      <c r="O625" s="398"/>
      <c r="P625" s="87"/>
      <c r="Q625" s="87"/>
      <c r="R625" s="87"/>
      <c r="S625" s="87"/>
      <c r="T625" s="87"/>
      <c r="U625" s="87"/>
      <c r="V625" s="87"/>
      <c r="W625" s="87"/>
      <c r="X625" s="87"/>
      <c r="Y625" s="87"/>
      <c r="Z625" s="87"/>
      <c r="AA625" s="87"/>
      <c r="AB625" s="87"/>
      <c r="AC625" s="87"/>
      <c r="AD625" s="87"/>
      <c r="AE625" s="87"/>
      <c r="AF625" s="87"/>
      <c r="AG625" s="87"/>
    </row>
    <row r="626" spans="1:33" ht="31.5" customHeight="1">
      <c r="A626" s="87"/>
      <c r="B626" s="87"/>
      <c r="C626" s="87"/>
      <c r="D626" s="87"/>
      <c r="E626" s="396"/>
      <c r="F626" s="397"/>
      <c r="G626" s="397"/>
      <c r="H626" s="396"/>
      <c r="I626" s="397"/>
      <c r="J626" s="398"/>
      <c r="K626" s="87"/>
      <c r="L626" s="87"/>
      <c r="M626" s="398"/>
      <c r="N626" s="398"/>
      <c r="O626" s="398"/>
      <c r="P626" s="87"/>
      <c r="Q626" s="87"/>
      <c r="R626" s="87"/>
      <c r="S626" s="87"/>
      <c r="T626" s="87"/>
      <c r="U626" s="87"/>
      <c r="V626" s="87"/>
      <c r="W626" s="87"/>
      <c r="X626" s="87"/>
      <c r="Y626" s="87"/>
      <c r="Z626" s="87"/>
      <c r="AA626" s="87"/>
      <c r="AB626" s="87"/>
      <c r="AC626" s="87"/>
      <c r="AD626" s="87"/>
      <c r="AE626" s="87"/>
      <c r="AF626" s="87"/>
      <c r="AG626" s="87"/>
    </row>
    <row r="627" spans="1:33" ht="31.5" customHeight="1">
      <c r="A627" s="87"/>
      <c r="B627" s="87"/>
      <c r="C627" s="87"/>
      <c r="D627" s="87"/>
      <c r="E627" s="396"/>
      <c r="F627" s="397"/>
      <c r="G627" s="397"/>
      <c r="H627" s="396"/>
      <c r="I627" s="397"/>
      <c r="J627" s="398"/>
      <c r="K627" s="87"/>
      <c r="L627" s="87"/>
      <c r="M627" s="398"/>
      <c r="N627" s="398"/>
      <c r="O627" s="398"/>
      <c r="P627" s="87"/>
      <c r="Q627" s="87"/>
      <c r="R627" s="87"/>
      <c r="S627" s="87"/>
      <c r="T627" s="87"/>
      <c r="U627" s="87"/>
      <c r="V627" s="87"/>
      <c r="W627" s="87"/>
      <c r="X627" s="87"/>
      <c r="Y627" s="87"/>
      <c r="Z627" s="87"/>
      <c r="AA627" s="87"/>
      <c r="AB627" s="87"/>
      <c r="AC627" s="87"/>
      <c r="AD627" s="87"/>
      <c r="AE627" s="87"/>
      <c r="AF627" s="87"/>
      <c r="AG627" s="87"/>
    </row>
    <row r="628" spans="1:33" ht="31.5" customHeight="1">
      <c r="A628" s="87"/>
      <c r="B628" s="87"/>
      <c r="C628" s="87"/>
      <c r="D628" s="87"/>
      <c r="E628" s="396"/>
      <c r="F628" s="397"/>
      <c r="G628" s="397"/>
      <c r="H628" s="396"/>
      <c r="I628" s="397"/>
      <c r="J628" s="398"/>
      <c r="K628" s="87"/>
      <c r="L628" s="87"/>
      <c r="M628" s="398"/>
      <c r="N628" s="398"/>
      <c r="O628" s="398"/>
      <c r="P628" s="87"/>
      <c r="Q628" s="87"/>
      <c r="R628" s="87"/>
      <c r="S628" s="87"/>
      <c r="T628" s="87"/>
      <c r="U628" s="87"/>
      <c r="V628" s="87"/>
      <c r="W628" s="87"/>
      <c r="X628" s="87"/>
      <c r="Y628" s="87"/>
      <c r="Z628" s="87"/>
      <c r="AA628" s="87"/>
      <c r="AB628" s="87"/>
      <c r="AC628" s="87"/>
      <c r="AD628" s="87"/>
      <c r="AE628" s="87"/>
      <c r="AF628" s="87"/>
      <c r="AG628" s="87"/>
    </row>
    <row r="629" spans="1:33" ht="31.5" customHeight="1">
      <c r="A629" s="87"/>
      <c r="B629" s="87"/>
      <c r="C629" s="87"/>
      <c r="D629" s="87"/>
      <c r="E629" s="396"/>
      <c r="F629" s="397"/>
      <c r="G629" s="397"/>
      <c r="H629" s="396"/>
      <c r="I629" s="397"/>
      <c r="J629" s="398"/>
      <c r="K629" s="87"/>
      <c r="L629" s="87"/>
      <c r="M629" s="398"/>
      <c r="N629" s="398"/>
      <c r="O629" s="398"/>
      <c r="P629" s="87"/>
      <c r="Q629" s="87"/>
      <c r="R629" s="87"/>
      <c r="S629" s="87"/>
      <c r="T629" s="87"/>
      <c r="U629" s="87"/>
      <c r="V629" s="87"/>
      <c r="W629" s="87"/>
      <c r="X629" s="87"/>
      <c r="Y629" s="87"/>
      <c r="Z629" s="87"/>
      <c r="AA629" s="87"/>
      <c r="AB629" s="87"/>
      <c r="AC629" s="87"/>
      <c r="AD629" s="87"/>
      <c r="AE629" s="87"/>
      <c r="AF629" s="87"/>
      <c r="AG629" s="87"/>
    </row>
    <row r="630" spans="1:33" ht="31.5" customHeight="1">
      <c r="A630" s="87"/>
      <c r="B630" s="87"/>
      <c r="C630" s="87"/>
      <c r="D630" s="87"/>
      <c r="E630" s="396"/>
      <c r="F630" s="397"/>
      <c r="G630" s="397"/>
      <c r="H630" s="396"/>
      <c r="I630" s="397"/>
      <c r="J630" s="398"/>
      <c r="K630" s="87"/>
      <c r="L630" s="87"/>
      <c r="M630" s="398"/>
      <c r="N630" s="398"/>
      <c r="O630" s="398"/>
      <c r="P630" s="87"/>
      <c r="Q630" s="87"/>
      <c r="R630" s="87"/>
      <c r="S630" s="87"/>
      <c r="T630" s="87"/>
      <c r="U630" s="87"/>
      <c r="V630" s="87"/>
      <c r="W630" s="87"/>
      <c r="X630" s="87"/>
      <c r="Y630" s="87"/>
      <c r="Z630" s="87"/>
      <c r="AA630" s="87"/>
      <c r="AB630" s="87"/>
      <c r="AC630" s="87"/>
      <c r="AD630" s="87"/>
      <c r="AE630" s="87"/>
      <c r="AF630" s="87"/>
      <c r="AG630" s="87"/>
    </row>
    <row r="631" spans="1:33" ht="31.5" customHeight="1">
      <c r="A631" s="87"/>
      <c r="B631" s="87"/>
      <c r="C631" s="87"/>
      <c r="D631" s="87"/>
      <c r="E631" s="396"/>
      <c r="F631" s="397"/>
      <c r="G631" s="397"/>
      <c r="H631" s="396"/>
      <c r="I631" s="397"/>
      <c r="J631" s="398"/>
      <c r="K631" s="87"/>
      <c r="L631" s="87"/>
      <c r="M631" s="398"/>
      <c r="N631" s="398"/>
      <c r="O631" s="398"/>
      <c r="P631" s="87"/>
      <c r="Q631" s="87"/>
      <c r="R631" s="87"/>
      <c r="S631" s="87"/>
      <c r="T631" s="87"/>
      <c r="U631" s="87"/>
      <c r="V631" s="87"/>
      <c r="W631" s="87"/>
      <c r="X631" s="87"/>
      <c r="Y631" s="87"/>
      <c r="Z631" s="87"/>
      <c r="AA631" s="87"/>
      <c r="AB631" s="87"/>
      <c r="AC631" s="87"/>
      <c r="AD631" s="87"/>
      <c r="AE631" s="87"/>
      <c r="AF631" s="87"/>
      <c r="AG631" s="87"/>
    </row>
    <row r="632" spans="1:33" ht="31.5" customHeight="1">
      <c r="A632" s="87"/>
      <c r="B632" s="87"/>
      <c r="C632" s="87"/>
      <c r="D632" s="87"/>
      <c r="E632" s="396"/>
      <c r="F632" s="397"/>
      <c r="G632" s="397"/>
      <c r="H632" s="396"/>
      <c r="I632" s="397"/>
      <c r="J632" s="398"/>
      <c r="K632" s="87"/>
      <c r="L632" s="87"/>
      <c r="M632" s="398"/>
      <c r="N632" s="398"/>
      <c r="O632" s="398"/>
      <c r="P632" s="87"/>
      <c r="Q632" s="87"/>
      <c r="R632" s="87"/>
      <c r="S632" s="87"/>
      <c r="T632" s="87"/>
      <c r="U632" s="87"/>
      <c r="V632" s="87"/>
      <c r="W632" s="87"/>
      <c r="X632" s="87"/>
      <c r="Y632" s="87"/>
      <c r="Z632" s="87"/>
      <c r="AA632" s="87"/>
      <c r="AB632" s="87"/>
      <c r="AC632" s="87"/>
      <c r="AD632" s="87"/>
      <c r="AE632" s="87"/>
      <c r="AF632" s="87"/>
      <c r="AG632" s="87"/>
    </row>
    <row r="633" spans="1:33" ht="31.5" customHeight="1">
      <c r="A633" s="87"/>
      <c r="B633" s="87"/>
      <c r="C633" s="87"/>
      <c r="D633" s="87"/>
      <c r="E633" s="396"/>
      <c r="F633" s="397"/>
      <c r="G633" s="397"/>
      <c r="H633" s="396"/>
      <c r="I633" s="397"/>
      <c r="J633" s="398"/>
      <c r="K633" s="87"/>
      <c r="L633" s="87"/>
      <c r="M633" s="398"/>
      <c r="N633" s="398"/>
      <c r="O633" s="398"/>
      <c r="P633" s="87"/>
      <c r="Q633" s="87"/>
      <c r="R633" s="87"/>
      <c r="S633" s="87"/>
      <c r="T633" s="87"/>
      <c r="U633" s="87"/>
      <c r="V633" s="87"/>
      <c r="W633" s="87"/>
      <c r="X633" s="87"/>
      <c r="Y633" s="87"/>
      <c r="Z633" s="87"/>
      <c r="AA633" s="87"/>
      <c r="AB633" s="87"/>
      <c r="AC633" s="87"/>
      <c r="AD633" s="87"/>
      <c r="AE633" s="87"/>
      <c r="AF633" s="87"/>
      <c r="AG633" s="87"/>
    </row>
    <row r="634" spans="1:33" ht="31.5" customHeight="1">
      <c r="A634" s="87"/>
      <c r="B634" s="87"/>
      <c r="C634" s="87"/>
      <c r="D634" s="87"/>
      <c r="E634" s="396"/>
      <c r="F634" s="397"/>
      <c r="G634" s="397"/>
      <c r="H634" s="396"/>
      <c r="I634" s="397"/>
      <c r="J634" s="398"/>
      <c r="K634" s="87"/>
      <c r="L634" s="87"/>
      <c r="M634" s="398"/>
      <c r="N634" s="398"/>
      <c r="O634" s="398"/>
      <c r="P634" s="87"/>
      <c r="Q634" s="87"/>
      <c r="R634" s="87"/>
      <c r="S634" s="87"/>
      <c r="T634" s="87"/>
      <c r="U634" s="87"/>
      <c r="V634" s="87"/>
      <c r="W634" s="87"/>
      <c r="X634" s="87"/>
      <c r="Y634" s="87"/>
      <c r="Z634" s="87"/>
      <c r="AA634" s="87"/>
      <c r="AB634" s="87"/>
      <c r="AC634" s="87"/>
      <c r="AD634" s="87"/>
      <c r="AE634" s="87"/>
      <c r="AF634" s="87"/>
      <c r="AG634" s="87"/>
    </row>
    <row r="635" spans="1:33" ht="31.5" customHeight="1">
      <c r="A635" s="87"/>
      <c r="B635" s="87"/>
      <c r="C635" s="87"/>
      <c r="D635" s="87"/>
      <c r="E635" s="396"/>
      <c r="F635" s="397"/>
      <c r="G635" s="397"/>
      <c r="H635" s="396"/>
      <c r="I635" s="397"/>
      <c r="J635" s="398"/>
      <c r="K635" s="87"/>
      <c r="L635" s="87"/>
      <c r="M635" s="398"/>
      <c r="N635" s="398"/>
      <c r="O635" s="398"/>
      <c r="P635" s="87"/>
      <c r="Q635" s="87"/>
      <c r="R635" s="87"/>
      <c r="S635" s="87"/>
      <c r="T635" s="87"/>
      <c r="U635" s="87"/>
      <c r="V635" s="87"/>
      <c r="W635" s="87"/>
      <c r="X635" s="87"/>
      <c r="Y635" s="87"/>
      <c r="Z635" s="87"/>
      <c r="AA635" s="87"/>
      <c r="AB635" s="87"/>
      <c r="AC635" s="87"/>
      <c r="AD635" s="87"/>
      <c r="AE635" s="87"/>
      <c r="AF635" s="87"/>
      <c r="AG635" s="87"/>
    </row>
    <row r="636" spans="1:33" ht="31.5" customHeight="1">
      <c r="A636" s="87"/>
      <c r="B636" s="87"/>
      <c r="C636" s="87"/>
      <c r="D636" s="87"/>
      <c r="E636" s="396"/>
      <c r="F636" s="397"/>
      <c r="G636" s="397"/>
      <c r="H636" s="396"/>
      <c r="I636" s="397"/>
      <c r="J636" s="398"/>
      <c r="K636" s="87"/>
      <c r="L636" s="87"/>
      <c r="M636" s="398"/>
      <c r="N636" s="398"/>
      <c r="O636" s="398"/>
      <c r="P636" s="87"/>
      <c r="Q636" s="87"/>
      <c r="R636" s="87"/>
      <c r="S636" s="87"/>
      <c r="T636" s="87"/>
      <c r="U636" s="87"/>
      <c r="V636" s="87"/>
      <c r="W636" s="87"/>
      <c r="X636" s="87"/>
      <c r="Y636" s="87"/>
      <c r="Z636" s="87"/>
      <c r="AA636" s="87"/>
      <c r="AB636" s="87"/>
      <c r="AC636" s="87"/>
      <c r="AD636" s="87"/>
      <c r="AE636" s="87"/>
      <c r="AF636" s="87"/>
      <c r="AG636" s="87"/>
    </row>
    <row r="637" spans="1:33" ht="31.5" customHeight="1">
      <c r="A637" s="87"/>
      <c r="B637" s="87"/>
      <c r="C637" s="87"/>
      <c r="D637" s="87"/>
      <c r="E637" s="396"/>
      <c r="F637" s="397"/>
      <c r="G637" s="397"/>
      <c r="H637" s="396"/>
      <c r="I637" s="397"/>
      <c r="J637" s="398"/>
      <c r="K637" s="87"/>
      <c r="L637" s="87"/>
      <c r="M637" s="398"/>
      <c r="N637" s="398"/>
      <c r="O637" s="398"/>
      <c r="P637" s="87"/>
      <c r="Q637" s="87"/>
      <c r="R637" s="87"/>
      <c r="S637" s="87"/>
      <c r="T637" s="87"/>
      <c r="U637" s="87"/>
      <c r="V637" s="87"/>
      <c r="W637" s="87"/>
      <c r="X637" s="87"/>
      <c r="Y637" s="87"/>
      <c r="Z637" s="87"/>
      <c r="AA637" s="87"/>
      <c r="AB637" s="87"/>
      <c r="AC637" s="87"/>
      <c r="AD637" s="87"/>
      <c r="AE637" s="87"/>
      <c r="AF637" s="87"/>
      <c r="AG637" s="87"/>
    </row>
    <row r="638" spans="1:33" ht="31.5" customHeight="1">
      <c r="A638" s="87"/>
      <c r="B638" s="87"/>
      <c r="C638" s="87"/>
      <c r="D638" s="87"/>
      <c r="E638" s="396"/>
      <c r="F638" s="397"/>
      <c r="G638" s="397"/>
      <c r="H638" s="396"/>
      <c r="I638" s="397"/>
      <c r="J638" s="398"/>
      <c r="K638" s="87"/>
      <c r="L638" s="87"/>
      <c r="M638" s="398"/>
      <c r="N638" s="398"/>
      <c r="O638" s="398"/>
      <c r="P638" s="87"/>
      <c r="Q638" s="87"/>
      <c r="R638" s="87"/>
      <c r="S638" s="87"/>
      <c r="T638" s="87"/>
      <c r="U638" s="87"/>
      <c r="V638" s="87"/>
      <c r="W638" s="87"/>
      <c r="X638" s="87"/>
      <c r="Y638" s="87"/>
      <c r="Z638" s="87"/>
      <c r="AA638" s="87"/>
      <c r="AB638" s="87"/>
      <c r="AC638" s="87"/>
      <c r="AD638" s="87"/>
      <c r="AE638" s="87"/>
      <c r="AF638" s="87"/>
      <c r="AG638" s="87"/>
    </row>
    <row r="639" spans="1:33" ht="31.5" customHeight="1">
      <c r="A639" s="87"/>
      <c r="B639" s="87"/>
      <c r="C639" s="87"/>
      <c r="D639" s="87"/>
      <c r="E639" s="396"/>
      <c r="F639" s="397"/>
      <c r="G639" s="397"/>
      <c r="H639" s="396"/>
      <c r="I639" s="397"/>
      <c r="J639" s="398"/>
      <c r="K639" s="87"/>
      <c r="L639" s="87"/>
      <c r="M639" s="398"/>
      <c r="N639" s="398"/>
      <c r="O639" s="398"/>
      <c r="P639" s="87"/>
      <c r="Q639" s="87"/>
      <c r="R639" s="87"/>
      <c r="S639" s="87"/>
      <c r="T639" s="87"/>
      <c r="U639" s="87"/>
      <c r="V639" s="87"/>
      <c r="W639" s="87"/>
      <c r="X639" s="87"/>
      <c r="Y639" s="87"/>
      <c r="Z639" s="87"/>
      <c r="AA639" s="87"/>
      <c r="AB639" s="87"/>
      <c r="AC639" s="87"/>
      <c r="AD639" s="87"/>
      <c r="AE639" s="87"/>
      <c r="AF639" s="87"/>
      <c r="AG639" s="87"/>
    </row>
    <row r="640" spans="1:33" ht="31.5" customHeight="1">
      <c r="A640" s="87"/>
      <c r="B640" s="87"/>
      <c r="C640" s="87"/>
      <c r="D640" s="87"/>
      <c r="E640" s="396"/>
      <c r="F640" s="397"/>
      <c r="G640" s="397"/>
      <c r="H640" s="396"/>
      <c r="I640" s="397"/>
      <c r="J640" s="398"/>
      <c r="K640" s="87"/>
      <c r="L640" s="87"/>
      <c r="M640" s="398"/>
      <c r="N640" s="398"/>
      <c r="O640" s="398"/>
      <c r="P640" s="87"/>
      <c r="Q640" s="87"/>
      <c r="R640" s="87"/>
      <c r="S640" s="87"/>
      <c r="T640" s="87"/>
      <c r="U640" s="87"/>
      <c r="V640" s="87"/>
      <c r="W640" s="87"/>
      <c r="X640" s="87"/>
      <c r="Y640" s="87"/>
      <c r="Z640" s="87"/>
      <c r="AA640" s="87"/>
      <c r="AB640" s="87"/>
      <c r="AC640" s="87"/>
      <c r="AD640" s="87"/>
      <c r="AE640" s="87"/>
      <c r="AF640" s="87"/>
      <c r="AG640" s="87"/>
    </row>
    <row r="641" spans="1:33" ht="31.5" customHeight="1">
      <c r="A641" s="87"/>
      <c r="B641" s="87"/>
      <c r="C641" s="87"/>
      <c r="D641" s="87"/>
      <c r="E641" s="396"/>
      <c r="F641" s="397"/>
      <c r="G641" s="397"/>
      <c r="H641" s="396"/>
      <c r="I641" s="397"/>
      <c r="J641" s="398"/>
      <c r="K641" s="87"/>
      <c r="L641" s="87"/>
      <c r="M641" s="398"/>
      <c r="N641" s="398"/>
      <c r="O641" s="398"/>
      <c r="P641" s="87"/>
      <c r="Q641" s="87"/>
      <c r="R641" s="87"/>
      <c r="S641" s="87"/>
      <c r="T641" s="87"/>
      <c r="U641" s="87"/>
      <c r="V641" s="87"/>
      <c r="W641" s="87"/>
      <c r="X641" s="87"/>
      <c r="Y641" s="87"/>
      <c r="Z641" s="87"/>
      <c r="AA641" s="87"/>
      <c r="AB641" s="87"/>
      <c r="AC641" s="87"/>
      <c r="AD641" s="87"/>
      <c r="AE641" s="87"/>
      <c r="AF641" s="87"/>
      <c r="AG641" s="87"/>
    </row>
    <row r="642" spans="1:33" ht="31.5" customHeight="1">
      <c r="A642" s="87"/>
      <c r="B642" s="87"/>
      <c r="C642" s="87"/>
      <c r="D642" s="87"/>
      <c r="E642" s="396"/>
      <c r="F642" s="397"/>
      <c r="G642" s="397"/>
      <c r="H642" s="396"/>
      <c r="I642" s="397"/>
      <c r="J642" s="398"/>
      <c r="K642" s="87"/>
      <c r="L642" s="87"/>
      <c r="M642" s="398"/>
      <c r="N642" s="398"/>
      <c r="O642" s="398"/>
      <c r="P642" s="87"/>
      <c r="Q642" s="87"/>
      <c r="R642" s="87"/>
      <c r="S642" s="87"/>
      <c r="T642" s="87"/>
      <c r="U642" s="87"/>
      <c r="V642" s="87"/>
      <c r="W642" s="87"/>
      <c r="X642" s="87"/>
      <c r="Y642" s="87"/>
      <c r="Z642" s="87"/>
      <c r="AA642" s="87"/>
      <c r="AB642" s="87"/>
      <c r="AC642" s="87"/>
      <c r="AD642" s="87"/>
      <c r="AE642" s="87"/>
      <c r="AF642" s="87"/>
      <c r="AG642" s="87"/>
    </row>
    <row r="643" spans="1:33" ht="31.5" customHeight="1">
      <c r="A643" s="87"/>
      <c r="B643" s="87"/>
      <c r="C643" s="87"/>
      <c r="D643" s="87"/>
      <c r="E643" s="396"/>
      <c r="F643" s="397"/>
      <c r="G643" s="397"/>
      <c r="H643" s="396"/>
      <c r="I643" s="397"/>
      <c r="J643" s="398"/>
      <c r="K643" s="87"/>
      <c r="L643" s="87"/>
      <c r="M643" s="398"/>
      <c r="N643" s="398"/>
      <c r="O643" s="398"/>
      <c r="P643" s="87"/>
      <c r="Q643" s="87"/>
      <c r="R643" s="87"/>
      <c r="S643" s="87"/>
      <c r="T643" s="87"/>
      <c r="U643" s="87"/>
      <c r="V643" s="87"/>
      <c r="W643" s="87"/>
      <c r="X643" s="87"/>
      <c r="Y643" s="87"/>
      <c r="Z643" s="87"/>
      <c r="AA643" s="87"/>
      <c r="AB643" s="87"/>
      <c r="AC643" s="87"/>
      <c r="AD643" s="87"/>
      <c r="AE643" s="87"/>
      <c r="AF643" s="87"/>
      <c r="AG643" s="87"/>
    </row>
    <row r="644" spans="1:33" ht="31.5" customHeight="1">
      <c r="A644" s="87"/>
      <c r="B644" s="87"/>
      <c r="C644" s="87"/>
      <c r="D644" s="87"/>
      <c r="E644" s="396"/>
      <c r="F644" s="397"/>
      <c r="G644" s="397"/>
      <c r="H644" s="396"/>
      <c r="I644" s="397"/>
      <c r="J644" s="398"/>
      <c r="K644" s="87"/>
      <c r="L644" s="87"/>
      <c r="M644" s="398"/>
      <c r="N644" s="398"/>
      <c r="O644" s="398"/>
      <c r="P644" s="87"/>
      <c r="Q644" s="87"/>
      <c r="R644" s="87"/>
      <c r="S644" s="87"/>
      <c r="T644" s="87"/>
      <c r="U644" s="87"/>
      <c r="V644" s="87"/>
      <c r="W644" s="87"/>
      <c r="X644" s="87"/>
      <c r="Y644" s="87"/>
      <c r="Z644" s="87"/>
      <c r="AA644" s="87"/>
      <c r="AB644" s="87"/>
      <c r="AC644" s="87"/>
      <c r="AD644" s="87"/>
      <c r="AE644" s="87"/>
      <c r="AF644" s="87"/>
      <c r="AG644" s="87"/>
    </row>
    <row r="645" spans="1:33" ht="31.5" customHeight="1">
      <c r="A645" s="87"/>
      <c r="B645" s="87"/>
      <c r="C645" s="87"/>
      <c r="D645" s="87"/>
      <c r="E645" s="396"/>
      <c r="F645" s="397"/>
      <c r="G645" s="397"/>
      <c r="H645" s="396"/>
      <c r="I645" s="397"/>
      <c r="J645" s="398"/>
      <c r="K645" s="87"/>
      <c r="L645" s="87"/>
      <c r="M645" s="398"/>
      <c r="N645" s="398"/>
      <c r="O645" s="398"/>
      <c r="P645" s="87"/>
      <c r="Q645" s="87"/>
      <c r="R645" s="87"/>
      <c r="S645" s="87"/>
      <c r="T645" s="87"/>
      <c r="U645" s="87"/>
      <c r="V645" s="87"/>
      <c r="W645" s="87"/>
      <c r="X645" s="87"/>
      <c r="Y645" s="87"/>
      <c r="Z645" s="87"/>
      <c r="AA645" s="87"/>
      <c r="AB645" s="87"/>
      <c r="AC645" s="87"/>
      <c r="AD645" s="87"/>
      <c r="AE645" s="87"/>
      <c r="AF645" s="87"/>
      <c r="AG645" s="87"/>
    </row>
    <row r="646" spans="1:33" ht="31.5" customHeight="1">
      <c r="A646" s="87"/>
      <c r="B646" s="87"/>
      <c r="C646" s="87"/>
      <c r="D646" s="87"/>
      <c r="E646" s="396"/>
      <c r="F646" s="397"/>
      <c r="G646" s="397"/>
      <c r="H646" s="396"/>
      <c r="I646" s="397"/>
      <c r="J646" s="398"/>
      <c r="K646" s="87"/>
      <c r="L646" s="87"/>
      <c r="M646" s="398"/>
      <c r="N646" s="398"/>
      <c r="O646" s="398"/>
      <c r="P646" s="87"/>
      <c r="Q646" s="87"/>
      <c r="R646" s="87"/>
      <c r="S646" s="87"/>
      <c r="T646" s="87"/>
      <c r="U646" s="87"/>
      <c r="V646" s="87"/>
      <c r="W646" s="87"/>
      <c r="X646" s="87"/>
      <c r="Y646" s="87"/>
      <c r="Z646" s="87"/>
      <c r="AA646" s="87"/>
      <c r="AB646" s="87"/>
      <c r="AC646" s="87"/>
      <c r="AD646" s="87"/>
      <c r="AE646" s="87"/>
      <c r="AF646" s="87"/>
      <c r="AG646" s="87"/>
    </row>
    <row r="647" spans="1:33" ht="31.5" customHeight="1">
      <c r="A647" s="87"/>
      <c r="B647" s="87"/>
      <c r="C647" s="87"/>
      <c r="D647" s="87"/>
      <c r="E647" s="396"/>
      <c r="F647" s="397"/>
      <c r="G647" s="397"/>
      <c r="H647" s="396"/>
      <c r="I647" s="397"/>
      <c r="J647" s="398"/>
      <c r="K647" s="87"/>
      <c r="L647" s="87"/>
      <c r="M647" s="398"/>
      <c r="N647" s="398"/>
      <c r="O647" s="398"/>
      <c r="P647" s="87"/>
      <c r="Q647" s="87"/>
      <c r="R647" s="87"/>
      <c r="S647" s="87"/>
      <c r="T647" s="87"/>
      <c r="U647" s="87"/>
      <c r="V647" s="87"/>
      <c r="W647" s="87"/>
      <c r="X647" s="87"/>
      <c r="Y647" s="87"/>
      <c r="Z647" s="87"/>
      <c r="AA647" s="87"/>
      <c r="AB647" s="87"/>
      <c r="AC647" s="87"/>
      <c r="AD647" s="87"/>
      <c r="AE647" s="87"/>
      <c r="AF647" s="87"/>
      <c r="AG647" s="87"/>
    </row>
    <row r="648" spans="1:33" ht="31.5" customHeight="1">
      <c r="A648" s="87"/>
      <c r="B648" s="87"/>
      <c r="C648" s="87"/>
      <c r="D648" s="87"/>
      <c r="E648" s="396"/>
      <c r="F648" s="397"/>
      <c r="G648" s="397"/>
      <c r="H648" s="396"/>
      <c r="I648" s="397"/>
      <c r="J648" s="398"/>
      <c r="K648" s="87"/>
      <c r="L648" s="87"/>
      <c r="M648" s="398"/>
      <c r="N648" s="398"/>
      <c r="O648" s="398"/>
      <c r="P648" s="87"/>
      <c r="Q648" s="87"/>
      <c r="R648" s="87"/>
      <c r="S648" s="87"/>
      <c r="T648" s="87"/>
      <c r="U648" s="87"/>
      <c r="V648" s="87"/>
      <c r="W648" s="87"/>
      <c r="X648" s="87"/>
      <c r="Y648" s="87"/>
      <c r="Z648" s="87"/>
      <c r="AA648" s="87"/>
      <c r="AB648" s="87"/>
      <c r="AC648" s="87"/>
      <c r="AD648" s="87"/>
      <c r="AE648" s="87"/>
      <c r="AF648" s="87"/>
      <c r="AG648" s="87"/>
    </row>
    <row r="649" spans="1:33" ht="31.5" customHeight="1">
      <c r="A649" s="87"/>
      <c r="B649" s="87"/>
      <c r="C649" s="87"/>
      <c r="D649" s="87"/>
      <c r="E649" s="396"/>
      <c r="F649" s="397"/>
      <c r="G649" s="397"/>
      <c r="H649" s="396"/>
      <c r="I649" s="397"/>
      <c r="J649" s="398"/>
      <c r="K649" s="87"/>
      <c r="L649" s="87"/>
      <c r="M649" s="398"/>
      <c r="N649" s="398"/>
      <c r="O649" s="398"/>
      <c r="P649" s="87"/>
      <c r="Q649" s="87"/>
      <c r="R649" s="87"/>
      <c r="S649" s="87"/>
      <c r="T649" s="87"/>
      <c r="U649" s="87"/>
      <c r="V649" s="87"/>
      <c r="W649" s="87"/>
      <c r="X649" s="87"/>
      <c r="Y649" s="87"/>
      <c r="Z649" s="87"/>
      <c r="AA649" s="87"/>
      <c r="AB649" s="87"/>
      <c r="AC649" s="87"/>
      <c r="AD649" s="87"/>
      <c r="AE649" s="87"/>
      <c r="AF649" s="87"/>
      <c r="AG649" s="87"/>
    </row>
    <row r="650" spans="1:33" ht="31.5" customHeight="1">
      <c r="A650" s="87"/>
      <c r="B650" s="87"/>
      <c r="C650" s="87"/>
      <c r="D650" s="87"/>
      <c r="E650" s="396"/>
      <c r="F650" s="397"/>
      <c r="G650" s="397"/>
      <c r="H650" s="396"/>
      <c r="I650" s="397"/>
      <c r="J650" s="398"/>
      <c r="K650" s="87"/>
      <c r="L650" s="87"/>
      <c r="M650" s="398"/>
      <c r="N650" s="398"/>
      <c r="O650" s="398"/>
      <c r="P650" s="87"/>
      <c r="Q650" s="87"/>
      <c r="R650" s="87"/>
      <c r="S650" s="87"/>
      <c r="T650" s="87"/>
      <c r="U650" s="87"/>
      <c r="V650" s="87"/>
      <c r="W650" s="87"/>
      <c r="X650" s="87"/>
      <c r="Y650" s="87"/>
      <c r="Z650" s="87"/>
      <c r="AA650" s="87"/>
      <c r="AB650" s="87"/>
      <c r="AC650" s="87"/>
      <c r="AD650" s="87"/>
      <c r="AE650" s="87"/>
      <c r="AF650" s="87"/>
      <c r="AG650" s="87"/>
    </row>
    <row r="651" spans="1:33" ht="31.5" customHeight="1">
      <c r="A651" s="87"/>
      <c r="B651" s="87"/>
      <c r="C651" s="87"/>
      <c r="D651" s="87"/>
      <c r="E651" s="396"/>
      <c r="F651" s="397"/>
      <c r="G651" s="397"/>
      <c r="H651" s="396"/>
      <c r="I651" s="397"/>
      <c r="J651" s="398"/>
      <c r="K651" s="87"/>
      <c r="L651" s="87"/>
      <c r="M651" s="398"/>
      <c r="N651" s="398"/>
      <c r="O651" s="398"/>
      <c r="P651" s="87"/>
      <c r="Q651" s="87"/>
      <c r="R651" s="87"/>
      <c r="S651" s="87"/>
      <c r="T651" s="87"/>
      <c r="U651" s="87"/>
      <c r="V651" s="87"/>
      <c r="W651" s="87"/>
      <c r="X651" s="87"/>
      <c r="Y651" s="87"/>
      <c r="Z651" s="87"/>
      <c r="AA651" s="87"/>
      <c r="AB651" s="87"/>
      <c r="AC651" s="87"/>
      <c r="AD651" s="87"/>
      <c r="AE651" s="87"/>
      <c r="AF651" s="87"/>
      <c r="AG651" s="87"/>
    </row>
    <row r="652" spans="1:33" ht="31.5" customHeight="1">
      <c r="A652" s="87"/>
      <c r="B652" s="87"/>
      <c r="C652" s="87"/>
      <c r="D652" s="87"/>
      <c r="E652" s="396"/>
      <c r="F652" s="397"/>
      <c r="G652" s="397"/>
      <c r="H652" s="396"/>
      <c r="I652" s="397"/>
      <c r="J652" s="398"/>
      <c r="K652" s="87"/>
      <c r="L652" s="87"/>
      <c r="M652" s="398"/>
      <c r="N652" s="398"/>
      <c r="O652" s="398"/>
      <c r="P652" s="87"/>
      <c r="Q652" s="87"/>
      <c r="R652" s="87"/>
      <c r="S652" s="87"/>
      <c r="T652" s="87"/>
      <c r="U652" s="87"/>
      <c r="V652" s="87"/>
      <c r="W652" s="87"/>
      <c r="X652" s="87"/>
      <c r="Y652" s="87"/>
      <c r="Z652" s="87"/>
      <c r="AA652" s="87"/>
      <c r="AB652" s="87"/>
      <c r="AC652" s="87"/>
      <c r="AD652" s="87"/>
      <c r="AE652" s="87"/>
      <c r="AF652" s="87"/>
      <c r="AG652" s="87"/>
    </row>
    <row r="653" spans="1:33" ht="31.5" customHeight="1">
      <c r="A653" s="87"/>
      <c r="B653" s="87"/>
      <c r="C653" s="87"/>
      <c r="D653" s="87"/>
      <c r="E653" s="396"/>
      <c r="F653" s="397"/>
      <c r="G653" s="397"/>
      <c r="H653" s="396"/>
      <c r="I653" s="397"/>
      <c r="J653" s="398"/>
      <c r="K653" s="87"/>
      <c r="L653" s="87"/>
      <c r="M653" s="398"/>
      <c r="N653" s="398"/>
      <c r="O653" s="398"/>
      <c r="P653" s="87"/>
      <c r="Q653" s="87"/>
      <c r="R653" s="87"/>
      <c r="S653" s="87"/>
      <c r="T653" s="87"/>
      <c r="U653" s="87"/>
      <c r="V653" s="87"/>
      <c r="W653" s="87"/>
      <c r="X653" s="87"/>
      <c r="Y653" s="87"/>
      <c r="Z653" s="87"/>
      <c r="AA653" s="87"/>
      <c r="AB653" s="87"/>
      <c r="AC653" s="87"/>
      <c r="AD653" s="87"/>
      <c r="AE653" s="87"/>
      <c r="AF653" s="87"/>
      <c r="AG653" s="87"/>
    </row>
    <row r="654" spans="1:33" ht="31.5" customHeight="1">
      <c r="A654" s="87"/>
      <c r="B654" s="87"/>
      <c r="C654" s="87"/>
      <c r="D654" s="87"/>
      <c r="E654" s="396"/>
      <c r="F654" s="397"/>
      <c r="G654" s="397"/>
      <c r="H654" s="396"/>
      <c r="I654" s="397"/>
      <c r="J654" s="398"/>
      <c r="K654" s="87"/>
      <c r="L654" s="87"/>
      <c r="M654" s="398"/>
      <c r="N654" s="398"/>
      <c r="O654" s="398"/>
      <c r="P654" s="87"/>
      <c r="Q654" s="87"/>
      <c r="R654" s="87"/>
      <c r="S654" s="87"/>
      <c r="T654" s="87"/>
      <c r="U654" s="87"/>
      <c r="V654" s="87"/>
      <c r="W654" s="87"/>
      <c r="X654" s="87"/>
      <c r="Y654" s="87"/>
      <c r="Z654" s="87"/>
      <c r="AA654" s="87"/>
      <c r="AB654" s="87"/>
      <c r="AC654" s="87"/>
      <c r="AD654" s="87"/>
      <c r="AE654" s="87"/>
      <c r="AF654" s="87"/>
      <c r="AG654" s="87"/>
    </row>
    <row r="655" spans="1:33" ht="31.5" customHeight="1">
      <c r="A655" s="87"/>
      <c r="B655" s="87"/>
      <c r="C655" s="87"/>
      <c r="D655" s="87"/>
      <c r="E655" s="396"/>
      <c r="F655" s="397"/>
      <c r="G655" s="397"/>
      <c r="H655" s="396"/>
      <c r="I655" s="397"/>
      <c r="J655" s="398"/>
      <c r="K655" s="87"/>
      <c r="L655" s="87"/>
      <c r="M655" s="398"/>
      <c r="N655" s="398"/>
      <c r="O655" s="398"/>
      <c r="P655" s="87"/>
      <c r="Q655" s="87"/>
      <c r="R655" s="87"/>
      <c r="S655" s="87"/>
      <c r="T655" s="87"/>
      <c r="U655" s="87"/>
      <c r="V655" s="87"/>
      <c r="W655" s="87"/>
      <c r="X655" s="87"/>
      <c r="Y655" s="87"/>
      <c r="Z655" s="87"/>
      <c r="AA655" s="87"/>
      <c r="AB655" s="87"/>
      <c r="AC655" s="87"/>
      <c r="AD655" s="87"/>
      <c r="AE655" s="87"/>
      <c r="AF655" s="87"/>
      <c r="AG655" s="87"/>
    </row>
    <row r="656" spans="1:33" ht="31.5" customHeight="1">
      <c r="A656" s="87"/>
      <c r="B656" s="87"/>
      <c r="C656" s="87"/>
      <c r="D656" s="87"/>
      <c r="E656" s="396"/>
      <c r="F656" s="397"/>
      <c r="G656" s="397"/>
      <c r="H656" s="396"/>
      <c r="I656" s="397"/>
      <c r="J656" s="398"/>
      <c r="K656" s="87"/>
      <c r="L656" s="87"/>
      <c r="M656" s="398"/>
      <c r="N656" s="398"/>
      <c r="O656" s="398"/>
      <c r="P656" s="87"/>
      <c r="Q656" s="87"/>
      <c r="R656" s="87"/>
      <c r="S656" s="87"/>
      <c r="T656" s="87"/>
      <c r="U656" s="87"/>
      <c r="V656" s="87"/>
      <c r="W656" s="87"/>
      <c r="X656" s="87"/>
      <c r="Y656" s="87"/>
      <c r="Z656" s="87"/>
      <c r="AA656" s="87"/>
      <c r="AB656" s="87"/>
      <c r="AC656" s="87"/>
      <c r="AD656" s="87"/>
      <c r="AE656" s="87"/>
      <c r="AF656" s="87"/>
      <c r="AG656" s="87"/>
    </row>
    <row r="657" spans="1:33" ht="31.5" customHeight="1">
      <c r="A657" s="87"/>
      <c r="B657" s="87"/>
      <c r="C657" s="87"/>
      <c r="D657" s="87"/>
      <c r="E657" s="396"/>
      <c r="F657" s="397"/>
      <c r="G657" s="397"/>
      <c r="H657" s="396"/>
      <c r="I657" s="397"/>
      <c r="J657" s="398"/>
      <c r="K657" s="87"/>
      <c r="L657" s="87"/>
      <c r="M657" s="398"/>
      <c r="N657" s="398"/>
      <c r="O657" s="398"/>
      <c r="P657" s="87"/>
      <c r="Q657" s="87"/>
      <c r="R657" s="87"/>
      <c r="S657" s="87"/>
      <c r="T657" s="87"/>
      <c r="U657" s="87"/>
      <c r="V657" s="87"/>
      <c r="W657" s="87"/>
      <c r="X657" s="87"/>
      <c r="Y657" s="87"/>
      <c r="Z657" s="87"/>
      <c r="AA657" s="87"/>
      <c r="AB657" s="87"/>
      <c r="AC657" s="87"/>
      <c r="AD657" s="87"/>
      <c r="AE657" s="87"/>
      <c r="AF657" s="87"/>
      <c r="AG657" s="87"/>
    </row>
    <row r="658" spans="1:33" ht="31.5" customHeight="1">
      <c r="A658" s="87"/>
      <c r="B658" s="87"/>
      <c r="C658" s="87"/>
      <c r="D658" s="87"/>
      <c r="E658" s="396"/>
      <c r="F658" s="397"/>
      <c r="G658" s="397"/>
      <c r="H658" s="396"/>
      <c r="I658" s="397"/>
      <c r="J658" s="398"/>
      <c r="K658" s="87"/>
      <c r="L658" s="87"/>
      <c r="M658" s="398"/>
      <c r="N658" s="398"/>
      <c r="O658" s="398"/>
      <c r="P658" s="87"/>
      <c r="Q658" s="87"/>
      <c r="R658" s="87"/>
      <c r="S658" s="87"/>
      <c r="T658" s="87"/>
      <c r="U658" s="87"/>
      <c r="V658" s="87"/>
      <c r="W658" s="87"/>
      <c r="X658" s="87"/>
      <c r="Y658" s="87"/>
      <c r="Z658" s="87"/>
      <c r="AA658" s="87"/>
      <c r="AB658" s="87"/>
      <c r="AC658" s="87"/>
      <c r="AD658" s="87"/>
      <c r="AE658" s="87"/>
      <c r="AF658" s="87"/>
      <c r="AG658" s="87"/>
    </row>
    <row r="659" spans="1:33" ht="31.5" customHeight="1">
      <c r="A659" s="87"/>
      <c r="B659" s="87"/>
      <c r="C659" s="87"/>
      <c r="D659" s="87"/>
      <c r="E659" s="396"/>
      <c r="F659" s="397"/>
      <c r="G659" s="397"/>
      <c r="H659" s="396"/>
      <c r="I659" s="397"/>
      <c r="J659" s="398"/>
      <c r="K659" s="87"/>
      <c r="L659" s="87"/>
      <c r="M659" s="398"/>
      <c r="N659" s="398"/>
      <c r="O659" s="398"/>
      <c r="P659" s="87"/>
      <c r="Q659" s="87"/>
      <c r="R659" s="87"/>
      <c r="S659" s="87"/>
      <c r="T659" s="87"/>
      <c r="U659" s="87"/>
      <c r="V659" s="87"/>
      <c r="W659" s="87"/>
      <c r="X659" s="87"/>
      <c r="Y659" s="87"/>
      <c r="Z659" s="87"/>
      <c r="AA659" s="87"/>
      <c r="AB659" s="87"/>
      <c r="AC659" s="87"/>
      <c r="AD659" s="87"/>
      <c r="AE659" s="87"/>
      <c r="AF659" s="87"/>
      <c r="AG659" s="87"/>
    </row>
    <row r="660" spans="1:33" ht="31.5" customHeight="1">
      <c r="A660" s="87"/>
      <c r="B660" s="87"/>
      <c r="C660" s="87"/>
      <c r="D660" s="87"/>
      <c r="E660" s="396"/>
      <c r="F660" s="397"/>
      <c r="G660" s="397"/>
      <c r="H660" s="396"/>
      <c r="I660" s="397"/>
      <c r="J660" s="398"/>
      <c r="K660" s="87"/>
      <c r="L660" s="87"/>
      <c r="M660" s="398"/>
      <c r="N660" s="398"/>
      <c r="O660" s="398"/>
      <c r="P660" s="87"/>
      <c r="Q660" s="87"/>
      <c r="R660" s="87"/>
      <c r="S660" s="87"/>
      <c r="T660" s="87"/>
      <c r="U660" s="87"/>
      <c r="V660" s="87"/>
      <c r="W660" s="87"/>
      <c r="X660" s="87"/>
      <c r="Y660" s="87"/>
      <c r="Z660" s="87"/>
      <c r="AA660" s="87"/>
      <c r="AB660" s="87"/>
      <c r="AC660" s="87"/>
      <c r="AD660" s="87"/>
      <c r="AE660" s="87"/>
      <c r="AF660" s="87"/>
      <c r="AG660" s="87"/>
    </row>
    <row r="661" spans="1:33" ht="31.5" customHeight="1">
      <c r="A661" s="87"/>
      <c r="B661" s="87"/>
      <c r="C661" s="87"/>
      <c r="D661" s="87"/>
      <c r="E661" s="396"/>
      <c r="F661" s="397"/>
      <c r="G661" s="397"/>
      <c r="H661" s="396"/>
      <c r="I661" s="397"/>
      <c r="J661" s="398"/>
      <c r="K661" s="87"/>
      <c r="L661" s="87"/>
      <c r="M661" s="398"/>
      <c r="N661" s="398"/>
      <c r="O661" s="398"/>
      <c r="P661" s="87"/>
      <c r="Q661" s="87"/>
      <c r="R661" s="87"/>
      <c r="S661" s="87"/>
      <c r="T661" s="87"/>
      <c r="U661" s="87"/>
      <c r="V661" s="87"/>
      <c r="W661" s="87"/>
      <c r="X661" s="87"/>
      <c r="Y661" s="87"/>
      <c r="Z661" s="87"/>
      <c r="AA661" s="87"/>
      <c r="AB661" s="87"/>
      <c r="AC661" s="87"/>
      <c r="AD661" s="87"/>
      <c r="AE661" s="87"/>
      <c r="AF661" s="87"/>
      <c r="AG661" s="87"/>
    </row>
    <row r="662" spans="1:33" ht="31.5" customHeight="1">
      <c r="A662" s="87"/>
      <c r="B662" s="87"/>
      <c r="C662" s="87"/>
      <c r="D662" s="87"/>
      <c r="E662" s="396"/>
      <c r="F662" s="397"/>
      <c r="G662" s="397"/>
      <c r="H662" s="396"/>
      <c r="I662" s="397"/>
      <c r="J662" s="398"/>
      <c r="K662" s="87"/>
      <c r="L662" s="87"/>
      <c r="M662" s="398"/>
      <c r="N662" s="398"/>
      <c r="O662" s="398"/>
      <c r="P662" s="87"/>
      <c r="Q662" s="87"/>
      <c r="R662" s="87"/>
      <c r="S662" s="87"/>
      <c r="T662" s="87"/>
      <c r="U662" s="87"/>
      <c r="V662" s="87"/>
      <c r="W662" s="87"/>
      <c r="X662" s="87"/>
      <c r="Y662" s="87"/>
      <c r="Z662" s="87"/>
      <c r="AA662" s="87"/>
      <c r="AB662" s="87"/>
      <c r="AC662" s="87"/>
      <c r="AD662" s="87"/>
      <c r="AE662" s="87"/>
      <c r="AF662" s="87"/>
      <c r="AG662" s="87"/>
    </row>
    <row r="663" spans="1:33" ht="31.5" customHeight="1">
      <c r="A663" s="87"/>
      <c r="B663" s="87"/>
      <c r="C663" s="87"/>
      <c r="D663" s="87"/>
      <c r="E663" s="396"/>
      <c r="F663" s="397"/>
      <c r="G663" s="397"/>
      <c r="H663" s="396"/>
      <c r="I663" s="397"/>
      <c r="J663" s="398"/>
      <c r="K663" s="87"/>
      <c r="L663" s="87"/>
      <c r="M663" s="398"/>
      <c r="N663" s="398"/>
      <c r="O663" s="398"/>
      <c r="P663" s="87"/>
      <c r="Q663" s="87"/>
      <c r="R663" s="87"/>
      <c r="S663" s="87"/>
      <c r="T663" s="87"/>
      <c r="U663" s="87"/>
      <c r="V663" s="87"/>
      <c r="W663" s="87"/>
      <c r="X663" s="87"/>
      <c r="Y663" s="87"/>
      <c r="Z663" s="87"/>
      <c r="AA663" s="87"/>
      <c r="AB663" s="87"/>
      <c r="AC663" s="87"/>
      <c r="AD663" s="87"/>
      <c r="AE663" s="87"/>
      <c r="AF663" s="87"/>
      <c r="AG663" s="87"/>
    </row>
    <row r="664" spans="1:33" ht="31.5" customHeight="1">
      <c r="A664" s="87"/>
      <c r="B664" s="87"/>
      <c r="C664" s="87"/>
      <c r="D664" s="87"/>
      <c r="E664" s="396"/>
      <c r="F664" s="397"/>
      <c r="G664" s="397"/>
      <c r="H664" s="396"/>
      <c r="I664" s="397"/>
      <c r="J664" s="398"/>
      <c r="K664" s="87"/>
      <c r="L664" s="87"/>
      <c r="M664" s="398"/>
      <c r="N664" s="398"/>
      <c r="O664" s="398"/>
      <c r="P664" s="87"/>
      <c r="Q664" s="87"/>
      <c r="R664" s="87"/>
      <c r="S664" s="87"/>
      <c r="T664" s="87"/>
      <c r="U664" s="87"/>
      <c r="V664" s="87"/>
      <c r="W664" s="87"/>
      <c r="X664" s="87"/>
      <c r="Y664" s="87"/>
      <c r="Z664" s="87"/>
      <c r="AA664" s="87"/>
      <c r="AB664" s="87"/>
      <c r="AC664" s="87"/>
      <c r="AD664" s="87"/>
      <c r="AE664" s="87"/>
      <c r="AF664" s="87"/>
      <c r="AG664" s="87"/>
    </row>
    <row r="665" spans="1:33" ht="31.5" customHeight="1">
      <c r="A665" s="87"/>
      <c r="B665" s="87"/>
      <c r="C665" s="87"/>
      <c r="D665" s="87"/>
      <c r="E665" s="396"/>
      <c r="F665" s="397"/>
      <c r="G665" s="397"/>
      <c r="H665" s="396"/>
      <c r="I665" s="397"/>
      <c r="J665" s="398"/>
      <c r="K665" s="87"/>
      <c r="L665" s="87"/>
      <c r="M665" s="398"/>
      <c r="N665" s="398"/>
      <c r="O665" s="398"/>
      <c r="P665" s="87"/>
      <c r="Q665" s="87"/>
      <c r="R665" s="87"/>
      <c r="S665" s="87"/>
      <c r="T665" s="87"/>
      <c r="U665" s="87"/>
      <c r="V665" s="87"/>
      <c r="W665" s="87"/>
      <c r="X665" s="87"/>
      <c r="Y665" s="87"/>
      <c r="Z665" s="87"/>
      <c r="AA665" s="87"/>
      <c r="AB665" s="87"/>
      <c r="AC665" s="87"/>
      <c r="AD665" s="87"/>
      <c r="AE665" s="87"/>
      <c r="AF665" s="87"/>
      <c r="AG665" s="87"/>
    </row>
    <row r="666" spans="1:33" ht="31.5" customHeight="1">
      <c r="A666" s="87"/>
      <c r="B666" s="87"/>
      <c r="C666" s="87"/>
      <c r="D666" s="87"/>
      <c r="E666" s="396"/>
      <c r="F666" s="397"/>
      <c r="G666" s="397"/>
      <c r="H666" s="396"/>
      <c r="I666" s="397"/>
      <c r="J666" s="398"/>
      <c r="K666" s="87"/>
      <c r="L666" s="87"/>
      <c r="M666" s="398"/>
      <c r="N666" s="398"/>
      <c r="O666" s="398"/>
      <c r="P666" s="87"/>
      <c r="Q666" s="87"/>
      <c r="R666" s="87"/>
      <c r="S666" s="87"/>
      <c r="T666" s="87"/>
      <c r="U666" s="87"/>
      <c r="V666" s="87"/>
      <c r="W666" s="87"/>
      <c r="X666" s="87"/>
      <c r="Y666" s="87"/>
      <c r="Z666" s="87"/>
      <c r="AA666" s="87"/>
      <c r="AB666" s="87"/>
      <c r="AC666" s="87"/>
      <c r="AD666" s="87"/>
      <c r="AE666" s="87"/>
      <c r="AF666" s="87"/>
      <c r="AG666" s="87"/>
    </row>
    <row r="667" spans="1:33" ht="31.5" customHeight="1">
      <c r="A667" s="87"/>
      <c r="B667" s="87"/>
      <c r="C667" s="87"/>
      <c r="D667" s="87"/>
      <c r="E667" s="396"/>
      <c r="F667" s="397"/>
      <c r="G667" s="397"/>
      <c r="H667" s="396"/>
      <c r="I667" s="397"/>
      <c r="J667" s="398"/>
      <c r="K667" s="87"/>
      <c r="L667" s="87"/>
      <c r="M667" s="398"/>
      <c r="N667" s="398"/>
      <c r="O667" s="398"/>
      <c r="P667" s="87"/>
      <c r="Q667" s="87"/>
      <c r="R667" s="87"/>
      <c r="S667" s="87"/>
      <c r="T667" s="87"/>
      <c r="U667" s="87"/>
      <c r="V667" s="87"/>
      <c r="W667" s="87"/>
      <c r="X667" s="87"/>
      <c r="Y667" s="87"/>
      <c r="Z667" s="87"/>
      <c r="AA667" s="87"/>
      <c r="AB667" s="87"/>
      <c r="AC667" s="87"/>
      <c r="AD667" s="87"/>
      <c r="AE667" s="87"/>
      <c r="AF667" s="87"/>
      <c r="AG667" s="87"/>
    </row>
    <row r="668" spans="1:33" ht="31.5" customHeight="1">
      <c r="A668" s="87"/>
      <c r="B668" s="87"/>
      <c r="C668" s="87"/>
      <c r="D668" s="87"/>
      <c r="E668" s="396"/>
      <c r="F668" s="397"/>
      <c r="G668" s="397"/>
      <c r="H668" s="396"/>
      <c r="I668" s="397"/>
      <c r="J668" s="398"/>
      <c r="K668" s="87"/>
      <c r="L668" s="87"/>
      <c r="M668" s="398"/>
      <c r="N668" s="398"/>
      <c r="O668" s="398"/>
      <c r="P668" s="87"/>
      <c r="Q668" s="87"/>
      <c r="R668" s="87"/>
      <c r="S668" s="87"/>
      <c r="T668" s="87"/>
      <c r="U668" s="87"/>
      <c r="V668" s="87"/>
      <c r="W668" s="87"/>
      <c r="X668" s="87"/>
      <c r="Y668" s="87"/>
      <c r="Z668" s="87"/>
      <c r="AA668" s="87"/>
      <c r="AB668" s="87"/>
      <c r="AC668" s="87"/>
      <c r="AD668" s="87"/>
      <c r="AE668" s="87"/>
      <c r="AF668" s="87"/>
      <c r="AG668" s="87"/>
    </row>
    <row r="669" spans="1:33" ht="31.5" customHeight="1">
      <c r="A669" s="87"/>
      <c r="B669" s="87"/>
      <c r="C669" s="87"/>
      <c r="D669" s="87"/>
      <c r="E669" s="396"/>
      <c r="F669" s="397"/>
      <c r="G669" s="397"/>
      <c r="H669" s="396"/>
      <c r="I669" s="397"/>
      <c r="J669" s="398"/>
      <c r="K669" s="87"/>
      <c r="L669" s="87"/>
      <c r="M669" s="398"/>
      <c r="N669" s="398"/>
      <c r="O669" s="398"/>
      <c r="P669" s="87"/>
      <c r="Q669" s="87"/>
      <c r="R669" s="87"/>
      <c r="S669" s="87"/>
      <c r="T669" s="87"/>
      <c r="U669" s="87"/>
      <c r="V669" s="87"/>
      <c r="W669" s="87"/>
      <c r="X669" s="87"/>
      <c r="Y669" s="87"/>
      <c r="Z669" s="87"/>
      <c r="AA669" s="87"/>
      <c r="AB669" s="87"/>
      <c r="AC669" s="87"/>
      <c r="AD669" s="87"/>
      <c r="AE669" s="87"/>
      <c r="AF669" s="87"/>
      <c r="AG669" s="87"/>
    </row>
    <row r="670" spans="1:33" ht="31.5" customHeight="1">
      <c r="A670" s="87"/>
      <c r="B670" s="87"/>
      <c r="C670" s="87"/>
      <c r="D670" s="87"/>
      <c r="E670" s="396"/>
      <c r="F670" s="397"/>
      <c r="G670" s="397"/>
      <c r="H670" s="396"/>
      <c r="I670" s="397"/>
      <c r="J670" s="398"/>
      <c r="K670" s="87"/>
      <c r="L670" s="87"/>
      <c r="M670" s="398"/>
      <c r="N670" s="398"/>
      <c r="O670" s="398"/>
      <c r="P670" s="87"/>
      <c r="Q670" s="87"/>
      <c r="R670" s="87"/>
      <c r="S670" s="87"/>
      <c r="T670" s="87"/>
      <c r="U670" s="87"/>
      <c r="V670" s="87"/>
      <c r="W670" s="87"/>
      <c r="X670" s="87"/>
      <c r="Y670" s="87"/>
      <c r="Z670" s="87"/>
      <c r="AA670" s="87"/>
      <c r="AB670" s="87"/>
      <c r="AC670" s="87"/>
      <c r="AD670" s="87"/>
      <c r="AE670" s="87"/>
      <c r="AF670" s="87"/>
      <c r="AG670" s="87"/>
    </row>
    <row r="671" spans="1:33" ht="31.5" customHeight="1">
      <c r="A671" s="87"/>
      <c r="B671" s="87"/>
      <c r="C671" s="87"/>
      <c r="D671" s="87"/>
      <c r="E671" s="396"/>
      <c r="F671" s="397"/>
      <c r="G671" s="397"/>
      <c r="H671" s="396"/>
      <c r="I671" s="397"/>
      <c r="J671" s="398"/>
      <c r="K671" s="87"/>
      <c r="L671" s="87"/>
      <c r="M671" s="398"/>
      <c r="N671" s="398"/>
      <c r="O671" s="398"/>
      <c r="P671" s="87"/>
      <c r="Q671" s="87"/>
      <c r="R671" s="87"/>
      <c r="S671" s="87"/>
      <c r="T671" s="87"/>
      <c r="U671" s="87"/>
      <c r="V671" s="87"/>
      <c r="W671" s="87"/>
      <c r="X671" s="87"/>
      <c r="Y671" s="87"/>
      <c r="Z671" s="87"/>
      <c r="AA671" s="87"/>
      <c r="AB671" s="87"/>
      <c r="AC671" s="87"/>
      <c r="AD671" s="87"/>
      <c r="AE671" s="87"/>
      <c r="AF671" s="87"/>
      <c r="AG671" s="87"/>
    </row>
    <row r="672" spans="1:33" ht="31.5" customHeight="1">
      <c r="A672" s="87"/>
      <c r="B672" s="87"/>
      <c r="C672" s="87"/>
      <c r="D672" s="87"/>
      <c r="E672" s="396"/>
      <c r="F672" s="397"/>
      <c r="G672" s="397"/>
      <c r="H672" s="396"/>
      <c r="I672" s="397"/>
      <c r="J672" s="398"/>
      <c r="K672" s="87"/>
      <c r="L672" s="87"/>
      <c r="M672" s="398"/>
      <c r="N672" s="398"/>
      <c r="O672" s="398"/>
      <c r="P672" s="87"/>
      <c r="Q672" s="87"/>
      <c r="R672" s="87"/>
      <c r="S672" s="87"/>
      <c r="T672" s="87"/>
      <c r="U672" s="87"/>
      <c r="V672" s="87"/>
      <c r="W672" s="87"/>
      <c r="X672" s="87"/>
      <c r="Y672" s="87"/>
      <c r="Z672" s="87"/>
      <c r="AA672" s="87"/>
      <c r="AB672" s="87"/>
      <c r="AC672" s="87"/>
      <c r="AD672" s="87"/>
      <c r="AE672" s="87"/>
      <c r="AF672" s="87"/>
      <c r="AG672" s="87"/>
    </row>
    <row r="673" spans="1:33" ht="31.5" customHeight="1">
      <c r="A673" s="87"/>
      <c r="B673" s="87"/>
      <c r="C673" s="87"/>
      <c r="D673" s="87"/>
      <c r="E673" s="396"/>
      <c r="F673" s="397"/>
      <c r="G673" s="397"/>
      <c r="H673" s="396"/>
      <c r="I673" s="397"/>
      <c r="J673" s="398"/>
      <c r="K673" s="87"/>
      <c r="L673" s="87"/>
      <c r="M673" s="398"/>
      <c r="N673" s="398"/>
      <c r="O673" s="398"/>
      <c r="P673" s="87"/>
      <c r="Q673" s="87"/>
      <c r="R673" s="87"/>
      <c r="S673" s="87"/>
      <c r="T673" s="87"/>
      <c r="U673" s="87"/>
      <c r="V673" s="87"/>
      <c r="W673" s="87"/>
      <c r="X673" s="87"/>
      <c r="Y673" s="87"/>
      <c r="Z673" s="87"/>
      <c r="AA673" s="87"/>
      <c r="AB673" s="87"/>
      <c r="AC673" s="87"/>
      <c r="AD673" s="87"/>
      <c r="AE673" s="87"/>
      <c r="AF673" s="87"/>
      <c r="AG673" s="87"/>
    </row>
    <row r="674" spans="1:33" ht="31.5" customHeight="1">
      <c r="A674" s="87"/>
      <c r="B674" s="87"/>
      <c r="C674" s="87"/>
      <c r="D674" s="87"/>
      <c r="E674" s="396"/>
      <c r="F674" s="397"/>
      <c r="G674" s="397"/>
      <c r="H674" s="396"/>
      <c r="I674" s="397"/>
      <c r="J674" s="398"/>
      <c r="K674" s="87"/>
      <c r="L674" s="87"/>
      <c r="M674" s="398"/>
      <c r="N674" s="398"/>
      <c r="O674" s="398"/>
      <c r="P674" s="87"/>
      <c r="Q674" s="87"/>
      <c r="R674" s="87"/>
      <c r="S674" s="87"/>
      <c r="T674" s="87"/>
      <c r="U674" s="87"/>
      <c r="V674" s="87"/>
      <c r="W674" s="87"/>
      <c r="X674" s="87"/>
      <c r="Y674" s="87"/>
      <c r="Z674" s="87"/>
      <c r="AA674" s="87"/>
      <c r="AB674" s="87"/>
      <c r="AC674" s="87"/>
      <c r="AD674" s="87"/>
      <c r="AE674" s="87"/>
      <c r="AF674" s="87"/>
      <c r="AG674" s="87"/>
    </row>
    <row r="675" spans="1:33" ht="31.5" customHeight="1">
      <c r="A675" s="87"/>
      <c r="B675" s="87"/>
      <c r="C675" s="87"/>
      <c r="D675" s="87"/>
      <c r="E675" s="396"/>
      <c r="F675" s="397"/>
      <c r="G675" s="397"/>
      <c r="H675" s="396"/>
      <c r="I675" s="397"/>
      <c r="J675" s="398"/>
      <c r="K675" s="87"/>
      <c r="L675" s="87"/>
      <c r="M675" s="398"/>
      <c r="N675" s="398"/>
      <c r="O675" s="398"/>
      <c r="P675" s="87"/>
      <c r="Q675" s="87"/>
      <c r="R675" s="87"/>
      <c r="S675" s="87"/>
      <c r="T675" s="87"/>
      <c r="U675" s="87"/>
      <c r="V675" s="87"/>
      <c r="W675" s="87"/>
      <c r="X675" s="87"/>
      <c r="Y675" s="87"/>
      <c r="Z675" s="87"/>
      <c r="AA675" s="87"/>
      <c r="AB675" s="87"/>
      <c r="AC675" s="87"/>
      <c r="AD675" s="87"/>
      <c r="AE675" s="87"/>
      <c r="AF675" s="87"/>
      <c r="AG675" s="87"/>
    </row>
    <row r="676" spans="1:33" ht="31.5" customHeight="1">
      <c r="A676" s="87"/>
      <c r="B676" s="87"/>
      <c r="C676" s="87"/>
      <c r="D676" s="87"/>
      <c r="E676" s="396"/>
      <c r="F676" s="397"/>
      <c r="G676" s="397"/>
      <c r="H676" s="396"/>
      <c r="I676" s="397"/>
      <c r="J676" s="398"/>
      <c r="K676" s="87"/>
      <c r="L676" s="87"/>
      <c r="M676" s="398"/>
      <c r="N676" s="398"/>
      <c r="O676" s="398"/>
      <c r="P676" s="87"/>
      <c r="Q676" s="87"/>
      <c r="R676" s="87"/>
      <c r="S676" s="87"/>
      <c r="T676" s="87"/>
      <c r="U676" s="87"/>
      <c r="V676" s="87"/>
      <c r="W676" s="87"/>
      <c r="X676" s="87"/>
      <c r="Y676" s="87"/>
      <c r="Z676" s="87"/>
      <c r="AA676" s="87"/>
      <c r="AB676" s="87"/>
      <c r="AC676" s="87"/>
      <c r="AD676" s="87"/>
      <c r="AE676" s="87"/>
      <c r="AF676" s="87"/>
      <c r="AG676" s="87"/>
    </row>
    <row r="677" spans="1:33" ht="31.5" customHeight="1">
      <c r="A677" s="87"/>
      <c r="B677" s="87"/>
      <c r="C677" s="87"/>
      <c r="D677" s="87"/>
      <c r="E677" s="396"/>
      <c r="F677" s="397"/>
      <c r="G677" s="397"/>
      <c r="H677" s="396"/>
      <c r="I677" s="397"/>
      <c r="J677" s="398"/>
      <c r="K677" s="87"/>
      <c r="L677" s="87"/>
      <c r="M677" s="398"/>
      <c r="N677" s="398"/>
      <c r="O677" s="398"/>
      <c r="P677" s="87"/>
      <c r="Q677" s="87"/>
      <c r="R677" s="87"/>
      <c r="S677" s="87"/>
      <c r="T677" s="87"/>
      <c r="U677" s="87"/>
      <c r="V677" s="87"/>
      <c r="W677" s="87"/>
      <c r="X677" s="87"/>
      <c r="Y677" s="87"/>
      <c r="Z677" s="87"/>
      <c r="AA677" s="87"/>
      <c r="AB677" s="87"/>
      <c r="AC677" s="87"/>
      <c r="AD677" s="87"/>
      <c r="AE677" s="87"/>
      <c r="AF677" s="87"/>
      <c r="AG677" s="87"/>
    </row>
    <row r="678" spans="1:33" ht="31.5" customHeight="1">
      <c r="A678" s="87"/>
      <c r="B678" s="87"/>
      <c r="C678" s="87"/>
      <c r="D678" s="87"/>
      <c r="E678" s="396"/>
      <c r="F678" s="397"/>
      <c r="G678" s="397"/>
      <c r="H678" s="396"/>
      <c r="I678" s="397"/>
      <c r="J678" s="398"/>
      <c r="K678" s="87"/>
      <c r="L678" s="87"/>
      <c r="M678" s="398"/>
      <c r="N678" s="398"/>
      <c r="O678" s="398"/>
      <c r="P678" s="87"/>
      <c r="Q678" s="87"/>
      <c r="R678" s="87"/>
      <c r="S678" s="87"/>
      <c r="T678" s="87"/>
      <c r="U678" s="87"/>
      <c r="V678" s="87"/>
      <c r="W678" s="87"/>
      <c r="X678" s="87"/>
      <c r="Y678" s="87"/>
      <c r="Z678" s="87"/>
      <c r="AA678" s="87"/>
      <c r="AB678" s="87"/>
      <c r="AC678" s="87"/>
      <c r="AD678" s="87"/>
      <c r="AE678" s="87"/>
      <c r="AF678" s="87"/>
      <c r="AG678" s="87"/>
    </row>
    <row r="679" spans="1:33" ht="31.5" customHeight="1">
      <c r="A679" s="87"/>
      <c r="B679" s="87"/>
      <c r="C679" s="87"/>
      <c r="D679" s="87"/>
      <c r="E679" s="396"/>
      <c r="F679" s="397"/>
      <c r="G679" s="397"/>
      <c r="H679" s="396"/>
      <c r="I679" s="397"/>
      <c r="J679" s="398"/>
      <c r="K679" s="87"/>
      <c r="L679" s="87"/>
      <c r="M679" s="398"/>
      <c r="N679" s="398"/>
      <c r="O679" s="398"/>
      <c r="P679" s="87"/>
      <c r="Q679" s="87"/>
      <c r="R679" s="87"/>
      <c r="S679" s="87"/>
      <c r="T679" s="87"/>
      <c r="U679" s="87"/>
      <c r="V679" s="87"/>
      <c r="W679" s="87"/>
      <c r="X679" s="87"/>
      <c r="Y679" s="87"/>
      <c r="Z679" s="87"/>
      <c r="AA679" s="87"/>
      <c r="AB679" s="87"/>
      <c r="AC679" s="87"/>
      <c r="AD679" s="87"/>
      <c r="AE679" s="87"/>
      <c r="AF679" s="87"/>
      <c r="AG679" s="87"/>
    </row>
    <row r="680" spans="1:33" ht="31.5" customHeight="1">
      <c r="A680" s="87"/>
      <c r="B680" s="87"/>
      <c r="C680" s="87"/>
      <c r="D680" s="87"/>
      <c r="E680" s="396"/>
      <c r="F680" s="397"/>
      <c r="G680" s="397"/>
      <c r="H680" s="396"/>
      <c r="I680" s="397"/>
      <c r="J680" s="398"/>
      <c r="K680" s="87"/>
      <c r="L680" s="87"/>
      <c r="M680" s="398"/>
      <c r="N680" s="398"/>
      <c r="O680" s="398"/>
      <c r="P680" s="87"/>
      <c r="Q680" s="87"/>
      <c r="R680" s="87"/>
      <c r="S680" s="87"/>
      <c r="T680" s="87"/>
      <c r="U680" s="87"/>
      <c r="V680" s="87"/>
      <c r="W680" s="87"/>
      <c r="X680" s="87"/>
      <c r="Y680" s="87"/>
      <c r="Z680" s="87"/>
      <c r="AA680" s="87"/>
      <c r="AB680" s="87"/>
      <c r="AC680" s="87"/>
      <c r="AD680" s="87"/>
      <c r="AE680" s="87"/>
      <c r="AF680" s="87"/>
      <c r="AG680" s="87"/>
    </row>
    <row r="681" spans="1:33" ht="31.5" customHeight="1">
      <c r="A681" s="87"/>
      <c r="B681" s="87"/>
      <c r="C681" s="87"/>
      <c r="D681" s="87"/>
      <c r="E681" s="396"/>
      <c r="F681" s="397"/>
      <c r="G681" s="397"/>
      <c r="H681" s="396"/>
      <c r="I681" s="397"/>
      <c r="J681" s="398"/>
      <c r="K681" s="87"/>
      <c r="L681" s="87"/>
      <c r="M681" s="398"/>
      <c r="N681" s="398"/>
      <c r="O681" s="398"/>
      <c r="P681" s="87"/>
      <c r="Q681" s="87"/>
      <c r="R681" s="87"/>
      <c r="S681" s="87"/>
      <c r="T681" s="87"/>
      <c r="U681" s="87"/>
      <c r="V681" s="87"/>
      <c r="W681" s="87"/>
      <c r="X681" s="87"/>
      <c r="Y681" s="87"/>
      <c r="Z681" s="87"/>
      <c r="AA681" s="87"/>
      <c r="AB681" s="87"/>
      <c r="AC681" s="87"/>
      <c r="AD681" s="87"/>
      <c r="AE681" s="87"/>
      <c r="AF681" s="87"/>
      <c r="AG681" s="87"/>
    </row>
    <row r="682" spans="1:33" ht="31.5" customHeight="1">
      <c r="A682" s="87"/>
      <c r="B682" s="87"/>
      <c r="C682" s="87"/>
      <c r="D682" s="87"/>
      <c r="E682" s="396"/>
      <c r="F682" s="397"/>
      <c r="G682" s="397"/>
      <c r="H682" s="396"/>
      <c r="I682" s="397"/>
      <c r="J682" s="398"/>
      <c r="K682" s="87"/>
      <c r="L682" s="87"/>
      <c r="M682" s="398"/>
      <c r="N682" s="398"/>
      <c r="O682" s="398"/>
      <c r="P682" s="87"/>
      <c r="Q682" s="87"/>
      <c r="R682" s="87"/>
      <c r="S682" s="87"/>
      <c r="T682" s="87"/>
      <c r="U682" s="87"/>
      <c r="V682" s="87"/>
      <c r="W682" s="87"/>
      <c r="X682" s="87"/>
      <c r="Y682" s="87"/>
      <c r="Z682" s="87"/>
      <c r="AA682" s="87"/>
      <c r="AB682" s="87"/>
      <c r="AC682" s="87"/>
      <c r="AD682" s="87"/>
      <c r="AE682" s="87"/>
      <c r="AF682" s="87"/>
      <c r="AG682" s="87"/>
    </row>
    <row r="683" spans="1:33" ht="31.5" customHeight="1">
      <c r="A683" s="87"/>
      <c r="B683" s="87"/>
      <c r="C683" s="87"/>
      <c r="D683" s="87"/>
      <c r="E683" s="396"/>
      <c r="F683" s="397"/>
      <c r="G683" s="397"/>
      <c r="H683" s="396"/>
      <c r="I683" s="397"/>
      <c r="J683" s="398"/>
      <c r="K683" s="87"/>
      <c r="L683" s="87"/>
      <c r="M683" s="398"/>
      <c r="N683" s="398"/>
      <c r="O683" s="398"/>
      <c r="P683" s="87"/>
      <c r="Q683" s="87"/>
      <c r="R683" s="87"/>
      <c r="S683" s="87"/>
      <c r="T683" s="87"/>
      <c r="U683" s="87"/>
      <c r="V683" s="87"/>
      <c r="W683" s="87"/>
      <c r="X683" s="87"/>
      <c r="Y683" s="87"/>
      <c r="Z683" s="87"/>
      <c r="AA683" s="87"/>
      <c r="AB683" s="87"/>
      <c r="AC683" s="87"/>
      <c r="AD683" s="87"/>
      <c r="AE683" s="87"/>
      <c r="AF683" s="87"/>
      <c r="AG683" s="87"/>
    </row>
    <row r="684" spans="1:33" ht="31.5" customHeight="1">
      <c r="A684" s="87"/>
      <c r="B684" s="87"/>
      <c r="C684" s="87"/>
      <c r="D684" s="87"/>
      <c r="E684" s="396"/>
      <c r="F684" s="397"/>
      <c r="G684" s="397"/>
      <c r="H684" s="396"/>
      <c r="I684" s="397"/>
      <c r="J684" s="398"/>
      <c r="K684" s="87"/>
      <c r="L684" s="87"/>
      <c r="M684" s="398"/>
      <c r="N684" s="398"/>
      <c r="O684" s="398"/>
      <c r="P684" s="87"/>
      <c r="Q684" s="87"/>
      <c r="R684" s="87"/>
      <c r="S684" s="87"/>
      <c r="T684" s="87"/>
      <c r="U684" s="87"/>
      <c r="V684" s="87"/>
      <c r="W684" s="87"/>
      <c r="X684" s="87"/>
      <c r="Y684" s="87"/>
      <c r="Z684" s="87"/>
      <c r="AA684" s="87"/>
      <c r="AB684" s="87"/>
      <c r="AC684" s="87"/>
      <c r="AD684" s="87"/>
      <c r="AE684" s="87"/>
      <c r="AF684" s="87"/>
      <c r="AG684" s="87"/>
    </row>
    <row r="685" spans="1:33" ht="31.5" customHeight="1">
      <c r="A685" s="87"/>
      <c r="B685" s="87"/>
      <c r="C685" s="87"/>
      <c r="D685" s="87"/>
      <c r="E685" s="396"/>
      <c r="F685" s="397"/>
      <c r="G685" s="397"/>
      <c r="H685" s="396"/>
      <c r="I685" s="397"/>
      <c r="J685" s="398"/>
      <c r="K685" s="87"/>
      <c r="L685" s="87"/>
      <c r="M685" s="398"/>
      <c r="N685" s="398"/>
      <c r="O685" s="398"/>
      <c r="P685" s="87"/>
      <c r="Q685" s="87"/>
      <c r="R685" s="87"/>
      <c r="S685" s="87"/>
      <c r="T685" s="87"/>
      <c r="U685" s="87"/>
      <c r="V685" s="87"/>
      <c r="W685" s="87"/>
      <c r="X685" s="87"/>
      <c r="Y685" s="87"/>
      <c r="Z685" s="87"/>
      <c r="AA685" s="87"/>
      <c r="AB685" s="87"/>
      <c r="AC685" s="87"/>
      <c r="AD685" s="87"/>
      <c r="AE685" s="87"/>
      <c r="AF685" s="87"/>
      <c r="AG685" s="87"/>
    </row>
    <row r="686" spans="1:33" ht="31.5" customHeight="1">
      <c r="A686" s="87"/>
      <c r="B686" s="87"/>
      <c r="C686" s="87"/>
      <c r="D686" s="87"/>
      <c r="E686" s="396"/>
      <c r="F686" s="397"/>
      <c r="G686" s="397"/>
      <c r="H686" s="396"/>
      <c r="I686" s="397"/>
      <c r="J686" s="398"/>
      <c r="K686" s="87"/>
      <c r="L686" s="87"/>
      <c r="M686" s="398"/>
      <c r="N686" s="398"/>
      <c r="O686" s="398"/>
      <c r="P686" s="87"/>
      <c r="Q686" s="87"/>
      <c r="R686" s="87"/>
      <c r="S686" s="87"/>
      <c r="T686" s="87"/>
      <c r="U686" s="87"/>
      <c r="V686" s="87"/>
      <c r="W686" s="87"/>
      <c r="X686" s="87"/>
      <c r="Y686" s="87"/>
      <c r="Z686" s="87"/>
      <c r="AA686" s="87"/>
      <c r="AB686" s="87"/>
      <c r="AC686" s="87"/>
      <c r="AD686" s="87"/>
      <c r="AE686" s="87"/>
      <c r="AF686" s="87"/>
      <c r="AG686" s="87"/>
    </row>
    <row r="687" spans="1:33" ht="31.5" customHeight="1">
      <c r="A687" s="87"/>
      <c r="B687" s="87"/>
      <c r="C687" s="87"/>
      <c r="D687" s="87"/>
      <c r="E687" s="396"/>
      <c r="F687" s="397"/>
      <c r="G687" s="397"/>
      <c r="H687" s="396"/>
      <c r="I687" s="397"/>
      <c r="J687" s="398"/>
      <c r="K687" s="87"/>
      <c r="L687" s="87"/>
      <c r="M687" s="398"/>
      <c r="N687" s="398"/>
      <c r="O687" s="398"/>
      <c r="P687" s="87"/>
      <c r="Q687" s="87"/>
      <c r="R687" s="87"/>
      <c r="S687" s="87"/>
      <c r="T687" s="87"/>
      <c r="U687" s="87"/>
      <c r="V687" s="87"/>
      <c r="W687" s="87"/>
      <c r="X687" s="87"/>
      <c r="Y687" s="87"/>
      <c r="Z687" s="87"/>
      <c r="AA687" s="87"/>
      <c r="AB687" s="87"/>
      <c r="AC687" s="87"/>
      <c r="AD687" s="87"/>
      <c r="AE687" s="87"/>
      <c r="AF687" s="87"/>
      <c r="AG687" s="87"/>
    </row>
    <row r="688" spans="1:33" ht="31.5" customHeight="1">
      <c r="A688" s="87"/>
      <c r="B688" s="87"/>
      <c r="C688" s="87"/>
      <c r="D688" s="87"/>
      <c r="E688" s="396"/>
      <c r="F688" s="397"/>
      <c r="G688" s="397"/>
      <c r="H688" s="396"/>
      <c r="I688" s="397"/>
      <c r="J688" s="398"/>
      <c r="K688" s="87"/>
      <c r="L688" s="87"/>
      <c r="M688" s="398"/>
      <c r="N688" s="398"/>
      <c r="O688" s="398"/>
      <c r="P688" s="87"/>
      <c r="Q688" s="87"/>
      <c r="R688" s="87"/>
      <c r="S688" s="87"/>
      <c r="T688" s="87"/>
      <c r="U688" s="87"/>
      <c r="V688" s="87"/>
      <c r="W688" s="87"/>
      <c r="X688" s="87"/>
      <c r="Y688" s="87"/>
      <c r="Z688" s="87"/>
      <c r="AA688" s="87"/>
      <c r="AB688" s="87"/>
      <c r="AC688" s="87"/>
      <c r="AD688" s="87"/>
      <c r="AE688" s="87"/>
      <c r="AF688" s="87"/>
      <c r="AG688" s="87"/>
    </row>
    <row r="689" spans="1:33" ht="31.5" customHeight="1">
      <c r="A689" s="87"/>
      <c r="B689" s="87"/>
      <c r="C689" s="87"/>
      <c r="D689" s="87"/>
      <c r="E689" s="396"/>
      <c r="F689" s="397"/>
      <c r="G689" s="397"/>
      <c r="H689" s="396"/>
      <c r="I689" s="397"/>
      <c r="J689" s="398"/>
      <c r="K689" s="87"/>
      <c r="L689" s="87"/>
      <c r="M689" s="398"/>
      <c r="N689" s="398"/>
      <c r="O689" s="398"/>
      <c r="P689" s="87"/>
      <c r="Q689" s="87"/>
      <c r="R689" s="87"/>
      <c r="S689" s="87"/>
      <c r="T689" s="87"/>
      <c r="U689" s="87"/>
      <c r="V689" s="87"/>
      <c r="W689" s="87"/>
      <c r="X689" s="87"/>
      <c r="Y689" s="87"/>
      <c r="Z689" s="87"/>
      <c r="AA689" s="87"/>
      <c r="AB689" s="87"/>
      <c r="AC689" s="87"/>
      <c r="AD689" s="87"/>
      <c r="AE689" s="87"/>
      <c r="AF689" s="87"/>
      <c r="AG689" s="87"/>
    </row>
    <row r="690" spans="1:33" ht="31.5" customHeight="1">
      <c r="A690" s="87"/>
      <c r="B690" s="87"/>
      <c r="C690" s="87"/>
      <c r="D690" s="87"/>
      <c r="E690" s="396"/>
      <c r="F690" s="397"/>
      <c r="G690" s="397"/>
      <c r="H690" s="396"/>
      <c r="I690" s="397"/>
      <c r="J690" s="398"/>
      <c r="K690" s="87"/>
      <c r="L690" s="87"/>
      <c r="M690" s="398"/>
      <c r="N690" s="398"/>
      <c r="O690" s="398"/>
      <c r="P690" s="87"/>
      <c r="Q690" s="87"/>
      <c r="R690" s="87"/>
      <c r="S690" s="87"/>
      <c r="T690" s="87"/>
      <c r="U690" s="87"/>
      <c r="V690" s="87"/>
      <c r="W690" s="87"/>
      <c r="X690" s="87"/>
      <c r="Y690" s="87"/>
      <c r="Z690" s="87"/>
      <c r="AA690" s="87"/>
      <c r="AB690" s="87"/>
      <c r="AC690" s="87"/>
      <c r="AD690" s="87"/>
      <c r="AE690" s="87"/>
      <c r="AF690" s="87"/>
      <c r="AG690" s="87"/>
    </row>
    <row r="691" spans="1:33" ht="31.5" customHeight="1">
      <c r="A691" s="87"/>
      <c r="B691" s="87"/>
      <c r="C691" s="87"/>
      <c r="D691" s="87"/>
      <c r="E691" s="396"/>
      <c r="F691" s="397"/>
      <c r="G691" s="397"/>
      <c r="H691" s="396"/>
      <c r="I691" s="397"/>
      <c r="J691" s="398"/>
      <c r="K691" s="87"/>
      <c r="L691" s="87"/>
      <c r="M691" s="398"/>
      <c r="N691" s="398"/>
      <c r="O691" s="398"/>
      <c r="P691" s="87"/>
      <c r="Q691" s="87"/>
      <c r="R691" s="87"/>
      <c r="S691" s="87"/>
      <c r="T691" s="87"/>
      <c r="U691" s="87"/>
      <c r="V691" s="87"/>
      <c r="W691" s="87"/>
      <c r="X691" s="87"/>
      <c r="Y691" s="87"/>
      <c r="Z691" s="87"/>
      <c r="AA691" s="87"/>
      <c r="AB691" s="87"/>
      <c r="AC691" s="87"/>
      <c r="AD691" s="87"/>
      <c r="AE691" s="87"/>
      <c r="AF691" s="87"/>
      <c r="AG691" s="87"/>
    </row>
    <row r="692" spans="1:33" ht="31.5" customHeight="1">
      <c r="A692" s="87"/>
      <c r="B692" s="87"/>
      <c r="C692" s="87"/>
      <c r="D692" s="87"/>
      <c r="E692" s="396"/>
      <c r="F692" s="397"/>
      <c r="G692" s="397"/>
      <c r="H692" s="396"/>
      <c r="I692" s="397"/>
      <c r="J692" s="398"/>
      <c r="K692" s="87"/>
      <c r="L692" s="87"/>
      <c r="M692" s="398"/>
      <c r="N692" s="398"/>
      <c r="O692" s="398"/>
      <c r="P692" s="87"/>
      <c r="Q692" s="87"/>
      <c r="R692" s="87"/>
      <c r="S692" s="87"/>
      <c r="T692" s="87"/>
      <c r="U692" s="87"/>
      <c r="V692" s="87"/>
      <c r="W692" s="87"/>
      <c r="X692" s="87"/>
      <c r="Y692" s="87"/>
      <c r="Z692" s="87"/>
      <c r="AA692" s="87"/>
      <c r="AB692" s="87"/>
      <c r="AC692" s="87"/>
      <c r="AD692" s="87"/>
      <c r="AE692" s="87"/>
      <c r="AF692" s="87"/>
      <c r="AG692" s="87"/>
    </row>
    <row r="693" spans="1:33" ht="31.5" customHeight="1">
      <c r="A693" s="87"/>
      <c r="B693" s="87"/>
      <c r="C693" s="87"/>
      <c r="D693" s="87"/>
      <c r="E693" s="396"/>
      <c r="F693" s="397"/>
      <c r="G693" s="397"/>
      <c r="H693" s="396"/>
      <c r="I693" s="397"/>
      <c r="J693" s="398"/>
      <c r="K693" s="87"/>
      <c r="L693" s="87"/>
      <c r="M693" s="398"/>
      <c r="N693" s="398"/>
      <c r="O693" s="398"/>
      <c r="P693" s="87"/>
      <c r="Q693" s="87"/>
      <c r="R693" s="87"/>
      <c r="S693" s="87"/>
      <c r="T693" s="87"/>
      <c r="U693" s="87"/>
      <c r="V693" s="87"/>
      <c r="W693" s="87"/>
      <c r="X693" s="87"/>
      <c r="Y693" s="87"/>
      <c r="Z693" s="87"/>
      <c r="AA693" s="87"/>
      <c r="AB693" s="87"/>
      <c r="AC693" s="87"/>
      <c r="AD693" s="87"/>
      <c r="AE693" s="87"/>
      <c r="AF693" s="87"/>
      <c r="AG693" s="87"/>
    </row>
    <row r="694" spans="1:33" ht="31.5" customHeight="1">
      <c r="A694" s="87"/>
      <c r="B694" s="87"/>
      <c r="C694" s="87"/>
      <c r="D694" s="87"/>
      <c r="E694" s="396"/>
      <c r="F694" s="397"/>
      <c r="G694" s="397"/>
      <c r="H694" s="396"/>
      <c r="I694" s="397"/>
      <c r="J694" s="398"/>
      <c r="K694" s="87"/>
      <c r="L694" s="87"/>
      <c r="M694" s="398"/>
      <c r="N694" s="398"/>
      <c r="O694" s="398"/>
      <c r="P694" s="87"/>
      <c r="Q694" s="87"/>
      <c r="R694" s="87"/>
      <c r="S694" s="87"/>
      <c r="T694" s="87"/>
      <c r="U694" s="87"/>
      <c r="V694" s="87"/>
      <c r="W694" s="87"/>
      <c r="X694" s="87"/>
      <c r="Y694" s="87"/>
      <c r="Z694" s="87"/>
      <c r="AA694" s="87"/>
      <c r="AB694" s="87"/>
      <c r="AC694" s="87"/>
      <c r="AD694" s="87"/>
      <c r="AE694" s="87"/>
      <c r="AF694" s="87"/>
      <c r="AG694" s="87"/>
    </row>
    <row r="695" spans="1:33" ht="31.5" customHeight="1">
      <c r="A695" s="87"/>
      <c r="B695" s="87"/>
      <c r="C695" s="87"/>
      <c r="D695" s="87"/>
      <c r="E695" s="396"/>
      <c r="F695" s="397"/>
      <c r="G695" s="397"/>
      <c r="H695" s="396"/>
      <c r="I695" s="397"/>
      <c r="J695" s="398"/>
      <c r="K695" s="87"/>
      <c r="L695" s="87"/>
      <c r="M695" s="398"/>
      <c r="N695" s="398"/>
      <c r="O695" s="398"/>
      <c r="P695" s="87"/>
      <c r="Q695" s="87"/>
      <c r="R695" s="87"/>
      <c r="S695" s="87"/>
      <c r="T695" s="87"/>
      <c r="U695" s="87"/>
      <c r="V695" s="87"/>
      <c r="W695" s="87"/>
      <c r="X695" s="87"/>
      <c r="Y695" s="87"/>
      <c r="Z695" s="87"/>
      <c r="AA695" s="87"/>
      <c r="AB695" s="87"/>
      <c r="AC695" s="87"/>
      <c r="AD695" s="87"/>
      <c r="AE695" s="87"/>
      <c r="AF695" s="87"/>
      <c r="AG695" s="87"/>
    </row>
    <row r="696" spans="1:33" ht="31.5" customHeight="1">
      <c r="A696" s="87"/>
      <c r="B696" s="87"/>
      <c r="C696" s="87"/>
      <c r="D696" s="87"/>
      <c r="E696" s="396"/>
      <c r="F696" s="397"/>
      <c r="G696" s="397"/>
      <c r="H696" s="396"/>
      <c r="I696" s="397"/>
      <c r="J696" s="398"/>
      <c r="K696" s="87"/>
      <c r="L696" s="87"/>
      <c r="M696" s="398"/>
      <c r="N696" s="398"/>
      <c r="O696" s="398"/>
      <c r="P696" s="87"/>
      <c r="Q696" s="87"/>
      <c r="R696" s="87"/>
      <c r="S696" s="87"/>
      <c r="T696" s="87"/>
      <c r="U696" s="87"/>
      <c r="V696" s="87"/>
      <c r="W696" s="87"/>
      <c r="X696" s="87"/>
      <c r="Y696" s="87"/>
      <c r="Z696" s="87"/>
      <c r="AA696" s="87"/>
      <c r="AB696" s="87"/>
      <c r="AC696" s="87"/>
      <c r="AD696" s="87"/>
      <c r="AE696" s="87"/>
      <c r="AF696" s="87"/>
      <c r="AG696" s="87"/>
    </row>
    <row r="697" spans="1:33" ht="31.5" customHeight="1">
      <c r="A697" s="87"/>
      <c r="B697" s="87"/>
      <c r="C697" s="87"/>
      <c r="D697" s="87"/>
      <c r="E697" s="396"/>
      <c r="F697" s="397"/>
      <c r="G697" s="397"/>
      <c r="H697" s="396"/>
      <c r="I697" s="397"/>
      <c r="J697" s="398"/>
      <c r="K697" s="87"/>
      <c r="L697" s="87"/>
      <c r="M697" s="398"/>
      <c r="N697" s="398"/>
      <c r="O697" s="398"/>
      <c r="P697" s="87"/>
      <c r="Q697" s="87"/>
      <c r="R697" s="87"/>
      <c r="S697" s="87"/>
      <c r="T697" s="87"/>
      <c r="U697" s="87"/>
      <c r="V697" s="87"/>
      <c r="W697" s="87"/>
      <c r="X697" s="87"/>
      <c r="Y697" s="87"/>
      <c r="Z697" s="87"/>
      <c r="AA697" s="87"/>
      <c r="AB697" s="87"/>
      <c r="AC697" s="87"/>
      <c r="AD697" s="87"/>
      <c r="AE697" s="87"/>
      <c r="AF697" s="87"/>
      <c r="AG697" s="87"/>
    </row>
    <row r="698" spans="1:33" ht="31.5" customHeight="1">
      <c r="A698" s="87"/>
      <c r="B698" s="87"/>
      <c r="C698" s="87"/>
      <c r="D698" s="87"/>
      <c r="E698" s="396"/>
      <c r="F698" s="397"/>
      <c r="G698" s="397"/>
      <c r="H698" s="396"/>
      <c r="I698" s="397"/>
      <c r="J698" s="398"/>
      <c r="K698" s="87"/>
      <c r="L698" s="87"/>
      <c r="M698" s="398"/>
      <c r="N698" s="398"/>
      <c r="O698" s="398"/>
      <c r="P698" s="87"/>
      <c r="Q698" s="87"/>
      <c r="R698" s="87"/>
      <c r="S698" s="87"/>
      <c r="T698" s="87"/>
      <c r="U698" s="87"/>
      <c r="V698" s="87"/>
      <c r="W698" s="87"/>
      <c r="X698" s="87"/>
      <c r="Y698" s="87"/>
      <c r="Z698" s="87"/>
      <c r="AA698" s="87"/>
      <c r="AB698" s="87"/>
      <c r="AC698" s="87"/>
      <c r="AD698" s="87"/>
      <c r="AE698" s="87"/>
      <c r="AF698" s="87"/>
      <c r="AG698" s="87"/>
    </row>
    <row r="699" spans="1:33" ht="31.5" customHeight="1">
      <c r="A699" s="87"/>
      <c r="B699" s="87"/>
      <c r="C699" s="87"/>
      <c r="D699" s="87"/>
      <c r="E699" s="396"/>
      <c r="F699" s="397"/>
      <c r="G699" s="397"/>
      <c r="H699" s="396"/>
      <c r="I699" s="397"/>
      <c r="J699" s="398"/>
      <c r="K699" s="87"/>
      <c r="L699" s="87"/>
      <c r="M699" s="398"/>
      <c r="N699" s="398"/>
      <c r="O699" s="398"/>
      <c r="P699" s="87"/>
      <c r="Q699" s="87"/>
      <c r="R699" s="87"/>
      <c r="S699" s="87"/>
      <c r="T699" s="87"/>
      <c r="U699" s="87"/>
      <c r="V699" s="87"/>
      <c r="W699" s="87"/>
      <c r="X699" s="87"/>
      <c r="Y699" s="87"/>
      <c r="Z699" s="87"/>
      <c r="AA699" s="87"/>
      <c r="AB699" s="87"/>
      <c r="AC699" s="87"/>
      <c r="AD699" s="87"/>
      <c r="AE699" s="87"/>
      <c r="AF699" s="87"/>
      <c r="AG699" s="87"/>
    </row>
    <row r="700" spans="1:33" ht="31.5" customHeight="1">
      <c r="A700" s="87"/>
      <c r="B700" s="87"/>
      <c r="C700" s="87"/>
      <c r="D700" s="87"/>
      <c r="E700" s="396"/>
      <c r="F700" s="397"/>
      <c r="G700" s="397"/>
      <c r="H700" s="396"/>
      <c r="I700" s="397"/>
      <c r="J700" s="398"/>
      <c r="K700" s="87"/>
      <c r="L700" s="87"/>
      <c r="M700" s="398"/>
      <c r="N700" s="398"/>
      <c r="O700" s="398"/>
      <c r="P700" s="87"/>
      <c r="Q700" s="87"/>
      <c r="R700" s="87"/>
      <c r="S700" s="87"/>
      <c r="T700" s="87"/>
      <c r="U700" s="87"/>
      <c r="V700" s="87"/>
      <c r="W700" s="87"/>
      <c r="X700" s="87"/>
      <c r="Y700" s="87"/>
      <c r="Z700" s="87"/>
      <c r="AA700" s="87"/>
      <c r="AB700" s="87"/>
      <c r="AC700" s="87"/>
      <c r="AD700" s="87"/>
      <c r="AE700" s="87"/>
      <c r="AF700" s="87"/>
      <c r="AG700" s="87"/>
    </row>
    <row r="701" spans="1:33" ht="31.5" customHeight="1">
      <c r="A701" s="87"/>
      <c r="B701" s="87"/>
      <c r="C701" s="87"/>
      <c r="D701" s="87"/>
      <c r="E701" s="396"/>
      <c r="F701" s="397"/>
      <c r="G701" s="397"/>
      <c r="H701" s="396"/>
      <c r="I701" s="397"/>
      <c r="J701" s="398"/>
      <c r="K701" s="87"/>
      <c r="L701" s="87"/>
      <c r="M701" s="398"/>
      <c r="N701" s="398"/>
      <c r="O701" s="398"/>
      <c r="P701" s="87"/>
      <c r="Q701" s="87"/>
      <c r="R701" s="87"/>
      <c r="S701" s="87"/>
      <c r="T701" s="87"/>
      <c r="U701" s="87"/>
      <c r="V701" s="87"/>
      <c r="W701" s="87"/>
      <c r="X701" s="87"/>
      <c r="Y701" s="87"/>
      <c r="Z701" s="87"/>
      <c r="AA701" s="87"/>
      <c r="AB701" s="87"/>
      <c r="AC701" s="87"/>
      <c r="AD701" s="87"/>
      <c r="AE701" s="87"/>
      <c r="AF701" s="87"/>
      <c r="AG701" s="87"/>
    </row>
    <row r="702" spans="1:33" ht="31.5" customHeight="1">
      <c r="A702" s="87"/>
      <c r="B702" s="87"/>
      <c r="C702" s="87"/>
      <c r="D702" s="87"/>
      <c r="E702" s="396"/>
      <c r="F702" s="397"/>
      <c r="G702" s="397"/>
      <c r="H702" s="396"/>
      <c r="I702" s="397"/>
      <c r="J702" s="398"/>
      <c r="K702" s="87"/>
      <c r="L702" s="87"/>
      <c r="M702" s="398"/>
      <c r="N702" s="398"/>
      <c r="O702" s="398"/>
      <c r="P702" s="87"/>
      <c r="Q702" s="87"/>
      <c r="R702" s="87"/>
      <c r="S702" s="87"/>
      <c r="T702" s="87"/>
      <c r="U702" s="87"/>
      <c r="V702" s="87"/>
      <c r="W702" s="87"/>
      <c r="X702" s="87"/>
      <c r="Y702" s="87"/>
      <c r="Z702" s="87"/>
      <c r="AA702" s="87"/>
      <c r="AB702" s="87"/>
      <c r="AC702" s="87"/>
      <c r="AD702" s="87"/>
      <c r="AE702" s="87"/>
      <c r="AF702" s="87"/>
      <c r="AG702" s="87"/>
    </row>
    <row r="703" spans="1:33" ht="31.5" customHeight="1">
      <c r="A703" s="87"/>
      <c r="B703" s="87"/>
      <c r="C703" s="87"/>
      <c r="D703" s="87"/>
      <c r="E703" s="396"/>
      <c r="F703" s="397"/>
      <c r="G703" s="397"/>
      <c r="H703" s="396"/>
      <c r="I703" s="397"/>
      <c r="J703" s="398"/>
      <c r="K703" s="87"/>
      <c r="L703" s="87"/>
      <c r="M703" s="398"/>
      <c r="N703" s="398"/>
      <c r="O703" s="398"/>
      <c r="P703" s="87"/>
      <c r="Q703" s="87"/>
      <c r="R703" s="87"/>
      <c r="S703" s="87"/>
      <c r="T703" s="87"/>
      <c r="U703" s="87"/>
      <c r="V703" s="87"/>
      <c r="W703" s="87"/>
      <c r="X703" s="87"/>
      <c r="Y703" s="87"/>
      <c r="Z703" s="87"/>
      <c r="AA703" s="87"/>
      <c r="AB703" s="87"/>
      <c r="AC703" s="87"/>
      <c r="AD703" s="87"/>
      <c r="AE703" s="87"/>
      <c r="AF703" s="87"/>
      <c r="AG703" s="87"/>
    </row>
    <row r="704" spans="1:33" ht="31.5" customHeight="1">
      <c r="A704" s="87"/>
      <c r="B704" s="87"/>
      <c r="C704" s="87"/>
      <c r="D704" s="87"/>
      <c r="E704" s="396"/>
      <c r="F704" s="397"/>
      <c r="G704" s="397"/>
      <c r="H704" s="396"/>
      <c r="I704" s="397"/>
      <c r="J704" s="398"/>
      <c r="K704" s="87"/>
      <c r="L704" s="87"/>
      <c r="M704" s="398"/>
      <c r="N704" s="398"/>
      <c r="O704" s="398"/>
      <c r="P704" s="87"/>
      <c r="Q704" s="87"/>
      <c r="R704" s="87"/>
      <c r="S704" s="87"/>
      <c r="T704" s="87"/>
      <c r="U704" s="87"/>
      <c r="V704" s="87"/>
      <c r="W704" s="87"/>
      <c r="X704" s="87"/>
      <c r="Y704" s="87"/>
      <c r="Z704" s="87"/>
      <c r="AA704" s="87"/>
      <c r="AB704" s="87"/>
      <c r="AC704" s="87"/>
      <c r="AD704" s="87"/>
      <c r="AE704" s="87"/>
      <c r="AF704" s="87"/>
      <c r="AG704" s="87"/>
    </row>
    <row r="705" spans="1:33" ht="31.5" customHeight="1">
      <c r="A705" s="87"/>
      <c r="B705" s="87"/>
      <c r="C705" s="87"/>
      <c r="D705" s="87"/>
      <c r="E705" s="396"/>
      <c r="F705" s="397"/>
      <c r="G705" s="397"/>
      <c r="H705" s="396"/>
      <c r="I705" s="397"/>
      <c r="J705" s="398"/>
      <c r="K705" s="87"/>
      <c r="L705" s="87"/>
      <c r="M705" s="398"/>
      <c r="N705" s="398"/>
      <c r="O705" s="398"/>
      <c r="P705" s="87"/>
      <c r="Q705" s="87"/>
      <c r="R705" s="87"/>
      <c r="S705" s="87"/>
      <c r="T705" s="87"/>
      <c r="U705" s="87"/>
      <c r="V705" s="87"/>
      <c r="W705" s="87"/>
      <c r="X705" s="87"/>
      <c r="Y705" s="87"/>
      <c r="Z705" s="87"/>
      <c r="AA705" s="87"/>
      <c r="AB705" s="87"/>
      <c r="AC705" s="87"/>
      <c r="AD705" s="87"/>
      <c r="AE705" s="87"/>
      <c r="AF705" s="87"/>
      <c r="AG705" s="87"/>
    </row>
    <row r="706" spans="1:33" ht="31.5" customHeight="1">
      <c r="A706" s="87"/>
      <c r="B706" s="87"/>
      <c r="C706" s="87"/>
      <c r="D706" s="87"/>
      <c r="E706" s="396"/>
      <c r="F706" s="397"/>
      <c r="G706" s="397"/>
      <c r="H706" s="396"/>
      <c r="I706" s="397"/>
      <c r="J706" s="398"/>
      <c r="K706" s="87"/>
      <c r="L706" s="87"/>
      <c r="M706" s="398"/>
      <c r="N706" s="398"/>
      <c r="O706" s="398"/>
      <c r="P706" s="87"/>
      <c r="Q706" s="87"/>
      <c r="R706" s="87"/>
      <c r="S706" s="87"/>
      <c r="T706" s="87"/>
      <c r="U706" s="87"/>
      <c r="V706" s="87"/>
      <c r="W706" s="87"/>
      <c r="X706" s="87"/>
      <c r="Y706" s="87"/>
      <c r="Z706" s="87"/>
      <c r="AA706" s="87"/>
      <c r="AB706" s="87"/>
      <c r="AC706" s="87"/>
      <c r="AD706" s="87"/>
      <c r="AE706" s="87"/>
      <c r="AF706" s="87"/>
      <c r="AG706" s="87"/>
    </row>
    <row r="707" spans="1:33" ht="31.5" customHeight="1">
      <c r="A707" s="87"/>
      <c r="B707" s="87"/>
      <c r="C707" s="87"/>
      <c r="D707" s="87"/>
      <c r="E707" s="396"/>
      <c r="F707" s="397"/>
      <c r="G707" s="397"/>
      <c r="H707" s="396"/>
      <c r="I707" s="397"/>
      <c r="J707" s="398"/>
      <c r="K707" s="87"/>
      <c r="L707" s="87"/>
      <c r="M707" s="398"/>
      <c r="N707" s="398"/>
      <c r="O707" s="398"/>
      <c r="P707" s="87"/>
      <c r="Q707" s="87"/>
      <c r="R707" s="87"/>
      <c r="S707" s="87"/>
      <c r="T707" s="87"/>
      <c r="U707" s="87"/>
      <c r="V707" s="87"/>
      <c r="W707" s="87"/>
      <c r="X707" s="87"/>
      <c r="Y707" s="87"/>
      <c r="Z707" s="87"/>
      <c r="AA707" s="87"/>
      <c r="AB707" s="87"/>
      <c r="AC707" s="87"/>
      <c r="AD707" s="87"/>
      <c r="AE707" s="87"/>
      <c r="AF707" s="87"/>
      <c r="AG707" s="87"/>
    </row>
    <row r="708" spans="1:33" ht="31.5" customHeight="1">
      <c r="A708" s="87"/>
      <c r="B708" s="87"/>
      <c r="C708" s="87"/>
      <c r="D708" s="87"/>
      <c r="E708" s="396"/>
      <c r="F708" s="397"/>
      <c r="G708" s="397"/>
      <c r="H708" s="396"/>
      <c r="I708" s="397"/>
      <c r="J708" s="398"/>
      <c r="K708" s="87"/>
      <c r="L708" s="87"/>
      <c r="M708" s="398"/>
      <c r="N708" s="398"/>
      <c r="O708" s="398"/>
      <c r="P708" s="87"/>
      <c r="Q708" s="87"/>
      <c r="R708" s="87"/>
      <c r="S708" s="87"/>
      <c r="T708" s="87"/>
      <c r="U708" s="87"/>
      <c r="V708" s="87"/>
      <c r="W708" s="87"/>
      <c r="X708" s="87"/>
      <c r="Y708" s="87"/>
      <c r="Z708" s="87"/>
      <c r="AA708" s="87"/>
      <c r="AB708" s="87"/>
      <c r="AC708" s="87"/>
      <c r="AD708" s="87"/>
      <c r="AE708" s="87"/>
      <c r="AF708" s="87"/>
      <c r="AG708" s="87"/>
    </row>
    <row r="709" spans="1:33" ht="31.5" customHeight="1">
      <c r="A709" s="87"/>
      <c r="B709" s="87"/>
      <c r="C709" s="87"/>
      <c r="D709" s="87"/>
      <c r="E709" s="396"/>
      <c r="F709" s="397"/>
      <c r="G709" s="397"/>
      <c r="H709" s="396"/>
      <c r="I709" s="397"/>
      <c r="J709" s="398"/>
      <c r="K709" s="87"/>
      <c r="L709" s="87"/>
      <c r="M709" s="398"/>
      <c r="N709" s="398"/>
      <c r="O709" s="398"/>
      <c r="P709" s="87"/>
      <c r="Q709" s="87"/>
      <c r="R709" s="87"/>
      <c r="S709" s="87"/>
      <c r="T709" s="87"/>
      <c r="U709" s="87"/>
      <c r="V709" s="87"/>
      <c r="W709" s="87"/>
      <c r="X709" s="87"/>
      <c r="Y709" s="87"/>
      <c r="Z709" s="87"/>
      <c r="AA709" s="87"/>
      <c r="AB709" s="87"/>
      <c r="AC709" s="87"/>
      <c r="AD709" s="87"/>
      <c r="AE709" s="87"/>
      <c r="AF709" s="87"/>
      <c r="AG709" s="87"/>
    </row>
    <row r="710" spans="1:33" ht="31.5" customHeight="1">
      <c r="A710" s="87"/>
      <c r="B710" s="87"/>
      <c r="C710" s="87"/>
      <c r="D710" s="87"/>
      <c r="E710" s="396"/>
      <c r="F710" s="397"/>
      <c r="G710" s="397"/>
      <c r="H710" s="396"/>
      <c r="I710" s="397"/>
      <c r="J710" s="398"/>
      <c r="K710" s="87"/>
      <c r="L710" s="87"/>
      <c r="M710" s="398"/>
      <c r="N710" s="398"/>
      <c r="O710" s="398"/>
      <c r="P710" s="87"/>
      <c r="Q710" s="87"/>
      <c r="R710" s="87"/>
      <c r="S710" s="87"/>
      <c r="T710" s="87"/>
      <c r="U710" s="87"/>
      <c r="V710" s="87"/>
      <c r="W710" s="87"/>
      <c r="X710" s="87"/>
      <c r="Y710" s="87"/>
      <c r="Z710" s="87"/>
      <c r="AA710" s="87"/>
      <c r="AB710" s="87"/>
      <c r="AC710" s="87"/>
      <c r="AD710" s="87"/>
      <c r="AE710" s="87"/>
      <c r="AF710" s="87"/>
      <c r="AG710" s="87"/>
    </row>
    <row r="711" spans="1:33" ht="31.5" customHeight="1">
      <c r="A711" s="87"/>
      <c r="B711" s="87"/>
      <c r="C711" s="87"/>
      <c r="D711" s="87"/>
      <c r="E711" s="396"/>
      <c r="F711" s="397"/>
      <c r="G711" s="397"/>
      <c r="H711" s="396"/>
      <c r="I711" s="397"/>
      <c r="J711" s="398"/>
      <c r="K711" s="87"/>
      <c r="L711" s="87"/>
      <c r="M711" s="398"/>
      <c r="N711" s="398"/>
      <c r="O711" s="398"/>
      <c r="P711" s="87"/>
      <c r="Q711" s="87"/>
      <c r="R711" s="87"/>
      <c r="S711" s="87"/>
      <c r="T711" s="87"/>
      <c r="U711" s="87"/>
      <c r="V711" s="87"/>
      <c r="W711" s="87"/>
      <c r="X711" s="87"/>
      <c r="Y711" s="87"/>
      <c r="Z711" s="87"/>
      <c r="AA711" s="87"/>
      <c r="AB711" s="87"/>
      <c r="AC711" s="87"/>
      <c r="AD711" s="87"/>
      <c r="AE711" s="87"/>
      <c r="AF711" s="87"/>
      <c r="AG711" s="87"/>
    </row>
    <row r="712" spans="1:33" ht="31.5" customHeight="1">
      <c r="A712" s="87"/>
      <c r="B712" s="87"/>
      <c r="C712" s="87"/>
      <c r="D712" s="87"/>
      <c r="E712" s="396"/>
      <c r="F712" s="397"/>
      <c r="G712" s="397"/>
      <c r="H712" s="396"/>
      <c r="I712" s="397"/>
      <c r="J712" s="398"/>
      <c r="K712" s="87"/>
      <c r="L712" s="87"/>
      <c r="M712" s="398"/>
      <c r="N712" s="398"/>
      <c r="O712" s="398"/>
      <c r="P712" s="87"/>
      <c r="Q712" s="87"/>
      <c r="R712" s="87"/>
      <c r="S712" s="87"/>
      <c r="T712" s="87"/>
      <c r="U712" s="87"/>
      <c r="V712" s="87"/>
      <c r="W712" s="87"/>
      <c r="X712" s="87"/>
      <c r="Y712" s="87"/>
      <c r="Z712" s="87"/>
      <c r="AA712" s="87"/>
      <c r="AB712" s="87"/>
      <c r="AC712" s="87"/>
      <c r="AD712" s="87"/>
      <c r="AE712" s="87"/>
      <c r="AF712" s="87"/>
      <c r="AG712" s="87"/>
    </row>
    <row r="713" spans="1:33" ht="31.5" customHeight="1">
      <c r="A713" s="87"/>
      <c r="B713" s="87"/>
      <c r="C713" s="87"/>
      <c r="D713" s="87"/>
      <c r="E713" s="396"/>
      <c r="F713" s="397"/>
      <c r="G713" s="397"/>
      <c r="H713" s="396"/>
      <c r="I713" s="397"/>
      <c r="J713" s="398"/>
      <c r="K713" s="87"/>
      <c r="L713" s="87"/>
      <c r="M713" s="398"/>
      <c r="N713" s="398"/>
      <c r="O713" s="398"/>
      <c r="P713" s="87"/>
      <c r="Q713" s="87"/>
      <c r="R713" s="87"/>
      <c r="S713" s="87"/>
      <c r="T713" s="87"/>
      <c r="U713" s="87"/>
      <c r="V713" s="87"/>
      <c r="W713" s="87"/>
      <c r="X713" s="87"/>
      <c r="Y713" s="87"/>
      <c r="Z713" s="87"/>
      <c r="AA713" s="87"/>
      <c r="AB713" s="87"/>
      <c r="AC713" s="87"/>
      <c r="AD713" s="87"/>
      <c r="AE713" s="87"/>
      <c r="AF713" s="87"/>
      <c r="AG713" s="87"/>
    </row>
    <row r="714" spans="1:33" ht="31.5" customHeight="1">
      <c r="A714" s="87"/>
      <c r="B714" s="87"/>
      <c r="C714" s="87"/>
      <c r="D714" s="87"/>
      <c r="E714" s="396"/>
      <c r="F714" s="397"/>
      <c r="G714" s="397"/>
      <c r="H714" s="396"/>
      <c r="I714" s="397"/>
      <c r="J714" s="398"/>
      <c r="K714" s="87"/>
      <c r="L714" s="87"/>
      <c r="M714" s="398"/>
      <c r="N714" s="398"/>
      <c r="O714" s="398"/>
      <c r="P714" s="87"/>
      <c r="Q714" s="87"/>
      <c r="R714" s="87"/>
      <c r="S714" s="87"/>
      <c r="T714" s="87"/>
      <c r="U714" s="87"/>
      <c r="V714" s="87"/>
      <c r="W714" s="87"/>
      <c r="X714" s="87"/>
      <c r="Y714" s="87"/>
      <c r="Z714" s="87"/>
      <c r="AA714" s="87"/>
      <c r="AB714" s="87"/>
      <c r="AC714" s="87"/>
      <c r="AD714" s="87"/>
      <c r="AE714" s="87"/>
      <c r="AF714" s="87"/>
      <c r="AG714" s="87"/>
    </row>
    <row r="715" spans="1:33" ht="31.5" customHeight="1">
      <c r="A715" s="87"/>
      <c r="B715" s="87"/>
      <c r="C715" s="87"/>
      <c r="D715" s="87"/>
      <c r="E715" s="396"/>
      <c r="F715" s="397"/>
      <c r="G715" s="397"/>
      <c r="H715" s="396"/>
      <c r="I715" s="397"/>
      <c r="J715" s="398"/>
      <c r="K715" s="87"/>
      <c r="L715" s="87"/>
      <c r="M715" s="398"/>
      <c r="N715" s="398"/>
      <c r="O715" s="398"/>
      <c r="P715" s="87"/>
      <c r="Q715" s="87"/>
      <c r="R715" s="87"/>
      <c r="S715" s="87"/>
      <c r="T715" s="87"/>
      <c r="U715" s="87"/>
      <c r="V715" s="87"/>
      <c r="W715" s="87"/>
      <c r="X715" s="87"/>
      <c r="Y715" s="87"/>
      <c r="Z715" s="87"/>
      <c r="AA715" s="87"/>
      <c r="AB715" s="87"/>
      <c r="AC715" s="87"/>
      <c r="AD715" s="87"/>
      <c r="AE715" s="87"/>
      <c r="AF715" s="87"/>
      <c r="AG715" s="87"/>
    </row>
    <row r="716" spans="1:33" ht="31.5" customHeight="1">
      <c r="A716" s="87"/>
      <c r="B716" s="87"/>
      <c r="C716" s="87"/>
      <c r="D716" s="87"/>
      <c r="E716" s="396"/>
      <c r="F716" s="397"/>
      <c r="G716" s="397"/>
      <c r="H716" s="396"/>
      <c r="I716" s="397"/>
      <c r="J716" s="398"/>
      <c r="K716" s="87"/>
      <c r="L716" s="87"/>
      <c r="M716" s="398"/>
      <c r="N716" s="398"/>
      <c r="O716" s="398"/>
      <c r="P716" s="87"/>
      <c r="Q716" s="87"/>
      <c r="R716" s="87"/>
      <c r="S716" s="87"/>
      <c r="T716" s="87"/>
      <c r="U716" s="87"/>
      <c r="V716" s="87"/>
      <c r="W716" s="87"/>
      <c r="X716" s="87"/>
      <c r="Y716" s="87"/>
      <c r="Z716" s="87"/>
      <c r="AA716" s="87"/>
      <c r="AB716" s="87"/>
      <c r="AC716" s="87"/>
      <c r="AD716" s="87"/>
      <c r="AE716" s="87"/>
      <c r="AF716" s="87"/>
      <c r="AG716" s="87"/>
    </row>
    <row r="717" spans="1:33" ht="31.5" customHeight="1">
      <c r="A717" s="87"/>
      <c r="B717" s="87"/>
      <c r="C717" s="87"/>
      <c r="D717" s="87"/>
      <c r="E717" s="396"/>
      <c r="F717" s="397"/>
      <c r="G717" s="397"/>
      <c r="H717" s="396"/>
      <c r="I717" s="397"/>
      <c r="J717" s="398"/>
      <c r="K717" s="87"/>
      <c r="L717" s="87"/>
      <c r="M717" s="398"/>
      <c r="N717" s="398"/>
      <c r="O717" s="398"/>
      <c r="P717" s="87"/>
      <c r="Q717" s="87"/>
      <c r="R717" s="87"/>
      <c r="S717" s="87"/>
      <c r="T717" s="87"/>
      <c r="U717" s="87"/>
      <c r="V717" s="87"/>
      <c r="W717" s="87"/>
      <c r="X717" s="87"/>
      <c r="Y717" s="87"/>
      <c r="Z717" s="87"/>
      <c r="AA717" s="87"/>
      <c r="AB717" s="87"/>
      <c r="AC717" s="87"/>
      <c r="AD717" s="87"/>
      <c r="AE717" s="87"/>
      <c r="AF717" s="87"/>
      <c r="AG717" s="87"/>
    </row>
    <row r="718" spans="1:33" ht="31.5" customHeight="1">
      <c r="A718" s="87"/>
      <c r="B718" s="87"/>
      <c r="C718" s="87"/>
      <c r="D718" s="87"/>
      <c r="E718" s="396"/>
      <c r="F718" s="397"/>
      <c r="G718" s="397"/>
      <c r="H718" s="396"/>
      <c r="I718" s="397"/>
      <c r="J718" s="398"/>
      <c r="K718" s="87"/>
      <c r="L718" s="87"/>
      <c r="M718" s="398"/>
      <c r="N718" s="398"/>
      <c r="O718" s="398"/>
      <c r="P718" s="87"/>
      <c r="Q718" s="87"/>
      <c r="R718" s="87"/>
      <c r="S718" s="87"/>
      <c r="T718" s="87"/>
      <c r="U718" s="87"/>
      <c r="V718" s="87"/>
      <c r="W718" s="87"/>
      <c r="X718" s="87"/>
      <c r="Y718" s="87"/>
      <c r="Z718" s="87"/>
      <c r="AA718" s="87"/>
      <c r="AB718" s="87"/>
      <c r="AC718" s="87"/>
      <c r="AD718" s="87"/>
      <c r="AE718" s="87"/>
      <c r="AF718" s="87"/>
      <c r="AG718" s="87"/>
    </row>
    <row r="719" spans="1:33" ht="31.5" customHeight="1">
      <c r="A719" s="87"/>
      <c r="B719" s="87"/>
      <c r="C719" s="87"/>
      <c r="D719" s="87"/>
      <c r="E719" s="396"/>
      <c r="F719" s="397"/>
      <c r="G719" s="397"/>
      <c r="H719" s="396"/>
      <c r="I719" s="397"/>
      <c r="J719" s="398"/>
      <c r="K719" s="87"/>
      <c r="L719" s="87"/>
      <c r="M719" s="398"/>
      <c r="N719" s="398"/>
      <c r="O719" s="398"/>
      <c r="P719" s="87"/>
      <c r="Q719" s="87"/>
      <c r="R719" s="87"/>
      <c r="S719" s="87"/>
      <c r="T719" s="87"/>
      <c r="U719" s="87"/>
      <c r="V719" s="87"/>
      <c r="W719" s="87"/>
      <c r="X719" s="87"/>
      <c r="Y719" s="87"/>
      <c r="Z719" s="87"/>
      <c r="AA719" s="87"/>
      <c r="AB719" s="87"/>
      <c r="AC719" s="87"/>
      <c r="AD719" s="87"/>
      <c r="AE719" s="87"/>
      <c r="AF719" s="87"/>
      <c r="AG719" s="87"/>
    </row>
    <row r="720" spans="1:33" ht="31.5" customHeight="1">
      <c r="A720" s="87"/>
      <c r="B720" s="87"/>
      <c r="C720" s="87"/>
      <c r="D720" s="87"/>
      <c r="E720" s="396"/>
      <c r="F720" s="397"/>
      <c r="G720" s="397"/>
      <c r="H720" s="396"/>
      <c r="I720" s="397"/>
      <c r="J720" s="398"/>
      <c r="K720" s="87"/>
      <c r="L720" s="87"/>
      <c r="M720" s="398"/>
      <c r="N720" s="398"/>
      <c r="O720" s="398"/>
      <c r="P720" s="87"/>
      <c r="Q720" s="87"/>
      <c r="R720" s="87"/>
      <c r="S720" s="87"/>
      <c r="T720" s="87"/>
      <c r="U720" s="87"/>
      <c r="V720" s="87"/>
      <c r="W720" s="87"/>
      <c r="X720" s="87"/>
      <c r="Y720" s="87"/>
      <c r="Z720" s="87"/>
      <c r="AA720" s="87"/>
      <c r="AB720" s="87"/>
      <c r="AC720" s="87"/>
      <c r="AD720" s="87"/>
      <c r="AE720" s="87"/>
      <c r="AF720" s="87"/>
      <c r="AG720" s="87"/>
    </row>
    <row r="721" spans="1:33" ht="31.5" customHeight="1">
      <c r="A721" s="87"/>
      <c r="B721" s="87"/>
      <c r="C721" s="87"/>
      <c r="D721" s="87"/>
      <c r="E721" s="396"/>
      <c r="F721" s="397"/>
      <c r="G721" s="397"/>
      <c r="H721" s="396"/>
      <c r="I721" s="397"/>
      <c r="J721" s="398"/>
      <c r="K721" s="87"/>
      <c r="L721" s="87"/>
      <c r="M721" s="398"/>
      <c r="N721" s="398"/>
      <c r="O721" s="398"/>
      <c r="P721" s="87"/>
      <c r="Q721" s="87"/>
      <c r="R721" s="87"/>
      <c r="S721" s="87"/>
      <c r="T721" s="87"/>
      <c r="U721" s="87"/>
      <c r="V721" s="87"/>
      <c r="W721" s="87"/>
      <c r="X721" s="87"/>
      <c r="Y721" s="87"/>
      <c r="Z721" s="87"/>
      <c r="AA721" s="87"/>
      <c r="AB721" s="87"/>
      <c r="AC721" s="87"/>
      <c r="AD721" s="87"/>
      <c r="AE721" s="87"/>
      <c r="AF721" s="87"/>
      <c r="AG721" s="87"/>
    </row>
    <row r="722" spans="1:33" ht="31.5" customHeight="1">
      <c r="A722" s="87"/>
      <c r="B722" s="87"/>
      <c r="C722" s="87"/>
      <c r="D722" s="87"/>
      <c r="E722" s="396"/>
      <c r="F722" s="397"/>
      <c r="G722" s="397"/>
      <c r="H722" s="396"/>
      <c r="I722" s="397"/>
      <c r="J722" s="398"/>
      <c r="K722" s="87"/>
      <c r="L722" s="87"/>
      <c r="M722" s="398"/>
      <c r="N722" s="398"/>
      <c r="O722" s="398"/>
      <c r="P722" s="87"/>
      <c r="Q722" s="87"/>
      <c r="R722" s="87"/>
      <c r="S722" s="87"/>
      <c r="T722" s="87"/>
      <c r="U722" s="87"/>
      <c r="V722" s="87"/>
      <c r="W722" s="87"/>
      <c r="X722" s="87"/>
      <c r="Y722" s="87"/>
      <c r="Z722" s="87"/>
      <c r="AA722" s="87"/>
      <c r="AB722" s="87"/>
      <c r="AC722" s="87"/>
      <c r="AD722" s="87"/>
      <c r="AE722" s="87"/>
      <c r="AF722" s="87"/>
      <c r="AG722" s="87"/>
    </row>
    <row r="723" spans="1:33" ht="31.5" customHeight="1">
      <c r="A723" s="87"/>
      <c r="B723" s="87"/>
      <c r="C723" s="87"/>
      <c r="D723" s="87"/>
      <c r="E723" s="396"/>
      <c r="F723" s="397"/>
      <c r="G723" s="397"/>
      <c r="H723" s="396"/>
      <c r="I723" s="397"/>
      <c r="J723" s="398"/>
      <c r="K723" s="87"/>
      <c r="L723" s="87"/>
      <c r="M723" s="398"/>
      <c r="N723" s="398"/>
      <c r="O723" s="398"/>
      <c r="P723" s="87"/>
      <c r="Q723" s="87"/>
      <c r="R723" s="87"/>
      <c r="S723" s="87"/>
      <c r="T723" s="87"/>
      <c r="U723" s="87"/>
      <c r="V723" s="87"/>
      <c r="W723" s="87"/>
      <c r="X723" s="87"/>
      <c r="Y723" s="87"/>
      <c r="Z723" s="87"/>
      <c r="AA723" s="87"/>
      <c r="AB723" s="87"/>
      <c r="AC723" s="87"/>
      <c r="AD723" s="87"/>
      <c r="AE723" s="87"/>
      <c r="AF723" s="87"/>
      <c r="AG723" s="87"/>
    </row>
    <row r="724" spans="1:33" ht="31.5" customHeight="1">
      <c r="A724" s="87"/>
      <c r="B724" s="87"/>
      <c r="C724" s="87"/>
      <c r="D724" s="87"/>
      <c r="E724" s="396"/>
      <c r="F724" s="397"/>
      <c r="G724" s="397"/>
      <c r="H724" s="396"/>
      <c r="I724" s="397"/>
      <c r="J724" s="398"/>
      <c r="K724" s="87"/>
      <c r="L724" s="87"/>
      <c r="M724" s="398"/>
      <c r="N724" s="398"/>
      <c r="O724" s="398"/>
      <c r="P724" s="87"/>
      <c r="Q724" s="87"/>
      <c r="R724" s="87"/>
      <c r="S724" s="87"/>
      <c r="T724" s="87"/>
      <c r="U724" s="87"/>
      <c r="V724" s="87"/>
      <c r="W724" s="87"/>
      <c r="X724" s="87"/>
      <c r="Y724" s="87"/>
      <c r="Z724" s="87"/>
      <c r="AA724" s="87"/>
      <c r="AB724" s="87"/>
      <c r="AC724" s="87"/>
      <c r="AD724" s="87"/>
      <c r="AE724" s="87"/>
      <c r="AF724" s="87"/>
      <c r="AG724" s="87"/>
    </row>
    <row r="725" spans="1:33" ht="31.5" customHeight="1">
      <c r="A725" s="87"/>
      <c r="B725" s="87"/>
      <c r="C725" s="87"/>
      <c r="D725" s="87"/>
      <c r="E725" s="396"/>
      <c r="F725" s="397"/>
      <c r="G725" s="397"/>
      <c r="H725" s="396"/>
      <c r="I725" s="397"/>
      <c r="J725" s="398"/>
      <c r="K725" s="87"/>
      <c r="L725" s="87"/>
      <c r="M725" s="398"/>
      <c r="N725" s="398"/>
      <c r="O725" s="398"/>
      <c r="P725" s="87"/>
      <c r="Q725" s="87"/>
      <c r="R725" s="87"/>
      <c r="S725" s="87"/>
      <c r="T725" s="87"/>
      <c r="U725" s="87"/>
      <c r="V725" s="87"/>
      <c r="W725" s="87"/>
      <c r="X725" s="87"/>
      <c r="Y725" s="87"/>
      <c r="Z725" s="87"/>
      <c r="AA725" s="87"/>
      <c r="AB725" s="87"/>
      <c r="AC725" s="87"/>
      <c r="AD725" s="87"/>
      <c r="AE725" s="87"/>
      <c r="AF725" s="87"/>
      <c r="AG725" s="87"/>
    </row>
    <row r="726" spans="1:33" ht="31.5" customHeight="1">
      <c r="A726" s="87"/>
      <c r="B726" s="87"/>
      <c r="C726" s="87"/>
      <c r="D726" s="87"/>
      <c r="E726" s="396"/>
      <c r="F726" s="397"/>
      <c r="G726" s="397"/>
      <c r="H726" s="396"/>
      <c r="I726" s="397"/>
      <c r="J726" s="398"/>
      <c r="K726" s="87"/>
      <c r="L726" s="87"/>
      <c r="M726" s="398"/>
      <c r="N726" s="398"/>
      <c r="O726" s="398"/>
      <c r="P726" s="87"/>
      <c r="Q726" s="87"/>
      <c r="R726" s="87"/>
      <c r="S726" s="87"/>
      <c r="T726" s="87"/>
      <c r="U726" s="87"/>
      <c r="V726" s="87"/>
      <c r="W726" s="87"/>
      <c r="X726" s="87"/>
      <c r="Y726" s="87"/>
      <c r="Z726" s="87"/>
      <c r="AA726" s="87"/>
      <c r="AB726" s="87"/>
      <c r="AC726" s="87"/>
      <c r="AD726" s="87"/>
      <c r="AE726" s="87"/>
      <c r="AF726" s="87"/>
      <c r="AG726" s="87"/>
    </row>
    <row r="727" spans="1:33" ht="31.5" customHeight="1">
      <c r="A727" s="87"/>
      <c r="B727" s="87"/>
      <c r="C727" s="87"/>
      <c r="D727" s="87"/>
      <c r="E727" s="396"/>
      <c r="F727" s="397"/>
      <c r="G727" s="397"/>
      <c r="H727" s="396"/>
      <c r="I727" s="397"/>
      <c r="J727" s="398"/>
      <c r="K727" s="87"/>
      <c r="L727" s="87"/>
      <c r="M727" s="398"/>
      <c r="N727" s="398"/>
      <c r="O727" s="398"/>
      <c r="P727" s="87"/>
      <c r="Q727" s="87"/>
      <c r="R727" s="87"/>
      <c r="S727" s="87"/>
      <c r="T727" s="87"/>
      <c r="U727" s="87"/>
      <c r="V727" s="87"/>
      <c r="W727" s="87"/>
      <c r="X727" s="87"/>
      <c r="Y727" s="87"/>
      <c r="Z727" s="87"/>
      <c r="AA727" s="87"/>
      <c r="AB727" s="87"/>
      <c r="AC727" s="87"/>
      <c r="AD727" s="87"/>
      <c r="AE727" s="87"/>
      <c r="AF727" s="87"/>
      <c r="AG727" s="87"/>
    </row>
    <row r="728" spans="1:33" ht="31.5" customHeight="1">
      <c r="A728" s="87"/>
      <c r="B728" s="87"/>
      <c r="C728" s="87"/>
      <c r="D728" s="87"/>
      <c r="E728" s="396"/>
      <c r="F728" s="397"/>
      <c r="G728" s="397"/>
      <c r="H728" s="396"/>
      <c r="I728" s="397"/>
      <c r="J728" s="398"/>
      <c r="K728" s="87"/>
      <c r="L728" s="87"/>
      <c r="M728" s="398"/>
      <c r="N728" s="398"/>
      <c r="O728" s="398"/>
      <c r="P728" s="87"/>
      <c r="Q728" s="87"/>
      <c r="R728" s="87"/>
      <c r="S728" s="87"/>
      <c r="T728" s="87"/>
      <c r="U728" s="87"/>
      <c r="V728" s="87"/>
      <c r="W728" s="87"/>
      <c r="X728" s="87"/>
      <c r="Y728" s="87"/>
      <c r="Z728" s="87"/>
      <c r="AA728" s="87"/>
      <c r="AB728" s="87"/>
      <c r="AC728" s="87"/>
      <c r="AD728" s="87"/>
      <c r="AE728" s="87"/>
      <c r="AF728" s="87"/>
      <c r="AG728" s="87"/>
    </row>
    <row r="729" spans="1:33" ht="31.5" customHeight="1">
      <c r="A729" s="87"/>
      <c r="B729" s="87"/>
      <c r="C729" s="87"/>
      <c r="D729" s="87"/>
      <c r="E729" s="396"/>
      <c r="F729" s="397"/>
      <c r="G729" s="397"/>
      <c r="H729" s="396"/>
      <c r="I729" s="397"/>
      <c r="J729" s="398"/>
      <c r="K729" s="87"/>
      <c r="L729" s="87"/>
      <c r="M729" s="398"/>
      <c r="N729" s="398"/>
      <c r="O729" s="398"/>
      <c r="P729" s="87"/>
      <c r="Q729" s="87"/>
      <c r="R729" s="87"/>
      <c r="S729" s="87"/>
      <c r="T729" s="87"/>
      <c r="U729" s="87"/>
      <c r="V729" s="87"/>
      <c r="W729" s="87"/>
      <c r="X729" s="87"/>
      <c r="Y729" s="87"/>
      <c r="Z729" s="87"/>
      <c r="AA729" s="87"/>
      <c r="AB729" s="87"/>
      <c r="AC729" s="87"/>
      <c r="AD729" s="87"/>
      <c r="AE729" s="87"/>
      <c r="AF729" s="87"/>
      <c r="AG729" s="87"/>
    </row>
    <row r="730" spans="1:33" ht="31.5" customHeight="1">
      <c r="A730" s="87"/>
      <c r="B730" s="87"/>
      <c r="C730" s="87"/>
      <c r="D730" s="87"/>
      <c r="E730" s="396"/>
      <c r="F730" s="397"/>
      <c r="G730" s="397"/>
      <c r="H730" s="396"/>
      <c r="I730" s="397"/>
      <c r="J730" s="398"/>
      <c r="K730" s="87"/>
      <c r="L730" s="87"/>
      <c r="M730" s="398"/>
      <c r="N730" s="398"/>
      <c r="O730" s="398"/>
      <c r="P730" s="87"/>
      <c r="Q730" s="87"/>
      <c r="R730" s="87"/>
      <c r="S730" s="87"/>
      <c r="T730" s="87"/>
      <c r="U730" s="87"/>
      <c r="V730" s="87"/>
      <c r="W730" s="87"/>
      <c r="X730" s="87"/>
      <c r="Y730" s="87"/>
      <c r="Z730" s="87"/>
      <c r="AA730" s="87"/>
      <c r="AB730" s="87"/>
      <c r="AC730" s="87"/>
      <c r="AD730" s="87"/>
      <c r="AE730" s="87"/>
      <c r="AF730" s="87"/>
      <c r="AG730" s="87"/>
    </row>
    <row r="731" spans="1:33" ht="31.5" customHeight="1">
      <c r="A731" s="87"/>
      <c r="B731" s="87"/>
      <c r="C731" s="87"/>
      <c r="D731" s="87"/>
      <c r="E731" s="396"/>
      <c r="F731" s="397"/>
      <c r="G731" s="397"/>
      <c r="H731" s="396"/>
      <c r="I731" s="397"/>
      <c r="J731" s="398"/>
      <c r="K731" s="87"/>
      <c r="L731" s="87"/>
      <c r="M731" s="398"/>
      <c r="N731" s="398"/>
      <c r="O731" s="398"/>
      <c r="P731" s="87"/>
      <c r="Q731" s="87"/>
      <c r="R731" s="87"/>
      <c r="S731" s="87"/>
      <c r="T731" s="87"/>
      <c r="U731" s="87"/>
      <c r="V731" s="87"/>
      <c r="W731" s="87"/>
      <c r="X731" s="87"/>
      <c r="Y731" s="87"/>
      <c r="Z731" s="87"/>
      <c r="AA731" s="87"/>
      <c r="AB731" s="87"/>
      <c r="AC731" s="87"/>
      <c r="AD731" s="87"/>
      <c r="AE731" s="87"/>
      <c r="AF731" s="87"/>
      <c r="AG731" s="87"/>
    </row>
    <row r="732" spans="1:33" ht="31.5" customHeight="1">
      <c r="A732" s="87"/>
      <c r="B732" s="87"/>
      <c r="C732" s="87"/>
      <c r="D732" s="87"/>
      <c r="E732" s="396"/>
      <c r="F732" s="397"/>
      <c r="G732" s="397"/>
      <c r="H732" s="396"/>
      <c r="I732" s="397"/>
      <c r="J732" s="398"/>
      <c r="K732" s="87"/>
      <c r="L732" s="87"/>
      <c r="M732" s="398"/>
      <c r="N732" s="398"/>
      <c r="O732" s="398"/>
      <c r="P732" s="87"/>
      <c r="Q732" s="87"/>
      <c r="R732" s="87"/>
      <c r="S732" s="87"/>
      <c r="T732" s="87"/>
      <c r="U732" s="87"/>
      <c r="V732" s="87"/>
      <c r="W732" s="87"/>
      <c r="X732" s="87"/>
      <c r="Y732" s="87"/>
      <c r="Z732" s="87"/>
      <c r="AA732" s="87"/>
      <c r="AB732" s="87"/>
      <c r="AC732" s="87"/>
      <c r="AD732" s="87"/>
      <c r="AE732" s="87"/>
      <c r="AF732" s="87"/>
      <c r="AG732" s="87"/>
    </row>
    <row r="733" spans="1:33" ht="31.5" customHeight="1">
      <c r="A733" s="87"/>
      <c r="B733" s="87"/>
      <c r="C733" s="87"/>
      <c r="D733" s="87"/>
      <c r="E733" s="396"/>
      <c r="F733" s="397"/>
      <c r="G733" s="397"/>
      <c r="H733" s="396"/>
      <c r="I733" s="397"/>
      <c r="J733" s="398"/>
      <c r="K733" s="87"/>
      <c r="L733" s="87"/>
      <c r="M733" s="398"/>
      <c r="N733" s="398"/>
      <c r="O733" s="398"/>
      <c r="P733" s="87"/>
      <c r="Q733" s="87"/>
      <c r="R733" s="87"/>
      <c r="S733" s="87"/>
      <c r="T733" s="87"/>
      <c r="U733" s="87"/>
      <c r="V733" s="87"/>
      <c r="W733" s="87"/>
      <c r="X733" s="87"/>
      <c r="Y733" s="87"/>
      <c r="Z733" s="87"/>
      <c r="AA733" s="87"/>
      <c r="AB733" s="87"/>
      <c r="AC733" s="87"/>
      <c r="AD733" s="87"/>
      <c r="AE733" s="87"/>
      <c r="AF733" s="87"/>
      <c r="AG733" s="87"/>
    </row>
    <row r="734" spans="1:33" ht="31.5" customHeight="1">
      <c r="A734" s="87"/>
      <c r="B734" s="87"/>
      <c r="C734" s="87"/>
      <c r="D734" s="87"/>
      <c r="E734" s="396"/>
      <c r="F734" s="397"/>
      <c r="G734" s="397"/>
      <c r="H734" s="396"/>
      <c r="I734" s="397"/>
      <c r="J734" s="398"/>
      <c r="K734" s="87"/>
      <c r="L734" s="87"/>
      <c r="M734" s="398"/>
      <c r="N734" s="398"/>
      <c r="O734" s="398"/>
      <c r="P734" s="87"/>
      <c r="Q734" s="87"/>
      <c r="R734" s="87"/>
      <c r="S734" s="87"/>
      <c r="T734" s="87"/>
      <c r="U734" s="87"/>
      <c r="V734" s="87"/>
      <c r="W734" s="87"/>
      <c r="X734" s="87"/>
      <c r="Y734" s="87"/>
      <c r="Z734" s="87"/>
      <c r="AA734" s="87"/>
      <c r="AB734" s="87"/>
      <c r="AC734" s="87"/>
      <c r="AD734" s="87"/>
      <c r="AE734" s="87"/>
      <c r="AF734" s="87"/>
      <c r="AG734" s="87"/>
    </row>
    <row r="735" spans="1:33" ht="31.5" customHeight="1">
      <c r="A735" s="87"/>
      <c r="B735" s="87"/>
      <c r="C735" s="87"/>
      <c r="D735" s="87"/>
      <c r="E735" s="396"/>
      <c r="F735" s="397"/>
      <c r="G735" s="397"/>
      <c r="H735" s="396"/>
      <c r="I735" s="397"/>
      <c r="J735" s="398"/>
      <c r="K735" s="87"/>
      <c r="L735" s="87"/>
      <c r="M735" s="398"/>
      <c r="N735" s="398"/>
      <c r="O735" s="398"/>
      <c r="P735" s="87"/>
      <c r="Q735" s="87"/>
      <c r="R735" s="87"/>
      <c r="S735" s="87"/>
      <c r="T735" s="87"/>
      <c r="U735" s="87"/>
      <c r="V735" s="87"/>
      <c r="W735" s="87"/>
      <c r="X735" s="87"/>
      <c r="Y735" s="87"/>
      <c r="Z735" s="87"/>
      <c r="AA735" s="87"/>
      <c r="AB735" s="87"/>
      <c r="AC735" s="87"/>
      <c r="AD735" s="87"/>
      <c r="AE735" s="87"/>
      <c r="AF735" s="87"/>
      <c r="AG735" s="87"/>
    </row>
    <row r="736" spans="1:33" ht="31.5" customHeight="1">
      <c r="A736" s="87"/>
      <c r="B736" s="87"/>
      <c r="C736" s="87"/>
      <c r="D736" s="87"/>
      <c r="E736" s="396"/>
      <c r="F736" s="397"/>
      <c r="G736" s="397"/>
      <c r="H736" s="396"/>
      <c r="I736" s="397"/>
      <c r="J736" s="398"/>
      <c r="K736" s="87"/>
      <c r="L736" s="87"/>
      <c r="M736" s="398"/>
      <c r="N736" s="398"/>
      <c r="O736" s="398"/>
      <c r="P736" s="87"/>
      <c r="Q736" s="87"/>
      <c r="R736" s="87"/>
      <c r="S736" s="87"/>
      <c r="T736" s="87"/>
      <c r="U736" s="87"/>
      <c r="V736" s="87"/>
      <c r="W736" s="87"/>
      <c r="X736" s="87"/>
      <c r="Y736" s="87"/>
      <c r="Z736" s="87"/>
      <c r="AA736" s="87"/>
      <c r="AB736" s="87"/>
      <c r="AC736" s="87"/>
      <c r="AD736" s="87"/>
      <c r="AE736" s="87"/>
      <c r="AF736" s="87"/>
      <c r="AG736" s="87"/>
    </row>
    <row r="737" spans="1:33" ht="31.5" customHeight="1">
      <c r="A737" s="87"/>
      <c r="B737" s="87"/>
      <c r="C737" s="87"/>
      <c r="D737" s="87"/>
      <c r="E737" s="396"/>
      <c r="F737" s="397"/>
      <c r="G737" s="397"/>
      <c r="H737" s="396"/>
      <c r="I737" s="397"/>
      <c r="J737" s="398"/>
      <c r="K737" s="87"/>
      <c r="L737" s="87"/>
      <c r="M737" s="398"/>
      <c r="N737" s="398"/>
      <c r="O737" s="398"/>
      <c r="P737" s="87"/>
      <c r="Q737" s="87"/>
      <c r="R737" s="87"/>
      <c r="S737" s="87"/>
      <c r="T737" s="87"/>
      <c r="U737" s="87"/>
      <c r="V737" s="87"/>
      <c r="W737" s="87"/>
      <c r="X737" s="87"/>
      <c r="Y737" s="87"/>
      <c r="Z737" s="87"/>
      <c r="AA737" s="87"/>
      <c r="AB737" s="87"/>
      <c r="AC737" s="87"/>
      <c r="AD737" s="87"/>
      <c r="AE737" s="87"/>
      <c r="AF737" s="87"/>
      <c r="AG737" s="87"/>
    </row>
    <row r="738" spans="1:33" ht="31.5" customHeight="1">
      <c r="A738" s="87"/>
      <c r="B738" s="87"/>
      <c r="C738" s="87"/>
      <c r="D738" s="87"/>
      <c r="E738" s="396"/>
      <c r="F738" s="397"/>
      <c r="G738" s="397"/>
      <c r="H738" s="396"/>
      <c r="I738" s="397"/>
      <c r="J738" s="398"/>
      <c r="K738" s="87"/>
      <c r="L738" s="87"/>
      <c r="M738" s="398"/>
      <c r="N738" s="398"/>
      <c r="O738" s="398"/>
      <c r="P738" s="87"/>
      <c r="Q738" s="87"/>
      <c r="R738" s="87"/>
      <c r="S738" s="87"/>
      <c r="T738" s="87"/>
      <c r="U738" s="87"/>
      <c r="V738" s="87"/>
      <c r="W738" s="87"/>
      <c r="X738" s="87"/>
      <c r="Y738" s="87"/>
      <c r="Z738" s="87"/>
      <c r="AA738" s="87"/>
      <c r="AB738" s="87"/>
      <c r="AC738" s="87"/>
      <c r="AD738" s="87"/>
      <c r="AE738" s="87"/>
      <c r="AF738" s="87"/>
      <c r="AG738" s="87"/>
    </row>
    <row r="739" spans="1:33" ht="31.5" customHeight="1">
      <c r="A739" s="87"/>
      <c r="B739" s="87"/>
      <c r="C739" s="87"/>
      <c r="D739" s="87"/>
      <c r="E739" s="396"/>
      <c r="F739" s="397"/>
      <c r="G739" s="397"/>
      <c r="H739" s="396"/>
      <c r="I739" s="397"/>
      <c r="J739" s="398"/>
      <c r="K739" s="87"/>
      <c r="L739" s="87"/>
      <c r="M739" s="398"/>
      <c r="N739" s="398"/>
      <c r="O739" s="398"/>
      <c r="P739" s="87"/>
      <c r="Q739" s="87"/>
      <c r="R739" s="87"/>
      <c r="S739" s="87"/>
      <c r="T739" s="87"/>
      <c r="U739" s="87"/>
      <c r="V739" s="87"/>
      <c r="W739" s="87"/>
      <c r="X739" s="87"/>
      <c r="Y739" s="87"/>
      <c r="Z739" s="87"/>
      <c r="AA739" s="87"/>
      <c r="AB739" s="87"/>
      <c r="AC739" s="87"/>
      <c r="AD739" s="87"/>
      <c r="AE739" s="87"/>
      <c r="AF739" s="87"/>
      <c r="AG739" s="87"/>
    </row>
    <row r="740" spans="1:33" ht="31.5" customHeight="1">
      <c r="A740" s="87"/>
      <c r="B740" s="87"/>
      <c r="C740" s="87"/>
      <c r="D740" s="87"/>
      <c r="E740" s="396"/>
      <c r="F740" s="397"/>
      <c r="G740" s="397"/>
      <c r="H740" s="396"/>
      <c r="I740" s="397"/>
      <c r="J740" s="398"/>
      <c r="K740" s="87"/>
      <c r="L740" s="87"/>
      <c r="M740" s="398"/>
      <c r="N740" s="398"/>
      <c r="O740" s="398"/>
      <c r="P740" s="87"/>
      <c r="Q740" s="87"/>
      <c r="R740" s="87"/>
      <c r="S740" s="87"/>
      <c r="T740" s="87"/>
      <c r="U740" s="87"/>
      <c r="V740" s="87"/>
      <c r="W740" s="87"/>
      <c r="X740" s="87"/>
      <c r="Y740" s="87"/>
      <c r="Z740" s="87"/>
      <c r="AA740" s="87"/>
      <c r="AB740" s="87"/>
      <c r="AC740" s="87"/>
      <c r="AD740" s="87"/>
      <c r="AE740" s="87"/>
      <c r="AF740" s="87"/>
      <c r="AG740" s="87"/>
    </row>
    <row r="741" spans="1:33" ht="31.5" customHeight="1">
      <c r="A741" s="87"/>
      <c r="B741" s="87"/>
      <c r="C741" s="87"/>
      <c r="D741" s="87"/>
      <c r="E741" s="396"/>
      <c r="F741" s="397"/>
      <c r="G741" s="397"/>
      <c r="H741" s="396"/>
      <c r="I741" s="397"/>
      <c r="J741" s="398"/>
      <c r="K741" s="87"/>
      <c r="L741" s="87"/>
      <c r="M741" s="398"/>
      <c r="N741" s="398"/>
      <c r="O741" s="398"/>
      <c r="P741" s="87"/>
      <c r="Q741" s="87"/>
      <c r="R741" s="87"/>
      <c r="S741" s="87"/>
      <c r="T741" s="87"/>
      <c r="U741" s="87"/>
      <c r="V741" s="87"/>
      <c r="W741" s="87"/>
      <c r="X741" s="87"/>
      <c r="Y741" s="87"/>
      <c r="Z741" s="87"/>
      <c r="AA741" s="87"/>
      <c r="AB741" s="87"/>
      <c r="AC741" s="87"/>
      <c r="AD741" s="87"/>
      <c r="AE741" s="87"/>
      <c r="AF741" s="87"/>
      <c r="AG741" s="87"/>
    </row>
    <row r="742" spans="1:33" ht="31.5" customHeight="1">
      <c r="A742" s="87"/>
      <c r="B742" s="87"/>
      <c r="C742" s="87"/>
      <c r="D742" s="87"/>
      <c r="E742" s="396"/>
      <c r="F742" s="397"/>
      <c r="G742" s="397"/>
      <c r="H742" s="396"/>
      <c r="I742" s="397"/>
      <c r="J742" s="398"/>
      <c r="K742" s="87"/>
      <c r="L742" s="87"/>
      <c r="M742" s="398"/>
      <c r="N742" s="398"/>
      <c r="O742" s="398"/>
      <c r="P742" s="87"/>
      <c r="Q742" s="87"/>
      <c r="R742" s="87"/>
      <c r="S742" s="87"/>
      <c r="T742" s="87"/>
      <c r="U742" s="87"/>
      <c r="V742" s="87"/>
      <c r="W742" s="87"/>
      <c r="X742" s="87"/>
      <c r="Y742" s="87"/>
      <c r="Z742" s="87"/>
      <c r="AA742" s="87"/>
      <c r="AB742" s="87"/>
      <c r="AC742" s="87"/>
      <c r="AD742" s="87"/>
      <c r="AE742" s="87"/>
      <c r="AF742" s="87"/>
      <c r="AG742" s="87"/>
    </row>
    <row r="743" spans="1:33" ht="31.5" customHeight="1">
      <c r="A743" s="87"/>
      <c r="B743" s="87"/>
      <c r="C743" s="87"/>
      <c r="D743" s="87"/>
      <c r="E743" s="396"/>
      <c r="F743" s="397"/>
      <c r="G743" s="397"/>
      <c r="H743" s="396"/>
      <c r="I743" s="397"/>
      <c r="J743" s="398"/>
      <c r="K743" s="87"/>
      <c r="L743" s="87"/>
      <c r="M743" s="398"/>
      <c r="N743" s="398"/>
      <c r="O743" s="398"/>
      <c r="P743" s="87"/>
      <c r="Q743" s="87"/>
      <c r="R743" s="87"/>
      <c r="S743" s="87"/>
      <c r="T743" s="87"/>
      <c r="U743" s="87"/>
      <c r="V743" s="87"/>
      <c r="W743" s="87"/>
      <c r="X743" s="87"/>
      <c r="Y743" s="87"/>
      <c r="Z743" s="87"/>
      <c r="AA743" s="87"/>
      <c r="AB743" s="87"/>
      <c r="AC743" s="87"/>
      <c r="AD743" s="87"/>
      <c r="AE743" s="87"/>
      <c r="AF743" s="87"/>
      <c r="AG743" s="87"/>
    </row>
    <row r="744" spans="1:33" ht="31.5" customHeight="1">
      <c r="A744" s="87"/>
      <c r="B744" s="87"/>
      <c r="C744" s="87"/>
      <c r="D744" s="87"/>
      <c r="E744" s="396"/>
      <c r="F744" s="397"/>
      <c r="G744" s="397"/>
      <c r="H744" s="396"/>
      <c r="I744" s="397"/>
      <c r="J744" s="398"/>
      <c r="K744" s="87"/>
      <c r="L744" s="87"/>
      <c r="M744" s="398"/>
      <c r="N744" s="398"/>
      <c r="O744" s="398"/>
      <c r="P744" s="87"/>
      <c r="Q744" s="87"/>
      <c r="R744" s="87"/>
      <c r="S744" s="87"/>
      <c r="T744" s="87"/>
      <c r="U744" s="87"/>
      <c r="V744" s="87"/>
      <c r="W744" s="87"/>
      <c r="X744" s="87"/>
      <c r="Y744" s="87"/>
      <c r="Z744" s="87"/>
      <c r="AA744" s="87"/>
      <c r="AB744" s="87"/>
      <c r="AC744" s="87"/>
      <c r="AD744" s="87"/>
      <c r="AE744" s="87"/>
      <c r="AF744" s="87"/>
      <c r="AG744" s="87"/>
    </row>
    <row r="745" spans="1:33" ht="31.5" customHeight="1">
      <c r="A745" s="87"/>
      <c r="B745" s="87"/>
      <c r="C745" s="87"/>
      <c r="D745" s="87"/>
      <c r="E745" s="396"/>
      <c r="F745" s="397"/>
      <c r="G745" s="397"/>
      <c r="H745" s="396"/>
      <c r="I745" s="397"/>
      <c r="J745" s="398"/>
      <c r="K745" s="87"/>
      <c r="L745" s="87"/>
      <c r="M745" s="398"/>
      <c r="N745" s="398"/>
      <c r="O745" s="398"/>
      <c r="P745" s="87"/>
      <c r="Q745" s="87"/>
      <c r="R745" s="87"/>
      <c r="S745" s="87"/>
      <c r="T745" s="87"/>
      <c r="U745" s="87"/>
      <c r="V745" s="87"/>
      <c r="W745" s="87"/>
      <c r="X745" s="87"/>
      <c r="Y745" s="87"/>
      <c r="Z745" s="87"/>
      <c r="AA745" s="87"/>
      <c r="AB745" s="87"/>
      <c r="AC745" s="87"/>
      <c r="AD745" s="87"/>
      <c r="AE745" s="87"/>
      <c r="AF745" s="87"/>
      <c r="AG745" s="87"/>
    </row>
    <row r="746" spans="1:33" ht="31.5" customHeight="1">
      <c r="A746" s="87"/>
      <c r="B746" s="87"/>
      <c r="C746" s="87"/>
      <c r="D746" s="87"/>
      <c r="E746" s="396"/>
      <c r="F746" s="397"/>
      <c r="G746" s="397"/>
      <c r="H746" s="396"/>
      <c r="I746" s="397"/>
      <c r="J746" s="398"/>
      <c r="K746" s="87"/>
      <c r="L746" s="87"/>
      <c r="M746" s="398"/>
      <c r="N746" s="398"/>
      <c r="O746" s="398"/>
      <c r="P746" s="87"/>
      <c r="Q746" s="87"/>
      <c r="R746" s="87"/>
      <c r="S746" s="87"/>
      <c r="T746" s="87"/>
      <c r="U746" s="87"/>
      <c r="V746" s="87"/>
      <c r="W746" s="87"/>
      <c r="X746" s="87"/>
      <c r="Y746" s="87"/>
      <c r="Z746" s="87"/>
      <c r="AA746" s="87"/>
      <c r="AB746" s="87"/>
      <c r="AC746" s="87"/>
      <c r="AD746" s="87"/>
      <c r="AE746" s="87"/>
      <c r="AF746" s="87"/>
      <c r="AG746" s="87"/>
    </row>
    <row r="747" spans="1:33" ht="31.5" customHeight="1">
      <c r="A747" s="87"/>
      <c r="B747" s="87"/>
      <c r="C747" s="87"/>
      <c r="D747" s="87"/>
      <c r="E747" s="396"/>
      <c r="F747" s="397"/>
      <c r="G747" s="397"/>
      <c r="H747" s="396"/>
      <c r="I747" s="397"/>
      <c r="J747" s="398"/>
      <c r="K747" s="87"/>
      <c r="L747" s="87"/>
      <c r="M747" s="398"/>
      <c r="N747" s="398"/>
      <c r="O747" s="398"/>
      <c r="P747" s="87"/>
      <c r="Q747" s="87"/>
      <c r="R747" s="87"/>
      <c r="S747" s="87"/>
      <c r="T747" s="87"/>
      <c r="U747" s="87"/>
      <c r="V747" s="87"/>
      <c r="W747" s="87"/>
      <c r="X747" s="87"/>
      <c r="Y747" s="87"/>
      <c r="Z747" s="87"/>
      <c r="AA747" s="87"/>
      <c r="AB747" s="87"/>
      <c r="AC747" s="87"/>
      <c r="AD747" s="87"/>
      <c r="AE747" s="87"/>
      <c r="AF747" s="87"/>
      <c r="AG747" s="87"/>
    </row>
    <row r="748" spans="1:33" ht="31.5" customHeight="1">
      <c r="A748" s="87"/>
      <c r="B748" s="87"/>
      <c r="C748" s="87"/>
      <c r="D748" s="87"/>
      <c r="E748" s="396"/>
      <c r="F748" s="397"/>
      <c r="G748" s="397"/>
      <c r="H748" s="396"/>
      <c r="I748" s="397"/>
      <c r="J748" s="398"/>
      <c r="K748" s="87"/>
      <c r="L748" s="87"/>
      <c r="M748" s="398"/>
      <c r="N748" s="398"/>
      <c r="O748" s="398"/>
      <c r="P748" s="87"/>
      <c r="Q748" s="87"/>
      <c r="R748" s="87"/>
      <c r="S748" s="87"/>
      <c r="T748" s="87"/>
      <c r="U748" s="87"/>
      <c r="V748" s="87"/>
      <c r="W748" s="87"/>
      <c r="X748" s="87"/>
      <c r="Y748" s="87"/>
      <c r="Z748" s="87"/>
      <c r="AA748" s="87"/>
      <c r="AB748" s="87"/>
      <c r="AC748" s="87"/>
      <c r="AD748" s="87"/>
      <c r="AE748" s="87"/>
      <c r="AF748" s="87"/>
      <c r="AG748" s="87"/>
    </row>
    <row r="749" spans="1:33" ht="31.5" customHeight="1">
      <c r="A749" s="87"/>
      <c r="B749" s="87"/>
      <c r="C749" s="87"/>
      <c r="D749" s="87"/>
      <c r="E749" s="396"/>
      <c r="F749" s="397"/>
      <c r="G749" s="397"/>
      <c r="H749" s="396"/>
      <c r="I749" s="397"/>
      <c r="J749" s="398"/>
      <c r="K749" s="87"/>
      <c r="L749" s="87"/>
      <c r="M749" s="398"/>
      <c r="N749" s="398"/>
      <c r="O749" s="398"/>
      <c r="P749" s="87"/>
      <c r="Q749" s="87"/>
      <c r="R749" s="87"/>
      <c r="S749" s="87"/>
      <c r="T749" s="87"/>
      <c r="U749" s="87"/>
      <c r="V749" s="87"/>
      <c r="W749" s="87"/>
      <c r="X749" s="87"/>
      <c r="Y749" s="87"/>
      <c r="Z749" s="87"/>
      <c r="AA749" s="87"/>
      <c r="AB749" s="87"/>
      <c r="AC749" s="87"/>
      <c r="AD749" s="87"/>
      <c r="AE749" s="87"/>
      <c r="AF749" s="87"/>
      <c r="AG749" s="87"/>
    </row>
    <row r="750" spans="1:33" ht="31.5" customHeight="1">
      <c r="A750" s="87"/>
      <c r="B750" s="87"/>
      <c r="C750" s="87"/>
      <c r="D750" s="87"/>
      <c r="E750" s="396"/>
      <c r="F750" s="397"/>
      <c r="G750" s="397"/>
      <c r="H750" s="396"/>
      <c r="I750" s="397"/>
      <c r="J750" s="398"/>
      <c r="K750" s="87"/>
      <c r="L750" s="87"/>
      <c r="M750" s="398"/>
      <c r="N750" s="398"/>
      <c r="O750" s="398"/>
      <c r="P750" s="87"/>
      <c r="Q750" s="87"/>
      <c r="R750" s="87"/>
      <c r="S750" s="87"/>
      <c r="T750" s="87"/>
      <c r="U750" s="87"/>
      <c r="V750" s="87"/>
      <c r="W750" s="87"/>
      <c r="X750" s="87"/>
      <c r="Y750" s="87"/>
      <c r="Z750" s="87"/>
      <c r="AA750" s="87"/>
      <c r="AB750" s="87"/>
      <c r="AC750" s="87"/>
      <c r="AD750" s="87"/>
      <c r="AE750" s="87"/>
      <c r="AF750" s="87"/>
      <c r="AG750" s="87"/>
    </row>
    <row r="751" spans="1:33" ht="31.5" customHeight="1">
      <c r="A751" s="87"/>
      <c r="B751" s="87"/>
      <c r="C751" s="87"/>
      <c r="D751" s="87"/>
      <c r="E751" s="396"/>
      <c r="F751" s="397"/>
      <c r="G751" s="397"/>
      <c r="H751" s="396"/>
      <c r="I751" s="397"/>
      <c r="J751" s="398"/>
      <c r="K751" s="87"/>
      <c r="L751" s="87"/>
      <c r="M751" s="398"/>
      <c r="N751" s="398"/>
      <c r="O751" s="398"/>
      <c r="P751" s="87"/>
      <c r="Q751" s="87"/>
      <c r="R751" s="87"/>
      <c r="S751" s="87"/>
      <c r="T751" s="87"/>
      <c r="U751" s="87"/>
      <c r="V751" s="87"/>
      <c r="W751" s="87"/>
      <c r="X751" s="87"/>
      <c r="Y751" s="87"/>
      <c r="Z751" s="87"/>
      <c r="AA751" s="87"/>
      <c r="AB751" s="87"/>
      <c r="AC751" s="87"/>
      <c r="AD751" s="87"/>
      <c r="AE751" s="87"/>
      <c r="AF751" s="87"/>
      <c r="AG751" s="87"/>
    </row>
    <row r="752" spans="1:33" ht="31.5" customHeight="1">
      <c r="A752" s="87"/>
      <c r="B752" s="87"/>
      <c r="C752" s="87"/>
      <c r="D752" s="87"/>
      <c r="E752" s="396"/>
      <c r="F752" s="397"/>
      <c r="G752" s="397"/>
      <c r="H752" s="396"/>
      <c r="I752" s="397"/>
      <c r="J752" s="398"/>
      <c r="K752" s="87"/>
      <c r="L752" s="87"/>
      <c r="M752" s="398"/>
      <c r="N752" s="398"/>
      <c r="O752" s="398"/>
      <c r="P752" s="87"/>
      <c r="Q752" s="87"/>
      <c r="R752" s="87"/>
      <c r="S752" s="87"/>
      <c r="T752" s="87"/>
      <c r="U752" s="87"/>
      <c r="V752" s="87"/>
      <c r="W752" s="87"/>
      <c r="X752" s="87"/>
      <c r="Y752" s="87"/>
      <c r="Z752" s="87"/>
      <c r="AA752" s="87"/>
      <c r="AB752" s="87"/>
      <c r="AC752" s="87"/>
      <c r="AD752" s="87"/>
      <c r="AE752" s="87"/>
      <c r="AF752" s="87"/>
      <c r="AG752" s="87"/>
    </row>
    <row r="753" spans="1:33" ht="31.5" customHeight="1">
      <c r="A753" s="87"/>
      <c r="B753" s="87"/>
      <c r="C753" s="87"/>
      <c r="D753" s="87"/>
      <c r="E753" s="396"/>
      <c r="F753" s="397"/>
      <c r="G753" s="397"/>
      <c r="H753" s="396"/>
      <c r="I753" s="397"/>
      <c r="J753" s="398"/>
      <c r="K753" s="87"/>
      <c r="L753" s="87"/>
      <c r="M753" s="398"/>
      <c r="N753" s="398"/>
      <c r="O753" s="398"/>
      <c r="P753" s="87"/>
      <c r="Q753" s="87"/>
      <c r="R753" s="87"/>
      <c r="S753" s="87"/>
      <c r="T753" s="87"/>
      <c r="U753" s="87"/>
      <c r="V753" s="87"/>
      <c r="W753" s="87"/>
      <c r="X753" s="87"/>
      <c r="Y753" s="87"/>
      <c r="Z753" s="87"/>
      <c r="AA753" s="87"/>
      <c r="AB753" s="87"/>
      <c r="AC753" s="87"/>
      <c r="AD753" s="87"/>
      <c r="AE753" s="87"/>
      <c r="AF753" s="87"/>
      <c r="AG753" s="87"/>
    </row>
    <row r="754" spans="1:33" ht="31.5" customHeight="1">
      <c r="A754" s="87"/>
      <c r="B754" s="87"/>
      <c r="C754" s="87"/>
      <c r="D754" s="87"/>
      <c r="E754" s="396"/>
      <c r="F754" s="397"/>
      <c r="G754" s="397"/>
      <c r="H754" s="396"/>
      <c r="I754" s="397"/>
      <c r="J754" s="398"/>
      <c r="K754" s="87"/>
      <c r="L754" s="87"/>
      <c r="M754" s="398"/>
      <c r="N754" s="398"/>
      <c r="O754" s="398"/>
      <c r="P754" s="87"/>
      <c r="Q754" s="87"/>
      <c r="R754" s="87"/>
      <c r="S754" s="87"/>
      <c r="T754" s="87"/>
      <c r="U754" s="87"/>
      <c r="V754" s="87"/>
      <c r="W754" s="87"/>
      <c r="X754" s="87"/>
      <c r="Y754" s="87"/>
      <c r="Z754" s="87"/>
      <c r="AA754" s="87"/>
      <c r="AB754" s="87"/>
      <c r="AC754" s="87"/>
      <c r="AD754" s="87"/>
      <c r="AE754" s="87"/>
      <c r="AF754" s="87"/>
      <c r="AG754" s="87"/>
    </row>
    <row r="755" spans="1:33" ht="31.5" customHeight="1">
      <c r="A755" s="87"/>
      <c r="B755" s="87"/>
      <c r="C755" s="87"/>
      <c r="D755" s="87"/>
      <c r="E755" s="396"/>
      <c r="F755" s="397"/>
      <c r="G755" s="397"/>
      <c r="H755" s="396"/>
      <c r="I755" s="397"/>
      <c r="J755" s="398"/>
      <c r="K755" s="87"/>
      <c r="L755" s="87"/>
      <c r="M755" s="398"/>
      <c r="N755" s="398"/>
      <c r="O755" s="398"/>
      <c r="P755" s="87"/>
      <c r="Q755" s="87"/>
      <c r="R755" s="87"/>
      <c r="S755" s="87"/>
      <c r="T755" s="87"/>
      <c r="U755" s="87"/>
      <c r="V755" s="87"/>
      <c r="W755" s="87"/>
      <c r="X755" s="87"/>
      <c r="Y755" s="87"/>
      <c r="Z755" s="87"/>
      <c r="AA755" s="87"/>
      <c r="AB755" s="87"/>
      <c r="AC755" s="87"/>
      <c r="AD755" s="87"/>
      <c r="AE755" s="87"/>
      <c r="AF755" s="87"/>
      <c r="AG755" s="87"/>
    </row>
    <row r="756" spans="1:33" ht="31.5" customHeight="1">
      <c r="A756" s="87"/>
      <c r="B756" s="87"/>
      <c r="C756" s="87"/>
      <c r="D756" s="87"/>
      <c r="E756" s="396"/>
      <c r="F756" s="397"/>
      <c r="G756" s="397"/>
      <c r="H756" s="396"/>
      <c r="I756" s="397"/>
      <c r="J756" s="398"/>
      <c r="K756" s="87"/>
      <c r="L756" s="87"/>
      <c r="M756" s="398"/>
      <c r="N756" s="398"/>
      <c r="O756" s="398"/>
      <c r="P756" s="87"/>
      <c r="Q756" s="87"/>
      <c r="R756" s="87"/>
      <c r="S756" s="87"/>
      <c r="T756" s="87"/>
      <c r="U756" s="87"/>
      <c r="V756" s="87"/>
      <c r="W756" s="87"/>
      <c r="X756" s="87"/>
      <c r="Y756" s="87"/>
      <c r="Z756" s="87"/>
      <c r="AA756" s="87"/>
      <c r="AB756" s="87"/>
      <c r="AC756" s="87"/>
      <c r="AD756" s="87"/>
      <c r="AE756" s="87"/>
      <c r="AF756" s="87"/>
      <c r="AG756" s="87"/>
    </row>
    <row r="757" spans="1:33" ht="31.5" customHeight="1">
      <c r="A757" s="87"/>
      <c r="B757" s="87"/>
      <c r="C757" s="87"/>
      <c r="D757" s="87"/>
      <c r="E757" s="396"/>
      <c r="F757" s="397"/>
      <c r="G757" s="397"/>
      <c r="H757" s="396"/>
      <c r="I757" s="397"/>
      <c r="J757" s="398"/>
      <c r="K757" s="87"/>
      <c r="L757" s="87"/>
      <c r="M757" s="398"/>
      <c r="N757" s="398"/>
      <c r="O757" s="398"/>
      <c r="P757" s="87"/>
      <c r="Q757" s="87"/>
      <c r="R757" s="87"/>
      <c r="S757" s="87"/>
      <c r="T757" s="87"/>
      <c r="U757" s="87"/>
      <c r="V757" s="87"/>
      <c r="W757" s="87"/>
      <c r="X757" s="87"/>
      <c r="Y757" s="87"/>
      <c r="Z757" s="87"/>
      <c r="AA757" s="87"/>
      <c r="AB757" s="87"/>
      <c r="AC757" s="87"/>
      <c r="AD757" s="87"/>
      <c r="AE757" s="87"/>
      <c r="AF757" s="87"/>
      <c r="AG757" s="87"/>
    </row>
    <row r="758" spans="1:33" ht="31.5" customHeight="1">
      <c r="A758" s="87"/>
      <c r="B758" s="87"/>
      <c r="C758" s="87"/>
      <c r="D758" s="87"/>
      <c r="E758" s="396"/>
      <c r="F758" s="397"/>
      <c r="G758" s="397"/>
      <c r="H758" s="396"/>
      <c r="I758" s="397"/>
      <c r="J758" s="398"/>
      <c r="K758" s="87"/>
      <c r="L758" s="87"/>
      <c r="M758" s="398"/>
      <c r="N758" s="398"/>
      <c r="O758" s="398"/>
      <c r="P758" s="87"/>
      <c r="Q758" s="87"/>
      <c r="R758" s="87"/>
      <c r="S758" s="87"/>
      <c r="T758" s="87"/>
      <c r="U758" s="87"/>
      <c r="V758" s="87"/>
      <c r="W758" s="87"/>
      <c r="X758" s="87"/>
      <c r="Y758" s="87"/>
      <c r="Z758" s="87"/>
      <c r="AA758" s="87"/>
      <c r="AB758" s="87"/>
      <c r="AC758" s="87"/>
      <c r="AD758" s="87"/>
      <c r="AE758" s="87"/>
      <c r="AF758" s="87"/>
      <c r="AG758" s="87"/>
    </row>
    <row r="759" spans="1:33" ht="31.5" customHeight="1">
      <c r="A759" s="87"/>
      <c r="B759" s="87"/>
      <c r="C759" s="87"/>
      <c r="D759" s="87"/>
      <c r="E759" s="396"/>
      <c r="F759" s="397"/>
      <c r="G759" s="397"/>
      <c r="H759" s="396"/>
      <c r="I759" s="397"/>
      <c r="J759" s="398"/>
      <c r="K759" s="87"/>
      <c r="L759" s="87"/>
      <c r="M759" s="398"/>
      <c r="N759" s="398"/>
      <c r="O759" s="398"/>
      <c r="P759" s="87"/>
      <c r="Q759" s="87"/>
      <c r="R759" s="87"/>
      <c r="S759" s="87"/>
      <c r="T759" s="87"/>
      <c r="U759" s="87"/>
      <c r="V759" s="87"/>
      <c r="W759" s="87"/>
      <c r="X759" s="87"/>
      <c r="Y759" s="87"/>
      <c r="Z759" s="87"/>
      <c r="AA759" s="87"/>
      <c r="AB759" s="87"/>
      <c r="AC759" s="87"/>
      <c r="AD759" s="87"/>
      <c r="AE759" s="87"/>
      <c r="AF759" s="87"/>
      <c r="AG759" s="87"/>
    </row>
    <row r="760" spans="1:33" ht="31.5" customHeight="1">
      <c r="A760" s="87"/>
      <c r="B760" s="87"/>
      <c r="C760" s="87"/>
      <c r="D760" s="87"/>
      <c r="E760" s="396"/>
      <c r="F760" s="397"/>
      <c r="G760" s="397"/>
      <c r="H760" s="396"/>
      <c r="I760" s="397"/>
      <c r="J760" s="398"/>
      <c r="K760" s="87"/>
      <c r="L760" s="87"/>
      <c r="M760" s="398"/>
      <c r="N760" s="398"/>
      <c r="O760" s="398"/>
      <c r="P760" s="87"/>
      <c r="Q760" s="87"/>
      <c r="R760" s="87"/>
      <c r="S760" s="87"/>
      <c r="T760" s="87"/>
      <c r="U760" s="87"/>
      <c r="V760" s="87"/>
      <c r="W760" s="87"/>
      <c r="X760" s="87"/>
      <c r="Y760" s="87"/>
      <c r="Z760" s="87"/>
      <c r="AA760" s="87"/>
      <c r="AB760" s="87"/>
      <c r="AC760" s="87"/>
      <c r="AD760" s="87"/>
      <c r="AE760" s="87"/>
      <c r="AF760" s="87"/>
      <c r="AG760" s="87"/>
    </row>
    <row r="761" spans="1:33" ht="31.5" customHeight="1">
      <c r="A761" s="87"/>
      <c r="B761" s="87"/>
      <c r="C761" s="87"/>
      <c r="D761" s="87"/>
      <c r="E761" s="396"/>
      <c r="F761" s="397"/>
      <c r="G761" s="397"/>
      <c r="H761" s="396"/>
      <c r="I761" s="397"/>
      <c r="J761" s="398"/>
      <c r="K761" s="87"/>
      <c r="L761" s="87"/>
      <c r="M761" s="398"/>
      <c r="N761" s="398"/>
      <c r="O761" s="398"/>
      <c r="P761" s="87"/>
      <c r="Q761" s="87"/>
      <c r="R761" s="87"/>
      <c r="S761" s="87"/>
      <c r="T761" s="87"/>
      <c r="U761" s="87"/>
      <c r="V761" s="87"/>
      <c r="W761" s="87"/>
      <c r="X761" s="87"/>
      <c r="Y761" s="87"/>
      <c r="Z761" s="87"/>
      <c r="AA761" s="87"/>
      <c r="AB761" s="87"/>
      <c r="AC761" s="87"/>
      <c r="AD761" s="87"/>
      <c r="AE761" s="87"/>
      <c r="AF761" s="87"/>
      <c r="AG761" s="87"/>
    </row>
    <row r="762" spans="1:33" ht="31.5" customHeight="1">
      <c r="A762" s="87"/>
      <c r="B762" s="87"/>
      <c r="C762" s="87"/>
      <c r="D762" s="87"/>
      <c r="E762" s="396"/>
      <c r="F762" s="397"/>
      <c r="G762" s="397"/>
      <c r="H762" s="396"/>
      <c r="I762" s="397"/>
      <c r="J762" s="398"/>
      <c r="K762" s="87"/>
      <c r="L762" s="87"/>
      <c r="M762" s="398"/>
      <c r="N762" s="398"/>
      <c r="O762" s="398"/>
      <c r="P762" s="87"/>
      <c r="Q762" s="87"/>
      <c r="R762" s="87"/>
      <c r="S762" s="87"/>
      <c r="T762" s="87"/>
      <c r="U762" s="87"/>
      <c r="V762" s="87"/>
      <c r="W762" s="87"/>
      <c r="X762" s="87"/>
      <c r="Y762" s="87"/>
      <c r="Z762" s="87"/>
      <c r="AA762" s="87"/>
      <c r="AB762" s="87"/>
      <c r="AC762" s="87"/>
      <c r="AD762" s="87"/>
      <c r="AE762" s="87"/>
      <c r="AF762" s="87"/>
      <c r="AG762" s="87"/>
    </row>
    <row r="763" spans="1:33" ht="31.5" customHeight="1">
      <c r="A763" s="87"/>
      <c r="B763" s="87"/>
      <c r="C763" s="87"/>
      <c r="D763" s="87"/>
      <c r="E763" s="396"/>
      <c r="F763" s="397"/>
      <c r="G763" s="397"/>
      <c r="H763" s="396"/>
      <c r="I763" s="397"/>
      <c r="J763" s="398"/>
      <c r="K763" s="87"/>
      <c r="L763" s="87"/>
      <c r="M763" s="398"/>
      <c r="N763" s="398"/>
      <c r="O763" s="398"/>
      <c r="P763" s="87"/>
      <c r="Q763" s="87"/>
      <c r="R763" s="87"/>
      <c r="S763" s="87"/>
      <c r="T763" s="87"/>
      <c r="U763" s="87"/>
      <c r="V763" s="87"/>
      <c r="W763" s="87"/>
      <c r="X763" s="87"/>
      <c r="Y763" s="87"/>
      <c r="Z763" s="87"/>
      <c r="AA763" s="87"/>
      <c r="AB763" s="87"/>
      <c r="AC763" s="87"/>
      <c r="AD763" s="87"/>
      <c r="AE763" s="87"/>
      <c r="AF763" s="87"/>
      <c r="AG763" s="87"/>
    </row>
    <row r="764" spans="1:33" ht="31.5" customHeight="1">
      <c r="A764" s="87"/>
      <c r="B764" s="87"/>
      <c r="C764" s="87"/>
      <c r="D764" s="87"/>
      <c r="E764" s="396"/>
      <c r="F764" s="397"/>
      <c r="G764" s="397"/>
      <c r="H764" s="396"/>
      <c r="I764" s="397"/>
      <c r="J764" s="398"/>
      <c r="K764" s="87"/>
      <c r="L764" s="87"/>
      <c r="M764" s="398"/>
      <c r="N764" s="398"/>
      <c r="O764" s="398"/>
      <c r="P764" s="87"/>
      <c r="Q764" s="87"/>
      <c r="R764" s="87"/>
      <c r="S764" s="87"/>
      <c r="T764" s="87"/>
      <c r="U764" s="87"/>
      <c r="V764" s="87"/>
      <c r="W764" s="87"/>
      <c r="X764" s="87"/>
      <c r="Y764" s="87"/>
      <c r="Z764" s="87"/>
      <c r="AA764" s="87"/>
      <c r="AB764" s="87"/>
      <c r="AC764" s="87"/>
      <c r="AD764" s="87"/>
      <c r="AE764" s="87"/>
      <c r="AF764" s="87"/>
      <c r="AG764" s="87"/>
    </row>
    <row r="765" spans="1:33" ht="31.5" customHeight="1">
      <c r="A765" s="87"/>
      <c r="B765" s="87"/>
      <c r="C765" s="87"/>
      <c r="D765" s="87"/>
      <c r="E765" s="396"/>
      <c r="F765" s="397"/>
      <c r="G765" s="397"/>
      <c r="H765" s="396"/>
      <c r="I765" s="397"/>
      <c r="J765" s="398"/>
      <c r="K765" s="87"/>
      <c r="L765" s="87"/>
      <c r="M765" s="398"/>
      <c r="N765" s="398"/>
      <c r="O765" s="398"/>
      <c r="P765" s="87"/>
      <c r="Q765" s="87"/>
      <c r="R765" s="87"/>
      <c r="S765" s="87"/>
      <c r="T765" s="87"/>
      <c r="U765" s="87"/>
      <c r="V765" s="87"/>
      <c r="W765" s="87"/>
      <c r="X765" s="87"/>
      <c r="Y765" s="87"/>
      <c r="Z765" s="87"/>
      <c r="AA765" s="87"/>
      <c r="AB765" s="87"/>
      <c r="AC765" s="87"/>
      <c r="AD765" s="87"/>
      <c r="AE765" s="87"/>
      <c r="AF765" s="87"/>
      <c r="AG765" s="87"/>
    </row>
    <row r="766" spans="1:33" ht="31.5" customHeight="1">
      <c r="A766" s="87"/>
      <c r="B766" s="87"/>
      <c r="C766" s="87"/>
      <c r="D766" s="87"/>
      <c r="E766" s="396"/>
      <c r="F766" s="397"/>
      <c r="G766" s="397"/>
      <c r="H766" s="396"/>
      <c r="I766" s="397"/>
      <c r="J766" s="398"/>
      <c r="K766" s="87"/>
      <c r="L766" s="87"/>
      <c r="M766" s="398"/>
      <c r="N766" s="398"/>
      <c r="O766" s="398"/>
      <c r="P766" s="87"/>
      <c r="Q766" s="87"/>
      <c r="R766" s="87"/>
      <c r="S766" s="87"/>
      <c r="T766" s="87"/>
      <c r="U766" s="87"/>
      <c r="V766" s="87"/>
      <c r="W766" s="87"/>
      <c r="X766" s="87"/>
      <c r="Y766" s="87"/>
      <c r="Z766" s="87"/>
      <c r="AA766" s="87"/>
      <c r="AB766" s="87"/>
      <c r="AC766" s="87"/>
      <c r="AD766" s="87"/>
      <c r="AE766" s="87"/>
      <c r="AF766" s="87"/>
      <c r="AG766" s="87"/>
    </row>
    <row r="767" spans="1:33" ht="31.5" customHeight="1">
      <c r="A767" s="87"/>
      <c r="B767" s="87"/>
      <c r="C767" s="87"/>
      <c r="D767" s="87"/>
      <c r="E767" s="396"/>
      <c r="F767" s="397"/>
      <c r="G767" s="397"/>
      <c r="H767" s="396"/>
      <c r="I767" s="397"/>
      <c r="J767" s="398"/>
      <c r="K767" s="87"/>
      <c r="L767" s="87"/>
      <c r="M767" s="398"/>
      <c r="N767" s="398"/>
      <c r="O767" s="398"/>
      <c r="P767" s="87"/>
      <c r="Q767" s="87"/>
      <c r="R767" s="87"/>
      <c r="S767" s="87"/>
      <c r="T767" s="87"/>
      <c r="U767" s="87"/>
      <c r="V767" s="87"/>
      <c r="W767" s="87"/>
      <c r="X767" s="87"/>
      <c r="Y767" s="87"/>
      <c r="Z767" s="87"/>
      <c r="AA767" s="87"/>
      <c r="AB767" s="87"/>
      <c r="AC767" s="87"/>
      <c r="AD767" s="87"/>
      <c r="AE767" s="87"/>
      <c r="AF767" s="87"/>
      <c r="AG767" s="87"/>
    </row>
    <row r="768" spans="1:33" ht="31.5" customHeight="1">
      <c r="A768" s="87"/>
      <c r="B768" s="87"/>
      <c r="C768" s="87"/>
      <c r="D768" s="87"/>
      <c r="E768" s="396"/>
      <c r="F768" s="397"/>
      <c r="G768" s="397"/>
      <c r="H768" s="396"/>
      <c r="I768" s="397"/>
      <c r="J768" s="398"/>
      <c r="K768" s="87"/>
      <c r="L768" s="87"/>
      <c r="M768" s="398"/>
      <c r="N768" s="398"/>
      <c r="O768" s="398"/>
      <c r="P768" s="87"/>
      <c r="Q768" s="87"/>
      <c r="R768" s="87"/>
      <c r="S768" s="87"/>
      <c r="T768" s="87"/>
      <c r="U768" s="87"/>
      <c r="V768" s="87"/>
      <c r="W768" s="87"/>
      <c r="X768" s="87"/>
      <c r="Y768" s="87"/>
      <c r="Z768" s="87"/>
      <c r="AA768" s="87"/>
      <c r="AB768" s="87"/>
      <c r="AC768" s="87"/>
      <c r="AD768" s="87"/>
      <c r="AE768" s="87"/>
      <c r="AF768" s="87"/>
      <c r="AG768" s="87"/>
    </row>
    <row r="769" spans="1:33" ht="31.5" customHeight="1">
      <c r="A769" s="87"/>
      <c r="B769" s="87"/>
      <c r="C769" s="87"/>
      <c r="D769" s="87"/>
      <c r="E769" s="396"/>
      <c r="F769" s="397"/>
      <c r="G769" s="397"/>
      <c r="H769" s="396"/>
      <c r="I769" s="397"/>
      <c r="J769" s="398"/>
      <c r="K769" s="87"/>
      <c r="L769" s="87"/>
      <c r="M769" s="398"/>
      <c r="N769" s="398"/>
      <c r="O769" s="398"/>
      <c r="P769" s="87"/>
      <c r="Q769" s="87"/>
      <c r="R769" s="87"/>
      <c r="S769" s="87"/>
      <c r="T769" s="87"/>
      <c r="U769" s="87"/>
      <c r="V769" s="87"/>
      <c r="W769" s="87"/>
      <c r="X769" s="87"/>
      <c r="Y769" s="87"/>
      <c r="Z769" s="87"/>
      <c r="AA769" s="87"/>
      <c r="AB769" s="87"/>
      <c r="AC769" s="87"/>
      <c r="AD769" s="87"/>
      <c r="AE769" s="87"/>
      <c r="AF769" s="87"/>
      <c r="AG769" s="87"/>
    </row>
    <row r="770" spans="1:33" ht="31.5" customHeight="1">
      <c r="A770" s="87"/>
      <c r="B770" s="87"/>
      <c r="C770" s="87"/>
      <c r="D770" s="87"/>
      <c r="E770" s="396"/>
      <c r="F770" s="397"/>
      <c r="G770" s="397"/>
      <c r="H770" s="396"/>
      <c r="I770" s="397"/>
      <c r="J770" s="398"/>
      <c r="K770" s="87"/>
      <c r="L770" s="87"/>
      <c r="M770" s="398"/>
      <c r="N770" s="398"/>
      <c r="O770" s="398"/>
      <c r="P770" s="87"/>
      <c r="Q770" s="87"/>
      <c r="R770" s="87"/>
      <c r="S770" s="87"/>
      <c r="T770" s="87"/>
      <c r="U770" s="87"/>
      <c r="V770" s="87"/>
      <c r="W770" s="87"/>
      <c r="X770" s="87"/>
      <c r="Y770" s="87"/>
      <c r="Z770" s="87"/>
      <c r="AA770" s="87"/>
      <c r="AB770" s="87"/>
      <c r="AC770" s="87"/>
      <c r="AD770" s="87"/>
      <c r="AE770" s="87"/>
      <c r="AF770" s="87"/>
      <c r="AG770" s="87"/>
    </row>
    <row r="771" spans="1:33" ht="31.5" customHeight="1">
      <c r="A771" s="87"/>
      <c r="B771" s="87"/>
      <c r="C771" s="87"/>
      <c r="D771" s="87"/>
      <c r="E771" s="396"/>
      <c r="F771" s="397"/>
      <c r="G771" s="397"/>
      <c r="H771" s="396"/>
      <c r="I771" s="397"/>
      <c r="J771" s="398"/>
      <c r="K771" s="87"/>
      <c r="L771" s="87"/>
      <c r="M771" s="398"/>
      <c r="N771" s="398"/>
      <c r="O771" s="398"/>
      <c r="P771" s="87"/>
      <c r="Q771" s="87"/>
      <c r="R771" s="87"/>
      <c r="S771" s="87"/>
      <c r="T771" s="87"/>
      <c r="U771" s="87"/>
      <c r="V771" s="87"/>
      <c r="W771" s="87"/>
      <c r="X771" s="87"/>
      <c r="Y771" s="87"/>
      <c r="Z771" s="87"/>
      <c r="AA771" s="87"/>
      <c r="AB771" s="87"/>
      <c r="AC771" s="87"/>
      <c r="AD771" s="87"/>
      <c r="AE771" s="87"/>
      <c r="AF771" s="87"/>
      <c r="AG771" s="87"/>
    </row>
    <row r="772" spans="1:33" ht="31.5" customHeight="1">
      <c r="A772" s="87"/>
      <c r="B772" s="87"/>
      <c r="C772" s="87"/>
      <c r="D772" s="87"/>
      <c r="E772" s="396"/>
      <c r="F772" s="397"/>
      <c r="G772" s="397"/>
      <c r="H772" s="396"/>
      <c r="I772" s="397"/>
      <c r="J772" s="398"/>
      <c r="K772" s="87"/>
      <c r="L772" s="87"/>
      <c r="M772" s="398"/>
      <c r="N772" s="398"/>
      <c r="O772" s="398"/>
      <c r="P772" s="87"/>
      <c r="Q772" s="87"/>
      <c r="R772" s="87"/>
      <c r="S772" s="87"/>
      <c r="T772" s="87"/>
      <c r="U772" s="87"/>
      <c r="V772" s="87"/>
      <c r="W772" s="87"/>
      <c r="X772" s="87"/>
      <c r="Y772" s="87"/>
      <c r="Z772" s="87"/>
      <c r="AA772" s="87"/>
      <c r="AB772" s="87"/>
      <c r="AC772" s="87"/>
      <c r="AD772" s="87"/>
      <c r="AE772" s="87"/>
      <c r="AF772" s="87"/>
      <c r="AG772" s="87"/>
    </row>
    <row r="773" spans="1:33" ht="31.5" customHeight="1">
      <c r="A773" s="87"/>
      <c r="B773" s="87"/>
      <c r="C773" s="87"/>
      <c r="D773" s="87"/>
      <c r="E773" s="396"/>
      <c r="F773" s="397"/>
      <c r="G773" s="397"/>
      <c r="H773" s="396"/>
      <c r="I773" s="397"/>
      <c r="J773" s="398"/>
      <c r="K773" s="87"/>
      <c r="L773" s="87"/>
      <c r="M773" s="398"/>
      <c r="N773" s="398"/>
      <c r="O773" s="398"/>
      <c r="P773" s="87"/>
      <c r="Q773" s="87"/>
      <c r="R773" s="87"/>
      <c r="S773" s="87"/>
      <c r="T773" s="87"/>
      <c r="U773" s="87"/>
      <c r="V773" s="87"/>
      <c r="W773" s="87"/>
      <c r="X773" s="87"/>
      <c r="Y773" s="87"/>
      <c r="Z773" s="87"/>
      <c r="AA773" s="87"/>
      <c r="AB773" s="87"/>
      <c r="AC773" s="87"/>
      <c r="AD773" s="87"/>
      <c r="AE773" s="87"/>
      <c r="AF773" s="87"/>
      <c r="AG773" s="87"/>
    </row>
    <row r="774" spans="1:33" ht="31.5" customHeight="1">
      <c r="A774" s="87"/>
      <c r="B774" s="87"/>
      <c r="C774" s="87"/>
      <c r="D774" s="87"/>
      <c r="E774" s="396"/>
      <c r="F774" s="397"/>
      <c r="G774" s="397"/>
      <c r="H774" s="396"/>
      <c r="I774" s="397"/>
      <c r="J774" s="398"/>
      <c r="K774" s="87"/>
      <c r="L774" s="87"/>
      <c r="M774" s="398"/>
      <c r="N774" s="398"/>
      <c r="O774" s="398"/>
      <c r="P774" s="87"/>
      <c r="Q774" s="87"/>
      <c r="R774" s="87"/>
      <c r="S774" s="87"/>
      <c r="T774" s="87"/>
      <c r="U774" s="87"/>
      <c r="V774" s="87"/>
      <c r="W774" s="87"/>
      <c r="X774" s="87"/>
      <c r="Y774" s="87"/>
      <c r="Z774" s="87"/>
      <c r="AA774" s="87"/>
      <c r="AB774" s="87"/>
      <c r="AC774" s="87"/>
      <c r="AD774" s="87"/>
      <c r="AE774" s="87"/>
      <c r="AF774" s="87"/>
      <c r="AG774" s="87"/>
    </row>
    <row r="775" spans="1:33" ht="31.5" customHeight="1">
      <c r="A775" s="87"/>
      <c r="B775" s="87"/>
      <c r="C775" s="87"/>
      <c r="D775" s="87"/>
      <c r="E775" s="396"/>
      <c r="F775" s="397"/>
      <c r="G775" s="397"/>
      <c r="H775" s="396"/>
      <c r="I775" s="397"/>
      <c r="J775" s="398"/>
      <c r="K775" s="87"/>
      <c r="L775" s="87"/>
      <c r="M775" s="398"/>
      <c r="N775" s="398"/>
      <c r="O775" s="398"/>
      <c r="P775" s="87"/>
      <c r="Q775" s="87"/>
      <c r="R775" s="87"/>
      <c r="S775" s="87"/>
      <c r="T775" s="87"/>
      <c r="U775" s="87"/>
      <c r="V775" s="87"/>
      <c r="W775" s="87"/>
      <c r="X775" s="87"/>
      <c r="Y775" s="87"/>
      <c r="Z775" s="87"/>
      <c r="AA775" s="87"/>
      <c r="AB775" s="87"/>
      <c r="AC775" s="87"/>
      <c r="AD775" s="87"/>
      <c r="AE775" s="87"/>
      <c r="AF775" s="87"/>
      <c r="AG775" s="87"/>
    </row>
    <row r="776" spans="1:33" ht="31.5" customHeight="1">
      <c r="A776" s="87"/>
      <c r="B776" s="87"/>
      <c r="C776" s="87"/>
      <c r="D776" s="87"/>
      <c r="E776" s="396"/>
      <c r="F776" s="397"/>
      <c r="G776" s="397"/>
      <c r="H776" s="396"/>
      <c r="I776" s="397"/>
      <c r="J776" s="398"/>
      <c r="K776" s="87"/>
      <c r="L776" s="87"/>
      <c r="M776" s="398"/>
      <c r="N776" s="398"/>
      <c r="O776" s="398"/>
      <c r="P776" s="87"/>
      <c r="Q776" s="87"/>
      <c r="R776" s="87"/>
      <c r="S776" s="87"/>
      <c r="T776" s="87"/>
      <c r="U776" s="87"/>
      <c r="V776" s="87"/>
      <c r="W776" s="87"/>
      <c r="X776" s="87"/>
      <c r="Y776" s="87"/>
      <c r="Z776" s="87"/>
      <c r="AA776" s="87"/>
      <c r="AB776" s="87"/>
      <c r="AC776" s="87"/>
      <c r="AD776" s="87"/>
      <c r="AE776" s="87"/>
      <c r="AF776" s="87"/>
      <c r="AG776" s="87"/>
    </row>
    <row r="777" spans="1:33" ht="31.5" customHeight="1">
      <c r="A777" s="87"/>
      <c r="B777" s="87"/>
      <c r="C777" s="87"/>
      <c r="D777" s="87"/>
      <c r="E777" s="396"/>
      <c r="F777" s="397"/>
      <c r="G777" s="397"/>
      <c r="H777" s="396"/>
      <c r="I777" s="397"/>
      <c r="J777" s="398"/>
      <c r="K777" s="87"/>
      <c r="L777" s="87"/>
      <c r="M777" s="398"/>
      <c r="N777" s="398"/>
      <c r="O777" s="398"/>
      <c r="P777" s="87"/>
      <c r="Q777" s="87"/>
      <c r="R777" s="87"/>
      <c r="S777" s="87"/>
      <c r="T777" s="87"/>
      <c r="U777" s="87"/>
      <c r="V777" s="87"/>
      <c r="W777" s="87"/>
      <c r="X777" s="87"/>
      <c r="Y777" s="87"/>
      <c r="Z777" s="87"/>
      <c r="AA777" s="87"/>
      <c r="AB777" s="87"/>
      <c r="AC777" s="87"/>
      <c r="AD777" s="87"/>
      <c r="AE777" s="87"/>
      <c r="AF777" s="87"/>
      <c r="AG777" s="87"/>
    </row>
    <row r="778" spans="1:33" ht="31.5" customHeight="1">
      <c r="A778" s="87"/>
      <c r="B778" s="87"/>
      <c r="C778" s="87"/>
      <c r="D778" s="87"/>
      <c r="E778" s="396"/>
      <c r="F778" s="397"/>
      <c r="G778" s="397"/>
      <c r="H778" s="396"/>
      <c r="I778" s="397"/>
      <c r="J778" s="398"/>
      <c r="K778" s="87"/>
      <c r="L778" s="87"/>
      <c r="M778" s="398"/>
      <c r="N778" s="398"/>
      <c r="O778" s="398"/>
      <c r="P778" s="87"/>
      <c r="Q778" s="87"/>
      <c r="R778" s="87"/>
      <c r="S778" s="87"/>
      <c r="T778" s="87"/>
      <c r="U778" s="87"/>
      <c r="V778" s="87"/>
      <c r="W778" s="87"/>
      <c r="X778" s="87"/>
      <c r="Y778" s="87"/>
      <c r="Z778" s="87"/>
      <c r="AA778" s="87"/>
      <c r="AB778" s="87"/>
      <c r="AC778" s="87"/>
      <c r="AD778" s="87"/>
      <c r="AE778" s="87"/>
      <c r="AF778" s="87"/>
      <c r="AG778" s="87"/>
    </row>
    <row r="779" spans="1:33" ht="31.5" customHeight="1">
      <c r="A779" s="87"/>
      <c r="B779" s="87"/>
      <c r="C779" s="87"/>
      <c r="D779" s="87"/>
      <c r="E779" s="396"/>
      <c r="F779" s="397"/>
      <c r="G779" s="397"/>
      <c r="H779" s="396"/>
      <c r="I779" s="397"/>
      <c r="J779" s="398"/>
      <c r="K779" s="87"/>
      <c r="L779" s="87"/>
      <c r="M779" s="398"/>
      <c r="N779" s="398"/>
      <c r="O779" s="398"/>
      <c r="P779" s="87"/>
      <c r="Q779" s="87"/>
      <c r="R779" s="87"/>
      <c r="S779" s="87"/>
      <c r="T779" s="87"/>
      <c r="U779" s="87"/>
      <c r="V779" s="87"/>
      <c r="W779" s="87"/>
      <c r="X779" s="87"/>
      <c r="Y779" s="87"/>
      <c r="Z779" s="87"/>
      <c r="AA779" s="87"/>
      <c r="AB779" s="87"/>
      <c r="AC779" s="87"/>
      <c r="AD779" s="87"/>
      <c r="AE779" s="87"/>
      <c r="AF779" s="87"/>
      <c r="AG779" s="87"/>
    </row>
    <row r="780" spans="1:33" ht="31.5" customHeight="1">
      <c r="A780" s="87"/>
      <c r="B780" s="87"/>
      <c r="C780" s="87"/>
      <c r="D780" s="87"/>
      <c r="E780" s="396"/>
      <c r="F780" s="397"/>
      <c r="G780" s="397"/>
      <c r="H780" s="396"/>
      <c r="I780" s="397"/>
      <c r="J780" s="398"/>
      <c r="K780" s="87"/>
      <c r="L780" s="87"/>
      <c r="M780" s="398"/>
      <c r="N780" s="398"/>
      <c r="O780" s="398"/>
      <c r="P780" s="87"/>
      <c r="Q780" s="87"/>
      <c r="R780" s="87"/>
      <c r="S780" s="87"/>
      <c r="T780" s="87"/>
      <c r="U780" s="87"/>
      <c r="V780" s="87"/>
      <c r="W780" s="87"/>
      <c r="X780" s="87"/>
      <c r="Y780" s="87"/>
      <c r="Z780" s="87"/>
      <c r="AA780" s="87"/>
      <c r="AB780" s="87"/>
      <c r="AC780" s="87"/>
      <c r="AD780" s="87"/>
      <c r="AE780" s="87"/>
      <c r="AF780" s="87"/>
      <c r="AG780" s="87"/>
    </row>
    <row r="781" spans="1:33" ht="31.5" customHeight="1">
      <c r="A781" s="87"/>
      <c r="B781" s="87"/>
      <c r="C781" s="87"/>
      <c r="D781" s="87"/>
      <c r="E781" s="396"/>
      <c r="F781" s="397"/>
      <c r="G781" s="397"/>
      <c r="H781" s="396"/>
      <c r="I781" s="397"/>
      <c r="J781" s="398"/>
      <c r="K781" s="87"/>
      <c r="L781" s="87"/>
      <c r="M781" s="398"/>
      <c r="N781" s="398"/>
      <c r="O781" s="398"/>
      <c r="P781" s="87"/>
      <c r="Q781" s="87"/>
      <c r="R781" s="87"/>
      <c r="S781" s="87"/>
      <c r="T781" s="87"/>
      <c r="U781" s="87"/>
      <c r="V781" s="87"/>
      <c r="W781" s="87"/>
      <c r="X781" s="87"/>
      <c r="Y781" s="87"/>
      <c r="Z781" s="87"/>
      <c r="AA781" s="87"/>
      <c r="AB781" s="87"/>
      <c r="AC781" s="87"/>
      <c r="AD781" s="87"/>
      <c r="AE781" s="87"/>
      <c r="AF781" s="87"/>
      <c r="AG781" s="87"/>
    </row>
    <row r="782" spans="1:33" ht="31.5" customHeight="1">
      <c r="A782" s="87"/>
      <c r="B782" s="87"/>
      <c r="C782" s="87"/>
      <c r="D782" s="87"/>
      <c r="E782" s="396"/>
      <c r="F782" s="397"/>
      <c r="G782" s="397"/>
      <c r="H782" s="396"/>
      <c r="I782" s="397"/>
      <c r="J782" s="398"/>
      <c r="K782" s="87"/>
      <c r="L782" s="87"/>
      <c r="M782" s="398"/>
      <c r="N782" s="398"/>
      <c r="O782" s="398"/>
      <c r="P782" s="87"/>
      <c r="Q782" s="87"/>
      <c r="R782" s="87"/>
      <c r="S782" s="87"/>
      <c r="T782" s="87"/>
      <c r="U782" s="87"/>
      <c r="V782" s="87"/>
      <c r="W782" s="87"/>
      <c r="X782" s="87"/>
      <c r="Y782" s="87"/>
      <c r="Z782" s="87"/>
      <c r="AA782" s="87"/>
      <c r="AB782" s="87"/>
      <c r="AC782" s="87"/>
      <c r="AD782" s="87"/>
      <c r="AE782" s="87"/>
      <c r="AF782" s="87"/>
      <c r="AG782" s="87"/>
    </row>
    <row r="783" spans="1:33" ht="31.5" customHeight="1">
      <c r="A783" s="87"/>
      <c r="B783" s="87"/>
      <c r="C783" s="87"/>
      <c r="D783" s="87"/>
      <c r="E783" s="396"/>
      <c r="F783" s="397"/>
      <c r="G783" s="397"/>
      <c r="H783" s="396"/>
      <c r="I783" s="397"/>
      <c r="J783" s="398"/>
      <c r="K783" s="87"/>
      <c r="L783" s="87"/>
      <c r="M783" s="398"/>
      <c r="N783" s="398"/>
      <c r="O783" s="398"/>
      <c r="P783" s="87"/>
      <c r="Q783" s="87"/>
      <c r="R783" s="87"/>
      <c r="S783" s="87"/>
      <c r="T783" s="87"/>
      <c r="U783" s="87"/>
      <c r="V783" s="87"/>
      <c r="W783" s="87"/>
      <c r="X783" s="87"/>
      <c r="Y783" s="87"/>
      <c r="Z783" s="87"/>
      <c r="AA783" s="87"/>
      <c r="AB783" s="87"/>
      <c r="AC783" s="87"/>
      <c r="AD783" s="87"/>
      <c r="AE783" s="87"/>
      <c r="AF783" s="87"/>
      <c r="AG783" s="87"/>
    </row>
    <row r="784" spans="1:33" ht="31.5" customHeight="1">
      <c r="A784" s="87"/>
      <c r="B784" s="87"/>
      <c r="C784" s="87"/>
      <c r="D784" s="87"/>
      <c r="E784" s="396"/>
      <c r="F784" s="397"/>
      <c r="G784" s="397"/>
      <c r="H784" s="396"/>
      <c r="I784" s="397"/>
      <c r="J784" s="398"/>
      <c r="K784" s="87"/>
      <c r="L784" s="87"/>
      <c r="M784" s="398"/>
      <c r="N784" s="398"/>
      <c r="O784" s="398"/>
      <c r="P784" s="87"/>
      <c r="Q784" s="87"/>
      <c r="R784" s="87"/>
      <c r="S784" s="87"/>
      <c r="T784" s="87"/>
      <c r="U784" s="87"/>
      <c r="V784" s="87"/>
      <c r="W784" s="87"/>
      <c r="X784" s="87"/>
      <c r="Y784" s="87"/>
      <c r="Z784" s="87"/>
      <c r="AA784" s="87"/>
      <c r="AB784" s="87"/>
      <c r="AC784" s="87"/>
      <c r="AD784" s="87"/>
      <c r="AE784" s="87"/>
      <c r="AF784" s="87"/>
      <c r="AG784" s="87"/>
    </row>
    <row r="785" spans="1:33" ht="31.5" customHeight="1">
      <c r="A785" s="87"/>
      <c r="B785" s="87"/>
      <c r="C785" s="87"/>
      <c r="D785" s="87"/>
      <c r="E785" s="396"/>
      <c r="F785" s="397"/>
      <c r="G785" s="397"/>
      <c r="H785" s="396"/>
      <c r="I785" s="397"/>
      <c r="J785" s="398"/>
      <c r="K785" s="87"/>
      <c r="L785" s="87"/>
      <c r="M785" s="398"/>
      <c r="N785" s="398"/>
      <c r="O785" s="398"/>
      <c r="P785" s="87"/>
      <c r="Q785" s="87"/>
      <c r="R785" s="87"/>
      <c r="S785" s="87"/>
      <c r="T785" s="87"/>
      <c r="U785" s="87"/>
      <c r="V785" s="87"/>
      <c r="W785" s="87"/>
      <c r="X785" s="87"/>
      <c r="Y785" s="87"/>
      <c r="Z785" s="87"/>
      <c r="AA785" s="87"/>
      <c r="AB785" s="87"/>
      <c r="AC785" s="87"/>
      <c r="AD785" s="87"/>
      <c r="AE785" s="87"/>
      <c r="AF785" s="87"/>
      <c r="AG785" s="87"/>
    </row>
    <row r="786" spans="1:33" ht="31.5" customHeight="1">
      <c r="A786" s="87"/>
      <c r="B786" s="87"/>
      <c r="C786" s="87"/>
      <c r="D786" s="87"/>
      <c r="E786" s="396"/>
      <c r="F786" s="397"/>
      <c r="G786" s="397"/>
      <c r="H786" s="396"/>
      <c r="I786" s="397"/>
      <c r="J786" s="398"/>
      <c r="K786" s="87"/>
      <c r="L786" s="87"/>
      <c r="M786" s="398"/>
      <c r="N786" s="398"/>
      <c r="O786" s="398"/>
      <c r="P786" s="87"/>
      <c r="Q786" s="87"/>
      <c r="R786" s="87"/>
      <c r="S786" s="87"/>
      <c r="T786" s="87"/>
      <c r="U786" s="87"/>
      <c r="V786" s="87"/>
      <c r="W786" s="87"/>
      <c r="X786" s="87"/>
      <c r="Y786" s="87"/>
      <c r="Z786" s="87"/>
      <c r="AA786" s="87"/>
      <c r="AB786" s="87"/>
      <c r="AC786" s="87"/>
      <c r="AD786" s="87"/>
      <c r="AE786" s="87"/>
      <c r="AF786" s="87"/>
      <c r="AG786" s="87"/>
    </row>
    <row r="787" spans="1:33" ht="31.5" customHeight="1">
      <c r="A787" s="87"/>
      <c r="B787" s="87"/>
      <c r="C787" s="87"/>
      <c r="D787" s="87"/>
      <c r="E787" s="396"/>
      <c r="F787" s="397"/>
      <c r="G787" s="397"/>
      <c r="H787" s="396"/>
      <c r="I787" s="397"/>
      <c r="J787" s="398"/>
      <c r="K787" s="87"/>
      <c r="L787" s="87"/>
      <c r="M787" s="398"/>
      <c r="N787" s="398"/>
      <c r="O787" s="398"/>
      <c r="P787" s="87"/>
      <c r="Q787" s="87"/>
      <c r="R787" s="87"/>
      <c r="S787" s="87"/>
      <c r="T787" s="87"/>
      <c r="U787" s="87"/>
      <c r="V787" s="87"/>
      <c r="W787" s="87"/>
      <c r="X787" s="87"/>
      <c r="Y787" s="87"/>
      <c r="Z787" s="87"/>
      <c r="AA787" s="87"/>
      <c r="AB787" s="87"/>
      <c r="AC787" s="87"/>
      <c r="AD787" s="87"/>
      <c r="AE787" s="87"/>
      <c r="AF787" s="87"/>
      <c r="AG787" s="87"/>
    </row>
    <row r="788" spans="1:33" ht="31.5" customHeight="1">
      <c r="A788" s="87"/>
      <c r="B788" s="87"/>
      <c r="C788" s="87"/>
      <c r="D788" s="87"/>
      <c r="E788" s="396"/>
      <c r="F788" s="397"/>
      <c r="G788" s="397"/>
      <c r="H788" s="396"/>
      <c r="I788" s="397"/>
      <c r="J788" s="398"/>
      <c r="K788" s="87"/>
      <c r="L788" s="87"/>
      <c r="M788" s="398"/>
      <c r="N788" s="398"/>
      <c r="O788" s="398"/>
      <c r="P788" s="87"/>
      <c r="Q788" s="87"/>
      <c r="R788" s="87"/>
      <c r="S788" s="87"/>
      <c r="T788" s="87"/>
      <c r="U788" s="87"/>
      <c r="V788" s="87"/>
      <c r="W788" s="87"/>
      <c r="X788" s="87"/>
      <c r="Y788" s="87"/>
      <c r="Z788" s="87"/>
      <c r="AA788" s="87"/>
      <c r="AB788" s="87"/>
      <c r="AC788" s="87"/>
      <c r="AD788" s="87"/>
      <c r="AE788" s="87"/>
      <c r="AF788" s="87"/>
      <c r="AG788" s="87"/>
    </row>
    <row r="789" spans="1:33" ht="31.5" customHeight="1">
      <c r="A789" s="87"/>
      <c r="B789" s="87"/>
      <c r="C789" s="87"/>
      <c r="D789" s="87"/>
      <c r="E789" s="396"/>
      <c r="F789" s="397"/>
      <c r="G789" s="397"/>
      <c r="H789" s="396"/>
      <c r="I789" s="397"/>
      <c r="J789" s="398"/>
      <c r="K789" s="87"/>
      <c r="L789" s="87"/>
      <c r="M789" s="398"/>
      <c r="N789" s="398"/>
      <c r="O789" s="398"/>
      <c r="P789" s="87"/>
      <c r="Q789" s="87"/>
      <c r="R789" s="87"/>
      <c r="S789" s="87"/>
      <c r="T789" s="87"/>
      <c r="U789" s="87"/>
      <c r="V789" s="87"/>
      <c r="W789" s="87"/>
      <c r="X789" s="87"/>
      <c r="Y789" s="87"/>
      <c r="Z789" s="87"/>
      <c r="AA789" s="87"/>
      <c r="AB789" s="87"/>
      <c r="AC789" s="87"/>
      <c r="AD789" s="87"/>
      <c r="AE789" s="87"/>
      <c r="AF789" s="87"/>
      <c r="AG789" s="87"/>
    </row>
    <row r="790" spans="1:33" ht="31.5" customHeight="1">
      <c r="A790" s="87"/>
      <c r="B790" s="87"/>
      <c r="C790" s="87"/>
      <c r="D790" s="87"/>
      <c r="E790" s="396"/>
      <c r="F790" s="397"/>
      <c r="G790" s="397"/>
      <c r="H790" s="396"/>
      <c r="I790" s="397"/>
      <c r="J790" s="398"/>
      <c r="K790" s="87"/>
      <c r="L790" s="87"/>
      <c r="M790" s="398"/>
      <c r="N790" s="398"/>
      <c r="O790" s="398"/>
      <c r="P790" s="87"/>
      <c r="Q790" s="87"/>
      <c r="R790" s="87"/>
      <c r="S790" s="87"/>
      <c r="T790" s="87"/>
      <c r="U790" s="87"/>
      <c r="V790" s="87"/>
      <c r="W790" s="87"/>
      <c r="X790" s="87"/>
      <c r="Y790" s="87"/>
      <c r="Z790" s="87"/>
      <c r="AA790" s="87"/>
      <c r="AB790" s="87"/>
      <c r="AC790" s="87"/>
      <c r="AD790" s="87"/>
      <c r="AE790" s="87"/>
      <c r="AF790" s="87"/>
      <c r="AG790" s="87"/>
    </row>
    <row r="791" spans="1:33" ht="31.5" customHeight="1">
      <c r="A791" s="87"/>
      <c r="B791" s="87"/>
      <c r="C791" s="87"/>
      <c r="D791" s="87"/>
      <c r="E791" s="396"/>
      <c r="F791" s="397"/>
      <c r="G791" s="397"/>
      <c r="H791" s="396"/>
      <c r="I791" s="397"/>
      <c r="J791" s="398"/>
      <c r="K791" s="87"/>
      <c r="L791" s="87"/>
      <c r="M791" s="398"/>
      <c r="N791" s="398"/>
      <c r="O791" s="398"/>
      <c r="P791" s="87"/>
      <c r="Q791" s="87"/>
      <c r="R791" s="87"/>
      <c r="S791" s="87"/>
      <c r="T791" s="87"/>
      <c r="U791" s="87"/>
      <c r="V791" s="87"/>
      <c r="W791" s="87"/>
      <c r="X791" s="87"/>
      <c r="Y791" s="87"/>
      <c r="Z791" s="87"/>
      <c r="AA791" s="87"/>
      <c r="AB791" s="87"/>
      <c r="AC791" s="87"/>
      <c r="AD791" s="87"/>
      <c r="AE791" s="87"/>
      <c r="AF791" s="87"/>
      <c r="AG791" s="87"/>
    </row>
    <row r="792" spans="1:33" ht="31.5" customHeight="1">
      <c r="A792" s="87"/>
      <c r="B792" s="87"/>
      <c r="C792" s="87"/>
      <c r="D792" s="87"/>
      <c r="E792" s="396"/>
      <c r="F792" s="397"/>
      <c r="G792" s="397"/>
      <c r="H792" s="396"/>
      <c r="I792" s="397"/>
      <c r="J792" s="398"/>
      <c r="K792" s="87"/>
      <c r="L792" s="87"/>
      <c r="M792" s="398"/>
      <c r="N792" s="398"/>
      <c r="O792" s="398"/>
      <c r="P792" s="87"/>
      <c r="Q792" s="87"/>
      <c r="R792" s="87"/>
      <c r="S792" s="87"/>
      <c r="T792" s="87"/>
      <c r="U792" s="87"/>
      <c r="V792" s="87"/>
      <c r="W792" s="87"/>
      <c r="X792" s="87"/>
      <c r="Y792" s="87"/>
      <c r="Z792" s="87"/>
      <c r="AA792" s="87"/>
      <c r="AB792" s="87"/>
      <c r="AC792" s="87"/>
      <c r="AD792" s="87"/>
      <c r="AE792" s="87"/>
      <c r="AF792" s="87"/>
      <c r="AG792" s="87"/>
    </row>
    <row r="793" spans="1:33" ht="31.5" customHeight="1">
      <c r="A793" s="87"/>
      <c r="B793" s="87"/>
      <c r="C793" s="87"/>
      <c r="D793" s="87"/>
      <c r="E793" s="396"/>
      <c r="F793" s="397"/>
      <c r="G793" s="397"/>
      <c r="H793" s="396"/>
      <c r="I793" s="397"/>
      <c r="J793" s="398"/>
      <c r="K793" s="87"/>
      <c r="L793" s="87"/>
      <c r="M793" s="398"/>
      <c r="N793" s="398"/>
      <c r="O793" s="398"/>
      <c r="P793" s="87"/>
      <c r="Q793" s="87"/>
      <c r="R793" s="87"/>
      <c r="S793" s="87"/>
      <c r="T793" s="87"/>
      <c r="U793" s="87"/>
      <c r="V793" s="87"/>
      <c r="W793" s="87"/>
      <c r="X793" s="87"/>
      <c r="Y793" s="87"/>
      <c r="Z793" s="87"/>
      <c r="AA793" s="87"/>
      <c r="AB793" s="87"/>
      <c r="AC793" s="87"/>
      <c r="AD793" s="87"/>
      <c r="AE793" s="87"/>
      <c r="AF793" s="87"/>
      <c r="AG793" s="87"/>
    </row>
    <row r="794" spans="1:33" ht="31.5" customHeight="1">
      <c r="A794" s="87"/>
      <c r="B794" s="87"/>
      <c r="C794" s="87"/>
      <c r="D794" s="87"/>
      <c r="E794" s="396"/>
      <c r="F794" s="397"/>
      <c r="G794" s="397"/>
      <c r="H794" s="396"/>
      <c r="I794" s="397"/>
      <c r="J794" s="398"/>
      <c r="K794" s="87"/>
      <c r="L794" s="87"/>
      <c r="M794" s="398"/>
      <c r="N794" s="398"/>
      <c r="O794" s="398"/>
      <c r="P794" s="87"/>
      <c r="Q794" s="87"/>
      <c r="R794" s="87"/>
      <c r="S794" s="87"/>
      <c r="T794" s="87"/>
      <c r="U794" s="87"/>
      <c r="V794" s="87"/>
      <c r="W794" s="87"/>
      <c r="X794" s="87"/>
      <c r="Y794" s="87"/>
      <c r="Z794" s="87"/>
      <c r="AA794" s="87"/>
      <c r="AB794" s="87"/>
      <c r="AC794" s="87"/>
      <c r="AD794" s="87"/>
      <c r="AE794" s="87"/>
      <c r="AF794" s="87"/>
      <c r="AG794" s="87"/>
    </row>
    <row r="795" spans="1:33" ht="31.5" customHeight="1">
      <c r="A795" s="87"/>
      <c r="B795" s="87"/>
      <c r="C795" s="87"/>
      <c r="D795" s="87"/>
      <c r="E795" s="396"/>
      <c r="F795" s="397"/>
      <c r="G795" s="397"/>
      <c r="H795" s="396"/>
      <c r="I795" s="397"/>
      <c r="J795" s="398"/>
      <c r="K795" s="87"/>
      <c r="L795" s="87"/>
      <c r="M795" s="398"/>
      <c r="N795" s="398"/>
      <c r="O795" s="398"/>
      <c r="P795" s="87"/>
      <c r="Q795" s="87"/>
      <c r="R795" s="87"/>
      <c r="S795" s="87"/>
      <c r="T795" s="87"/>
      <c r="U795" s="87"/>
      <c r="V795" s="87"/>
      <c r="W795" s="87"/>
      <c r="X795" s="87"/>
      <c r="Y795" s="87"/>
      <c r="Z795" s="87"/>
      <c r="AA795" s="87"/>
      <c r="AB795" s="87"/>
      <c r="AC795" s="87"/>
      <c r="AD795" s="87"/>
      <c r="AE795" s="87"/>
      <c r="AF795" s="87"/>
      <c r="AG795" s="87"/>
    </row>
    <row r="796" spans="1:33" ht="31.5" customHeight="1">
      <c r="A796" s="87"/>
      <c r="B796" s="87"/>
      <c r="C796" s="87"/>
      <c r="D796" s="87"/>
      <c r="E796" s="396"/>
      <c r="F796" s="397"/>
      <c r="G796" s="397"/>
      <c r="H796" s="396"/>
      <c r="I796" s="397"/>
      <c r="J796" s="398"/>
      <c r="K796" s="87"/>
      <c r="L796" s="87"/>
      <c r="M796" s="398"/>
      <c r="N796" s="398"/>
      <c r="O796" s="398"/>
      <c r="P796" s="87"/>
      <c r="Q796" s="87"/>
      <c r="R796" s="87"/>
      <c r="S796" s="87"/>
      <c r="T796" s="87"/>
      <c r="U796" s="87"/>
      <c r="V796" s="87"/>
      <c r="W796" s="87"/>
      <c r="X796" s="87"/>
      <c r="Y796" s="87"/>
      <c r="Z796" s="87"/>
      <c r="AA796" s="87"/>
      <c r="AB796" s="87"/>
      <c r="AC796" s="87"/>
      <c r="AD796" s="87"/>
      <c r="AE796" s="87"/>
      <c r="AF796" s="87"/>
      <c r="AG796" s="87"/>
    </row>
    <row r="797" spans="1:33" ht="31.5" customHeight="1">
      <c r="A797" s="87"/>
      <c r="B797" s="87"/>
      <c r="C797" s="87"/>
      <c r="D797" s="87"/>
      <c r="E797" s="396"/>
      <c r="F797" s="397"/>
      <c r="G797" s="397"/>
      <c r="H797" s="396"/>
      <c r="I797" s="397"/>
      <c r="J797" s="398"/>
      <c r="K797" s="87"/>
      <c r="L797" s="87"/>
      <c r="M797" s="398"/>
      <c r="N797" s="398"/>
      <c r="O797" s="398"/>
      <c r="P797" s="87"/>
      <c r="Q797" s="87"/>
      <c r="R797" s="87"/>
      <c r="S797" s="87"/>
      <c r="T797" s="87"/>
      <c r="U797" s="87"/>
      <c r="V797" s="87"/>
      <c r="W797" s="87"/>
      <c r="X797" s="87"/>
      <c r="Y797" s="87"/>
      <c r="Z797" s="87"/>
      <c r="AA797" s="87"/>
      <c r="AB797" s="87"/>
      <c r="AC797" s="87"/>
      <c r="AD797" s="87"/>
      <c r="AE797" s="87"/>
      <c r="AF797" s="87"/>
      <c r="AG797" s="87"/>
    </row>
    <row r="798" spans="1:33" ht="31.5" customHeight="1">
      <c r="A798" s="87"/>
      <c r="B798" s="87"/>
      <c r="C798" s="87"/>
      <c r="D798" s="87"/>
      <c r="E798" s="396"/>
      <c r="F798" s="397"/>
      <c r="G798" s="397"/>
      <c r="H798" s="396"/>
      <c r="I798" s="397"/>
      <c r="J798" s="398"/>
      <c r="K798" s="87"/>
      <c r="L798" s="87"/>
      <c r="M798" s="398"/>
      <c r="N798" s="398"/>
      <c r="O798" s="398"/>
      <c r="P798" s="87"/>
      <c r="Q798" s="87"/>
      <c r="R798" s="87"/>
      <c r="S798" s="87"/>
      <c r="T798" s="87"/>
      <c r="U798" s="87"/>
      <c r="V798" s="87"/>
      <c r="W798" s="87"/>
      <c r="X798" s="87"/>
      <c r="Y798" s="87"/>
      <c r="Z798" s="87"/>
      <c r="AA798" s="87"/>
      <c r="AB798" s="87"/>
      <c r="AC798" s="87"/>
      <c r="AD798" s="87"/>
      <c r="AE798" s="87"/>
      <c r="AF798" s="87"/>
      <c r="AG798" s="87"/>
    </row>
    <row r="799" spans="1:33" ht="31.5" customHeight="1">
      <c r="A799" s="87"/>
      <c r="B799" s="87"/>
      <c r="C799" s="87"/>
      <c r="D799" s="87"/>
      <c r="E799" s="396"/>
      <c r="F799" s="397"/>
      <c r="G799" s="397"/>
      <c r="H799" s="396"/>
      <c r="I799" s="397"/>
      <c r="J799" s="398"/>
      <c r="K799" s="87"/>
      <c r="L799" s="87"/>
      <c r="M799" s="398"/>
      <c r="N799" s="398"/>
      <c r="O799" s="398"/>
      <c r="P799" s="87"/>
      <c r="Q799" s="87"/>
      <c r="R799" s="87"/>
      <c r="S799" s="87"/>
      <c r="T799" s="87"/>
      <c r="U799" s="87"/>
      <c r="V799" s="87"/>
      <c r="W799" s="87"/>
      <c r="X799" s="87"/>
      <c r="Y799" s="87"/>
      <c r="Z799" s="87"/>
      <c r="AA799" s="87"/>
      <c r="AB799" s="87"/>
      <c r="AC799" s="87"/>
      <c r="AD799" s="87"/>
      <c r="AE799" s="87"/>
      <c r="AF799" s="87"/>
      <c r="AG799" s="87"/>
    </row>
    <row r="800" spans="1:33" ht="31.5" customHeight="1">
      <c r="A800" s="87"/>
      <c r="B800" s="87"/>
      <c r="C800" s="87"/>
      <c r="D800" s="87"/>
      <c r="E800" s="396"/>
      <c r="F800" s="397"/>
      <c r="G800" s="397"/>
      <c r="H800" s="396"/>
      <c r="I800" s="397"/>
      <c r="J800" s="398"/>
      <c r="K800" s="87"/>
      <c r="L800" s="87"/>
      <c r="M800" s="398"/>
      <c r="N800" s="398"/>
      <c r="O800" s="398"/>
      <c r="P800" s="87"/>
      <c r="Q800" s="87"/>
      <c r="R800" s="87"/>
      <c r="S800" s="87"/>
      <c r="T800" s="87"/>
      <c r="U800" s="87"/>
      <c r="V800" s="87"/>
      <c r="W800" s="87"/>
      <c r="X800" s="87"/>
      <c r="Y800" s="87"/>
      <c r="Z800" s="87"/>
      <c r="AA800" s="87"/>
      <c r="AB800" s="87"/>
      <c r="AC800" s="87"/>
      <c r="AD800" s="87"/>
      <c r="AE800" s="87"/>
      <c r="AF800" s="87"/>
      <c r="AG800" s="87"/>
    </row>
    <row r="801" spans="1:33" ht="31.5" customHeight="1">
      <c r="A801" s="87"/>
      <c r="B801" s="87"/>
      <c r="C801" s="87"/>
      <c r="D801" s="87"/>
      <c r="E801" s="396"/>
      <c r="F801" s="397"/>
      <c r="G801" s="397"/>
      <c r="H801" s="396"/>
      <c r="I801" s="397"/>
      <c r="J801" s="398"/>
      <c r="K801" s="87"/>
      <c r="L801" s="87"/>
      <c r="M801" s="398"/>
      <c r="N801" s="398"/>
      <c r="O801" s="398"/>
      <c r="P801" s="87"/>
      <c r="Q801" s="87"/>
      <c r="R801" s="87"/>
      <c r="S801" s="87"/>
      <c r="T801" s="87"/>
      <c r="U801" s="87"/>
      <c r="V801" s="87"/>
      <c r="W801" s="87"/>
      <c r="X801" s="87"/>
      <c r="Y801" s="87"/>
      <c r="Z801" s="87"/>
      <c r="AA801" s="87"/>
      <c r="AB801" s="87"/>
      <c r="AC801" s="87"/>
      <c r="AD801" s="87"/>
      <c r="AE801" s="87"/>
      <c r="AF801" s="87"/>
      <c r="AG801" s="87"/>
    </row>
    <row r="802" spans="1:33" ht="31.5" customHeight="1">
      <c r="A802" s="87"/>
      <c r="B802" s="87"/>
      <c r="C802" s="87"/>
      <c r="D802" s="87"/>
      <c r="E802" s="396"/>
      <c r="F802" s="397"/>
      <c r="G802" s="397"/>
      <c r="H802" s="396"/>
      <c r="I802" s="397"/>
      <c r="J802" s="398"/>
      <c r="K802" s="87"/>
      <c r="L802" s="87"/>
      <c r="M802" s="398"/>
      <c r="N802" s="398"/>
      <c r="O802" s="398"/>
      <c r="P802" s="87"/>
      <c r="Q802" s="87"/>
      <c r="R802" s="87"/>
      <c r="S802" s="87"/>
      <c r="T802" s="87"/>
      <c r="U802" s="87"/>
      <c r="V802" s="87"/>
      <c r="W802" s="87"/>
      <c r="X802" s="87"/>
      <c r="Y802" s="87"/>
      <c r="Z802" s="87"/>
      <c r="AA802" s="87"/>
      <c r="AB802" s="87"/>
      <c r="AC802" s="87"/>
      <c r="AD802" s="87"/>
      <c r="AE802" s="87"/>
      <c r="AF802" s="87"/>
      <c r="AG802" s="87"/>
    </row>
    <row r="803" spans="1:33" ht="31.5" customHeight="1">
      <c r="A803" s="87"/>
      <c r="B803" s="87"/>
      <c r="C803" s="87"/>
      <c r="D803" s="87"/>
      <c r="E803" s="396"/>
      <c r="F803" s="397"/>
      <c r="G803" s="397"/>
      <c r="H803" s="396"/>
      <c r="I803" s="397"/>
      <c r="J803" s="398"/>
      <c r="K803" s="87"/>
      <c r="L803" s="87"/>
      <c r="M803" s="398"/>
      <c r="N803" s="398"/>
      <c r="O803" s="398"/>
      <c r="P803" s="87"/>
      <c r="Q803" s="87"/>
      <c r="R803" s="87"/>
      <c r="S803" s="87"/>
      <c r="T803" s="87"/>
      <c r="U803" s="87"/>
      <c r="V803" s="87"/>
      <c r="W803" s="87"/>
      <c r="X803" s="87"/>
      <c r="Y803" s="87"/>
      <c r="Z803" s="87"/>
      <c r="AA803" s="87"/>
      <c r="AB803" s="87"/>
      <c r="AC803" s="87"/>
      <c r="AD803" s="87"/>
      <c r="AE803" s="87"/>
      <c r="AF803" s="87"/>
      <c r="AG803" s="87"/>
    </row>
    <row r="804" spans="1:33" ht="31.5" customHeight="1">
      <c r="A804" s="87"/>
      <c r="B804" s="87"/>
      <c r="C804" s="87"/>
      <c r="D804" s="87"/>
      <c r="E804" s="396"/>
      <c r="F804" s="397"/>
      <c r="G804" s="397"/>
      <c r="H804" s="396"/>
      <c r="I804" s="397"/>
      <c r="J804" s="398"/>
      <c r="K804" s="87"/>
      <c r="L804" s="87"/>
      <c r="M804" s="398"/>
      <c r="N804" s="398"/>
      <c r="O804" s="398"/>
      <c r="P804" s="87"/>
      <c r="Q804" s="87"/>
      <c r="R804" s="87"/>
      <c r="S804" s="87"/>
      <c r="T804" s="87"/>
      <c r="U804" s="87"/>
      <c r="V804" s="87"/>
      <c r="W804" s="87"/>
      <c r="X804" s="87"/>
      <c r="Y804" s="87"/>
      <c r="Z804" s="87"/>
      <c r="AA804" s="87"/>
      <c r="AB804" s="87"/>
      <c r="AC804" s="87"/>
      <c r="AD804" s="87"/>
      <c r="AE804" s="87"/>
      <c r="AF804" s="87"/>
      <c r="AG804" s="87"/>
    </row>
    <row r="805" spans="1:33" ht="31.5" customHeight="1">
      <c r="A805" s="87"/>
      <c r="B805" s="87"/>
      <c r="C805" s="87"/>
      <c r="D805" s="87"/>
      <c r="E805" s="396"/>
      <c r="F805" s="397"/>
      <c r="G805" s="397"/>
      <c r="H805" s="396"/>
      <c r="I805" s="397"/>
      <c r="J805" s="398"/>
      <c r="K805" s="87"/>
      <c r="L805" s="87"/>
      <c r="M805" s="398"/>
      <c r="N805" s="398"/>
      <c r="O805" s="398"/>
      <c r="P805" s="87"/>
      <c r="Q805" s="87"/>
      <c r="R805" s="87"/>
      <c r="S805" s="87"/>
      <c r="T805" s="87"/>
      <c r="U805" s="87"/>
      <c r="V805" s="87"/>
      <c r="W805" s="87"/>
      <c r="X805" s="87"/>
      <c r="Y805" s="87"/>
      <c r="Z805" s="87"/>
      <c r="AA805" s="87"/>
      <c r="AB805" s="87"/>
      <c r="AC805" s="87"/>
      <c r="AD805" s="87"/>
      <c r="AE805" s="87"/>
      <c r="AF805" s="87"/>
      <c r="AG805" s="87"/>
    </row>
    <row r="806" spans="1:33" ht="31.5" customHeight="1">
      <c r="A806" s="87"/>
      <c r="B806" s="87"/>
      <c r="C806" s="87"/>
      <c r="D806" s="87"/>
      <c r="E806" s="396"/>
      <c r="F806" s="397"/>
      <c r="G806" s="397"/>
      <c r="H806" s="396"/>
      <c r="I806" s="397"/>
      <c r="J806" s="398"/>
      <c r="K806" s="87"/>
      <c r="L806" s="87"/>
      <c r="M806" s="398"/>
      <c r="N806" s="398"/>
      <c r="O806" s="398"/>
      <c r="P806" s="87"/>
      <c r="Q806" s="87"/>
      <c r="R806" s="87"/>
      <c r="S806" s="87"/>
      <c r="T806" s="87"/>
      <c r="U806" s="87"/>
      <c r="V806" s="87"/>
      <c r="W806" s="87"/>
      <c r="X806" s="87"/>
      <c r="Y806" s="87"/>
      <c r="Z806" s="87"/>
      <c r="AA806" s="87"/>
      <c r="AB806" s="87"/>
      <c r="AC806" s="87"/>
      <c r="AD806" s="87"/>
      <c r="AE806" s="87"/>
      <c r="AF806" s="87"/>
      <c r="AG806" s="87"/>
    </row>
    <row r="807" spans="1:33" ht="31.5" customHeight="1">
      <c r="A807" s="87"/>
      <c r="B807" s="87"/>
      <c r="C807" s="87"/>
      <c r="D807" s="87"/>
      <c r="E807" s="396"/>
      <c r="F807" s="397"/>
      <c r="G807" s="397"/>
      <c r="H807" s="396"/>
      <c r="I807" s="397"/>
      <c r="J807" s="398"/>
      <c r="K807" s="87"/>
      <c r="L807" s="87"/>
      <c r="M807" s="398"/>
      <c r="N807" s="398"/>
      <c r="O807" s="398"/>
      <c r="P807" s="87"/>
      <c r="Q807" s="87"/>
      <c r="R807" s="87"/>
      <c r="S807" s="87"/>
      <c r="T807" s="87"/>
      <c r="U807" s="87"/>
      <c r="V807" s="87"/>
      <c r="W807" s="87"/>
      <c r="X807" s="87"/>
      <c r="Y807" s="87"/>
      <c r="Z807" s="87"/>
      <c r="AA807" s="87"/>
      <c r="AB807" s="87"/>
      <c r="AC807" s="87"/>
      <c r="AD807" s="87"/>
      <c r="AE807" s="87"/>
      <c r="AF807" s="87"/>
      <c r="AG807" s="87"/>
    </row>
    <row r="808" spans="1:33" ht="31.5" customHeight="1">
      <c r="A808" s="87"/>
      <c r="B808" s="87"/>
      <c r="C808" s="87"/>
      <c r="D808" s="87"/>
      <c r="E808" s="396"/>
      <c r="F808" s="397"/>
      <c r="G808" s="397"/>
      <c r="H808" s="396"/>
      <c r="I808" s="397"/>
      <c r="J808" s="398"/>
      <c r="K808" s="87"/>
      <c r="L808" s="87"/>
      <c r="M808" s="398"/>
      <c r="N808" s="398"/>
      <c r="O808" s="398"/>
      <c r="P808" s="87"/>
      <c r="Q808" s="87"/>
      <c r="R808" s="87"/>
      <c r="S808" s="87"/>
      <c r="T808" s="87"/>
      <c r="U808" s="87"/>
      <c r="V808" s="87"/>
      <c r="W808" s="87"/>
      <c r="X808" s="87"/>
      <c r="Y808" s="87"/>
      <c r="Z808" s="87"/>
      <c r="AA808" s="87"/>
      <c r="AB808" s="87"/>
      <c r="AC808" s="87"/>
      <c r="AD808" s="87"/>
      <c r="AE808" s="87"/>
      <c r="AF808" s="87"/>
      <c r="AG808" s="87"/>
    </row>
    <row r="809" spans="1:33" ht="31.5" customHeight="1">
      <c r="A809" s="87"/>
      <c r="B809" s="87"/>
      <c r="C809" s="87"/>
      <c r="D809" s="87"/>
      <c r="E809" s="396"/>
      <c r="F809" s="397"/>
      <c r="G809" s="397"/>
      <c r="H809" s="396"/>
      <c r="I809" s="397"/>
      <c r="J809" s="398"/>
      <c r="K809" s="87"/>
      <c r="L809" s="87"/>
      <c r="M809" s="398"/>
      <c r="N809" s="398"/>
      <c r="O809" s="398"/>
      <c r="P809" s="87"/>
      <c r="Q809" s="87"/>
      <c r="R809" s="87"/>
      <c r="S809" s="87"/>
      <c r="T809" s="87"/>
      <c r="U809" s="87"/>
      <c r="V809" s="87"/>
      <c r="W809" s="87"/>
      <c r="X809" s="87"/>
      <c r="Y809" s="87"/>
      <c r="Z809" s="87"/>
      <c r="AA809" s="87"/>
      <c r="AB809" s="87"/>
      <c r="AC809" s="87"/>
      <c r="AD809" s="87"/>
      <c r="AE809" s="87"/>
      <c r="AF809" s="87"/>
      <c r="AG809" s="87"/>
    </row>
    <row r="810" spans="1:33" ht="31.5" customHeight="1">
      <c r="A810" s="87"/>
      <c r="B810" s="87"/>
      <c r="C810" s="87"/>
      <c r="D810" s="87"/>
      <c r="E810" s="396"/>
      <c r="F810" s="397"/>
      <c r="G810" s="397"/>
      <c r="H810" s="396"/>
      <c r="I810" s="397"/>
      <c r="J810" s="398"/>
      <c r="K810" s="87"/>
      <c r="L810" s="87"/>
      <c r="M810" s="398"/>
      <c r="N810" s="398"/>
      <c r="O810" s="398"/>
      <c r="P810" s="87"/>
      <c r="Q810" s="87"/>
      <c r="R810" s="87"/>
      <c r="S810" s="87"/>
      <c r="T810" s="87"/>
      <c r="U810" s="87"/>
      <c r="V810" s="87"/>
      <c r="W810" s="87"/>
      <c r="X810" s="87"/>
      <c r="Y810" s="87"/>
      <c r="Z810" s="87"/>
      <c r="AA810" s="87"/>
      <c r="AB810" s="87"/>
      <c r="AC810" s="87"/>
      <c r="AD810" s="87"/>
      <c r="AE810" s="87"/>
      <c r="AF810" s="87"/>
      <c r="AG810" s="87"/>
    </row>
    <row r="811" spans="1:33" ht="31.5" customHeight="1">
      <c r="A811" s="87"/>
      <c r="B811" s="87"/>
      <c r="C811" s="87"/>
      <c r="D811" s="87"/>
      <c r="E811" s="396"/>
      <c r="F811" s="397"/>
      <c r="G811" s="397"/>
      <c r="H811" s="396"/>
      <c r="I811" s="397"/>
      <c r="J811" s="398"/>
      <c r="K811" s="87"/>
      <c r="L811" s="87"/>
      <c r="M811" s="398"/>
      <c r="N811" s="398"/>
      <c r="O811" s="398"/>
      <c r="P811" s="87"/>
      <c r="Q811" s="87"/>
      <c r="R811" s="87"/>
      <c r="S811" s="87"/>
      <c r="T811" s="87"/>
      <c r="U811" s="87"/>
      <c r="V811" s="87"/>
      <c r="W811" s="87"/>
      <c r="X811" s="87"/>
      <c r="Y811" s="87"/>
      <c r="Z811" s="87"/>
      <c r="AA811" s="87"/>
      <c r="AB811" s="87"/>
      <c r="AC811" s="87"/>
      <c r="AD811" s="87"/>
      <c r="AE811" s="87"/>
      <c r="AF811" s="87"/>
      <c r="AG811" s="87"/>
    </row>
    <row r="812" spans="1:33" ht="31.5" customHeight="1">
      <c r="A812" s="87"/>
      <c r="B812" s="87"/>
      <c r="C812" s="87"/>
      <c r="D812" s="87"/>
      <c r="E812" s="396"/>
      <c r="F812" s="397"/>
      <c r="G812" s="397"/>
      <c r="H812" s="396"/>
      <c r="I812" s="397"/>
      <c r="J812" s="398"/>
      <c r="K812" s="87"/>
      <c r="L812" s="87"/>
      <c r="M812" s="398"/>
      <c r="N812" s="398"/>
      <c r="O812" s="398"/>
      <c r="P812" s="87"/>
      <c r="Q812" s="87"/>
      <c r="R812" s="87"/>
      <c r="S812" s="87"/>
      <c r="T812" s="87"/>
      <c r="U812" s="87"/>
      <c r="V812" s="87"/>
      <c r="W812" s="87"/>
      <c r="X812" s="87"/>
      <c r="Y812" s="87"/>
      <c r="Z812" s="87"/>
      <c r="AA812" s="87"/>
      <c r="AB812" s="87"/>
      <c r="AC812" s="87"/>
      <c r="AD812" s="87"/>
      <c r="AE812" s="87"/>
      <c r="AF812" s="87"/>
      <c r="AG812" s="87"/>
    </row>
    <row r="813" spans="1:33" ht="31.5" customHeight="1">
      <c r="A813" s="87"/>
      <c r="B813" s="87"/>
      <c r="C813" s="87"/>
      <c r="D813" s="87"/>
      <c r="E813" s="396"/>
      <c r="F813" s="397"/>
      <c r="G813" s="397"/>
      <c r="H813" s="396"/>
      <c r="I813" s="397"/>
      <c r="J813" s="398"/>
      <c r="K813" s="87"/>
      <c r="L813" s="87"/>
      <c r="M813" s="398"/>
      <c r="N813" s="398"/>
      <c r="O813" s="398"/>
      <c r="P813" s="87"/>
      <c r="Q813" s="87"/>
      <c r="R813" s="87"/>
      <c r="S813" s="87"/>
      <c r="T813" s="87"/>
      <c r="U813" s="87"/>
      <c r="V813" s="87"/>
      <c r="W813" s="87"/>
      <c r="X813" s="87"/>
      <c r="Y813" s="87"/>
      <c r="Z813" s="87"/>
      <c r="AA813" s="87"/>
      <c r="AB813" s="87"/>
      <c r="AC813" s="87"/>
      <c r="AD813" s="87"/>
      <c r="AE813" s="87"/>
      <c r="AF813" s="87"/>
      <c r="AG813" s="87"/>
    </row>
    <row r="814" spans="1:33" ht="31.5" customHeight="1">
      <c r="A814" s="87"/>
      <c r="B814" s="87"/>
      <c r="C814" s="87"/>
      <c r="D814" s="87"/>
      <c r="E814" s="396"/>
      <c r="F814" s="397"/>
      <c r="G814" s="397"/>
      <c r="H814" s="396"/>
      <c r="I814" s="397"/>
      <c r="J814" s="398"/>
      <c r="K814" s="87"/>
      <c r="L814" s="87"/>
      <c r="M814" s="398"/>
      <c r="N814" s="398"/>
      <c r="O814" s="398"/>
      <c r="P814" s="87"/>
      <c r="Q814" s="87"/>
      <c r="R814" s="87"/>
      <c r="S814" s="87"/>
      <c r="T814" s="87"/>
      <c r="U814" s="87"/>
      <c r="V814" s="87"/>
      <c r="W814" s="87"/>
      <c r="X814" s="87"/>
      <c r="Y814" s="87"/>
      <c r="Z814" s="87"/>
      <c r="AA814" s="87"/>
      <c r="AB814" s="87"/>
      <c r="AC814" s="87"/>
      <c r="AD814" s="87"/>
      <c r="AE814" s="87"/>
      <c r="AF814" s="87"/>
      <c r="AG814" s="87"/>
    </row>
    <row r="815" spans="1:33" ht="31.5" customHeight="1">
      <c r="A815" s="87"/>
      <c r="B815" s="87"/>
      <c r="C815" s="87"/>
      <c r="D815" s="87"/>
      <c r="E815" s="396"/>
      <c r="F815" s="397"/>
      <c r="G815" s="397"/>
      <c r="H815" s="396"/>
      <c r="I815" s="397"/>
      <c r="J815" s="398"/>
      <c r="K815" s="87"/>
      <c r="L815" s="87"/>
      <c r="M815" s="398"/>
      <c r="N815" s="398"/>
      <c r="O815" s="398"/>
      <c r="P815" s="87"/>
      <c r="Q815" s="87"/>
      <c r="R815" s="87"/>
      <c r="S815" s="87"/>
      <c r="T815" s="87"/>
      <c r="U815" s="87"/>
      <c r="V815" s="87"/>
      <c r="W815" s="87"/>
      <c r="X815" s="87"/>
      <c r="Y815" s="87"/>
      <c r="Z815" s="87"/>
      <c r="AA815" s="87"/>
      <c r="AB815" s="87"/>
      <c r="AC815" s="87"/>
      <c r="AD815" s="87"/>
      <c r="AE815" s="87"/>
      <c r="AF815" s="87"/>
      <c r="AG815" s="87"/>
    </row>
    <row r="816" spans="1:33" ht="31.5" customHeight="1">
      <c r="A816" s="87"/>
      <c r="B816" s="87"/>
      <c r="C816" s="87"/>
      <c r="D816" s="87"/>
      <c r="E816" s="396"/>
      <c r="F816" s="397"/>
      <c r="G816" s="397"/>
      <c r="H816" s="396"/>
      <c r="I816" s="397"/>
      <c r="J816" s="398"/>
      <c r="K816" s="87"/>
      <c r="L816" s="87"/>
      <c r="M816" s="398"/>
      <c r="N816" s="398"/>
      <c r="O816" s="398"/>
      <c r="P816" s="87"/>
      <c r="Q816" s="87"/>
      <c r="R816" s="87"/>
      <c r="S816" s="87"/>
      <c r="T816" s="87"/>
      <c r="U816" s="87"/>
      <c r="V816" s="87"/>
      <c r="W816" s="87"/>
      <c r="X816" s="87"/>
      <c r="Y816" s="87"/>
      <c r="Z816" s="87"/>
      <c r="AA816" s="87"/>
      <c r="AB816" s="87"/>
      <c r="AC816" s="87"/>
      <c r="AD816" s="87"/>
      <c r="AE816" s="87"/>
      <c r="AF816" s="87"/>
      <c r="AG816" s="87"/>
    </row>
    <row r="817" spans="1:33" ht="31.5" customHeight="1">
      <c r="A817" s="87"/>
      <c r="B817" s="87"/>
      <c r="C817" s="87"/>
      <c r="D817" s="87"/>
      <c r="E817" s="396"/>
      <c r="F817" s="397"/>
      <c r="G817" s="397"/>
      <c r="H817" s="396"/>
      <c r="I817" s="397"/>
      <c r="J817" s="398"/>
      <c r="K817" s="87"/>
      <c r="L817" s="87"/>
      <c r="M817" s="398"/>
      <c r="N817" s="398"/>
      <c r="O817" s="398"/>
      <c r="P817" s="87"/>
      <c r="Q817" s="87"/>
      <c r="R817" s="87"/>
      <c r="S817" s="87"/>
      <c r="T817" s="87"/>
      <c r="U817" s="87"/>
      <c r="V817" s="87"/>
      <c r="W817" s="87"/>
      <c r="X817" s="87"/>
      <c r="Y817" s="87"/>
      <c r="Z817" s="87"/>
      <c r="AA817" s="87"/>
      <c r="AB817" s="87"/>
      <c r="AC817" s="87"/>
      <c r="AD817" s="87"/>
      <c r="AE817" s="87"/>
      <c r="AF817" s="87"/>
      <c r="AG817" s="87"/>
    </row>
    <row r="818" spans="1:33" ht="31.5" customHeight="1">
      <c r="A818" s="87"/>
      <c r="B818" s="87"/>
      <c r="C818" s="87"/>
      <c r="D818" s="87"/>
      <c r="E818" s="396"/>
      <c r="F818" s="397"/>
      <c r="G818" s="397"/>
      <c r="H818" s="396"/>
      <c r="I818" s="397"/>
      <c r="J818" s="398"/>
      <c r="K818" s="87"/>
      <c r="L818" s="87"/>
      <c r="M818" s="398"/>
      <c r="N818" s="398"/>
      <c r="O818" s="398"/>
      <c r="P818" s="87"/>
      <c r="Q818" s="87"/>
      <c r="R818" s="87"/>
      <c r="S818" s="87"/>
      <c r="T818" s="87"/>
      <c r="U818" s="87"/>
      <c r="V818" s="87"/>
      <c r="W818" s="87"/>
      <c r="X818" s="87"/>
      <c r="Y818" s="87"/>
      <c r="Z818" s="87"/>
      <c r="AA818" s="87"/>
      <c r="AB818" s="87"/>
      <c r="AC818" s="87"/>
      <c r="AD818" s="87"/>
      <c r="AE818" s="87"/>
      <c r="AF818" s="87"/>
      <c r="AG818" s="87"/>
    </row>
    <row r="819" spans="1:33" ht="31.5" customHeight="1">
      <c r="A819" s="87"/>
      <c r="B819" s="87"/>
      <c r="C819" s="87"/>
      <c r="D819" s="87"/>
      <c r="E819" s="396"/>
      <c r="F819" s="397"/>
      <c r="G819" s="397"/>
      <c r="H819" s="396"/>
      <c r="I819" s="397"/>
      <c r="J819" s="398"/>
      <c r="K819" s="87"/>
      <c r="L819" s="87"/>
      <c r="M819" s="398"/>
      <c r="N819" s="398"/>
      <c r="O819" s="398"/>
      <c r="P819" s="87"/>
      <c r="Q819" s="87"/>
      <c r="R819" s="87"/>
      <c r="S819" s="87"/>
      <c r="T819" s="87"/>
      <c r="U819" s="87"/>
      <c r="V819" s="87"/>
      <c r="W819" s="87"/>
      <c r="X819" s="87"/>
      <c r="Y819" s="87"/>
      <c r="Z819" s="87"/>
      <c r="AA819" s="87"/>
      <c r="AB819" s="87"/>
      <c r="AC819" s="87"/>
      <c r="AD819" s="87"/>
      <c r="AE819" s="87"/>
      <c r="AF819" s="87"/>
      <c r="AG819" s="87"/>
    </row>
    <row r="820" spans="1:33" ht="31.5" customHeight="1">
      <c r="A820" s="87"/>
      <c r="B820" s="87"/>
      <c r="C820" s="87"/>
      <c r="D820" s="87"/>
      <c r="E820" s="396"/>
      <c r="F820" s="397"/>
      <c r="G820" s="397"/>
      <c r="H820" s="396"/>
      <c r="I820" s="397"/>
      <c r="J820" s="398"/>
      <c r="K820" s="87"/>
      <c r="L820" s="87"/>
      <c r="M820" s="398"/>
      <c r="N820" s="398"/>
      <c r="O820" s="398"/>
      <c r="P820" s="87"/>
      <c r="Q820" s="87"/>
      <c r="R820" s="87"/>
      <c r="S820" s="87"/>
      <c r="T820" s="87"/>
      <c r="U820" s="87"/>
      <c r="V820" s="87"/>
      <c r="W820" s="87"/>
      <c r="X820" s="87"/>
      <c r="Y820" s="87"/>
      <c r="Z820" s="87"/>
      <c r="AA820" s="87"/>
      <c r="AB820" s="87"/>
      <c r="AC820" s="87"/>
      <c r="AD820" s="87"/>
      <c r="AE820" s="87"/>
      <c r="AF820" s="87"/>
      <c r="AG820" s="87"/>
    </row>
    <row r="821" spans="1:33" ht="31.5" customHeight="1">
      <c r="A821" s="87"/>
      <c r="B821" s="87"/>
      <c r="C821" s="87"/>
      <c r="D821" s="87"/>
      <c r="E821" s="396"/>
      <c r="F821" s="397"/>
      <c r="G821" s="397"/>
      <c r="H821" s="396"/>
      <c r="I821" s="397"/>
      <c r="J821" s="398"/>
      <c r="K821" s="87"/>
      <c r="L821" s="87"/>
      <c r="M821" s="398"/>
      <c r="N821" s="398"/>
      <c r="O821" s="398"/>
      <c r="P821" s="87"/>
      <c r="Q821" s="87"/>
      <c r="R821" s="87"/>
      <c r="S821" s="87"/>
      <c r="T821" s="87"/>
      <c r="U821" s="87"/>
      <c r="V821" s="87"/>
      <c r="W821" s="87"/>
      <c r="X821" s="87"/>
      <c r="Y821" s="87"/>
      <c r="Z821" s="87"/>
      <c r="AA821" s="87"/>
      <c r="AB821" s="87"/>
      <c r="AC821" s="87"/>
      <c r="AD821" s="87"/>
      <c r="AE821" s="87"/>
      <c r="AF821" s="87"/>
      <c r="AG821" s="87"/>
    </row>
    <row r="822" spans="1:33" ht="31.5" customHeight="1">
      <c r="A822" s="87"/>
      <c r="B822" s="87"/>
      <c r="C822" s="87"/>
      <c r="D822" s="87"/>
      <c r="E822" s="396"/>
      <c r="F822" s="397"/>
      <c r="G822" s="397"/>
      <c r="H822" s="396"/>
      <c r="I822" s="397"/>
      <c r="J822" s="398"/>
      <c r="K822" s="87"/>
      <c r="L822" s="87"/>
      <c r="M822" s="398"/>
      <c r="N822" s="398"/>
      <c r="O822" s="398"/>
      <c r="P822" s="87"/>
      <c r="Q822" s="87"/>
      <c r="R822" s="87"/>
      <c r="S822" s="87"/>
      <c r="T822" s="87"/>
      <c r="U822" s="87"/>
      <c r="V822" s="87"/>
      <c r="W822" s="87"/>
      <c r="X822" s="87"/>
      <c r="Y822" s="87"/>
      <c r="Z822" s="87"/>
      <c r="AA822" s="87"/>
      <c r="AB822" s="87"/>
      <c r="AC822" s="87"/>
      <c r="AD822" s="87"/>
      <c r="AE822" s="87"/>
      <c r="AF822" s="87"/>
      <c r="AG822" s="87"/>
    </row>
    <row r="823" spans="1:33" ht="31.5" customHeight="1">
      <c r="A823" s="87"/>
      <c r="B823" s="87"/>
      <c r="C823" s="87"/>
      <c r="D823" s="87"/>
      <c r="E823" s="396"/>
      <c r="F823" s="397"/>
      <c r="G823" s="397"/>
      <c r="H823" s="396"/>
      <c r="I823" s="397"/>
      <c r="J823" s="398"/>
      <c r="K823" s="87"/>
      <c r="L823" s="87"/>
      <c r="M823" s="398"/>
      <c r="N823" s="398"/>
      <c r="O823" s="398"/>
      <c r="P823" s="87"/>
      <c r="Q823" s="87"/>
      <c r="R823" s="87"/>
      <c r="S823" s="87"/>
      <c r="T823" s="87"/>
      <c r="U823" s="87"/>
      <c r="V823" s="87"/>
      <c r="W823" s="87"/>
      <c r="X823" s="87"/>
      <c r="Y823" s="87"/>
      <c r="Z823" s="87"/>
      <c r="AA823" s="87"/>
      <c r="AB823" s="87"/>
      <c r="AC823" s="87"/>
      <c r="AD823" s="87"/>
      <c r="AE823" s="87"/>
      <c r="AF823" s="87"/>
      <c r="AG823" s="87"/>
    </row>
    <row r="824" spans="1:33" ht="31.5" customHeight="1">
      <c r="A824" s="87"/>
      <c r="B824" s="87"/>
      <c r="C824" s="87"/>
      <c r="D824" s="87"/>
      <c r="E824" s="396"/>
      <c r="F824" s="397"/>
      <c r="G824" s="397"/>
      <c r="H824" s="396"/>
      <c r="I824" s="397"/>
      <c r="J824" s="398"/>
      <c r="K824" s="87"/>
      <c r="L824" s="87"/>
      <c r="M824" s="398"/>
      <c r="N824" s="398"/>
      <c r="O824" s="398"/>
      <c r="P824" s="87"/>
      <c r="Q824" s="87"/>
      <c r="R824" s="87"/>
      <c r="S824" s="87"/>
      <c r="T824" s="87"/>
      <c r="U824" s="87"/>
      <c r="V824" s="87"/>
      <c r="W824" s="87"/>
      <c r="X824" s="87"/>
      <c r="Y824" s="87"/>
      <c r="Z824" s="87"/>
      <c r="AA824" s="87"/>
      <c r="AB824" s="87"/>
      <c r="AC824" s="87"/>
      <c r="AD824" s="87"/>
      <c r="AE824" s="87"/>
      <c r="AF824" s="87"/>
      <c r="AG824" s="87"/>
    </row>
    <row r="825" spans="1:33" ht="31.5" customHeight="1">
      <c r="A825" s="87"/>
      <c r="B825" s="87"/>
      <c r="C825" s="87"/>
      <c r="D825" s="87"/>
      <c r="E825" s="396"/>
      <c r="F825" s="397"/>
      <c r="G825" s="397"/>
      <c r="H825" s="396"/>
      <c r="I825" s="397"/>
      <c r="J825" s="398"/>
      <c r="K825" s="87"/>
      <c r="L825" s="87"/>
      <c r="M825" s="398"/>
      <c r="N825" s="398"/>
      <c r="O825" s="398"/>
      <c r="P825" s="87"/>
      <c r="Q825" s="87"/>
      <c r="R825" s="87"/>
      <c r="S825" s="87"/>
      <c r="T825" s="87"/>
      <c r="U825" s="87"/>
      <c r="V825" s="87"/>
      <c r="W825" s="87"/>
      <c r="X825" s="87"/>
      <c r="Y825" s="87"/>
      <c r="Z825" s="87"/>
      <c r="AA825" s="87"/>
      <c r="AB825" s="87"/>
      <c r="AC825" s="87"/>
      <c r="AD825" s="87"/>
      <c r="AE825" s="87"/>
      <c r="AF825" s="87"/>
      <c r="AG825" s="87"/>
    </row>
    <row r="826" spans="1:33" ht="31.5" customHeight="1">
      <c r="A826" s="87"/>
      <c r="B826" s="87"/>
      <c r="C826" s="87"/>
      <c r="D826" s="87"/>
      <c r="E826" s="396"/>
      <c r="F826" s="397"/>
      <c r="G826" s="397"/>
      <c r="H826" s="396"/>
      <c r="I826" s="397"/>
      <c r="J826" s="398"/>
      <c r="K826" s="87"/>
      <c r="L826" s="87"/>
      <c r="M826" s="398"/>
      <c r="N826" s="398"/>
      <c r="O826" s="398"/>
      <c r="P826" s="87"/>
      <c r="Q826" s="87"/>
      <c r="R826" s="87"/>
      <c r="S826" s="87"/>
      <c r="T826" s="87"/>
      <c r="U826" s="87"/>
      <c r="V826" s="87"/>
      <c r="W826" s="87"/>
      <c r="X826" s="87"/>
      <c r="Y826" s="87"/>
      <c r="Z826" s="87"/>
      <c r="AA826" s="87"/>
      <c r="AB826" s="87"/>
      <c r="AC826" s="87"/>
      <c r="AD826" s="87"/>
      <c r="AE826" s="87"/>
      <c r="AF826" s="87"/>
      <c r="AG826" s="87"/>
    </row>
    <row r="827" spans="1:33" ht="31.5" customHeight="1">
      <c r="A827" s="87"/>
      <c r="B827" s="87"/>
      <c r="C827" s="87"/>
      <c r="D827" s="87"/>
      <c r="E827" s="396"/>
      <c r="F827" s="397"/>
      <c r="G827" s="397"/>
      <c r="H827" s="396"/>
      <c r="I827" s="397"/>
      <c r="J827" s="398"/>
      <c r="K827" s="87"/>
      <c r="L827" s="87"/>
      <c r="M827" s="398"/>
      <c r="N827" s="398"/>
      <c r="O827" s="398"/>
      <c r="P827" s="87"/>
      <c r="Q827" s="87"/>
      <c r="R827" s="87"/>
      <c r="S827" s="87"/>
      <c r="T827" s="87"/>
      <c r="U827" s="87"/>
      <c r="V827" s="87"/>
      <c r="W827" s="87"/>
      <c r="X827" s="87"/>
      <c r="Y827" s="87"/>
      <c r="Z827" s="87"/>
      <c r="AA827" s="87"/>
      <c r="AB827" s="87"/>
      <c r="AC827" s="87"/>
      <c r="AD827" s="87"/>
      <c r="AE827" s="87"/>
      <c r="AF827" s="87"/>
      <c r="AG827" s="87"/>
    </row>
    <row r="828" spans="1:33" ht="31.5" customHeight="1">
      <c r="A828" s="87"/>
      <c r="B828" s="87"/>
      <c r="C828" s="87"/>
      <c r="D828" s="87"/>
      <c r="E828" s="396"/>
      <c r="F828" s="397"/>
      <c r="G828" s="397"/>
      <c r="H828" s="396"/>
      <c r="I828" s="397"/>
      <c r="J828" s="398"/>
      <c r="K828" s="87"/>
      <c r="L828" s="87"/>
      <c r="M828" s="398"/>
      <c r="N828" s="398"/>
      <c r="O828" s="398"/>
      <c r="P828" s="87"/>
      <c r="Q828" s="87"/>
      <c r="R828" s="87"/>
      <c r="S828" s="87"/>
      <c r="T828" s="87"/>
      <c r="U828" s="87"/>
      <c r="V828" s="87"/>
      <c r="W828" s="87"/>
      <c r="X828" s="87"/>
      <c r="Y828" s="87"/>
      <c r="Z828" s="87"/>
      <c r="AA828" s="87"/>
      <c r="AB828" s="87"/>
      <c r="AC828" s="87"/>
      <c r="AD828" s="87"/>
      <c r="AE828" s="87"/>
      <c r="AF828" s="87"/>
      <c r="AG828" s="87"/>
    </row>
    <row r="829" spans="1:33" ht="31.5" customHeight="1">
      <c r="A829" s="87"/>
      <c r="B829" s="87"/>
      <c r="C829" s="87"/>
      <c r="D829" s="87"/>
      <c r="E829" s="396"/>
      <c r="F829" s="397"/>
      <c r="G829" s="397"/>
      <c r="H829" s="396"/>
      <c r="I829" s="397"/>
      <c r="J829" s="398"/>
      <c r="K829" s="87"/>
      <c r="L829" s="87"/>
      <c r="M829" s="398"/>
      <c r="N829" s="398"/>
      <c r="O829" s="398"/>
      <c r="P829" s="87"/>
      <c r="Q829" s="87"/>
      <c r="R829" s="87"/>
      <c r="S829" s="87"/>
      <c r="T829" s="87"/>
      <c r="U829" s="87"/>
      <c r="V829" s="87"/>
      <c r="W829" s="87"/>
      <c r="X829" s="87"/>
      <c r="Y829" s="87"/>
      <c r="Z829" s="87"/>
      <c r="AA829" s="87"/>
      <c r="AB829" s="87"/>
      <c r="AC829" s="87"/>
      <c r="AD829" s="87"/>
      <c r="AE829" s="87"/>
      <c r="AF829" s="87"/>
      <c r="AG829" s="87"/>
    </row>
    <row r="830" spans="1:33" ht="31.5" customHeight="1">
      <c r="A830" s="87"/>
      <c r="B830" s="87"/>
      <c r="C830" s="87"/>
      <c r="D830" s="87"/>
      <c r="E830" s="396"/>
      <c r="F830" s="397"/>
      <c r="G830" s="397"/>
      <c r="H830" s="396"/>
      <c r="I830" s="397"/>
      <c r="J830" s="398"/>
      <c r="K830" s="87"/>
      <c r="L830" s="87"/>
      <c r="M830" s="398"/>
      <c r="N830" s="398"/>
      <c r="O830" s="398"/>
      <c r="P830" s="87"/>
      <c r="Q830" s="87"/>
      <c r="R830" s="87"/>
      <c r="S830" s="87"/>
      <c r="T830" s="87"/>
      <c r="U830" s="87"/>
      <c r="V830" s="87"/>
      <c r="W830" s="87"/>
      <c r="X830" s="87"/>
      <c r="Y830" s="87"/>
      <c r="Z830" s="87"/>
      <c r="AA830" s="87"/>
      <c r="AB830" s="87"/>
      <c r="AC830" s="87"/>
      <c r="AD830" s="87"/>
      <c r="AE830" s="87"/>
      <c r="AF830" s="87"/>
      <c r="AG830" s="87"/>
    </row>
    <row r="831" spans="1:33" ht="31.5" customHeight="1">
      <c r="A831" s="87"/>
      <c r="B831" s="87"/>
      <c r="C831" s="87"/>
      <c r="D831" s="87"/>
      <c r="E831" s="396"/>
      <c r="F831" s="397"/>
      <c r="G831" s="397"/>
      <c r="H831" s="396"/>
      <c r="I831" s="397"/>
      <c r="J831" s="398"/>
      <c r="K831" s="87"/>
      <c r="L831" s="87"/>
      <c r="M831" s="398"/>
      <c r="N831" s="398"/>
      <c r="O831" s="398"/>
      <c r="P831" s="87"/>
      <c r="Q831" s="87"/>
      <c r="R831" s="87"/>
      <c r="S831" s="87"/>
      <c r="T831" s="87"/>
      <c r="U831" s="87"/>
      <c r="V831" s="87"/>
      <c r="W831" s="87"/>
      <c r="X831" s="87"/>
      <c r="Y831" s="87"/>
      <c r="Z831" s="87"/>
      <c r="AA831" s="87"/>
      <c r="AB831" s="87"/>
      <c r="AC831" s="87"/>
      <c r="AD831" s="87"/>
      <c r="AE831" s="87"/>
      <c r="AF831" s="87"/>
      <c r="AG831" s="87"/>
    </row>
    <row r="832" spans="1:33" ht="31.5" customHeight="1">
      <c r="A832" s="87"/>
      <c r="B832" s="87"/>
      <c r="C832" s="87"/>
      <c r="D832" s="87"/>
      <c r="E832" s="396"/>
      <c r="F832" s="397"/>
      <c r="G832" s="397"/>
      <c r="H832" s="396"/>
      <c r="I832" s="397"/>
      <c r="J832" s="398"/>
      <c r="K832" s="87"/>
      <c r="L832" s="87"/>
      <c r="M832" s="398"/>
      <c r="N832" s="398"/>
      <c r="O832" s="398"/>
      <c r="P832" s="87"/>
      <c r="Q832" s="87"/>
      <c r="R832" s="87"/>
      <c r="S832" s="87"/>
      <c r="T832" s="87"/>
      <c r="U832" s="87"/>
      <c r="V832" s="87"/>
      <c r="W832" s="87"/>
      <c r="X832" s="87"/>
      <c r="Y832" s="87"/>
      <c r="Z832" s="87"/>
      <c r="AA832" s="87"/>
      <c r="AB832" s="87"/>
      <c r="AC832" s="87"/>
      <c r="AD832" s="87"/>
      <c r="AE832" s="87"/>
      <c r="AF832" s="87"/>
      <c r="AG832" s="87"/>
    </row>
    <row r="833" spans="1:33" ht="31.5" customHeight="1">
      <c r="A833" s="87"/>
      <c r="B833" s="87"/>
      <c r="C833" s="87"/>
      <c r="D833" s="87"/>
      <c r="E833" s="396"/>
      <c r="F833" s="397"/>
      <c r="G833" s="397"/>
      <c r="H833" s="396"/>
      <c r="I833" s="397"/>
      <c r="J833" s="398"/>
      <c r="K833" s="87"/>
      <c r="L833" s="87"/>
      <c r="M833" s="398"/>
      <c r="N833" s="398"/>
      <c r="O833" s="398"/>
      <c r="P833" s="87"/>
      <c r="Q833" s="87"/>
      <c r="R833" s="87"/>
      <c r="S833" s="87"/>
      <c r="T833" s="87"/>
      <c r="U833" s="87"/>
      <c r="V833" s="87"/>
      <c r="W833" s="87"/>
      <c r="X833" s="87"/>
      <c r="Y833" s="87"/>
      <c r="Z833" s="87"/>
      <c r="AA833" s="87"/>
      <c r="AB833" s="87"/>
      <c r="AC833" s="87"/>
      <c r="AD833" s="87"/>
      <c r="AE833" s="87"/>
      <c r="AF833" s="87"/>
      <c r="AG833" s="87"/>
    </row>
    <row r="834" spans="1:33" ht="31.5" customHeight="1">
      <c r="A834" s="87"/>
      <c r="B834" s="87"/>
      <c r="C834" s="87"/>
      <c r="D834" s="87"/>
      <c r="E834" s="396"/>
      <c r="F834" s="397"/>
      <c r="G834" s="397"/>
      <c r="H834" s="396"/>
      <c r="I834" s="397"/>
      <c r="J834" s="398"/>
      <c r="K834" s="87"/>
      <c r="L834" s="87"/>
      <c r="M834" s="398"/>
      <c r="N834" s="398"/>
      <c r="O834" s="398"/>
      <c r="P834" s="87"/>
      <c r="Q834" s="87"/>
      <c r="R834" s="87"/>
      <c r="S834" s="87"/>
      <c r="T834" s="87"/>
      <c r="U834" s="87"/>
      <c r="V834" s="87"/>
      <c r="W834" s="87"/>
      <c r="X834" s="87"/>
      <c r="Y834" s="87"/>
      <c r="Z834" s="87"/>
      <c r="AA834" s="87"/>
      <c r="AB834" s="87"/>
      <c r="AC834" s="87"/>
      <c r="AD834" s="87"/>
      <c r="AE834" s="87"/>
      <c r="AF834" s="87"/>
      <c r="AG834" s="87"/>
    </row>
    <row r="835" spans="1:33" ht="31.5" customHeight="1">
      <c r="A835" s="87"/>
      <c r="B835" s="87"/>
      <c r="C835" s="87"/>
      <c r="D835" s="87"/>
      <c r="E835" s="396"/>
      <c r="F835" s="397"/>
      <c r="G835" s="397"/>
      <c r="H835" s="396"/>
      <c r="I835" s="397"/>
      <c r="J835" s="398"/>
      <c r="K835" s="87"/>
      <c r="L835" s="87"/>
      <c r="M835" s="398"/>
      <c r="N835" s="398"/>
      <c r="O835" s="398"/>
      <c r="P835" s="87"/>
      <c r="Q835" s="87"/>
      <c r="R835" s="87"/>
      <c r="S835" s="87"/>
      <c r="T835" s="87"/>
      <c r="U835" s="87"/>
      <c r="V835" s="87"/>
      <c r="W835" s="87"/>
      <c r="X835" s="87"/>
      <c r="Y835" s="87"/>
      <c r="Z835" s="87"/>
      <c r="AA835" s="87"/>
      <c r="AB835" s="87"/>
      <c r="AC835" s="87"/>
      <c r="AD835" s="87"/>
      <c r="AE835" s="87"/>
      <c r="AF835" s="87"/>
      <c r="AG835" s="87"/>
    </row>
    <row r="836" spans="1:33" ht="31.5" customHeight="1">
      <c r="A836" s="87"/>
      <c r="B836" s="87"/>
      <c r="C836" s="87"/>
      <c r="D836" s="87"/>
      <c r="E836" s="396"/>
      <c r="F836" s="397"/>
      <c r="G836" s="397"/>
      <c r="H836" s="396"/>
      <c r="I836" s="397"/>
      <c r="J836" s="398"/>
      <c r="K836" s="87"/>
      <c r="L836" s="87"/>
      <c r="M836" s="398"/>
      <c r="N836" s="398"/>
      <c r="O836" s="398"/>
      <c r="P836" s="87"/>
      <c r="Q836" s="87"/>
      <c r="R836" s="87"/>
      <c r="S836" s="87"/>
      <c r="T836" s="87"/>
      <c r="U836" s="87"/>
      <c r="V836" s="87"/>
      <c r="W836" s="87"/>
      <c r="X836" s="87"/>
      <c r="Y836" s="87"/>
      <c r="Z836" s="87"/>
      <c r="AA836" s="87"/>
      <c r="AB836" s="87"/>
      <c r="AC836" s="87"/>
      <c r="AD836" s="87"/>
      <c r="AE836" s="87"/>
      <c r="AF836" s="87"/>
      <c r="AG836" s="87"/>
    </row>
    <row r="837" spans="1:33" ht="31.5" customHeight="1">
      <c r="A837" s="87"/>
      <c r="B837" s="87"/>
      <c r="C837" s="87"/>
      <c r="D837" s="87"/>
      <c r="E837" s="396"/>
      <c r="F837" s="397"/>
      <c r="G837" s="397"/>
      <c r="H837" s="396"/>
      <c r="I837" s="397"/>
      <c r="J837" s="398"/>
      <c r="K837" s="87"/>
      <c r="L837" s="87"/>
      <c r="M837" s="398"/>
      <c r="N837" s="398"/>
      <c r="O837" s="398"/>
      <c r="P837" s="87"/>
      <c r="Q837" s="87"/>
      <c r="R837" s="87"/>
      <c r="S837" s="87"/>
      <c r="T837" s="87"/>
      <c r="U837" s="87"/>
      <c r="V837" s="87"/>
      <c r="W837" s="87"/>
      <c r="X837" s="87"/>
      <c r="Y837" s="87"/>
      <c r="Z837" s="87"/>
      <c r="AA837" s="87"/>
      <c r="AB837" s="87"/>
      <c r="AC837" s="87"/>
      <c r="AD837" s="87"/>
      <c r="AE837" s="87"/>
      <c r="AF837" s="87"/>
      <c r="AG837" s="87"/>
    </row>
    <row r="838" spans="1:33" ht="31.5" customHeight="1">
      <c r="A838" s="87"/>
      <c r="B838" s="87"/>
      <c r="C838" s="87"/>
      <c r="D838" s="87"/>
      <c r="E838" s="396"/>
      <c r="F838" s="397"/>
      <c r="G838" s="397"/>
      <c r="H838" s="396"/>
      <c r="I838" s="397"/>
      <c r="J838" s="398"/>
      <c r="K838" s="87"/>
      <c r="L838" s="87"/>
      <c r="M838" s="398"/>
      <c r="N838" s="398"/>
      <c r="O838" s="398"/>
      <c r="P838" s="87"/>
      <c r="Q838" s="87"/>
      <c r="R838" s="87"/>
      <c r="S838" s="87"/>
      <c r="T838" s="87"/>
      <c r="U838" s="87"/>
      <c r="V838" s="87"/>
      <c r="W838" s="87"/>
      <c r="X838" s="87"/>
      <c r="Y838" s="87"/>
      <c r="Z838" s="87"/>
      <c r="AA838" s="87"/>
      <c r="AB838" s="87"/>
      <c r="AC838" s="87"/>
      <c r="AD838" s="87"/>
      <c r="AE838" s="87"/>
      <c r="AF838" s="87"/>
      <c r="AG838" s="87"/>
    </row>
    <row r="839" spans="1:33" ht="31.5" customHeight="1">
      <c r="A839" s="87"/>
      <c r="B839" s="87"/>
      <c r="C839" s="87"/>
      <c r="D839" s="87"/>
      <c r="E839" s="396"/>
      <c r="F839" s="397"/>
      <c r="G839" s="397"/>
      <c r="H839" s="396"/>
      <c r="I839" s="397"/>
      <c r="J839" s="398"/>
      <c r="K839" s="87"/>
      <c r="L839" s="87"/>
      <c r="M839" s="398"/>
      <c r="N839" s="398"/>
      <c r="O839" s="398"/>
      <c r="P839" s="87"/>
      <c r="Q839" s="87"/>
      <c r="R839" s="87"/>
      <c r="S839" s="87"/>
      <c r="T839" s="87"/>
      <c r="U839" s="87"/>
      <c r="V839" s="87"/>
      <c r="W839" s="87"/>
      <c r="X839" s="87"/>
      <c r="Y839" s="87"/>
      <c r="Z839" s="87"/>
      <c r="AA839" s="87"/>
      <c r="AB839" s="87"/>
      <c r="AC839" s="87"/>
      <c r="AD839" s="87"/>
      <c r="AE839" s="87"/>
      <c r="AF839" s="87"/>
      <c r="AG839" s="87"/>
    </row>
    <row r="840" spans="1:33" ht="31.5" customHeight="1">
      <c r="A840" s="87"/>
      <c r="B840" s="87"/>
      <c r="C840" s="87"/>
      <c r="D840" s="87"/>
      <c r="E840" s="396"/>
      <c r="F840" s="397"/>
      <c r="G840" s="397"/>
      <c r="H840" s="396"/>
      <c r="I840" s="397"/>
      <c r="J840" s="398"/>
      <c r="K840" s="87"/>
      <c r="L840" s="87"/>
      <c r="M840" s="398"/>
      <c r="N840" s="398"/>
      <c r="O840" s="398"/>
      <c r="P840" s="87"/>
      <c r="Q840" s="87"/>
      <c r="R840" s="87"/>
      <c r="S840" s="87"/>
      <c r="T840" s="87"/>
      <c r="U840" s="87"/>
      <c r="V840" s="87"/>
      <c r="W840" s="87"/>
      <c r="X840" s="87"/>
      <c r="Y840" s="87"/>
      <c r="Z840" s="87"/>
      <c r="AA840" s="87"/>
      <c r="AB840" s="87"/>
      <c r="AC840" s="87"/>
      <c r="AD840" s="87"/>
      <c r="AE840" s="87"/>
      <c r="AF840" s="87"/>
      <c r="AG840" s="87"/>
    </row>
    <row r="841" spans="1:33" ht="31.5" customHeight="1">
      <c r="A841" s="87"/>
      <c r="B841" s="87"/>
      <c r="C841" s="87"/>
      <c r="D841" s="87"/>
      <c r="E841" s="396"/>
      <c r="F841" s="397"/>
      <c r="G841" s="397"/>
      <c r="H841" s="396"/>
      <c r="I841" s="397"/>
      <c r="J841" s="398"/>
      <c r="K841" s="87"/>
      <c r="L841" s="87"/>
      <c r="M841" s="398"/>
      <c r="N841" s="398"/>
      <c r="O841" s="398"/>
      <c r="P841" s="87"/>
      <c r="Q841" s="87"/>
      <c r="R841" s="87"/>
      <c r="S841" s="87"/>
      <c r="T841" s="87"/>
      <c r="U841" s="87"/>
      <c r="V841" s="87"/>
      <c r="W841" s="87"/>
      <c r="X841" s="87"/>
      <c r="Y841" s="87"/>
      <c r="Z841" s="87"/>
      <c r="AA841" s="87"/>
      <c r="AB841" s="87"/>
      <c r="AC841" s="87"/>
      <c r="AD841" s="87"/>
      <c r="AE841" s="87"/>
      <c r="AF841" s="87"/>
      <c r="AG841" s="87"/>
    </row>
    <row r="842" spans="1:33" ht="31.5" customHeight="1">
      <c r="A842" s="87"/>
      <c r="B842" s="87"/>
      <c r="C842" s="87"/>
      <c r="D842" s="87"/>
      <c r="E842" s="396"/>
      <c r="F842" s="397"/>
      <c r="G842" s="397"/>
      <c r="H842" s="396"/>
      <c r="I842" s="397"/>
      <c r="J842" s="398"/>
      <c r="K842" s="87"/>
      <c r="L842" s="87"/>
      <c r="M842" s="398"/>
      <c r="N842" s="398"/>
      <c r="O842" s="398"/>
      <c r="P842" s="87"/>
      <c r="Q842" s="87"/>
      <c r="R842" s="87"/>
      <c r="S842" s="87"/>
      <c r="T842" s="87"/>
      <c r="U842" s="87"/>
      <c r="V842" s="87"/>
      <c r="W842" s="87"/>
      <c r="X842" s="87"/>
      <c r="Y842" s="87"/>
      <c r="Z842" s="87"/>
      <c r="AA842" s="87"/>
      <c r="AB842" s="87"/>
      <c r="AC842" s="87"/>
      <c r="AD842" s="87"/>
      <c r="AE842" s="87"/>
      <c r="AF842" s="87"/>
      <c r="AG842" s="87"/>
    </row>
    <row r="843" spans="1:33" ht="31.5" customHeight="1">
      <c r="A843" s="87"/>
      <c r="B843" s="87"/>
      <c r="C843" s="87"/>
      <c r="D843" s="87"/>
      <c r="E843" s="396"/>
      <c r="F843" s="397"/>
      <c r="G843" s="397"/>
      <c r="H843" s="396"/>
      <c r="I843" s="397"/>
      <c r="J843" s="398"/>
      <c r="K843" s="87"/>
      <c r="L843" s="87"/>
      <c r="M843" s="398"/>
      <c r="N843" s="398"/>
      <c r="O843" s="398"/>
      <c r="P843" s="87"/>
      <c r="Q843" s="87"/>
      <c r="R843" s="87"/>
      <c r="S843" s="87"/>
      <c r="T843" s="87"/>
      <c r="U843" s="87"/>
      <c r="V843" s="87"/>
      <c r="W843" s="87"/>
      <c r="X843" s="87"/>
      <c r="Y843" s="87"/>
      <c r="Z843" s="87"/>
      <c r="AA843" s="87"/>
      <c r="AB843" s="87"/>
      <c r="AC843" s="87"/>
      <c r="AD843" s="87"/>
      <c r="AE843" s="87"/>
      <c r="AF843" s="87"/>
      <c r="AG843" s="87"/>
    </row>
    <row r="844" spans="1:33" ht="31.5" customHeight="1">
      <c r="A844" s="87"/>
      <c r="B844" s="87"/>
      <c r="C844" s="87"/>
      <c r="D844" s="87"/>
      <c r="E844" s="396"/>
      <c r="F844" s="397"/>
      <c r="G844" s="397"/>
      <c r="H844" s="396"/>
      <c r="I844" s="397"/>
      <c r="J844" s="398"/>
      <c r="K844" s="87"/>
      <c r="L844" s="87"/>
      <c r="M844" s="398"/>
      <c r="N844" s="398"/>
      <c r="O844" s="398"/>
      <c r="P844" s="87"/>
      <c r="Q844" s="87"/>
      <c r="R844" s="87"/>
      <c r="S844" s="87"/>
      <c r="T844" s="87"/>
      <c r="U844" s="87"/>
      <c r="V844" s="87"/>
      <c r="W844" s="87"/>
      <c r="X844" s="87"/>
      <c r="Y844" s="87"/>
      <c r="Z844" s="87"/>
      <c r="AA844" s="87"/>
      <c r="AB844" s="87"/>
      <c r="AC844" s="87"/>
      <c r="AD844" s="87"/>
      <c r="AE844" s="87"/>
      <c r="AF844" s="87"/>
      <c r="AG844" s="87"/>
    </row>
    <row r="845" spans="1:33" ht="31.5" customHeight="1">
      <c r="A845" s="87"/>
      <c r="B845" s="87"/>
      <c r="C845" s="87"/>
      <c r="D845" s="87"/>
      <c r="E845" s="396"/>
      <c r="F845" s="397"/>
      <c r="G845" s="397"/>
      <c r="H845" s="396"/>
      <c r="I845" s="397"/>
      <c r="J845" s="398"/>
      <c r="K845" s="87"/>
      <c r="L845" s="87"/>
      <c r="M845" s="398"/>
      <c r="N845" s="398"/>
      <c r="O845" s="398"/>
      <c r="P845" s="87"/>
      <c r="Q845" s="87"/>
      <c r="R845" s="87"/>
      <c r="S845" s="87"/>
      <c r="T845" s="87"/>
      <c r="U845" s="87"/>
      <c r="V845" s="87"/>
      <c r="W845" s="87"/>
      <c r="X845" s="87"/>
      <c r="Y845" s="87"/>
      <c r="Z845" s="87"/>
      <c r="AA845" s="87"/>
      <c r="AB845" s="87"/>
      <c r="AC845" s="87"/>
      <c r="AD845" s="87"/>
      <c r="AE845" s="87"/>
      <c r="AF845" s="87"/>
      <c r="AG845" s="87"/>
    </row>
    <row r="846" spans="1:33" ht="31.5" customHeight="1">
      <c r="A846" s="87"/>
      <c r="B846" s="87"/>
      <c r="C846" s="87"/>
      <c r="D846" s="87"/>
      <c r="E846" s="396"/>
      <c r="F846" s="397"/>
      <c r="G846" s="397"/>
      <c r="H846" s="396"/>
      <c r="I846" s="397"/>
      <c r="J846" s="398"/>
      <c r="K846" s="87"/>
      <c r="L846" s="87"/>
      <c r="M846" s="398"/>
      <c r="N846" s="398"/>
      <c r="O846" s="398"/>
      <c r="P846" s="87"/>
      <c r="Q846" s="87"/>
      <c r="R846" s="87"/>
      <c r="S846" s="87"/>
      <c r="T846" s="87"/>
      <c r="U846" s="87"/>
      <c r="V846" s="87"/>
      <c r="W846" s="87"/>
      <c r="X846" s="87"/>
      <c r="Y846" s="87"/>
      <c r="Z846" s="87"/>
      <c r="AA846" s="87"/>
      <c r="AB846" s="87"/>
      <c r="AC846" s="87"/>
      <c r="AD846" s="87"/>
      <c r="AE846" s="87"/>
      <c r="AF846" s="87"/>
      <c r="AG846" s="87"/>
    </row>
    <row r="847" spans="1:33" ht="31.5" customHeight="1">
      <c r="A847" s="87"/>
      <c r="B847" s="87"/>
      <c r="C847" s="87"/>
      <c r="D847" s="87"/>
      <c r="E847" s="396"/>
      <c r="F847" s="397"/>
      <c r="G847" s="397"/>
      <c r="H847" s="396"/>
      <c r="I847" s="397"/>
      <c r="J847" s="398"/>
      <c r="K847" s="87"/>
      <c r="L847" s="87"/>
      <c r="M847" s="398"/>
      <c r="N847" s="398"/>
      <c r="O847" s="398"/>
      <c r="P847" s="87"/>
      <c r="Q847" s="87"/>
      <c r="R847" s="87"/>
      <c r="S847" s="87"/>
      <c r="T847" s="87"/>
      <c r="U847" s="87"/>
      <c r="V847" s="87"/>
      <c r="W847" s="87"/>
      <c r="X847" s="87"/>
      <c r="Y847" s="87"/>
      <c r="Z847" s="87"/>
      <c r="AA847" s="87"/>
      <c r="AB847" s="87"/>
      <c r="AC847" s="87"/>
      <c r="AD847" s="87"/>
      <c r="AE847" s="87"/>
      <c r="AF847" s="87"/>
      <c r="AG847" s="87"/>
    </row>
    <row r="848" spans="1:33" ht="31.5" customHeight="1">
      <c r="A848" s="87"/>
      <c r="B848" s="87"/>
      <c r="C848" s="87"/>
      <c r="D848" s="87"/>
      <c r="E848" s="396"/>
      <c r="F848" s="397"/>
      <c r="G848" s="397"/>
      <c r="H848" s="396"/>
      <c r="I848" s="397"/>
      <c r="J848" s="398"/>
      <c r="K848" s="87"/>
      <c r="L848" s="87"/>
      <c r="M848" s="398"/>
      <c r="N848" s="398"/>
      <c r="O848" s="398"/>
      <c r="P848" s="87"/>
      <c r="Q848" s="87"/>
      <c r="R848" s="87"/>
      <c r="S848" s="87"/>
      <c r="T848" s="87"/>
      <c r="U848" s="87"/>
      <c r="V848" s="87"/>
      <c r="W848" s="87"/>
      <c r="X848" s="87"/>
      <c r="Y848" s="87"/>
      <c r="Z848" s="87"/>
      <c r="AA848" s="87"/>
      <c r="AB848" s="87"/>
      <c r="AC848" s="87"/>
      <c r="AD848" s="87"/>
      <c r="AE848" s="87"/>
      <c r="AF848" s="87"/>
      <c r="AG848" s="87"/>
    </row>
    <row r="849" spans="1:33" ht="31.5" customHeight="1">
      <c r="A849" s="87"/>
      <c r="B849" s="87"/>
      <c r="C849" s="87"/>
      <c r="D849" s="87"/>
      <c r="E849" s="396"/>
      <c r="F849" s="397"/>
      <c r="G849" s="397"/>
      <c r="H849" s="396"/>
      <c r="I849" s="397"/>
      <c r="J849" s="398"/>
      <c r="K849" s="87"/>
      <c r="L849" s="87"/>
      <c r="M849" s="398"/>
      <c r="N849" s="398"/>
      <c r="O849" s="398"/>
      <c r="P849" s="87"/>
      <c r="Q849" s="87"/>
      <c r="R849" s="87"/>
      <c r="S849" s="87"/>
      <c r="T849" s="87"/>
      <c r="U849" s="87"/>
      <c r="V849" s="87"/>
      <c r="W849" s="87"/>
      <c r="X849" s="87"/>
      <c r="Y849" s="87"/>
      <c r="Z849" s="87"/>
      <c r="AA849" s="87"/>
      <c r="AB849" s="87"/>
      <c r="AC849" s="87"/>
      <c r="AD849" s="87"/>
      <c r="AE849" s="87"/>
      <c r="AF849" s="87"/>
      <c r="AG849" s="87"/>
    </row>
    <row r="850" spans="1:33" ht="31.5" customHeight="1">
      <c r="A850" s="87"/>
      <c r="B850" s="87"/>
      <c r="C850" s="87"/>
      <c r="D850" s="87"/>
      <c r="E850" s="396"/>
      <c r="F850" s="397"/>
      <c r="G850" s="397"/>
      <c r="H850" s="396"/>
      <c r="I850" s="397"/>
      <c r="J850" s="398"/>
      <c r="K850" s="87"/>
      <c r="L850" s="87"/>
      <c r="M850" s="398"/>
      <c r="N850" s="398"/>
      <c r="O850" s="398"/>
      <c r="P850" s="87"/>
      <c r="Q850" s="87"/>
      <c r="R850" s="87"/>
      <c r="S850" s="87"/>
      <c r="T850" s="87"/>
      <c r="U850" s="87"/>
      <c r="V850" s="87"/>
      <c r="W850" s="87"/>
      <c r="X850" s="87"/>
      <c r="Y850" s="87"/>
      <c r="Z850" s="87"/>
      <c r="AA850" s="87"/>
      <c r="AB850" s="87"/>
      <c r="AC850" s="87"/>
      <c r="AD850" s="87"/>
      <c r="AE850" s="87"/>
      <c r="AF850" s="87"/>
      <c r="AG850" s="87"/>
    </row>
    <row r="851" spans="1:33" ht="31.5" customHeight="1">
      <c r="A851" s="87"/>
      <c r="B851" s="87"/>
      <c r="C851" s="87"/>
      <c r="D851" s="87"/>
      <c r="E851" s="396"/>
      <c r="F851" s="397"/>
      <c r="G851" s="397"/>
      <c r="H851" s="396"/>
      <c r="I851" s="397"/>
      <c r="J851" s="398"/>
      <c r="K851" s="87"/>
      <c r="L851" s="87"/>
      <c r="M851" s="398"/>
      <c r="N851" s="398"/>
      <c r="O851" s="398"/>
      <c r="P851" s="87"/>
      <c r="Q851" s="87"/>
      <c r="R851" s="87"/>
      <c r="S851" s="87"/>
      <c r="T851" s="87"/>
      <c r="U851" s="87"/>
      <c r="V851" s="87"/>
      <c r="W851" s="87"/>
      <c r="X851" s="87"/>
      <c r="Y851" s="87"/>
      <c r="Z851" s="87"/>
      <c r="AA851" s="87"/>
      <c r="AB851" s="87"/>
      <c r="AC851" s="87"/>
      <c r="AD851" s="87"/>
      <c r="AE851" s="87"/>
      <c r="AF851" s="87"/>
      <c r="AG851" s="87"/>
    </row>
    <row r="852" spans="1:33" ht="31.5" customHeight="1">
      <c r="A852" s="87"/>
      <c r="B852" s="87"/>
      <c r="C852" s="87"/>
      <c r="D852" s="87"/>
      <c r="E852" s="396"/>
      <c r="F852" s="397"/>
      <c r="G852" s="397"/>
      <c r="H852" s="396"/>
      <c r="I852" s="397"/>
      <c r="J852" s="398"/>
      <c r="K852" s="87"/>
      <c r="L852" s="87"/>
      <c r="M852" s="398"/>
      <c r="N852" s="398"/>
      <c r="O852" s="398"/>
      <c r="P852" s="87"/>
      <c r="Q852" s="87"/>
      <c r="R852" s="87"/>
      <c r="S852" s="87"/>
      <c r="T852" s="87"/>
      <c r="U852" s="87"/>
      <c r="V852" s="87"/>
      <c r="W852" s="87"/>
      <c r="X852" s="87"/>
      <c r="Y852" s="87"/>
      <c r="Z852" s="87"/>
      <c r="AA852" s="87"/>
      <c r="AB852" s="87"/>
      <c r="AC852" s="87"/>
      <c r="AD852" s="87"/>
      <c r="AE852" s="87"/>
      <c r="AF852" s="87"/>
      <c r="AG852" s="87"/>
    </row>
    <row r="853" spans="1:33" ht="31.5" customHeight="1">
      <c r="A853" s="87"/>
      <c r="B853" s="87"/>
      <c r="C853" s="87"/>
      <c r="D853" s="87"/>
      <c r="E853" s="396"/>
      <c r="F853" s="397"/>
      <c r="G853" s="397"/>
      <c r="H853" s="396"/>
      <c r="I853" s="397"/>
      <c r="J853" s="398"/>
      <c r="K853" s="87"/>
      <c r="L853" s="87"/>
      <c r="M853" s="398"/>
      <c r="N853" s="398"/>
      <c r="O853" s="398"/>
      <c r="P853" s="87"/>
      <c r="Q853" s="87"/>
      <c r="R853" s="87"/>
      <c r="S853" s="87"/>
      <c r="T853" s="87"/>
      <c r="U853" s="87"/>
      <c r="V853" s="87"/>
      <c r="W853" s="87"/>
      <c r="X853" s="87"/>
      <c r="Y853" s="87"/>
      <c r="Z853" s="87"/>
      <c r="AA853" s="87"/>
      <c r="AB853" s="87"/>
      <c r="AC853" s="87"/>
      <c r="AD853" s="87"/>
      <c r="AE853" s="87"/>
      <c r="AF853" s="87"/>
      <c r="AG853" s="87"/>
    </row>
    <row r="854" spans="1:33" ht="31.5" customHeight="1">
      <c r="A854" s="87"/>
      <c r="B854" s="87"/>
      <c r="C854" s="87"/>
      <c r="D854" s="87"/>
      <c r="E854" s="396"/>
      <c r="F854" s="397"/>
      <c r="G854" s="397"/>
      <c r="H854" s="396"/>
      <c r="I854" s="397"/>
      <c r="J854" s="398"/>
      <c r="K854" s="87"/>
      <c r="L854" s="87"/>
      <c r="M854" s="398"/>
      <c r="N854" s="398"/>
      <c r="O854" s="398"/>
      <c r="P854" s="87"/>
      <c r="Q854" s="87"/>
      <c r="R854" s="87"/>
      <c r="S854" s="87"/>
      <c r="T854" s="87"/>
      <c r="U854" s="87"/>
      <c r="V854" s="87"/>
      <c r="W854" s="87"/>
      <c r="X854" s="87"/>
      <c r="Y854" s="87"/>
      <c r="Z854" s="87"/>
      <c r="AA854" s="87"/>
      <c r="AB854" s="87"/>
      <c r="AC854" s="87"/>
      <c r="AD854" s="87"/>
      <c r="AE854" s="87"/>
      <c r="AF854" s="87"/>
      <c r="AG854" s="87"/>
    </row>
    <row r="855" spans="1:33" ht="31.5" customHeight="1">
      <c r="A855" s="87"/>
      <c r="B855" s="87"/>
      <c r="C855" s="87"/>
      <c r="D855" s="87"/>
      <c r="E855" s="396"/>
      <c r="F855" s="397"/>
      <c r="G855" s="397"/>
      <c r="H855" s="396"/>
      <c r="I855" s="397"/>
      <c r="J855" s="398"/>
      <c r="K855" s="87"/>
      <c r="L855" s="87"/>
      <c r="M855" s="398"/>
      <c r="N855" s="398"/>
      <c r="O855" s="398"/>
      <c r="P855" s="87"/>
      <c r="Q855" s="87"/>
      <c r="R855" s="87"/>
      <c r="S855" s="87"/>
      <c r="T855" s="87"/>
      <c r="U855" s="87"/>
      <c r="V855" s="87"/>
      <c r="W855" s="87"/>
      <c r="X855" s="87"/>
      <c r="Y855" s="87"/>
      <c r="Z855" s="87"/>
      <c r="AA855" s="87"/>
      <c r="AB855" s="87"/>
      <c r="AC855" s="87"/>
      <c r="AD855" s="87"/>
      <c r="AE855" s="87"/>
      <c r="AF855" s="87"/>
      <c r="AG855" s="87"/>
    </row>
    <row r="856" spans="1:33" ht="31.5" customHeight="1">
      <c r="A856" s="87"/>
      <c r="B856" s="87"/>
      <c r="C856" s="87"/>
      <c r="D856" s="87"/>
      <c r="E856" s="396"/>
      <c r="F856" s="397"/>
      <c r="G856" s="397"/>
      <c r="H856" s="396"/>
      <c r="I856" s="397"/>
      <c r="J856" s="398"/>
      <c r="K856" s="87"/>
      <c r="L856" s="87"/>
      <c r="M856" s="398"/>
      <c r="N856" s="398"/>
      <c r="O856" s="398"/>
      <c r="P856" s="87"/>
      <c r="Q856" s="87"/>
      <c r="R856" s="87"/>
      <c r="S856" s="87"/>
      <c r="T856" s="87"/>
      <c r="U856" s="87"/>
      <c r="V856" s="87"/>
      <c r="W856" s="87"/>
      <c r="X856" s="87"/>
      <c r="Y856" s="87"/>
      <c r="Z856" s="87"/>
      <c r="AA856" s="87"/>
      <c r="AB856" s="87"/>
      <c r="AC856" s="87"/>
      <c r="AD856" s="87"/>
      <c r="AE856" s="87"/>
      <c r="AF856" s="87"/>
      <c r="AG856" s="87"/>
    </row>
    <row r="857" spans="1:33" ht="31.5" customHeight="1">
      <c r="A857" s="87"/>
      <c r="B857" s="87"/>
      <c r="C857" s="87"/>
      <c r="D857" s="87"/>
      <c r="E857" s="396"/>
      <c r="F857" s="397"/>
      <c r="G857" s="397"/>
      <c r="H857" s="396"/>
      <c r="I857" s="397"/>
      <c r="J857" s="398"/>
      <c r="K857" s="87"/>
      <c r="L857" s="87"/>
      <c r="M857" s="398"/>
      <c r="N857" s="398"/>
      <c r="O857" s="398"/>
      <c r="P857" s="87"/>
      <c r="Q857" s="87"/>
      <c r="R857" s="87"/>
      <c r="S857" s="87"/>
      <c r="T857" s="87"/>
      <c r="U857" s="87"/>
      <c r="V857" s="87"/>
      <c r="W857" s="87"/>
      <c r="X857" s="87"/>
      <c r="Y857" s="87"/>
      <c r="Z857" s="87"/>
      <c r="AA857" s="87"/>
      <c r="AB857" s="87"/>
      <c r="AC857" s="87"/>
      <c r="AD857" s="87"/>
      <c r="AE857" s="87"/>
      <c r="AF857" s="87"/>
      <c r="AG857" s="87"/>
    </row>
    <row r="858" spans="1:33" ht="31.5" customHeight="1">
      <c r="A858" s="87"/>
      <c r="B858" s="87"/>
      <c r="C858" s="87"/>
      <c r="D858" s="87"/>
      <c r="E858" s="396"/>
      <c r="F858" s="397"/>
      <c r="G858" s="397"/>
      <c r="H858" s="396"/>
      <c r="I858" s="397"/>
      <c r="J858" s="398"/>
      <c r="K858" s="87"/>
      <c r="L858" s="87"/>
      <c r="M858" s="398"/>
      <c r="N858" s="398"/>
      <c r="O858" s="398"/>
      <c r="P858" s="87"/>
      <c r="Q858" s="87"/>
      <c r="R858" s="87"/>
      <c r="S858" s="87"/>
      <c r="T858" s="87"/>
      <c r="U858" s="87"/>
      <c r="V858" s="87"/>
      <c r="W858" s="87"/>
      <c r="X858" s="87"/>
      <c r="Y858" s="87"/>
      <c r="Z858" s="87"/>
      <c r="AA858" s="87"/>
      <c r="AB858" s="87"/>
      <c r="AC858" s="87"/>
      <c r="AD858" s="87"/>
      <c r="AE858" s="87"/>
      <c r="AF858" s="87"/>
      <c r="AG858" s="87"/>
    </row>
    <row r="859" spans="1:33" ht="31.5" customHeight="1">
      <c r="A859" s="87"/>
      <c r="B859" s="87"/>
      <c r="C859" s="87"/>
      <c r="D859" s="87"/>
      <c r="E859" s="396"/>
      <c r="F859" s="397"/>
      <c r="G859" s="397"/>
      <c r="H859" s="396"/>
      <c r="I859" s="397"/>
      <c r="J859" s="398"/>
      <c r="K859" s="87"/>
      <c r="L859" s="87"/>
      <c r="M859" s="398"/>
      <c r="N859" s="398"/>
      <c r="O859" s="398"/>
      <c r="P859" s="87"/>
      <c r="Q859" s="87"/>
      <c r="R859" s="87"/>
      <c r="S859" s="87"/>
      <c r="T859" s="87"/>
      <c r="U859" s="87"/>
      <c r="V859" s="87"/>
      <c r="W859" s="87"/>
      <c r="X859" s="87"/>
      <c r="Y859" s="87"/>
      <c r="Z859" s="87"/>
      <c r="AA859" s="87"/>
      <c r="AB859" s="87"/>
      <c r="AC859" s="87"/>
      <c r="AD859" s="87"/>
      <c r="AE859" s="87"/>
      <c r="AF859" s="87"/>
      <c r="AG859" s="87"/>
    </row>
    <row r="860" spans="1:33" ht="31.5" customHeight="1">
      <c r="A860" s="87"/>
      <c r="B860" s="87"/>
      <c r="C860" s="87"/>
      <c r="D860" s="87"/>
      <c r="E860" s="396"/>
      <c r="F860" s="397"/>
      <c r="G860" s="397"/>
      <c r="H860" s="396"/>
      <c r="I860" s="397"/>
      <c r="J860" s="398"/>
      <c r="K860" s="87"/>
      <c r="L860" s="87"/>
      <c r="M860" s="398"/>
      <c r="N860" s="398"/>
      <c r="O860" s="398"/>
      <c r="P860" s="87"/>
      <c r="Q860" s="87"/>
      <c r="R860" s="87"/>
      <c r="S860" s="87"/>
      <c r="T860" s="87"/>
      <c r="U860" s="87"/>
      <c r="V860" s="87"/>
      <c r="W860" s="87"/>
      <c r="X860" s="87"/>
      <c r="Y860" s="87"/>
      <c r="Z860" s="87"/>
      <c r="AA860" s="87"/>
      <c r="AB860" s="87"/>
      <c r="AC860" s="87"/>
      <c r="AD860" s="87"/>
      <c r="AE860" s="87"/>
      <c r="AF860" s="87"/>
      <c r="AG860" s="87"/>
    </row>
    <row r="861" spans="1:33" ht="31.5" customHeight="1">
      <c r="A861" s="87"/>
      <c r="B861" s="87"/>
      <c r="C861" s="87"/>
      <c r="D861" s="87"/>
      <c r="E861" s="396"/>
      <c r="F861" s="397"/>
      <c r="G861" s="397"/>
      <c r="H861" s="396"/>
      <c r="I861" s="397"/>
      <c r="J861" s="398"/>
      <c r="K861" s="87"/>
      <c r="L861" s="87"/>
      <c r="M861" s="398"/>
      <c r="N861" s="398"/>
      <c r="O861" s="398"/>
      <c r="P861" s="87"/>
      <c r="Q861" s="87"/>
      <c r="R861" s="87"/>
      <c r="S861" s="87"/>
      <c r="T861" s="87"/>
      <c r="U861" s="87"/>
      <c r="V861" s="87"/>
      <c r="W861" s="87"/>
      <c r="X861" s="87"/>
      <c r="Y861" s="87"/>
      <c r="Z861" s="87"/>
      <c r="AA861" s="87"/>
      <c r="AB861" s="87"/>
      <c r="AC861" s="87"/>
      <c r="AD861" s="87"/>
      <c r="AE861" s="87"/>
      <c r="AF861" s="87"/>
      <c r="AG861" s="87"/>
    </row>
    <row r="862" spans="1:33" ht="31.5" customHeight="1">
      <c r="A862" s="87"/>
      <c r="B862" s="87"/>
      <c r="C862" s="87"/>
      <c r="D862" s="87"/>
      <c r="E862" s="396"/>
      <c r="F862" s="397"/>
      <c r="G862" s="397"/>
      <c r="H862" s="396"/>
      <c r="I862" s="397"/>
      <c r="J862" s="398"/>
      <c r="K862" s="87"/>
      <c r="L862" s="87"/>
      <c r="M862" s="398"/>
      <c r="N862" s="398"/>
      <c r="O862" s="398"/>
      <c r="P862" s="87"/>
      <c r="Q862" s="87"/>
      <c r="R862" s="87"/>
      <c r="S862" s="87"/>
      <c r="T862" s="87"/>
      <c r="U862" s="87"/>
      <c r="V862" s="87"/>
      <c r="W862" s="87"/>
      <c r="X862" s="87"/>
      <c r="Y862" s="87"/>
      <c r="Z862" s="87"/>
      <c r="AA862" s="87"/>
      <c r="AB862" s="87"/>
      <c r="AC862" s="87"/>
      <c r="AD862" s="87"/>
      <c r="AE862" s="87"/>
      <c r="AF862" s="87"/>
      <c r="AG862" s="87"/>
    </row>
    <row r="863" spans="1:33" ht="31.5" customHeight="1">
      <c r="A863" s="87"/>
      <c r="B863" s="87"/>
      <c r="C863" s="87"/>
      <c r="D863" s="87"/>
      <c r="E863" s="396"/>
      <c r="F863" s="397"/>
      <c r="G863" s="397"/>
      <c r="H863" s="396"/>
      <c r="I863" s="397"/>
      <c r="J863" s="398"/>
      <c r="K863" s="87"/>
      <c r="L863" s="87"/>
      <c r="M863" s="398"/>
      <c r="N863" s="398"/>
      <c r="O863" s="398"/>
      <c r="P863" s="87"/>
      <c r="Q863" s="87"/>
      <c r="R863" s="87"/>
      <c r="S863" s="87"/>
      <c r="T863" s="87"/>
      <c r="U863" s="87"/>
      <c r="V863" s="87"/>
      <c r="W863" s="87"/>
      <c r="X863" s="87"/>
      <c r="Y863" s="87"/>
      <c r="Z863" s="87"/>
      <c r="AA863" s="87"/>
      <c r="AB863" s="87"/>
      <c r="AC863" s="87"/>
      <c r="AD863" s="87"/>
      <c r="AE863" s="87"/>
      <c r="AF863" s="87"/>
      <c r="AG863" s="87"/>
    </row>
    <row r="864" spans="1:33" ht="31.5" customHeight="1">
      <c r="A864" s="87"/>
      <c r="B864" s="87"/>
      <c r="C864" s="87"/>
      <c r="D864" s="87"/>
      <c r="E864" s="396"/>
      <c r="F864" s="397"/>
      <c r="G864" s="397"/>
      <c r="H864" s="396"/>
      <c r="I864" s="397"/>
      <c r="J864" s="398"/>
      <c r="K864" s="87"/>
      <c r="L864" s="87"/>
      <c r="M864" s="398"/>
      <c r="N864" s="398"/>
      <c r="O864" s="398"/>
      <c r="P864" s="87"/>
      <c r="Q864" s="87"/>
      <c r="R864" s="87"/>
      <c r="S864" s="87"/>
      <c r="T864" s="87"/>
      <c r="U864" s="87"/>
      <c r="V864" s="87"/>
      <c r="W864" s="87"/>
      <c r="X864" s="87"/>
      <c r="Y864" s="87"/>
      <c r="Z864" s="87"/>
      <c r="AA864" s="87"/>
      <c r="AB864" s="87"/>
      <c r="AC864" s="87"/>
      <c r="AD864" s="87"/>
      <c r="AE864" s="87"/>
      <c r="AF864" s="87"/>
      <c r="AG864" s="87"/>
    </row>
    <row r="865" spans="1:33" ht="31.5" customHeight="1">
      <c r="A865" s="87"/>
      <c r="B865" s="87"/>
      <c r="C865" s="87"/>
      <c r="D865" s="87"/>
      <c r="E865" s="396"/>
      <c r="F865" s="397"/>
      <c r="G865" s="397"/>
      <c r="H865" s="396"/>
      <c r="I865" s="397"/>
      <c r="J865" s="398"/>
      <c r="K865" s="87"/>
      <c r="L865" s="87"/>
      <c r="M865" s="398"/>
      <c r="N865" s="398"/>
      <c r="O865" s="398"/>
      <c r="P865" s="87"/>
      <c r="Q865" s="87"/>
      <c r="R865" s="87"/>
      <c r="S865" s="87"/>
      <c r="T865" s="87"/>
      <c r="U865" s="87"/>
      <c r="V865" s="87"/>
      <c r="W865" s="87"/>
      <c r="X865" s="87"/>
      <c r="Y865" s="87"/>
      <c r="Z865" s="87"/>
      <c r="AA865" s="87"/>
      <c r="AB865" s="87"/>
      <c r="AC865" s="87"/>
      <c r="AD865" s="87"/>
      <c r="AE865" s="87"/>
      <c r="AF865" s="87"/>
      <c r="AG865" s="87"/>
    </row>
    <row r="866" spans="1:33" ht="31.5" customHeight="1">
      <c r="A866" s="87"/>
      <c r="B866" s="87"/>
      <c r="C866" s="87"/>
      <c r="D866" s="87"/>
      <c r="E866" s="396"/>
      <c r="F866" s="397"/>
      <c r="G866" s="397"/>
      <c r="H866" s="396"/>
      <c r="I866" s="397"/>
      <c r="J866" s="398"/>
      <c r="K866" s="87"/>
      <c r="L866" s="87"/>
      <c r="M866" s="398"/>
      <c r="N866" s="398"/>
      <c r="O866" s="398"/>
      <c r="P866" s="87"/>
      <c r="Q866" s="87"/>
      <c r="R866" s="87"/>
      <c r="S866" s="87"/>
      <c r="T866" s="87"/>
      <c r="U866" s="87"/>
      <c r="V866" s="87"/>
      <c r="W866" s="87"/>
      <c r="X866" s="87"/>
      <c r="Y866" s="87"/>
      <c r="Z866" s="87"/>
      <c r="AA866" s="87"/>
      <c r="AB866" s="87"/>
      <c r="AC866" s="87"/>
      <c r="AD866" s="87"/>
      <c r="AE866" s="87"/>
      <c r="AF866" s="87"/>
      <c r="AG866" s="87"/>
    </row>
    <row r="867" spans="1:33" ht="31.5" customHeight="1">
      <c r="A867" s="87"/>
      <c r="B867" s="87"/>
      <c r="C867" s="87"/>
      <c r="D867" s="87"/>
      <c r="E867" s="396"/>
      <c r="F867" s="397"/>
      <c r="G867" s="397"/>
      <c r="H867" s="396"/>
      <c r="I867" s="397"/>
      <c r="J867" s="398"/>
      <c r="K867" s="87"/>
      <c r="L867" s="87"/>
      <c r="M867" s="398"/>
      <c r="N867" s="398"/>
      <c r="O867" s="398"/>
      <c r="P867" s="87"/>
      <c r="Q867" s="87"/>
      <c r="R867" s="87"/>
      <c r="S867" s="87"/>
      <c r="T867" s="87"/>
      <c r="U867" s="87"/>
      <c r="V867" s="87"/>
      <c r="W867" s="87"/>
      <c r="X867" s="87"/>
      <c r="Y867" s="87"/>
      <c r="Z867" s="87"/>
      <c r="AA867" s="87"/>
      <c r="AB867" s="87"/>
      <c r="AC867" s="87"/>
      <c r="AD867" s="87"/>
      <c r="AE867" s="87"/>
      <c r="AF867" s="87"/>
      <c r="AG867" s="87"/>
    </row>
    <row r="868" spans="1:33" ht="31.5" customHeight="1">
      <c r="A868" s="87"/>
      <c r="B868" s="87"/>
      <c r="C868" s="87"/>
      <c r="D868" s="87"/>
      <c r="E868" s="396"/>
      <c r="F868" s="397"/>
      <c r="G868" s="397"/>
      <c r="H868" s="396"/>
      <c r="I868" s="397"/>
      <c r="J868" s="398"/>
      <c r="K868" s="87"/>
      <c r="L868" s="87"/>
      <c r="M868" s="398"/>
      <c r="N868" s="398"/>
      <c r="O868" s="398"/>
      <c r="P868" s="87"/>
      <c r="Q868" s="87"/>
      <c r="R868" s="87"/>
      <c r="S868" s="87"/>
      <c r="T868" s="87"/>
      <c r="U868" s="87"/>
      <c r="V868" s="87"/>
      <c r="W868" s="87"/>
      <c r="X868" s="87"/>
      <c r="Y868" s="87"/>
      <c r="Z868" s="87"/>
      <c r="AA868" s="87"/>
      <c r="AB868" s="87"/>
      <c r="AC868" s="87"/>
      <c r="AD868" s="87"/>
      <c r="AE868" s="87"/>
      <c r="AF868" s="87"/>
      <c r="AG868" s="87"/>
    </row>
    <row r="869" spans="1:33" ht="31.5" customHeight="1">
      <c r="A869" s="87"/>
      <c r="B869" s="87"/>
      <c r="C869" s="87"/>
      <c r="D869" s="87"/>
      <c r="E869" s="396"/>
      <c r="F869" s="397"/>
      <c r="G869" s="397"/>
      <c r="H869" s="396"/>
      <c r="I869" s="397"/>
      <c r="J869" s="398"/>
      <c r="K869" s="87"/>
      <c r="L869" s="87"/>
      <c r="M869" s="398"/>
      <c r="N869" s="398"/>
      <c r="O869" s="398"/>
      <c r="P869" s="87"/>
      <c r="Q869" s="87"/>
      <c r="R869" s="87"/>
      <c r="S869" s="87"/>
      <c r="T869" s="87"/>
      <c r="U869" s="87"/>
      <c r="V869" s="87"/>
      <c r="W869" s="87"/>
      <c r="X869" s="87"/>
      <c r="Y869" s="87"/>
      <c r="Z869" s="87"/>
      <c r="AA869" s="87"/>
      <c r="AB869" s="87"/>
      <c r="AC869" s="87"/>
      <c r="AD869" s="87"/>
      <c r="AE869" s="87"/>
      <c r="AF869" s="87"/>
      <c r="AG869" s="87"/>
    </row>
    <row r="870" spans="1:33" ht="31.5" customHeight="1">
      <c r="A870" s="87"/>
      <c r="B870" s="87"/>
      <c r="C870" s="87"/>
      <c r="D870" s="87"/>
      <c r="E870" s="396"/>
      <c r="F870" s="397"/>
      <c r="G870" s="397"/>
      <c r="H870" s="396"/>
      <c r="I870" s="397"/>
      <c r="J870" s="398"/>
      <c r="K870" s="87"/>
      <c r="L870" s="87"/>
      <c r="M870" s="398"/>
      <c r="N870" s="398"/>
      <c r="O870" s="398"/>
      <c r="P870" s="87"/>
      <c r="Q870" s="87"/>
      <c r="R870" s="87"/>
      <c r="S870" s="87"/>
      <c r="T870" s="87"/>
      <c r="U870" s="87"/>
      <c r="V870" s="87"/>
      <c r="W870" s="87"/>
      <c r="X870" s="87"/>
      <c r="Y870" s="87"/>
      <c r="Z870" s="87"/>
      <c r="AA870" s="87"/>
      <c r="AB870" s="87"/>
      <c r="AC870" s="87"/>
      <c r="AD870" s="87"/>
      <c r="AE870" s="87"/>
      <c r="AF870" s="87"/>
      <c r="AG870" s="87"/>
    </row>
    <row r="871" spans="1:33" ht="31.5" customHeight="1">
      <c r="A871" s="87"/>
      <c r="B871" s="87"/>
      <c r="C871" s="87"/>
      <c r="D871" s="87"/>
      <c r="E871" s="396"/>
      <c r="F871" s="397"/>
      <c r="G871" s="397"/>
      <c r="H871" s="396"/>
      <c r="I871" s="397"/>
      <c r="J871" s="398"/>
      <c r="K871" s="87"/>
      <c r="L871" s="87"/>
      <c r="M871" s="398"/>
      <c r="N871" s="398"/>
      <c r="O871" s="398"/>
      <c r="P871" s="87"/>
      <c r="Q871" s="87"/>
      <c r="R871" s="87"/>
      <c r="S871" s="87"/>
      <c r="T871" s="87"/>
      <c r="U871" s="87"/>
      <c r="V871" s="87"/>
      <c r="W871" s="87"/>
      <c r="X871" s="87"/>
      <c r="Y871" s="87"/>
      <c r="Z871" s="87"/>
      <c r="AA871" s="87"/>
      <c r="AB871" s="87"/>
      <c r="AC871" s="87"/>
      <c r="AD871" s="87"/>
      <c r="AE871" s="87"/>
      <c r="AF871" s="87"/>
      <c r="AG871" s="87"/>
    </row>
    <row r="872" spans="1:33" ht="31.5" customHeight="1">
      <c r="A872" s="87"/>
      <c r="B872" s="87"/>
      <c r="C872" s="87"/>
      <c r="D872" s="87"/>
      <c r="E872" s="396"/>
      <c r="F872" s="397"/>
      <c r="G872" s="397"/>
      <c r="H872" s="396"/>
      <c r="I872" s="397"/>
      <c r="J872" s="398"/>
      <c r="K872" s="87"/>
      <c r="L872" s="87"/>
      <c r="M872" s="398"/>
      <c r="N872" s="398"/>
      <c r="O872" s="398"/>
      <c r="P872" s="87"/>
      <c r="Q872" s="87"/>
      <c r="R872" s="87"/>
      <c r="S872" s="87"/>
      <c r="T872" s="87"/>
      <c r="U872" s="87"/>
      <c r="V872" s="87"/>
      <c r="W872" s="87"/>
      <c r="X872" s="87"/>
      <c r="Y872" s="87"/>
      <c r="Z872" s="87"/>
      <c r="AA872" s="87"/>
      <c r="AB872" s="87"/>
      <c r="AC872" s="87"/>
      <c r="AD872" s="87"/>
      <c r="AE872" s="87"/>
      <c r="AF872" s="87"/>
      <c r="AG872" s="87"/>
    </row>
    <row r="873" spans="1:33" ht="31.5" customHeight="1">
      <c r="A873" s="87"/>
      <c r="B873" s="87"/>
      <c r="C873" s="87"/>
      <c r="D873" s="87"/>
      <c r="E873" s="396"/>
      <c r="F873" s="397"/>
      <c r="G873" s="397"/>
      <c r="H873" s="396"/>
      <c r="I873" s="397"/>
      <c r="J873" s="398"/>
      <c r="K873" s="87"/>
      <c r="L873" s="87"/>
      <c r="M873" s="398"/>
      <c r="N873" s="398"/>
      <c r="O873" s="398"/>
      <c r="P873" s="87"/>
      <c r="Q873" s="87"/>
      <c r="R873" s="87"/>
      <c r="S873" s="87"/>
      <c r="T873" s="87"/>
      <c r="U873" s="87"/>
      <c r="V873" s="87"/>
      <c r="W873" s="87"/>
      <c r="X873" s="87"/>
      <c r="Y873" s="87"/>
      <c r="Z873" s="87"/>
      <c r="AA873" s="87"/>
      <c r="AB873" s="87"/>
      <c r="AC873" s="87"/>
      <c r="AD873" s="87"/>
      <c r="AE873" s="87"/>
      <c r="AF873" s="87"/>
      <c r="AG873" s="87"/>
    </row>
    <row r="874" spans="1:33" ht="31.5" customHeight="1">
      <c r="A874" s="87"/>
      <c r="B874" s="87"/>
      <c r="C874" s="87"/>
      <c r="D874" s="87"/>
      <c r="E874" s="396"/>
      <c r="F874" s="397"/>
      <c r="G874" s="397"/>
      <c r="H874" s="396"/>
      <c r="I874" s="397"/>
      <c r="J874" s="398"/>
      <c r="K874" s="87"/>
      <c r="L874" s="87"/>
      <c r="M874" s="398"/>
      <c r="N874" s="398"/>
      <c r="O874" s="398"/>
      <c r="P874" s="87"/>
      <c r="Q874" s="87"/>
      <c r="R874" s="87"/>
      <c r="S874" s="87"/>
      <c r="T874" s="87"/>
      <c r="U874" s="87"/>
      <c r="V874" s="87"/>
      <c r="W874" s="87"/>
      <c r="X874" s="87"/>
      <c r="Y874" s="87"/>
      <c r="Z874" s="87"/>
      <c r="AA874" s="87"/>
      <c r="AB874" s="87"/>
      <c r="AC874" s="87"/>
      <c r="AD874" s="87"/>
      <c r="AE874" s="87"/>
      <c r="AF874" s="87"/>
      <c r="AG874" s="87"/>
    </row>
    <row r="875" spans="1:33" ht="31.5" customHeight="1">
      <c r="A875" s="87"/>
      <c r="B875" s="87"/>
      <c r="C875" s="87"/>
      <c r="D875" s="87"/>
      <c r="E875" s="396"/>
      <c r="F875" s="397"/>
      <c r="G875" s="397"/>
      <c r="H875" s="396"/>
      <c r="I875" s="397"/>
      <c r="J875" s="398"/>
      <c r="K875" s="87"/>
      <c r="L875" s="87"/>
      <c r="M875" s="398"/>
      <c r="N875" s="398"/>
      <c r="O875" s="398"/>
      <c r="P875" s="87"/>
      <c r="Q875" s="87"/>
      <c r="R875" s="87"/>
      <c r="S875" s="87"/>
      <c r="T875" s="87"/>
      <c r="U875" s="87"/>
      <c r="V875" s="87"/>
      <c r="W875" s="87"/>
      <c r="X875" s="87"/>
      <c r="Y875" s="87"/>
      <c r="Z875" s="87"/>
      <c r="AA875" s="87"/>
      <c r="AB875" s="87"/>
      <c r="AC875" s="87"/>
      <c r="AD875" s="87"/>
      <c r="AE875" s="87"/>
      <c r="AF875" s="87"/>
      <c r="AG875" s="87"/>
    </row>
    <row r="876" spans="1:33" ht="31.5" customHeight="1">
      <c r="A876" s="87"/>
      <c r="B876" s="87"/>
      <c r="C876" s="87"/>
      <c r="D876" s="87"/>
      <c r="E876" s="396"/>
      <c r="F876" s="397"/>
      <c r="G876" s="397"/>
      <c r="H876" s="396"/>
      <c r="I876" s="397"/>
      <c r="J876" s="398"/>
      <c r="K876" s="87"/>
      <c r="L876" s="87"/>
      <c r="M876" s="398"/>
      <c r="N876" s="398"/>
      <c r="O876" s="398"/>
      <c r="P876" s="87"/>
      <c r="Q876" s="87"/>
      <c r="R876" s="87"/>
      <c r="S876" s="87"/>
      <c r="T876" s="87"/>
      <c r="U876" s="87"/>
      <c r="V876" s="87"/>
      <c r="W876" s="87"/>
      <c r="X876" s="87"/>
      <c r="Y876" s="87"/>
      <c r="Z876" s="87"/>
      <c r="AA876" s="87"/>
      <c r="AB876" s="87"/>
      <c r="AC876" s="87"/>
      <c r="AD876" s="87"/>
      <c r="AE876" s="87"/>
      <c r="AF876" s="87"/>
      <c r="AG876" s="87"/>
    </row>
    <row r="877" spans="1:33" ht="31.5" customHeight="1">
      <c r="A877" s="87"/>
      <c r="B877" s="87"/>
      <c r="C877" s="87"/>
      <c r="D877" s="87"/>
      <c r="E877" s="396"/>
      <c r="F877" s="397"/>
      <c r="G877" s="397"/>
      <c r="H877" s="396"/>
      <c r="I877" s="397"/>
      <c r="J877" s="398"/>
      <c r="K877" s="87"/>
      <c r="L877" s="87"/>
      <c r="M877" s="398"/>
      <c r="N877" s="398"/>
      <c r="O877" s="398"/>
      <c r="P877" s="87"/>
      <c r="Q877" s="87"/>
      <c r="R877" s="87"/>
      <c r="S877" s="87"/>
      <c r="T877" s="87"/>
      <c r="U877" s="87"/>
      <c r="V877" s="87"/>
      <c r="W877" s="87"/>
      <c r="X877" s="87"/>
      <c r="Y877" s="87"/>
      <c r="Z877" s="87"/>
      <c r="AA877" s="87"/>
      <c r="AB877" s="87"/>
      <c r="AC877" s="87"/>
      <c r="AD877" s="87"/>
      <c r="AE877" s="87"/>
      <c r="AF877" s="87"/>
      <c r="AG877" s="87"/>
    </row>
    <row r="878" spans="1:33" ht="31.5" customHeight="1">
      <c r="A878" s="87"/>
      <c r="B878" s="87"/>
      <c r="C878" s="87"/>
      <c r="D878" s="87"/>
      <c r="E878" s="396"/>
      <c r="F878" s="397"/>
      <c r="G878" s="397"/>
      <c r="H878" s="396"/>
      <c r="I878" s="397"/>
      <c r="J878" s="398"/>
      <c r="K878" s="87"/>
      <c r="L878" s="87"/>
      <c r="M878" s="398"/>
      <c r="N878" s="398"/>
      <c r="O878" s="398"/>
      <c r="P878" s="87"/>
      <c r="Q878" s="87"/>
      <c r="R878" s="87"/>
      <c r="S878" s="87"/>
      <c r="T878" s="87"/>
      <c r="U878" s="87"/>
      <c r="V878" s="87"/>
      <c r="W878" s="87"/>
      <c r="X878" s="87"/>
      <c r="Y878" s="87"/>
      <c r="Z878" s="87"/>
      <c r="AA878" s="87"/>
      <c r="AB878" s="87"/>
      <c r="AC878" s="87"/>
      <c r="AD878" s="87"/>
      <c r="AE878" s="87"/>
      <c r="AF878" s="87"/>
      <c r="AG878" s="87"/>
    </row>
    <row r="879" spans="1:33" ht="31.5" customHeight="1">
      <c r="A879" s="87"/>
      <c r="B879" s="87"/>
      <c r="C879" s="87"/>
      <c r="D879" s="87"/>
      <c r="E879" s="396"/>
      <c r="F879" s="397"/>
      <c r="G879" s="397"/>
      <c r="H879" s="396"/>
      <c r="I879" s="397"/>
      <c r="J879" s="398"/>
      <c r="K879" s="87"/>
      <c r="L879" s="87"/>
      <c r="M879" s="398"/>
      <c r="N879" s="398"/>
      <c r="O879" s="398"/>
      <c r="P879" s="87"/>
      <c r="Q879" s="87"/>
      <c r="R879" s="87"/>
      <c r="S879" s="87"/>
      <c r="T879" s="87"/>
      <c r="U879" s="87"/>
      <c r="V879" s="87"/>
      <c r="W879" s="87"/>
      <c r="X879" s="87"/>
      <c r="Y879" s="87"/>
      <c r="Z879" s="87"/>
      <c r="AA879" s="87"/>
      <c r="AB879" s="87"/>
      <c r="AC879" s="87"/>
      <c r="AD879" s="87"/>
      <c r="AE879" s="87"/>
      <c r="AF879" s="87"/>
      <c r="AG879" s="87"/>
    </row>
    <row r="880" spans="1:33" ht="31.5" customHeight="1">
      <c r="A880" s="87"/>
      <c r="B880" s="87"/>
      <c r="C880" s="87"/>
      <c r="D880" s="87"/>
      <c r="E880" s="396"/>
      <c r="F880" s="397"/>
      <c r="G880" s="397"/>
      <c r="H880" s="396"/>
      <c r="I880" s="397"/>
      <c r="J880" s="398"/>
      <c r="K880" s="87"/>
      <c r="L880" s="87"/>
      <c r="M880" s="398"/>
      <c r="N880" s="398"/>
      <c r="O880" s="398"/>
      <c r="P880" s="87"/>
      <c r="Q880" s="87"/>
      <c r="R880" s="87"/>
      <c r="S880" s="87"/>
      <c r="T880" s="87"/>
      <c r="U880" s="87"/>
      <c r="V880" s="87"/>
      <c r="W880" s="87"/>
      <c r="X880" s="87"/>
      <c r="Y880" s="87"/>
      <c r="Z880" s="87"/>
      <c r="AA880" s="87"/>
      <c r="AB880" s="87"/>
      <c r="AC880" s="87"/>
      <c r="AD880" s="87"/>
      <c r="AE880" s="87"/>
      <c r="AF880" s="87"/>
      <c r="AG880" s="87"/>
    </row>
    <row r="881" spans="1:33" ht="31.5" customHeight="1">
      <c r="A881" s="87"/>
      <c r="B881" s="87"/>
      <c r="C881" s="87"/>
      <c r="D881" s="87"/>
      <c r="E881" s="396"/>
      <c r="F881" s="397"/>
      <c r="G881" s="397"/>
      <c r="H881" s="396"/>
      <c r="I881" s="397"/>
      <c r="J881" s="398"/>
      <c r="K881" s="87"/>
      <c r="L881" s="87"/>
      <c r="M881" s="398"/>
      <c r="N881" s="398"/>
      <c r="O881" s="398"/>
      <c r="P881" s="87"/>
      <c r="Q881" s="87"/>
      <c r="R881" s="87"/>
      <c r="S881" s="87"/>
      <c r="T881" s="87"/>
      <c r="U881" s="87"/>
      <c r="V881" s="87"/>
      <c r="W881" s="87"/>
      <c r="X881" s="87"/>
      <c r="Y881" s="87"/>
      <c r="Z881" s="87"/>
      <c r="AA881" s="87"/>
      <c r="AB881" s="87"/>
      <c r="AC881" s="87"/>
      <c r="AD881" s="87"/>
      <c r="AE881" s="87"/>
      <c r="AF881" s="87"/>
      <c r="AG881" s="87"/>
    </row>
    <row r="882" spans="1:33" ht="31.5" customHeight="1">
      <c r="A882" s="87"/>
      <c r="B882" s="87"/>
      <c r="C882" s="87"/>
      <c r="D882" s="87"/>
      <c r="E882" s="396"/>
      <c r="F882" s="397"/>
      <c r="G882" s="397"/>
      <c r="H882" s="396"/>
      <c r="I882" s="397"/>
      <c r="J882" s="398"/>
      <c r="K882" s="87"/>
      <c r="L882" s="87"/>
      <c r="M882" s="398"/>
      <c r="N882" s="398"/>
      <c r="O882" s="398"/>
      <c r="P882" s="87"/>
      <c r="Q882" s="87"/>
      <c r="R882" s="87"/>
      <c r="S882" s="87"/>
      <c r="T882" s="87"/>
      <c r="U882" s="87"/>
      <c r="V882" s="87"/>
      <c r="W882" s="87"/>
      <c r="X882" s="87"/>
      <c r="Y882" s="87"/>
      <c r="Z882" s="87"/>
      <c r="AA882" s="87"/>
      <c r="AB882" s="87"/>
      <c r="AC882" s="87"/>
      <c r="AD882" s="87"/>
      <c r="AE882" s="87"/>
      <c r="AF882" s="87"/>
      <c r="AG882" s="87"/>
    </row>
    <row r="883" spans="1:33" ht="31.5" customHeight="1">
      <c r="A883" s="87"/>
      <c r="B883" s="87"/>
      <c r="C883" s="87"/>
      <c r="D883" s="87"/>
      <c r="E883" s="396"/>
      <c r="F883" s="397"/>
      <c r="G883" s="397"/>
      <c r="H883" s="396"/>
      <c r="I883" s="397"/>
      <c r="J883" s="398"/>
      <c r="K883" s="87"/>
      <c r="L883" s="87"/>
      <c r="M883" s="398"/>
      <c r="N883" s="398"/>
      <c r="O883" s="398"/>
      <c r="P883" s="87"/>
      <c r="Q883" s="87"/>
      <c r="R883" s="87"/>
      <c r="S883" s="87"/>
      <c r="T883" s="87"/>
      <c r="U883" s="87"/>
      <c r="V883" s="87"/>
      <c r="W883" s="87"/>
      <c r="X883" s="87"/>
      <c r="Y883" s="87"/>
      <c r="Z883" s="87"/>
      <c r="AA883" s="87"/>
      <c r="AB883" s="87"/>
      <c r="AC883" s="87"/>
      <c r="AD883" s="87"/>
      <c r="AE883" s="87"/>
      <c r="AF883" s="87"/>
      <c r="AG883" s="87"/>
    </row>
    <row r="884" spans="1:33" ht="31.5" customHeight="1">
      <c r="A884" s="87"/>
      <c r="B884" s="87"/>
      <c r="C884" s="87"/>
      <c r="D884" s="87"/>
      <c r="E884" s="396"/>
      <c r="F884" s="397"/>
      <c r="G884" s="397"/>
      <c r="H884" s="396"/>
      <c r="I884" s="397"/>
      <c r="J884" s="398"/>
      <c r="K884" s="87"/>
      <c r="L884" s="87"/>
      <c r="M884" s="398"/>
      <c r="N884" s="398"/>
      <c r="O884" s="398"/>
      <c r="P884" s="87"/>
      <c r="Q884" s="87"/>
      <c r="R884" s="87"/>
      <c r="S884" s="87"/>
      <c r="T884" s="87"/>
      <c r="U884" s="87"/>
      <c r="V884" s="87"/>
      <c r="W884" s="87"/>
      <c r="X884" s="87"/>
      <c r="Y884" s="87"/>
      <c r="Z884" s="87"/>
      <c r="AA884" s="87"/>
      <c r="AB884" s="87"/>
      <c r="AC884" s="87"/>
      <c r="AD884" s="87"/>
      <c r="AE884" s="87"/>
      <c r="AF884" s="87"/>
      <c r="AG884" s="87"/>
    </row>
    <row r="885" spans="1:33" ht="31.5" customHeight="1">
      <c r="A885" s="87"/>
      <c r="B885" s="87"/>
      <c r="C885" s="87"/>
      <c r="D885" s="87"/>
      <c r="E885" s="396"/>
      <c r="F885" s="397"/>
      <c r="G885" s="397"/>
      <c r="H885" s="396"/>
      <c r="I885" s="397"/>
      <c r="J885" s="398"/>
      <c r="K885" s="87"/>
      <c r="L885" s="87"/>
      <c r="M885" s="398"/>
      <c r="N885" s="398"/>
      <c r="O885" s="398"/>
      <c r="P885" s="87"/>
      <c r="Q885" s="87"/>
      <c r="R885" s="87"/>
      <c r="S885" s="87"/>
      <c r="T885" s="87"/>
      <c r="U885" s="87"/>
      <c r="V885" s="87"/>
      <c r="W885" s="87"/>
      <c r="X885" s="87"/>
      <c r="Y885" s="87"/>
      <c r="Z885" s="87"/>
      <c r="AA885" s="87"/>
      <c r="AB885" s="87"/>
      <c r="AC885" s="87"/>
      <c r="AD885" s="87"/>
      <c r="AE885" s="87"/>
      <c r="AF885" s="87"/>
      <c r="AG885" s="87"/>
    </row>
    <row r="886" spans="1:33" ht="31.5" customHeight="1">
      <c r="A886" s="87"/>
      <c r="B886" s="87"/>
      <c r="C886" s="87"/>
      <c r="D886" s="87"/>
      <c r="E886" s="396"/>
      <c r="F886" s="397"/>
      <c r="G886" s="397"/>
      <c r="H886" s="396"/>
      <c r="I886" s="397"/>
      <c r="J886" s="398"/>
      <c r="K886" s="87"/>
      <c r="L886" s="87"/>
      <c r="M886" s="398"/>
      <c r="N886" s="398"/>
      <c r="O886" s="398"/>
      <c r="P886" s="87"/>
      <c r="Q886" s="87"/>
      <c r="R886" s="87"/>
      <c r="S886" s="87"/>
      <c r="T886" s="87"/>
      <c r="U886" s="87"/>
      <c r="V886" s="87"/>
      <c r="W886" s="87"/>
      <c r="X886" s="87"/>
      <c r="Y886" s="87"/>
      <c r="Z886" s="87"/>
      <c r="AA886" s="87"/>
      <c r="AB886" s="87"/>
      <c r="AC886" s="87"/>
      <c r="AD886" s="87"/>
      <c r="AE886" s="87"/>
      <c r="AF886" s="87"/>
      <c r="AG886" s="87"/>
    </row>
    <row r="887" spans="1:33" ht="31.5" customHeight="1">
      <c r="A887" s="87"/>
      <c r="B887" s="87"/>
      <c r="C887" s="87"/>
      <c r="D887" s="87"/>
      <c r="E887" s="396"/>
      <c r="F887" s="397"/>
      <c r="G887" s="397"/>
      <c r="H887" s="396"/>
      <c r="I887" s="397"/>
      <c r="J887" s="398"/>
      <c r="K887" s="87"/>
      <c r="L887" s="87"/>
      <c r="M887" s="398"/>
      <c r="N887" s="398"/>
      <c r="O887" s="398"/>
      <c r="P887" s="87"/>
      <c r="Q887" s="87"/>
      <c r="R887" s="87"/>
      <c r="S887" s="87"/>
      <c r="T887" s="87"/>
      <c r="U887" s="87"/>
      <c r="V887" s="87"/>
      <c r="W887" s="87"/>
      <c r="X887" s="87"/>
      <c r="Y887" s="87"/>
      <c r="Z887" s="87"/>
      <c r="AA887" s="87"/>
      <c r="AB887" s="87"/>
      <c r="AC887" s="87"/>
      <c r="AD887" s="87"/>
      <c r="AE887" s="87"/>
      <c r="AF887" s="87"/>
      <c r="AG887" s="87"/>
    </row>
    <row r="888" spans="1:33" ht="31.5" customHeight="1">
      <c r="A888" s="87"/>
      <c r="B888" s="87"/>
      <c r="C888" s="87"/>
      <c r="D888" s="87"/>
      <c r="E888" s="396"/>
      <c r="F888" s="397"/>
      <c r="G888" s="397"/>
      <c r="H888" s="396"/>
      <c r="I888" s="397"/>
      <c r="J888" s="398"/>
      <c r="K888" s="87"/>
      <c r="L888" s="87"/>
      <c r="M888" s="398"/>
      <c r="N888" s="398"/>
      <c r="O888" s="398"/>
      <c r="P888" s="87"/>
      <c r="Q888" s="87"/>
      <c r="R888" s="87"/>
      <c r="S888" s="87"/>
      <c r="T888" s="87"/>
      <c r="U888" s="87"/>
      <c r="V888" s="87"/>
      <c r="W888" s="87"/>
      <c r="X888" s="87"/>
      <c r="Y888" s="87"/>
      <c r="Z888" s="87"/>
      <c r="AA888" s="87"/>
      <c r="AB888" s="87"/>
      <c r="AC888" s="87"/>
      <c r="AD888" s="87"/>
      <c r="AE888" s="87"/>
      <c r="AF888" s="87"/>
      <c r="AG888" s="87"/>
    </row>
    <row r="889" spans="1:33" ht="31.5" customHeight="1">
      <c r="A889" s="87"/>
      <c r="B889" s="87"/>
      <c r="C889" s="87"/>
      <c r="D889" s="87"/>
      <c r="E889" s="396"/>
      <c r="F889" s="397"/>
      <c r="G889" s="397"/>
      <c r="H889" s="396"/>
      <c r="I889" s="397"/>
      <c r="J889" s="398"/>
      <c r="K889" s="87"/>
      <c r="L889" s="87"/>
      <c r="M889" s="398"/>
      <c r="N889" s="398"/>
      <c r="O889" s="398"/>
      <c r="P889" s="87"/>
      <c r="Q889" s="87"/>
      <c r="R889" s="87"/>
      <c r="S889" s="87"/>
      <c r="T889" s="87"/>
      <c r="U889" s="87"/>
      <c r="V889" s="87"/>
      <c r="W889" s="87"/>
      <c r="X889" s="87"/>
      <c r="Y889" s="87"/>
      <c r="Z889" s="87"/>
      <c r="AA889" s="87"/>
      <c r="AB889" s="87"/>
      <c r="AC889" s="87"/>
      <c r="AD889" s="87"/>
      <c r="AE889" s="87"/>
      <c r="AF889" s="87"/>
      <c r="AG889" s="87"/>
    </row>
    <row r="890" spans="1:33" ht="31.5" customHeight="1">
      <c r="A890" s="87"/>
      <c r="B890" s="87"/>
      <c r="C890" s="87"/>
      <c r="D890" s="87"/>
      <c r="E890" s="396"/>
      <c r="F890" s="397"/>
      <c r="G890" s="397"/>
      <c r="H890" s="396"/>
      <c r="I890" s="397"/>
      <c r="J890" s="398"/>
      <c r="K890" s="87"/>
      <c r="L890" s="87"/>
      <c r="M890" s="398"/>
      <c r="N890" s="398"/>
      <c r="O890" s="398"/>
      <c r="P890" s="87"/>
      <c r="Q890" s="87"/>
      <c r="R890" s="87"/>
      <c r="S890" s="87"/>
      <c r="T890" s="87"/>
      <c r="U890" s="87"/>
      <c r="V890" s="87"/>
      <c r="W890" s="87"/>
      <c r="X890" s="87"/>
      <c r="Y890" s="87"/>
      <c r="Z890" s="87"/>
      <c r="AA890" s="87"/>
      <c r="AB890" s="87"/>
      <c r="AC890" s="87"/>
      <c r="AD890" s="87"/>
      <c r="AE890" s="87"/>
      <c r="AF890" s="87"/>
      <c r="AG890" s="87"/>
    </row>
    <row r="891" spans="1:33" ht="31.5" customHeight="1">
      <c r="A891" s="87"/>
      <c r="B891" s="87"/>
      <c r="C891" s="87"/>
      <c r="D891" s="87"/>
      <c r="E891" s="396"/>
      <c r="F891" s="397"/>
      <c r="G891" s="397"/>
      <c r="H891" s="396"/>
      <c r="I891" s="397"/>
      <c r="J891" s="398"/>
      <c r="K891" s="87"/>
      <c r="L891" s="87"/>
      <c r="M891" s="398"/>
      <c r="N891" s="398"/>
      <c r="O891" s="398"/>
      <c r="P891" s="87"/>
      <c r="Q891" s="87"/>
      <c r="R891" s="87"/>
      <c r="S891" s="87"/>
      <c r="T891" s="87"/>
      <c r="U891" s="87"/>
      <c r="V891" s="87"/>
      <c r="W891" s="87"/>
      <c r="X891" s="87"/>
      <c r="Y891" s="87"/>
      <c r="Z891" s="87"/>
      <c r="AA891" s="87"/>
      <c r="AB891" s="87"/>
      <c r="AC891" s="87"/>
      <c r="AD891" s="87"/>
      <c r="AE891" s="87"/>
      <c r="AF891" s="87"/>
      <c r="AG891" s="87"/>
    </row>
    <row r="892" spans="1:33" ht="31.5" customHeight="1">
      <c r="A892" s="87"/>
      <c r="B892" s="87"/>
      <c r="C892" s="87"/>
      <c r="D892" s="87"/>
      <c r="E892" s="396"/>
      <c r="F892" s="397"/>
      <c r="G892" s="397"/>
      <c r="H892" s="396"/>
      <c r="I892" s="397"/>
      <c r="J892" s="398"/>
      <c r="K892" s="87"/>
      <c r="L892" s="87"/>
      <c r="M892" s="398"/>
      <c r="N892" s="398"/>
      <c r="O892" s="398"/>
      <c r="P892" s="87"/>
      <c r="Q892" s="87"/>
      <c r="R892" s="87"/>
      <c r="S892" s="87"/>
      <c r="T892" s="87"/>
      <c r="U892" s="87"/>
      <c r="V892" s="87"/>
      <c r="W892" s="87"/>
      <c r="X892" s="87"/>
      <c r="Y892" s="87"/>
      <c r="Z892" s="87"/>
      <c r="AA892" s="87"/>
      <c r="AB892" s="87"/>
      <c r="AC892" s="87"/>
      <c r="AD892" s="87"/>
      <c r="AE892" s="87"/>
      <c r="AF892" s="87"/>
      <c r="AG892" s="87"/>
    </row>
    <row r="893" spans="1:33" ht="31.5" customHeight="1">
      <c r="A893" s="87"/>
      <c r="B893" s="87"/>
      <c r="C893" s="87"/>
      <c r="D893" s="87"/>
      <c r="E893" s="396"/>
      <c r="F893" s="397"/>
      <c r="G893" s="397"/>
      <c r="H893" s="396"/>
      <c r="I893" s="397"/>
      <c r="J893" s="398"/>
      <c r="K893" s="87"/>
      <c r="L893" s="87"/>
      <c r="M893" s="398"/>
      <c r="N893" s="398"/>
      <c r="O893" s="398"/>
      <c r="P893" s="87"/>
      <c r="Q893" s="87"/>
      <c r="R893" s="87"/>
      <c r="S893" s="87"/>
      <c r="T893" s="87"/>
      <c r="U893" s="87"/>
      <c r="V893" s="87"/>
      <c r="W893" s="87"/>
      <c r="X893" s="87"/>
      <c r="Y893" s="87"/>
      <c r="Z893" s="87"/>
      <c r="AA893" s="87"/>
      <c r="AB893" s="87"/>
      <c r="AC893" s="87"/>
      <c r="AD893" s="87"/>
      <c r="AE893" s="87"/>
      <c r="AF893" s="87"/>
      <c r="AG893" s="87"/>
    </row>
    <row r="894" spans="1:33" ht="31.5" customHeight="1">
      <c r="A894" s="87"/>
      <c r="B894" s="87"/>
      <c r="C894" s="87"/>
      <c r="D894" s="87"/>
      <c r="E894" s="396"/>
      <c r="F894" s="397"/>
      <c r="G894" s="397"/>
      <c r="H894" s="396"/>
      <c r="I894" s="397"/>
      <c r="J894" s="398"/>
      <c r="K894" s="87"/>
      <c r="L894" s="87"/>
      <c r="M894" s="398"/>
      <c r="N894" s="398"/>
      <c r="O894" s="398"/>
      <c r="P894" s="87"/>
      <c r="Q894" s="87"/>
      <c r="R894" s="87"/>
      <c r="S894" s="87"/>
      <c r="T894" s="87"/>
      <c r="U894" s="87"/>
      <c r="V894" s="87"/>
      <c r="W894" s="87"/>
      <c r="X894" s="87"/>
      <c r="Y894" s="87"/>
      <c r="Z894" s="87"/>
      <c r="AA894" s="87"/>
      <c r="AB894" s="87"/>
      <c r="AC894" s="87"/>
      <c r="AD894" s="87"/>
      <c r="AE894" s="87"/>
      <c r="AF894" s="87"/>
      <c r="AG894" s="87"/>
    </row>
    <row r="895" spans="1:33" ht="31.5" customHeight="1">
      <c r="A895" s="87"/>
      <c r="B895" s="87"/>
      <c r="C895" s="87"/>
      <c r="D895" s="87"/>
      <c r="E895" s="396"/>
      <c r="F895" s="397"/>
      <c r="G895" s="397"/>
      <c r="H895" s="396"/>
      <c r="I895" s="397"/>
      <c r="J895" s="398"/>
      <c r="K895" s="87"/>
      <c r="L895" s="87"/>
      <c r="M895" s="398"/>
      <c r="N895" s="398"/>
      <c r="O895" s="398"/>
      <c r="P895" s="87"/>
      <c r="Q895" s="87"/>
      <c r="R895" s="87"/>
      <c r="S895" s="87"/>
      <c r="T895" s="87"/>
      <c r="U895" s="87"/>
      <c r="V895" s="87"/>
      <c r="W895" s="87"/>
      <c r="X895" s="87"/>
      <c r="Y895" s="87"/>
      <c r="Z895" s="87"/>
      <c r="AA895" s="87"/>
      <c r="AB895" s="87"/>
      <c r="AC895" s="87"/>
      <c r="AD895" s="87"/>
      <c r="AE895" s="87"/>
      <c r="AF895" s="87"/>
      <c r="AG895" s="87"/>
    </row>
    <row r="896" spans="1:33" ht="31.5" customHeight="1">
      <c r="A896" s="87"/>
      <c r="B896" s="87"/>
      <c r="C896" s="87"/>
      <c r="D896" s="87"/>
      <c r="E896" s="396"/>
      <c r="F896" s="397"/>
      <c r="G896" s="397"/>
      <c r="H896" s="396"/>
      <c r="I896" s="397"/>
      <c r="J896" s="398"/>
      <c r="K896" s="87"/>
      <c r="L896" s="87"/>
      <c r="M896" s="398"/>
      <c r="N896" s="398"/>
      <c r="O896" s="398"/>
      <c r="P896" s="87"/>
      <c r="Q896" s="87"/>
      <c r="R896" s="87"/>
      <c r="S896" s="87"/>
      <c r="T896" s="87"/>
      <c r="U896" s="87"/>
      <c r="V896" s="87"/>
      <c r="W896" s="87"/>
      <c r="X896" s="87"/>
      <c r="Y896" s="87"/>
      <c r="Z896" s="87"/>
      <c r="AA896" s="87"/>
      <c r="AB896" s="87"/>
      <c r="AC896" s="87"/>
      <c r="AD896" s="87"/>
      <c r="AE896" s="87"/>
      <c r="AF896" s="87"/>
      <c r="AG896" s="87"/>
    </row>
    <row r="897" spans="1:33" ht="31.5" customHeight="1">
      <c r="A897" s="87"/>
      <c r="B897" s="87"/>
      <c r="C897" s="87"/>
      <c r="D897" s="87"/>
      <c r="E897" s="396"/>
      <c r="F897" s="397"/>
      <c r="G897" s="397"/>
      <c r="H897" s="396"/>
      <c r="I897" s="397"/>
      <c r="J897" s="398"/>
      <c r="K897" s="87"/>
      <c r="L897" s="87"/>
      <c r="M897" s="398"/>
      <c r="N897" s="398"/>
      <c r="O897" s="398"/>
      <c r="P897" s="87"/>
      <c r="Q897" s="87"/>
      <c r="R897" s="87"/>
      <c r="S897" s="87"/>
      <c r="T897" s="87"/>
      <c r="U897" s="87"/>
      <c r="V897" s="87"/>
      <c r="W897" s="87"/>
      <c r="X897" s="87"/>
      <c r="Y897" s="87"/>
      <c r="Z897" s="87"/>
      <c r="AA897" s="87"/>
      <c r="AB897" s="87"/>
      <c r="AC897" s="87"/>
      <c r="AD897" s="87"/>
      <c r="AE897" s="87"/>
      <c r="AF897" s="87"/>
      <c r="AG897" s="87"/>
    </row>
    <row r="898" spans="1:33" ht="31.5" customHeight="1">
      <c r="A898" s="87"/>
      <c r="B898" s="87"/>
      <c r="C898" s="87"/>
      <c r="D898" s="87"/>
      <c r="E898" s="396"/>
      <c r="F898" s="397"/>
      <c r="G898" s="397"/>
      <c r="H898" s="396"/>
      <c r="I898" s="397"/>
      <c r="J898" s="398"/>
      <c r="K898" s="87"/>
      <c r="L898" s="87"/>
      <c r="M898" s="398"/>
      <c r="N898" s="398"/>
      <c r="O898" s="398"/>
      <c r="P898" s="87"/>
      <c r="Q898" s="87"/>
      <c r="R898" s="87"/>
      <c r="S898" s="87"/>
      <c r="T898" s="87"/>
      <c r="U898" s="87"/>
      <c r="V898" s="87"/>
      <c r="W898" s="87"/>
      <c r="X898" s="87"/>
      <c r="Y898" s="87"/>
      <c r="Z898" s="87"/>
      <c r="AA898" s="87"/>
      <c r="AB898" s="87"/>
      <c r="AC898" s="87"/>
      <c r="AD898" s="87"/>
      <c r="AE898" s="87"/>
      <c r="AF898" s="87"/>
      <c r="AG898" s="87"/>
    </row>
    <row r="899" spans="1:33" ht="31.5" customHeight="1">
      <c r="A899" s="87"/>
      <c r="B899" s="87"/>
      <c r="C899" s="87"/>
      <c r="D899" s="87"/>
      <c r="E899" s="396"/>
      <c r="F899" s="397"/>
      <c r="G899" s="397"/>
      <c r="H899" s="396"/>
      <c r="I899" s="397"/>
      <c r="J899" s="398"/>
      <c r="K899" s="87"/>
      <c r="L899" s="87"/>
      <c r="M899" s="398"/>
      <c r="N899" s="398"/>
      <c r="O899" s="398"/>
      <c r="P899" s="87"/>
      <c r="Q899" s="87"/>
      <c r="R899" s="87"/>
      <c r="S899" s="87"/>
      <c r="T899" s="87"/>
      <c r="U899" s="87"/>
      <c r="V899" s="87"/>
      <c r="W899" s="87"/>
      <c r="X899" s="87"/>
      <c r="Y899" s="87"/>
      <c r="Z899" s="87"/>
      <c r="AA899" s="87"/>
      <c r="AB899" s="87"/>
      <c r="AC899" s="87"/>
      <c r="AD899" s="87"/>
      <c r="AE899" s="87"/>
      <c r="AF899" s="87"/>
      <c r="AG899" s="87"/>
    </row>
    <row r="900" spans="1:33" ht="31.5" customHeight="1">
      <c r="A900" s="87"/>
      <c r="B900" s="87"/>
      <c r="C900" s="87"/>
      <c r="D900" s="87"/>
      <c r="E900" s="396"/>
      <c r="F900" s="397"/>
      <c r="G900" s="397"/>
      <c r="H900" s="396"/>
      <c r="I900" s="397"/>
      <c r="J900" s="398"/>
      <c r="K900" s="87"/>
      <c r="L900" s="87"/>
      <c r="M900" s="398"/>
      <c r="N900" s="398"/>
      <c r="O900" s="398"/>
      <c r="P900" s="87"/>
      <c r="Q900" s="87"/>
      <c r="R900" s="87"/>
      <c r="S900" s="87"/>
      <c r="T900" s="87"/>
      <c r="U900" s="87"/>
      <c r="V900" s="87"/>
      <c r="W900" s="87"/>
      <c r="X900" s="87"/>
      <c r="Y900" s="87"/>
      <c r="Z900" s="87"/>
      <c r="AA900" s="87"/>
      <c r="AB900" s="87"/>
      <c r="AC900" s="87"/>
      <c r="AD900" s="87"/>
      <c r="AE900" s="87"/>
      <c r="AF900" s="87"/>
      <c r="AG900" s="87"/>
    </row>
    <row r="901" spans="1:33" ht="31.5" customHeight="1">
      <c r="A901" s="87"/>
      <c r="B901" s="87"/>
      <c r="C901" s="87"/>
      <c r="D901" s="87"/>
      <c r="E901" s="396"/>
      <c r="F901" s="397"/>
      <c r="G901" s="397"/>
      <c r="H901" s="396"/>
      <c r="I901" s="397"/>
      <c r="J901" s="398"/>
      <c r="K901" s="87"/>
      <c r="L901" s="87"/>
      <c r="M901" s="398"/>
      <c r="N901" s="398"/>
      <c r="O901" s="398"/>
      <c r="P901" s="87"/>
      <c r="Q901" s="87"/>
      <c r="R901" s="87"/>
      <c r="S901" s="87"/>
      <c r="T901" s="87"/>
      <c r="U901" s="87"/>
      <c r="V901" s="87"/>
      <c r="W901" s="87"/>
      <c r="X901" s="87"/>
      <c r="Y901" s="87"/>
      <c r="Z901" s="87"/>
      <c r="AA901" s="87"/>
      <c r="AB901" s="87"/>
      <c r="AC901" s="87"/>
      <c r="AD901" s="87"/>
      <c r="AE901" s="87"/>
      <c r="AF901" s="87"/>
      <c r="AG901" s="87"/>
    </row>
    <row r="902" spans="1:33" ht="31.5" customHeight="1">
      <c r="A902" s="87"/>
      <c r="B902" s="87"/>
      <c r="C902" s="87"/>
      <c r="D902" s="87"/>
      <c r="E902" s="396"/>
      <c r="F902" s="397"/>
      <c r="G902" s="397"/>
      <c r="H902" s="396"/>
      <c r="I902" s="397"/>
      <c r="J902" s="398"/>
      <c r="K902" s="87"/>
      <c r="L902" s="87"/>
      <c r="M902" s="398"/>
      <c r="N902" s="398"/>
      <c r="O902" s="398"/>
      <c r="P902" s="87"/>
      <c r="Q902" s="87"/>
      <c r="R902" s="87"/>
      <c r="S902" s="87"/>
      <c r="T902" s="87"/>
      <c r="U902" s="87"/>
      <c r="V902" s="87"/>
      <c r="W902" s="87"/>
      <c r="X902" s="87"/>
      <c r="Y902" s="87"/>
      <c r="Z902" s="87"/>
      <c r="AA902" s="87"/>
      <c r="AB902" s="87"/>
      <c r="AC902" s="87"/>
      <c r="AD902" s="87"/>
      <c r="AE902" s="87"/>
      <c r="AF902" s="87"/>
      <c r="AG902" s="87"/>
    </row>
    <row r="903" spans="1:33" ht="31.5" customHeight="1">
      <c r="A903" s="87"/>
      <c r="B903" s="87"/>
      <c r="C903" s="87"/>
      <c r="D903" s="87"/>
      <c r="E903" s="396"/>
      <c r="F903" s="397"/>
      <c r="G903" s="397"/>
      <c r="H903" s="396"/>
      <c r="I903" s="397"/>
      <c r="J903" s="398"/>
      <c r="K903" s="87"/>
      <c r="L903" s="87"/>
      <c r="M903" s="398"/>
      <c r="N903" s="398"/>
      <c r="O903" s="398"/>
      <c r="P903" s="87"/>
      <c r="Q903" s="87"/>
      <c r="R903" s="87"/>
      <c r="S903" s="87"/>
      <c r="T903" s="87"/>
      <c r="U903" s="87"/>
      <c r="V903" s="87"/>
      <c r="W903" s="87"/>
      <c r="X903" s="87"/>
      <c r="Y903" s="87"/>
      <c r="Z903" s="87"/>
      <c r="AA903" s="87"/>
      <c r="AB903" s="87"/>
      <c r="AC903" s="87"/>
      <c r="AD903" s="87"/>
      <c r="AE903" s="87"/>
      <c r="AF903" s="87"/>
      <c r="AG903" s="87"/>
    </row>
    <row r="904" spans="1:33" ht="31.5" customHeight="1">
      <c r="A904" s="87"/>
      <c r="B904" s="87"/>
      <c r="C904" s="87"/>
      <c r="D904" s="87"/>
      <c r="E904" s="396"/>
      <c r="F904" s="397"/>
      <c r="G904" s="397"/>
      <c r="H904" s="396"/>
      <c r="I904" s="397"/>
      <c r="J904" s="398"/>
      <c r="K904" s="87"/>
      <c r="L904" s="87"/>
      <c r="M904" s="398"/>
      <c r="N904" s="398"/>
      <c r="O904" s="398"/>
      <c r="P904" s="87"/>
      <c r="Q904" s="87"/>
      <c r="R904" s="87"/>
      <c r="S904" s="87"/>
      <c r="T904" s="87"/>
      <c r="U904" s="87"/>
      <c r="V904" s="87"/>
      <c r="W904" s="87"/>
      <c r="X904" s="87"/>
      <c r="Y904" s="87"/>
      <c r="Z904" s="87"/>
      <c r="AA904" s="87"/>
      <c r="AB904" s="87"/>
      <c r="AC904" s="87"/>
      <c r="AD904" s="87"/>
      <c r="AE904" s="87"/>
      <c r="AF904" s="87"/>
      <c r="AG904" s="87"/>
    </row>
    <row r="905" spans="1:33" ht="31.5" customHeight="1">
      <c r="A905" s="87"/>
      <c r="B905" s="87"/>
      <c r="C905" s="87"/>
      <c r="D905" s="87"/>
      <c r="E905" s="396"/>
      <c r="F905" s="397"/>
      <c r="G905" s="397"/>
      <c r="H905" s="396"/>
      <c r="I905" s="397"/>
      <c r="J905" s="398"/>
      <c r="K905" s="87"/>
      <c r="L905" s="87"/>
      <c r="M905" s="398"/>
      <c r="N905" s="398"/>
      <c r="O905" s="398"/>
      <c r="P905" s="87"/>
      <c r="Q905" s="87"/>
      <c r="R905" s="87"/>
      <c r="S905" s="87"/>
      <c r="T905" s="87"/>
      <c r="U905" s="87"/>
      <c r="V905" s="87"/>
      <c r="W905" s="87"/>
      <c r="X905" s="87"/>
      <c r="Y905" s="87"/>
      <c r="Z905" s="87"/>
      <c r="AA905" s="87"/>
      <c r="AB905" s="87"/>
      <c r="AC905" s="87"/>
      <c r="AD905" s="87"/>
      <c r="AE905" s="87"/>
      <c r="AF905" s="87"/>
      <c r="AG905" s="87"/>
    </row>
    <row r="906" spans="1:33" ht="31.5" customHeight="1">
      <c r="A906" s="87"/>
      <c r="B906" s="87"/>
      <c r="C906" s="87"/>
      <c r="D906" s="87"/>
      <c r="E906" s="396"/>
      <c r="F906" s="397"/>
      <c r="G906" s="397"/>
      <c r="H906" s="396"/>
      <c r="I906" s="397"/>
      <c r="J906" s="398"/>
      <c r="K906" s="87"/>
      <c r="L906" s="87"/>
      <c r="M906" s="398"/>
      <c r="N906" s="398"/>
      <c r="O906" s="398"/>
      <c r="P906" s="87"/>
      <c r="Q906" s="87"/>
      <c r="R906" s="87"/>
      <c r="S906" s="87"/>
      <c r="T906" s="87"/>
      <c r="U906" s="87"/>
      <c r="V906" s="87"/>
      <c r="W906" s="87"/>
      <c r="X906" s="87"/>
      <c r="Y906" s="87"/>
      <c r="Z906" s="87"/>
      <c r="AA906" s="87"/>
      <c r="AB906" s="87"/>
      <c r="AC906" s="87"/>
      <c r="AD906" s="87"/>
      <c r="AE906" s="87"/>
      <c r="AF906" s="87"/>
      <c r="AG906" s="87"/>
    </row>
    <row r="907" spans="1:33" ht="31.5" customHeight="1">
      <c r="A907" s="87"/>
      <c r="B907" s="87"/>
      <c r="C907" s="87"/>
      <c r="D907" s="87"/>
      <c r="E907" s="396"/>
      <c r="F907" s="397"/>
      <c r="G907" s="397"/>
      <c r="H907" s="396"/>
      <c r="I907" s="397"/>
      <c r="J907" s="398"/>
      <c r="K907" s="87"/>
      <c r="L907" s="87"/>
      <c r="M907" s="398"/>
      <c r="N907" s="398"/>
      <c r="O907" s="398"/>
      <c r="P907" s="87"/>
      <c r="Q907" s="87"/>
      <c r="R907" s="87"/>
      <c r="S907" s="87"/>
      <c r="T907" s="87"/>
      <c r="U907" s="87"/>
      <c r="V907" s="87"/>
      <c r="W907" s="87"/>
      <c r="X907" s="87"/>
      <c r="Y907" s="87"/>
      <c r="Z907" s="87"/>
      <c r="AA907" s="87"/>
      <c r="AB907" s="87"/>
      <c r="AC907" s="87"/>
      <c r="AD907" s="87"/>
      <c r="AE907" s="87"/>
      <c r="AF907" s="87"/>
      <c r="AG907" s="87"/>
    </row>
    <row r="908" spans="1:33" ht="31.5" customHeight="1">
      <c r="A908" s="87"/>
      <c r="B908" s="87"/>
      <c r="C908" s="87"/>
      <c r="D908" s="87"/>
      <c r="E908" s="396"/>
      <c r="F908" s="397"/>
      <c r="G908" s="397"/>
      <c r="H908" s="396"/>
      <c r="I908" s="397"/>
      <c r="J908" s="398"/>
      <c r="K908" s="87"/>
      <c r="L908" s="87"/>
      <c r="M908" s="398"/>
      <c r="N908" s="398"/>
      <c r="O908" s="398"/>
      <c r="P908" s="87"/>
      <c r="Q908" s="87"/>
      <c r="R908" s="87"/>
      <c r="S908" s="87"/>
      <c r="T908" s="87"/>
      <c r="U908" s="87"/>
      <c r="V908" s="87"/>
      <c r="W908" s="87"/>
      <c r="X908" s="87"/>
      <c r="Y908" s="87"/>
      <c r="Z908" s="87"/>
      <c r="AA908" s="87"/>
      <c r="AB908" s="87"/>
      <c r="AC908" s="87"/>
      <c r="AD908" s="87"/>
      <c r="AE908" s="87"/>
      <c r="AF908" s="87"/>
      <c r="AG908" s="87"/>
    </row>
    <row r="909" spans="1:33" ht="31.5" customHeight="1">
      <c r="A909" s="87"/>
      <c r="B909" s="87"/>
      <c r="C909" s="87"/>
      <c r="D909" s="87"/>
      <c r="E909" s="396"/>
      <c r="F909" s="397"/>
      <c r="G909" s="397"/>
      <c r="H909" s="396"/>
      <c r="I909" s="397"/>
      <c r="J909" s="398"/>
      <c r="K909" s="87"/>
      <c r="L909" s="87"/>
      <c r="M909" s="398"/>
      <c r="N909" s="398"/>
      <c r="O909" s="398"/>
      <c r="P909" s="87"/>
      <c r="Q909" s="87"/>
      <c r="R909" s="87"/>
      <c r="S909" s="87"/>
      <c r="T909" s="87"/>
      <c r="U909" s="87"/>
      <c r="V909" s="87"/>
      <c r="W909" s="87"/>
      <c r="X909" s="87"/>
      <c r="Y909" s="87"/>
      <c r="Z909" s="87"/>
      <c r="AA909" s="87"/>
      <c r="AB909" s="87"/>
      <c r="AC909" s="87"/>
      <c r="AD909" s="87"/>
      <c r="AE909" s="87"/>
      <c r="AF909" s="87"/>
      <c r="AG909" s="87"/>
    </row>
    <row r="910" spans="1:33" ht="31.5" customHeight="1">
      <c r="A910" s="87"/>
      <c r="B910" s="87"/>
      <c r="C910" s="87"/>
      <c r="D910" s="87"/>
      <c r="E910" s="396"/>
      <c r="F910" s="397"/>
      <c r="G910" s="397"/>
      <c r="H910" s="396"/>
      <c r="I910" s="397"/>
      <c r="J910" s="398"/>
      <c r="K910" s="87"/>
      <c r="L910" s="87"/>
      <c r="M910" s="398"/>
      <c r="N910" s="398"/>
      <c r="O910" s="398"/>
      <c r="P910" s="87"/>
      <c r="Q910" s="87"/>
      <c r="R910" s="87"/>
      <c r="S910" s="87"/>
      <c r="T910" s="87"/>
      <c r="U910" s="87"/>
      <c r="V910" s="87"/>
      <c r="W910" s="87"/>
      <c r="X910" s="87"/>
      <c r="Y910" s="87"/>
      <c r="Z910" s="87"/>
      <c r="AA910" s="87"/>
      <c r="AB910" s="87"/>
      <c r="AC910" s="87"/>
      <c r="AD910" s="87"/>
      <c r="AE910" s="87"/>
      <c r="AF910" s="87"/>
      <c r="AG910" s="87"/>
    </row>
    <row r="911" spans="1:33" ht="31.5" customHeight="1">
      <c r="A911" s="87"/>
      <c r="B911" s="87"/>
      <c r="C911" s="87"/>
      <c r="D911" s="87"/>
      <c r="E911" s="396"/>
      <c r="F911" s="397"/>
      <c r="G911" s="397"/>
      <c r="H911" s="396"/>
      <c r="I911" s="397"/>
      <c r="J911" s="398"/>
      <c r="K911" s="87"/>
      <c r="L911" s="87"/>
      <c r="M911" s="398"/>
      <c r="N911" s="398"/>
      <c r="O911" s="398"/>
      <c r="P911" s="87"/>
      <c r="Q911" s="87"/>
      <c r="R911" s="87"/>
      <c r="S911" s="87"/>
      <c r="T911" s="87"/>
      <c r="U911" s="87"/>
      <c r="V911" s="87"/>
      <c r="W911" s="87"/>
      <c r="X911" s="87"/>
      <c r="Y911" s="87"/>
      <c r="Z911" s="87"/>
      <c r="AA911" s="87"/>
      <c r="AB911" s="87"/>
      <c r="AC911" s="87"/>
      <c r="AD911" s="87"/>
      <c r="AE911" s="87"/>
      <c r="AF911" s="87"/>
      <c r="AG911" s="87"/>
    </row>
    <row r="912" spans="1:33" ht="31.5" customHeight="1">
      <c r="A912" s="87"/>
      <c r="B912" s="87"/>
      <c r="C912" s="87"/>
      <c r="D912" s="87"/>
      <c r="E912" s="396"/>
      <c r="F912" s="397"/>
      <c r="G912" s="397"/>
      <c r="H912" s="396"/>
      <c r="I912" s="397"/>
      <c r="J912" s="398"/>
      <c r="K912" s="87"/>
      <c r="L912" s="87"/>
      <c r="M912" s="398"/>
      <c r="N912" s="398"/>
      <c r="O912" s="398"/>
      <c r="P912" s="87"/>
      <c r="Q912" s="87"/>
      <c r="R912" s="87"/>
      <c r="S912" s="87"/>
      <c r="T912" s="87"/>
      <c r="U912" s="87"/>
      <c r="V912" s="87"/>
      <c r="W912" s="87"/>
      <c r="X912" s="87"/>
      <c r="Y912" s="87"/>
      <c r="Z912" s="87"/>
      <c r="AA912" s="87"/>
      <c r="AB912" s="87"/>
      <c r="AC912" s="87"/>
      <c r="AD912" s="87"/>
      <c r="AE912" s="87"/>
      <c r="AF912" s="87"/>
      <c r="AG912" s="87"/>
    </row>
    <row r="913" spans="1:33" ht="31.5" customHeight="1">
      <c r="A913" s="87"/>
      <c r="B913" s="87"/>
      <c r="C913" s="87"/>
      <c r="D913" s="87"/>
      <c r="E913" s="396"/>
      <c r="F913" s="397"/>
      <c r="G913" s="397"/>
      <c r="H913" s="396"/>
      <c r="I913" s="397"/>
      <c r="J913" s="398"/>
      <c r="K913" s="87"/>
      <c r="L913" s="87"/>
      <c r="M913" s="398"/>
      <c r="N913" s="398"/>
      <c r="O913" s="398"/>
      <c r="P913" s="87"/>
      <c r="Q913" s="87"/>
      <c r="R913" s="87"/>
      <c r="S913" s="87"/>
      <c r="T913" s="87"/>
      <c r="U913" s="87"/>
      <c r="V913" s="87"/>
      <c r="W913" s="87"/>
      <c r="X913" s="87"/>
      <c r="Y913" s="87"/>
      <c r="Z913" s="87"/>
      <c r="AA913" s="87"/>
      <c r="AB913" s="87"/>
      <c r="AC913" s="87"/>
      <c r="AD913" s="87"/>
      <c r="AE913" s="87"/>
      <c r="AF913" s="87"/>
      <c r="AG913" s="87"/>
    </row>
    <row r="914" spans="1:33" ht="31.5" customHeight="1">
      <c r="A914" s="87"/>
      <c r="B914" s="87"/>
      <c r="C914" s="87"/>
      <c r="D914" s="87"/>
      <c r="E914" s="396"/>
      <c r="F914" s="397"/>
      <c r="G914" s="397"/>
      <c r="H914" s="396"/>
      <c r="I914" s="397"/>
      <c r="J914" s="398"/>
      <c r="K914" s="87"/>
      <c r="L914" s="87"/>
      <c r="M914" s="398"/>
      <c r="N914" s="398"/>
      <c r="O914" s="398"/>
      <c r="P914" s="87"/>
      <c r="Q914" s="87"/>
      <c r="R914" s="87"/>
      <c r="S914" s="87"/>
      <c r="T914" s="87"/>
      <c r="U914" s="87"/>
      <c r="V914" s="87"/>
      <c r="W914" s="87"/>
      <c r="X914" s="87"/>
      <c r="Y914" s="87"/>
      <c r="Z914" s="87"/>
      <c r="AA914" s="87"/>
      <c r="AB914" s="87"/>
      <c r="AC914" s="87"/>
      <c r="AD914" s="87"/>
      <c r="AE914" s="87"/>
      <c r="AF914" s="87"/>
      <c r="AG914" s="87"/>
    </row>
    <row r="915" spans="1:33" ht="31.5" customHeight="1">
      <c r="A915" s="87"/>
      <c r="B915" s="87"/>
      <c r="C915" s="87"/>
      <c r="D915" s="87"/>
      <c r="E915" s="396"/>
      <c r="F915" s="397"/>
      <c r="G915" s="397"/>
      <c r="H915" s="396"/>
      <c r="I915" s="397"/>
      <c r="J915" s="398"/>
      <c r="K915" s="87"/>
      <c r="L915" s="87"/>
      <c r="M915" s="398"/>
      <c r="N915" s="398"/>
      <c r="O915" s="398"/>
      <c r="P915" s="87"/>
      <c r="Q915" s="87"/>
      <c r="R915" s="87"/>
      <c r="S915" s="87"/>
      <c r="T915" s="87"/>
      <c r="U915" s="87"/>
      <c r="V915" s="87"/>
      <c r="W915" s="87"/>
      <c r="X915" s="87"/>
      <c r="Y915" s="87"/>
      <c r="Z915" s="87"/>
      <c r="AA915" s="87"/>
      <c r="AB915" s="87"/>
      <c r="AC915" s="87"/>
      <c r="AD915" s="87"/>
      <c r="AE915" s="87"/>
      <c r="AF915" s="87"/>
      <c r="AG915" s="87"/>
    </row>
    <row r="916" spans="1:33" ht="31.5" customHeight="1">
      <c r="A916" s="87"/>
      <c r="B916" s="87"/>
      <c r="C916" s="87"/>
      <c r="D916" s="87"/>
      <c r="E916" s="396"/>
      <c r="F916" s="397"/>
      <c r="G916" s="397"/>
      <c r="H916" s="396"/>
      <c r="I916" s="397"/>
      <c r="J916" s="398"/>
      <c r="K916" s="87"/>
      <c r="L916" s="87"/>
      <c r="M916" s="398"/>
      <c r="N916" s="398"/>
      <c r="O916" s="398"/>
      <c r="P916" s="87"/>
      <c r="Q916" s="87"/>
      <c r="R916" s="87"/>
      <c r="S916" s="87"/>
      <c r="T916" s="87"/>
      <c r="U916" s="87"/>
      <c r="V916" s="87"/>
      <c r="W916" s="87"/>
      <c r="X916" s="87"/>
      <c r="Y916" s="87"/>
      <c r="Z916" s="87"/>
      <c r="AA916" s="87"/>
      <c r="AB916" s="87"/>
      <c r="AC916" s="87"/>
      <c r="AD916" s="87"/>
      <c r="AE916" s="87"/>
      <c r="AF916" s="87"/>
      <c r="AG916" s="87"/>
    </row>
    <row r="917" spans="1:33" ht="31.5" customHeight="1">
      <c r="A917" s="87"/>
      <c r="B917" s="87"/>
      <c r="C917" s="87"/>
      <c r="D917" s="87"/>
      <c r="E917" s="396"/>
      <c r="F917" s="397"/>
      <c r="G917" s="397"/>
      <c r="H917" s="396"/>
      <c r="I917" s="397"/>
      <c r="J917" s="398"/>
      <c r="K917" s="87"/>
      <c r="L917" s="87"/>
      <c r="M917" s="398"/>
      <c r="N917" s="398"/>
      <c r="O917" s="398"/>
      <c r="P917" s="87"/>
      <c r="Q917" s="87"/>
      <c r="R917" s="87"/>
      <c r="S917" s="87"/>
      <c r="T917" s="87"/>
      <c r="U917" s="87"/>
      <c r="V917" s="87"/>
      <c r="W917" s="87"/>
      <c r="X917" s="87"/>
      <c r="Y917" s="87"/>
      <c r="Z917" s="87"/>
      <c r="AA917" s="87"/>
      <c r="AB917" s="87"/>
      <c r="AC917" s="87"/>
      <c r="AD917" s="87"/>
      <c r="AE917" s="87"/>
      <c r="AF917" s="87"/>
      <c r="AG917" s="87"/>
    </row>
    <row r="918" spans="1:33" ht="31.5" customHeight="1">
      <c r="A918" s="87"/>
      <c r="B918" s="87"/>
      <c r="C918" s="87"/>
      <c r="D918" s="87"/>
      <c r="E918" s="396"/>
      <c r="F918" s="397"/>
      <c r="G918" s="397"/>
      <c r="H918" s="396"/>
      <c r="I918" s="397"/>
      <c r="J918" s="398"/>
      <c r="K918" s="87"/>
      <c r="L918" s="87"/>
      <c r="M918" s="398"/>
      <c r="N918" s="398"/>
      <c r="O918" s="398"/>
      <c r="P918" s="87"/>
      <c r="Q918" s="87"/>
      <c r="R918" s="87"/>
      <c r="S918" s="87"/>
      <c r="T918" s="87"/>
      <c r="U918" s="87"/>
      <c r="V918" s="87"/>
      <c r="W918" s="87"/>
      <c r="X918" s="87"/>
      <c r="Y918" s="87"/>
      <c r="Z918" s="87"/>
      <c r="AA918" s="87"/>
      <c r="AB918" s="87"/>
      <c r="AC918" s="87"/>
      <c r="AD918" s="87"/>
      <c r="AE918" s="87"/>
      <c r="AF918" s="87"/>
      <c r="AG918" s="87"/>
    </row>
    <row r="919" spans="1:33" ht="31.5" customHeight="1">
      <c r="A919" s="87"/>
      <c r="B919" s="87"/>
      <c r="C919" s="87"/>
      <c r="D919" s="87"/>
      <c r="E919" s="396"/>
      <c r="F919" s="397"/>
      <c r="G919" s="397"/>
      <c r="H919" s="396"/>
      <c r="I919" s="397"/>
      <c r="J919" s="398"/>
      <c r="K919" s="87"/>
      <c r="L919" s="87"/>
      <c r="M919" s="398"/>
      <c r="N919" s="398"/>
      <c r="O919" s="398"/>
      <c r="P919" s="87"/>
      <c r="Q919" s="87"/>
      <c r="R919" s="87"/>
      <c r="S919" s="87"/>
      <c r="T919" s="87"/>
      <c r="U919" s="87"/>
      <c r="V919" s="87"/>
      <c r="W919" s="87"/>
      <c r="X919" s="87"/>
      <c r="Y919" s="87"/>
      <c r="Z919" s="87"/>
      <c r="AA919" s="87"/>
      <c r="AB919" s="87"/>
      <c r="AC919" s="87"/>
      <c r="AD919" s="87"/>
      <c r="AE919" s="87"/>
      <c r="AF919" s="87"/>
      <c r="AG919" s="87"/>
    </row>
    <row r="920" spans="1:33" ht="31.5" customHeight="1">
      <c r="A920" s="87"/>
      <c r="B920" s="87"/>
      <c r="C920" s="87"/>
      <c r="D920" s="87"/>
      <c r="E920" s="396"/>
      <c r="F920" s="397"/>
      <c r="G920" s="397"/>
      <c r="H920" s="396"/>
      <c r="I920" s="397"/>
      <c r="J920" s="398"/>
      <c r="K920" s="87"/>
      <c r="L920" s="87"/>
      <c r="M920" s="398"/>
      <c r="N920" s="398"/>
      <c r="O920" s="398"/>
      <c r="P920" s="87"/>
      <c r="Q920" s="87"/>
      <c r="R920" s="87"/>
      <c r="S920" s="87"/>
      <c r="T920" s="87"/>
      <c r="U920" s="87"/>
      <c r="V920" s="87"/>
      <c r="W920" s="87"/>
      <c r="X920" s="87"/>
      <c r="Y920" s="87"/>
      <c r="Z920" s="87"/>
      <c r="AA920" s="87"/>
      <c r="AB920" s="87"/>
      <c r="AC920" s="87"/>
      <c r="AD920" s="87"/>
      <c r="AE920" s="87"/>
      <c r="AF920" s="87"/>
      <c r="AG920" s="87"/>
    </row>
    <row r="921" spans="1:33" ht="31.5" customHeight="1">
      <c r="A921" s="87"/>
      <c r="B921" s="87"/>
      <c r="C921" s="87"/>
      <c r="D921" s="87"/>
      <c r="E921" s="396"/>
      <c r="F921" s="397"/>
      <c r="G921" s="397"/>
      <c r="H921" s="396"/>
      <c r="I921" s="397"/>
      <c r="J921" s="398"/>
      <c r="K921" s="87"/>
      <c r="L921" s="87"/>
      <c r="M921" s="398"/>
      <c r="N921" s="398"/>
      <c r="O921" s="398"/>
      <c r="P921" s="87"/>
      <c r="Q921" s="87"/>
      <c r="R921" s="87"/>
      <c r="S921" s="87"/>
      <c r="T921" s="87"/>
      <c r="U921" s="87"/>
      <c r="V921" s="87"/>
      <c r="W921" s="87"/>
      <c r="X921" s="87"/>
      <c r="Y921" s="87"/>
      <c r="Z921" s="87"/>
      <c r="AA921" s="87"/>
      <c r="AB921" s="87"/>
      <c r="AC921" s="87"/>
      <c r="AD921" s="87"/>
      <c r="AE921" s="87"/>
      <c r="AF921" s="87"/>
      <c r="AG921" s="87"/>
    </row>
    <row r="922" spans="1:33" ht="31.5" customHeight="1">
      <c r="A922" s="87"/>
      <c r="B922" s="87"/>
      <c r="C922" s="87"/>
      <c r="D922" s="87"/>
      <c r="E922" s="396"/>
      <c r="F922" s="397"/>
      <c r="G922" s="397"/>
      <c r="H922" s="396"/>
      <c r="I922" s="397"/>
      <c r="J922" s="398"/>
      <c r="K922" s="87"/>
      <c r="L922" s="87"/>
      <c r="M922" s="398"/>
      <c r="N922" s="398"/>
      <c r="O922" s="398"/>
      <c r="P922" s="87"/>
      <c r="Q922" s="87"/>
      <c r="R922" s="87"/>
      <c r="S922" s="87"/>
      <c r="T922" s="87"/>
      <c r="U922" s="87"/>
      <c r="V922" s="87"/>
      <c r="W922" s="87"/>
      <c r="X922" s="87"/>
      <c r="Y922" s="87"/>
      <c r="Z922" s="87"/>
      <c r="AA922" s="87"/>
      <c r="AB922" s="87"/>
      <c r="AC922" s="87"/>
      <c r="AD922" s="87"/>
      <c r="AE922" s="87"/>
      <c r="AF922" s="87"/>
      <c r="AG922" s="87"/>
    </row>
    <row r="923" spans="1:33" ht="31.5" customHeight="1">
      <c r="A923" s="87"/>
      <c r="B923" s="87"/>
      <c r="C923" s="87"/>
      <c r="D923" s="87"/>
      <c r="E923" s="396"/>
      <c r="F923" s="397"/>
      <c r="G923" s="397"/>
      <c r="H923" s="396"/>
      <c r="I923" s="397"/>
      <c r="J923" s="398"/>
      <c r="K923" s="87"/>
      <c r="L923" s="87"/>
      <c r="M923" s="398"/>
      <c r="N923" s="398"/>
      <c r="O923" s="398"/>
      <c r="P923" s="87"/>
      <c r="Q923" s="87"/>
      <c r="R923" s="87"/>
      <c r="S923" s="87"/>
      <c r="T923" s="87"/>
      <c r="U923" s="87"/>
      <c r="V923" s="87"/>
      <c r="W923" s="87"/>
      <c r="X923" s="87"/>
      <c r="Y923" s="87"/>
      <c r="Z923" s="87"/>
      <c r="AA923" s="87"/>
      <c r="AB923" s="87"/>
      <c r="AC923" s="87"/>
      <c r="AD923" s="87"/>
      <c r="AE923" s="87"/>
      <c r="AF923" s="87"/>
      <c r="AG923" s="87"/>
    </row>
    <row r="924" spans="1:33" ht="31.5" customHeight="1">
      <c r="A924" s="87"/>
      <c r="B924" s="87"/>
      <c r="C924" s="87"/>
      <c r="D924" s="87"/>
      <c r="E924" s="396"/>
      <c r="F924" s="397"/>
      <c r="G924" s="397"/>
      <c r="H924" s="396"/>
      <c r="I924" s="397"/>
      <c r="J924" s="398"/>
      <c r="K924" s="87"/>
      <c r="L924" s="87"/>
      <c r="M924" s="398"/>
      <c r="N924" s="398"/>
      <c r="O924" s="398"/>
      <c r="P924" s="87"/>
      <c r="Q924" s="87"/>
      <c r="R924" s="87"/>
      <c r="S924" s="87"/>
      <c r="T924" s="87"/>
      <c r="U924" s="87"/>
      <c r="V924" s="87"/>
      <c r="W924" s="87"/>
      <c r="X924" s="87"/>
      <c r="Y924" s="87"/>
      <c r="Z924" s="87"/>
      <c r="AA924" s="87"/>
      <c r="AB924" s="87"/>
      <c r="AC924" s="87"/>
      <c r="AD924" s="87"/>
      <c r="AE924" s="87"/>
      <c r="AF924" s="87"/>
      <c r="AG924" s="87"/>
    </row>
    <row r="925" spans="1:33" ht="31.5" customHeight="1">
      <c r="A925" s="87"/>
      <c r="B925" s="87"/>
      <c r="C925" s="87"/>
      <c r="D925" s="87"/>
      <c r="E925" s="396"/>
      <c r="F925" s="397"/>
      <c r="G925" s="397"/>
      <c r="H925" s="396"/>
      <c r="I925" s="397"/>
      <c r="J925" s="398"/>
      <c r="K925" s="87"/>
      <c r="L925" s="87"/>
      <c r="M925" s="398"/>
      <c r="N925" s="398"/>
      <c r="O925" s="398"/>
      <c r="P925" s="87"/>
      <c r="Q925" s="87"/>
      <c r="R925" s="87"/>
      <c r="S925" s="87"/>
      <c r="T925" s="87"/>
      <c r="U925" s="87"/>
      <c r="V925" s="87"/>
      <c r="W925" s="87"/>
      <c r="X925" s="87"/>
      <c r="Y925" s="87"/>
      <c r="Z925" s="87"/>
      <c r="AA925" s="87"/>
      <c r="AB925" s="87"/>
      <c r="AC925" s="87"/>
      <c r="AD925" s="87"/>
      <c r="AE925" s="87"/>
      <c r="AF925" s="87"/>
      <c r="AG925" s="87"/>
    </row>
    <row r="926" spans="1:33" ht="31.5" customHeight="1">
      <c r="A926" s="87"/>
      <c r="B926" s="87"/>
      <c r="C926" s="87"/>
      <c r="D926" s="87"/>
      <c r="E926" s="396"/>
      <c r="F926" s="397"/>
      <c r="G926" s="397"/>
      <c r="H926" s="396"/>
      <c r="I926" s="397"/>
      <c r="J926" s="398"/>
      <c r="K926" s="87"/>
      <c r="L926" s="87"/>
      <c r="M926" s="398"/>
      <c r="N926" s="398"/>
      <c r="O926" s="398"/>
      <c r="P926" s="87"/>
      <c r="Q926" s="87"/>
      <c r="R926" s="87"/>
      <c r="S926" s="87"/>
      <c r="T926" s="87"/>
      <c r="U926" s="87"/>
      <c r="V926" s="87"/>
      <c r="W926" s="87"/>
      <c r="X926" s="87"/>
      <c r="Y926" s="87"/>
      <c r="Z926" s="87"/>
      <c r="AA926" s="87"/>
      <c r="AB926" s="87"/>
      <c r="AC926" s="87"/>
      <c r="AD926" s="87"/>
      <c r="AE926" s="87"/>
      <c r="AF926" s="87"/>
      <c r="AG926" s="87"/>
    </row>
    <row r="927" spans="1:33" ht="31.5" customHeight="1">
      <c r="A927" s="87"/>
      <c r="B927" s="87"/>
      <c r="C927" s="87"/>
      <c r="D927" s="87"/>
      <c r="E927" s="396"/>
      <c r="F927" s="397"/>
      <c r="G927" s="397"/>
      <c r="H927" s="396"/>
      <c r="I927" s="397"/>
      <c r="J927" s="398"/>
      <c r="K927" s="87"/>
      <c r="L927" s="87"/>
      <c r="M927" s="398"/>
      <c r="N927" s="398"/>
      <c r="O927" s="398"/>
      <c r="P927" s="87"/>
      <c r="Q927" s="87"/>
      <c r="R927" s="87"/>
      <c r="S927" s="87"/>
      <c r="T927" s="87"/>
      <c r="U927" s="87"/>
      <c r="V927" s="87"/>
      <c r="W927" s="87"/>
      <c r="X927" s="87"/>
      <c r="Y927" s="87"/>
      <c r="Z927" s="87"/>
      <c r="AA927" s="87"/>
      <c r="AB927" s="87"/>
      <c r="AC927" s="87"/>
      <c r="AD927" s="87"/>
      <c r="AE927" s="87"/>
      <c r="AF927" s="87"/>
      <c r="AG927" s="87"/>
    </row>
    <row r="928" spans="1:33" ht="31.5" customHeight="1">
      <c r="A928" s="87"/>
      <c r="B928" s="87"/>
      <c r="C928" s="87"/>
      <c r="D928" s="87"/>
      <c r="E928" s="396"/>
      <c r="F928" s="397"/>
      <c r="G928" s="397"/>
      <c r="H928" s="396"/>
      <c r="I928" s="397"/>
      <c r="J928" s="398"/>
      <c r="K928" s="87"/>
      <c r="L928" s="87"/>
      <c r="M928" s="398"/>
      <c r="N928" s="398"/>
      <c r="O928" s="398"/>
      <c r="P928" s="87"/>
      <c r="Q928" s="87"/>
      <c r="R928" s="87"/>
      <c r="S928" s="87"/>
      <c r="T928" s="87"/>
      <c r="U928" s="87"/>
      <c r="V928" s="87"/>
      <c r="W928" s="87"/>
      <c r="X928" s="87"/>
      <c r="Y928" s="87"/>
      <c r="Z928" s="87"/>
      <c r="AA928" s="87"/>
      <c r="AB928" s="87"/>
      <c r="AC928" s="87"/>
      <c r="AD928" s="87"/>
      <c r="AE928" s="87"/>
      <c r="AF928" s="87"/>
      <c r="AG928" s="87"/>
    </row>
    <row r="929" spans="1:33" ht="31.5" customHeight="1">
      <c r="A929" s="87"/>
      <c r="B929" s="87"/>
      <c r="C929" s="87"/>
      <c r="D929" s="87"/>
      <c r="E929" s="396"/>
      <c r="F929" s="397"/>
      <c r="G929" s="397"/>
      <c r="H929" s="396"/>
      <c r="I929" s="397"/>
      <c r="J929" s="398"/>
      <c r="K929" s="87"/>
      <c r="L929" s="87"/>
      <c r="M929" s="398"/>
      <c r="N929" s="398"/>
      <c r="O929" s="398"/>
      <c r="P929" s="87"/>
      <c r="Q929" s="87"/>
      <c r="R929" s="87"/>
      <c r="S929" s="87"/>
      <c r="T929" s="87"/>
      <c r="U929" s="87"/>
      <c r="V929" s="87"/>
      <c r="W929" s="87"/>
      <c r="X929" s="87"/>
      <c r="Y929" s="87"/>
      <c r="Z929" s="87"/>
      <c r="AA929" s="87"/>
      <c r="AB929" s="87"/>
      <c r="AC929" s="87"/>
      <c r="AD929" s="87"/>
      <c r="AE929" s="87"/>
      <c r="AF929" s="87"/>
      <c r="AG929" s="87"/>
    </row>
    <row r="930" spans="1:33" ht="31.5" customHeight="1">
      <c r="A930" s="87"/>
      <c r="B930" s="87"/>
      <c r="C930" s="87"/>
      <c r="D930" s="87"/>
      <c r="E930" s="396"/>
      <c r="F930" s="397"/>
      <c r="G930" s="397"/>
      <c r="H930" s="396"/>
      <c r="I930" s="397"/>
      <c r="J930" s="398"/>
      <c r="K930" s="87"/>
      <c r="L930" s="87"/>
      <c r="M930" s="398"/>
      <c r="N930" s="398"/>
      <c r="O930" s="398"/>
      <c r="P930" s="87"/>
      <c r="Q930" s="87"/>
      <c r="R930" s="87"/>
      <c r="S930" s="87"/>
      <c r="T930" s="87"/>
      <c r="U930" s="87"/>
      <c r="V930" s="87"/>
      <c r="W930" s="87"/>
      <c r="X930" s="87"/>
      <c r="Y930" s="87"/>
      <c r="Z930" s="87"/>
      <c r="AA930" s="87"/>
      <c r="AB930" s="87"/>
      <c r="AC930" s="87"/>
      <c r="AD930" s="87"/>
      <c r="AE930" s="87"/>
      <c r="AF930" s="87"/>
      <c r="AG930" s="87"/>
    </row>
    <row r="931" spans="1:33" ht="31.5" customHeight="1">
      <c r="A931" s="87"/>
      <c r="B931" s="87"/>
      <c r="C931" s="87"/>
      <c r="D931" s="87"/>
      <c r="E931" s="396"/>
      <c r="F931" s="397"/>
      <c r="G931" s="397"/>
      <c r="H931" s="396"/>
      <c r="I931" s="397"/>
      <c r="J931" s="398"/>
      <c r="K931" s="87"/>
      <c r="L931" s="87"/>
      <c r="M931" s="398"/>
      <c r="N931" s="398"/>
      <c r="O931" s="398"/>
      <c r="P931" s="87"/>
      <c r="Q931" s="87"/>
      <c r="R931" s="87"/>
      <c r="S931" s="87"/>
      <c r="T931" s="87"/>
      <c r="U931" s="87"/>
      <c r="V931" s="87"/>
      <c r="W931" s="87"/>
      <c r="X931" s="87"/>
      <c r="Y931" s="87"/>
      <c r="Z931" s="87"/>
      <c r="AA931" s="87"/>
      <c r="AB931" s="87"/>
      <c r="AC931" s="87"/>
      <c r="AD931" s="87"/>
      <c r="AE931" s="87"/>
      <c r="AF931" s="87"/>
      <c r="AG931" s="87"/>
    </row>
    <row r="932" spans="1:33" ht="31.5" customHeight="1">
      <c r="A932" s="87"/>
      <c r="B932" s="87"/>
      <c r="C932" s="87"/>
      <c r="D932" s="87"/>
      <c r="E932" s="396"/>
      <c r="F932" s="397"/>
      <c r="G932" s="397"/>
      <c r="H932" s="396"/>
      <c r="I932" s="397"/>
      <c r="J932" s="398"/>
      <c r="K932" s="87"/>
      <c r="L932" s="87"/>
      <c r="M932" s="398"/>
      <c r="N932" s="398"/>
      <c r="O932" s="398"/>
      <c r="P932" s="87"/>
      <c r="Q932" s="87"/>
      <c r="R932" s="87"/>
      <c r="S932" s="87"/>
      <c r="T932" s="87"/>
      <c r="U932" s="87"/>
      <c r="V932" s="87"/>
      <c r="W932" s="87"/>
      <c r="X932" s="87"/>
      <c r="Y932" s="87"/>
      <c r="Z932" s="87"/>
      <c r="AA932" s="87"/>
      <c r="AB932" s="87"/>
      <c r="AC932" s="87"/>
      <c r="AD932" s="87"/>
      <c r="AE932" s="87"/>
      <c r="AF932" s="87"/>
      <c r="AG932" s="87"/>
    </row>
    <row r="933" spans="1:33" ht="31.5" customHeight="1">
      <c r="A933" s="87"/>
      <c r="B933" s="87"/>
      <c r="C933" s="87"/>
      <c r="D933" s="87"/>
      <c r="E933" s="396"/>
      <c r="F933" s="397"/>
      <c r="G933" s="397"/>
      <c r="H933" s="396"/>
      <c r="I933" s="397"/>
      <c r="J933" s="398"/>
      <c r="K933" s="87"/>
      <c r="L933" s="87"/>
      <c r="M933" s="398"/>
      <c r="N933" s="398"/>
      <c r="O933" s="398"/>
      <c r="P933" s="87"/>
      <c r="Q933" s="87"/>
      <c r="R933" s="87"/>
      <c r="S933" s="87"/>
      <c r="T933" s="87"/>
      <c r="U933" s="87"/>
      <c r="V933" s="87"/>
      <c r="W933" s="87"/>
      <c r="X933" s="87"/>
      <c r="Y933" s="87"/>
      <c r="Z933" s="87"/>
      <c r="AA933" s="87"/>
      <c r="AB933" s="87"/>
      <c r="AC933" s="87"/>
      <c r="AD933" s="87"/>
      <c r="AE933" s="87"/>
      <c r="AF933" s="87"/>
      <c r="AG933" s="87"/>
    </row>
    <row r="934" spans="1:33" ht="31.5" customHeight="1">
      <c r="A934" s="87"/>
      <c r="B934" s="87"/>
      <c r="C934" s="87"/>
      <c r="D934" s="87"/>
      <c r="E934" s="396"/>
      <c r="F934" s="397"/>
      <c r="G934" s="397"/>
      <c r="H934" s="396"/>
      <c r="I934" s="397"/>
      <c r="J934" s="398"/>
      <c r="K934" s="87"/>
      <c r="L934" s="87"/>
      <c r="M934" s="398"/>
      <c r="N934" s="398"/>
      <c r="O934" s="398"/>
      <c r="P934" s="87"/>
      <c r="Q934" s="87"/>
      <c r="R934" s="87"/>
      <c r="S934" s="87"/>
      <c r="T934" s="87"/>
      <c r="U934" s="87"/>
      <c r="V934" s="87"/>
      <c r="W934" s="87"/>
      <c r="X934" s="87"/>
      <c r="Y934" s="87"/>
      <c r="Z934" s="87"/>
      <c r="AA934" s="87"/>
      <c r="AB934" s="87"/>
      <c r="AC934" s="87"/>
      <c r="AD934" s="87"/>
      <c r="AE934" s="87"/>
      <c r="AF934" s="87"/>
      <c r="AG934" s="87"/>
    </row>
    <row r="935" spans="1:33" ht="31.5" customHeight="1">
      <c r="A935" s="87"/>
      <c r="B935" s="87"/>
      <c r="C935" s="87"/>
      <c r="D935" s="87"/>
      <c r="E935" s="396"/>
      <c r="F935" s="397"/>
      <c r="G935" s="397"/>
      <c r="H935" s="396"/>
      <c r="I935" s="397"/>
      <c r="J935" s="398"/>
      <c r="K935" s="87"/>
      <c r="L935" s="87"/>
      <c r="M935" s="398"/>
      <c r="N935" s="398"/>
      <c r="O935" s="398"/>
      <c r="P935" s="87"/>
      <c r="Q935" s="87"/>
      <c r="R935" s="87"/>
      <c r="S935" s="87"/>
      <c r="T935" s="87"/>
      <c r="U935" s="87"/>
      <c r="V935" s="87"/>
      <c r="W935" s="87"/>
      <c r="X935" s="87"/>
      <c r="Y935" s="87"/>
      <c r="Z935" s="87"/>
      <c r="AA935" s="87"/>
      <c r="AB935" s="87"/>
      <c r="AC935" s="87"/>
      <c r="AD935" s="87"/>
      <c r="AE935" s="87"/>
      <c r="AF935" s="87"/>
      <c r="AG935" s="87"/>
    </row>
    <row r="936" spans="1:33" ht="31.5" customHeight="1">
      <c r="A936" s="87"/>
      <c r="B936" s="87"/>
      <c r="C936" s="87"/>
      <c r="D936" s="87"/>
      <c r="E936" s="396"/>
      <c r="F936" s="397"/>
      <c r="G936" s="397"/>
      <c r="H936" s="396"/>
      <c r="I936" s="397"/>
      <c r="J936" s="398"/>
      <c r="K936" s="87"/>
      <c r="L936" s="87"/>
      <c r="M936" s="398"/>
      <c r="N936" s="398"/>
      <c r="O936" s="398"/>
      <c r="P936" s="87"/>
      <c r="Q936" s="87"/>
      <c r="R936" s="87"/>
      <c r="S936" s="87"/>
      <c r="T936" s="87"/>
      <c r="U936" s="87"/>
      <c r="V936" s="87"/>
      <c r="W936" s="87"/>
      <c r="X936" s="87"/>
      <c r="Y936" s="87"/>
      <c r="Z936" s="87"/>
      <c r="AA936" s="87"/>
      <c r="AB936" s="87"/>
      <c r="AC936" s="87"/>
      <c r="AD936" s="87"/>
      <c r="AE936" s="87"/>
      <c r="AF936" s="87"/>
      <c r="AG936" s="87"/>
    </row>
    <row r="937" spans="1:33" ht="31.5" customHeight="1">
      <c r="A937" s="87"/>
      <c r="B937" s="87"/>
      <c r="C937" s="87"/>
      <c r="D937" s="87"/>
      <c r="E937" s="396"/>
      <c r="F937" s="397"/>
      <c r="G937" s="397"/>
      <c r="H937" s="396"/>
      <c r="I937" s="397"/>
      <c r="J937" s="398"/>
      <c r="K937" s="87"/>
      <c r="L937" s="87"/>
      <c r="M937" s="398"/>
      <c r="N937" s="398"/>
      <c r="O937" s="398"/>
      <c r="P937" s="87"/>
      <c r="Q937" s="87"/>
      <c r="R937" s="87"/>
      <c r="S937" s="87"/>
      <c r="T937" s="87"/>
      <c r="U937" s="87"/>
      <c r="V937" s="87"/>
      <c r="W937" s="87"/>
      <c r="X937" s="87"/>
      <c r="Y937" s="87"/>
      <c r="Z937" s="87"/>
      <c r="AA937" s="87"/>
      <c r="AB937" s="87"/>
      <c r="AC937" s="87"/>
      <c r="AD937" s="87"/>
      <c r="AE937" s="87"/>
      <c r="AF937" s="87"/>
      <c r="AG937" s="87"/>
    </row>
    <row r="938" spans="1:33" ht="31.5" customHeight="1">
      <c r="A938" s="87"/>
      <c r="B938" s="87"/>
      <c r="C938" s="87"/>
      <c r="D938" s="87"/>
      <c r="E938" s="396"/>
      <c r="F938" s="397"/>
      <c r="G938" s="397"/>
      <c r="H938" s="396"/>
      <c r="I938" s="397"/>
      <c r="J938" s="398"/>
      <c r="K938" s="87"/>
      <c r="L938" s="87"/>
      <c r="M938" s="398"/>
      <c r="N938" s="398"/>
      <c r="O938" s="398"/>
      <c r="P938" s="87"/>
      <c r="Q938" s="87"/>
      <c r="R938" s="87"/>
      <c r="S938" s="87"/>
      <c r="T938" s="87"/>
      <c r="U938" s="87"/>
      <c r="V938" s="87"/>
      <c r="W938" s="87"/>
      <c r="X938" s="87"/>
      <c r="Y938" s="87"/>
      <c r="Z938" s="87"/>
      <c r="AA938" s="87"/>
      <c r="AB938" s="87"/>
      <c r="AC938" s="87"/>
      <c r="AD938" s="87"/>
      <c r="AE938" s="87"/>
      <c r="AF938" s="87"/>
      <c r="AG938" s="87"/>
    </row>
    <row r="939" spans="1:33" ht="31.5" customHeight="1">
      <c r="A939" s="87"/>
      <c r="B939" s="87"/>
      <c r="C939" s="87"/>
      <c r="D939" s="87"/>
      <c r="E939" s="396"/>
      <c r="F939" s="397"/>
      <c r="G939" s="397"/>
      <c r="H939" s="396"/>
      <c r="I939" s="397"/>
      <c r="J939" s="398"/>
      <c r="K939" s="87"/>
      <c r="L939" s="87"/>
      <c r="M939" s="398"/>
      <c r="N939" s="398"/>
      <c r="O939" s="398"/>
      <c r="P939" s="87"/>
      <c r="Q939" s="87"/>
      <c r="R939" s="87"/>
      <c r="S939" s="87"/>
      <c r="T939" s="87"/>
      <c r="U939" s="87"/>
      <c r="V939" s="87"/>
      <c r="W939" s="87"/>
      <c r="X939" s="87"/>
      <c r="Y939" s="87"/>
      <c r="Z939" s="87"/>
      <c r="AA939" s="87"/>
      <c r="AB939" s="87"/>
      <c r="AC939" s="87"/>
      <c r="AD939" s="87"/>
      <c r="AE939" s="87"/>
      <c r="AF939" s="87"/>
      <c r="AG939" s="87"/>
    </row>
    <row r="940" spans="1:33" ht="31.5" customHeight="1">
      <c r="A940" s="87"/>
      <c r="B940" s="87"/>
      <c r="C940" s="87"/>
      <c r="D940" s="87"/>
      <c r="E940" s="396"/>
      <c r="F940" s="397"/>
      <c r="G940" s="397"/>
      <c r="H940" s="396"/>
      <c r="I940" s="397"/>
      <c r="J940" s="398"/>
      <c r="K940" s="87"/>
      <c r="L940" s="87"/>
      <c r="M940" s="398"/>
      <c r="N940" s="398"/>
      <c r="O940" s="398"/>
      <c r="P940" s="87"/>
      <c r="Q940" s="87"/>
      <c r="R940" s="87"/>
      <c r="S940" s="87"/>
      <c r="T940" s="87"/>
      <c r="U940" s="87"/>
      <c r="V940" s="87"/>
      <c r="W940" s="87"/>
      <c r="X940" s="87"/>
      <c r="Y940" s="87"/>
      <c r="Z940" s="87"/>
      <c r="AA940" s="87"/>
      <c r="AB940" s="87"/>
      <c r="AC940" s="87"/>
      <c r="AD940" s="87"/>
      <c r="AE940" s="87"/>
      <c r="AF940" s="87"/>
      <c r="AG940" s="87"/>
    </row>
    <row r="941" spans="1:33" ht="31.5" customHeight="1">
      <c r="A941" s="87"/>
      <c r="B941" s="87"/>
      <c r="C941" s="87"/>
      <c r="D941" s="87"/>
      <c r="E941" s="396"/>
      <c r="F941" s="397"/>
      <c r="G941" s="397"/>
      <c r="H941" s="396"/>
      <c r="I941" s="397"/>
      <c r="J941" s="398"/>
      <c r="K941" s="87"/>
      <c r="L941" s="87"/>
      <c r="M941" s="398"/>
      <c r="N941" s="398"/>
      <c r="O941" s="398"/>
      <c r="P941" s="87"/>
      <c r="Q941" s="87"/>
      <c r="R941" s="87"/>
      <c r="S941" s="87"/>
      <c r="T941" s="87"/>
      <c r="U941" s="87"/>
      <c r="V941" s="87"/>
      <c r="W941" s="87"/>
      <c r="X941" s="87"/>
      <c r="Y941" s="87"/>
      <c r="Z941" s="87"/>
      <c r="AA941" s="87"/>
      <c r="AB941" s="87"/>
      <c r="AC941" s="87"/>
      <c r="AD941" s="87"/>
      <c r="AE941" s="87"/>
      <c r="AF941" s="87"/>
      <c r="AG941" s="87"/>
    </row>
    <row r="942" spans="1:33" ht="31.5" customHeight="1">
      <c r="A942" s="87"/>
      <c r="B942" s="87"/>
      <c r="C942" s="87"/>
      <c r="D942" s="87"/>
      <c r="E942" s="396"/>
      <c r="F942" s="397"/>
      <c r="G942" s="397"/>
      <c r="H942" s="396"/>
      <c r="I942" s="397"/>
      <c r="J942" s="398"/>
      <c r="K942" s="87"/>
      <c r="L942" s="87"/>
      <c r="M942" s="398"/>
      <c r="N942" s="398"/>
      <c r="O942" s="398"/>
      <c r="P942" s="87"/>
      <c r="Q942" s="87"/>
      <c r="R942" s="87"/>
      <c r="S942" s="87"/>
      <c r="T942" s="87"/>
      <c r="U942" s="87"/>
      <c r="V942" s="87"/>
      <c r="W942" s="87"/>
      <c r="X942" s="87"/>
      <c r="Y942" s="87"/>
      <c r="Z942" s="87"/>
      <c r="AA942" s="87"/>
      <c r="AB942" s="87"/>
      <c r="AC942" s="87"/>
      <c r="AD942" s="87"/>
      <c r="AE942" s="87"/>
      <c r="AF942" s="87"/>
      <c r="AG942" s="87"/>
    </row>
    <row r="943" spans="1:33" ht="31.5" customHeight="1">
      <c r="A943" s="87"/>
      <c r="B943" s="87"/>
      <c r="C943" s="87"/>
      <c r="D943" s="87"/>
      <c r="E943" s="396"/>
      <c r="F943" s="397"/>
      <c r="G943" s="397"/>
      <c r="H943" s="396"/>
      <c r="I943" s="397"/>
      <c r="J943" s="398"/>
      <c r="K943" s="87"/>
      <c r="L943" s="87"/>
      <c r="M943" s="398"/>
      <c r="N943" s="398"/>
      <c r="O943" s="398"/>
      <c r="P943" s="87"/>
      <c r="Q943" s="87"/>
      <c r="R943" s="87"/>
      <c r="S943" s="87"/>
      <c r="T943" s="87"/>
      <c r="U943" s="87"/>
      <c r="V943" s="87"/>
      <c r="W943" s="87"/>
      <c r="X943" s="87"/>
      <c r="Y943" s="87"/>
      <c r="Z943" s="87"/>
      <c r="AA943" s="87"/>
      <c r="AB943" s="87"/>
      <c r="AC943" s="87"/>
      <c r="AD943" s="87"/>
      <c r="AE943" s="87"/>
      <c r="AF943" s="87"/>
      <c r="AG943" s="87"/>
    </row>
    <row r="944" spans="1:33" ht="31.5" customHeight="1">
      <c r="A944" s="87"/>
      <c r="B944" s="87"/>
      <c r="C944" s="87"/>
      <c r="D944" s="87"/>
      <c r="E944" s="396"/>
      <c r="F944" s="397"/>
      <c r="G944" s="397"/>
      <c r="H944" s="396"/>
      <c r="I944" s="397"/>
      <c r="J944" s="398"/>
      <c r="K944" s="87"/>
      <c r="L944" s="87"/>
      <c r="M944" s="398"/>
      <c r="N944" s="398"/>
      <c r="O944" s="398"/>
      <c r="P944" s="87"/>
      <c r="Q944" s="87"/>
      <c r="R944" s="87"/>
      <c r="S944" s="87"/>
      <c r="T944" s="87"/>
      <c r="U944" s="87"/>
      <c r="V944" s="87"/>
      <c r="W944" s="87"/>
      <c r="X944" s="87"/>
      <c r="Y944" s="87"/>
      <c r="Z944" s="87"/>
      <c r="AA944" s="87"/>
      <c r="AB944" s="87"/>
      <c r="AC944" s="87"/>
      <c r="AD944" s="87"/>
      <c r="AE944" s="87"/>
      <c r="AF944" s="87"/>
      <c r="AG944" s="87"/>
    </row>
    <row r="945" spans="1:33" ht="31.5" customHeight="1">
      <c r="A945" s="87"/>
      <c r="B945" s="87"/>
      <c r="C945" s="87"/>
      <c r="D945" s="87"/>
      <c r="E945" s="396"/>
      <c r="F945" s="397"/>
      <c r="G945" s="397"/>
      <c r="H945" s="396"/>
      <c r="I945" s="397"/>
      <c r="J945" s="398"/>
      <c r="K945" s="87"/>
      <c r="L945" s="87"/>
      <c r="M945" s="398"/>
      <c r="N945" s="398"/>
      <c r="O945" s="398"/>
      <c r="P945" s="87"/>
      <c r="Q945" s="87"/>
      <c r="R945" s="87"/>
      <c r="S945" s="87"/>
      <c r="T945" s="87"/>
      <c r="U945" s="87"/>
      <c r="V945" s="87"/>
      <c r="W945" s="87"/>
      <c r="X945" s="87"/>
      <c r="Y945" s="87"/>
      <c r="Z945" s="87"/>
      <c r="AA945" s="87"/>
      <c r="AB945" s="87"/>
      <c r="AC945" s="87"/>
      <c r="AD945" s="87"/>
      <c r="AE945" s="87"/>
      <c r="AF945" s="87"/>
      <c r="AG945" s="87"/>
    </row>
    <row r="946" spans="1:33" ht="31.5" customHeight="1">
      <c r="A946" s="87"/>
      <c r="B946" s="87"/>
      <c r="C946" s="87"/>
      <c r="D946" s="87"/>
      <c r="E946" s="396"/>
      <c r="F946" s="397"/>
      <c r="G946" s="397"/>
      <c r="H946" s="396"/>
      <c r="I946" s="397"/>
      <c r="J946" s="398"/>
      <c r="K946" s="87"/>
      <c r="L946" s="87"/>
      <c r="M946" s="398"/>
      <c r="N946" s="398"/>
      <c r="O946" s="398"/>
      <c r="P946" s="87"/>
      <c r="Q946" s="87"/>
      <c r="R946" s="87"/>
      <c r="S946" s="87"/>
      <c r="T946" s="87"/>
      <c r="U946" s="87"/>
      <c r="V946" s="87"/>
      <c r="W946" s="87"/>
      <c r="X946" s="87"/>
      <c r="Y946" s="87"/>
      <c r="Z946" s="87"/>
      <c r="AA946" s="87"/>
      <c r="AB946" s="87"/>
      <c r="AC946" s="87"/>
      <c r="AD946" s="87"/>
      <c r="AE946" s="87"/>
      <c r="AF946" s="87"/>
      <c r="AG946" s="87"/>
    </row>
    <row r="947" spans="1:33" ht="31.5" customHeight="1">
      <c r="A947" s="87"/>
      <c r="B947" s="87"/>
      <c r="C947" s="87"/>
      <c r="D947" s="87"/>
      <c r="E947" s="396"/>
      <c r="F947" s="397"/>
      <c r="G947" s="397"/>
      <c r="H947" s="396"/>
      <c r="I947" s="397"/>
      <c r="J947" s="398"/>
      <c r="K947" s="87"/>
      <c r="L947" s="87"/>
      <c r="M947" s="398"/>
      <c r="N947" s="398"/>
      <c r="O947" s="398"/>
      <c r="P947" s="87"/>
      <c r="Q947" s="87"/>
      <c r="R947" s="87"/>
      <c r="S947" s="87"/>
      <c r="T947" s="87"/>
      <c r="U947" s="87"/>
      <c r="V947" s="87"/>
      <c r="W947" s="87"/>
      <c r="X947" s="87"/>
      <c r="Y947" s="87"/>
      <c r="Z947" s="87"/>
      <c r="AA947" s="87"/>
      <c r="AB947" s="87"/>
      <c r="AC947" s="87"/>
      <c r="AD947" s="87"/>
      <c r="AE947" s="87"/>
      <c r="AF947" s="87"/>
      <c r="AG947" s="87"/>
    </row>
    <row r="948" spans="1:33" ht="31.5" customHeight="1">
      <c r="A948" s="87"/>
      <c r="B948" s="87"/>
      <c r="C948" s="87"/>
      <c r="D948" s="87"/>
      <c r="E948" s="396"/>
      <c r="F948" s="397"/>
      <c r="G948" s="397"/>
      <c r="H948" s="396"/>
      <c r="I948" s="397"/>
      <c r="J948" s="398"/>
      <c r="K948" s="87"/>
      <c r="L948" s="87"/>
      <c r="M948" s="398"/>
      <c r="N948" s="398"/>
      <c r="O948" s="398"/>
      <c r="P948" s="87"/>
      <c r="Q948" s="87"/>
      <c r="R948" s="87"/>
      <c r="S948" s="87"/>
      <c r="T948" s="87"/>
      <c r="U948" s="87"/>
      <c r="V948" s="87"/>
      <c r="W948" s="87"/>
      <c r="X948" s="87"/>
      <c r="Y948" s="87"/>
      <c r="Z948" s="87"/>
      <c r="AA948" s="87"/>
      <c r="AB948" s="87"/>
      <c r="AC948" s="87"/>
      <c r="AD948" s="87"/>
      <c r="AE948" s="87"/>
      <c r="AF948" s="87"/>
      <c r="AG948" s="87"/>
    </row>
    <row r="949" spans="1:33" ht="31.5" customHeight="1">
      <c r="A949" s="87"/>
      <c r="B949" s="87"/>
      <c r="C949" s="87"/>
      <c r="D949" s="87"/>
      <c r="E949" s="396"/>
      <c r="F949" s="397"/>
      <c r="G949" s="397"/>
      <c r="H949" s="396"/>
      <c r="I949" s="397"/>
      <c r="J949" s="398"/>
      <c r="K949" s="87"/>
      <c r="L949" s="87"/>
      <c r="M949" s="398"/>
      <c r="N949" s="398"/>
      <c r="O949" s="398"/>
      <c r="P949" s="87"/>
      <c r="Q949" s="87"/>
      <c r="R949" s="87"/>
      <c r="S949" s="87"/>
      <c r="T949" s="87"/>
      <c r="U949" s="87"/>
      <c r="V949" s="87"/>
      <c r="W949" s="87"/>
      <c r="X949" s="87"/>
      <c r="Y949" s="87"/>
      <c r="Z949" s="87"/>
      <c r="AA949" s="87"/>
      <c r="AB949" s="87"/>
      <c r="AC949" s="87"/>
      <c r="AD949" s="87"/>
      <c r="AE949" s="87"/>
      <c r="AF949" s="87"/>
      <c r="AG949" s="87"/>
    </row>
    <row r="950" spans="1:33" ht="31.5" customHeight="1">
      <c r="A950" s="87"/>
      <c r="B950" s="87"/>
      <c r="C950" s="87"/>
      <c r="D950" s="87"/>
      <c r="E950" s="396"/>
      <c r="F950" s="397"/>
      <c r="G950" s="397"/>
      <c r="H950" s="396"/>
      <c r="I950" s="397"/>
      <c r="J950" s="398"/>
      <c r="K950" s="87"/>
      <c r="L950" s="87"/>
      <c r="M950" s="398"/>
      <c r="N950" s="398"/>
      <c r="O950" s="398"/>
      <c r="P950" s="87"/>
      <c r="Q950" s="87"/>
      <c r="R950" s="87"/>
      <c r="S950" s="87"/>
      <c r="T950" s="87"/>
      <c r="U950" s="87"/>
      <c r="V950" s="87"/>
      <c r="W950" s="87"/>
      <c r="X950" s="87"/>
      <c r="Y950" s="87"/>
      <c r="Z950" s="87"/>
      <c r="AA950" s="87"/>
      <c r="AB950" s="87"/>
      <c r="AC950" s="87"/>
      <c r="AD950" s="87"/>
      <c r="AE950" s="87"/>
      <c r="AF950" s="87"/>
      <c r="AG950" s="87"/>
    </row>
    <row r="951" spans="1:33" ht="31.5" customHeight="1">
      <c r="A951" s="87"/>
      <c r="B951" s="87"/>
      <c r="C951" s="87"/>
      <c r="D951" s="87"/>
      <c r="E951" s="396"/>
      <c r="F951" s="397"/>
      <c r="G951" s="397"/>
      <c r="H951" s="396"/>
      <c r="I951" s="397"/>
      <c r="J951" s="398"/>
      <c r="K951" s="87"/>
      <c r="L951" s="87"/>
      <c r="M951" s="398"/>
      <c r="N951" s="398"/>
      <c r="O951" s="398"/>
      <c r="P951" s="87"/>
      <c r="Q951" s="87"/>
      <c r="R951" s="87"/>
      <c r="S951" s="87"/>
      <c r="T951" s="87"/>
      <c r="U951" s="87"/>
      <c r="V951" s="87"/>
      <c r="W951" s="87"/>
      <c r="X951" s="87"/>
      <c r="Y951" s="87"/>
      <c r="Z951" s="87"/>
      <c r="AA951" s="87"/>
      <c r="AB951" s="87"/>
      <c r="AC951" s="87"/>
      <c r="AD951" s="87"/>
      <c r="AE951" s="87"/>
      <c r="AF951" s="87"/>
      <c r="AG951" s="87"/>
    </row>
    <row r="952" spans="1:33" ht="31.5" customHeight="1">
      <c r="A952" s="87"/>
      <c r="B952" s="87"/>
      <c r="C952" s="87"/>
      <c r="D952" s="87"/>
      <c r="E952" s="396"/>
      <c r="F952" s="397"/>
      <c r="G952" s="397"/>
      <c r="H952" s="396"/>
      <c r="I952" s="397"/>
      <c r="J952" s="398"/>
      <c r="K952" s="87"/>
      <c r="L952" s="87"/>
      <c r="M952" s="398"/>
      <c r="N952" s="398"/>
      <c r="O952" s="398"/>
      <c r="P952" s="87"/>
      <c r="Q952" s="87"/>
      <c r="R952" s="87"/>
      <c r="S952" s="87"/>
      <c r="T952" s="87"/>
      <c r="U952" s="87"/>
      <c r="V952" s="87"/>
      <c r="W952" s="87"/>
      <c r="X952" s="87"/>
      <c r="Y952" s="87"/>
      <c r="Z952" s="87"/>
      <c r="AA952" s="87"/>
      <c r="AB952" s="87"/>
      <c r="AC952" s="87"/>
      <c r="AD952" s="87"/>
      <c r="AE952" s="87"/>
      <c r="AF952" s="87"/>
      <c r="AG952" s="87"/>
    </row>
    <row r="953" spans="1:33" ht="31.5" customHeight="1">
      <c r="A953" s="87"/>
      <c r="B953" s="87"/>
      <c r="C953" s="87"/>
      <c r="D953" s="87"/>
      <c r="E953" s="396"/>
      <c r="F953" s="397"/>
      <c r="G953" s="397"/>
      <c r="H953" s="396"/>
      <c r="I953" s="397"/>
      <c r="J953" s="398"/>
      <c r="K953" s="87"/>
      <c r="L953" s="87"/>
      <c r="M953" s="398"/>
      <c r="N953" s="398"/>
      <c r="O953" s="398"/>
      <c r="P953" s="87"/>
      <c r="Q953" s="87"/>
      <c r="R953" s="87"/>
      <c r="S953" s="87"/>
      <c r="T953" s="87"/>
      <c r="U953" s="87"/>
      <c r="V953" s="87"/>
      <c r="W953" s="87"/>
      <c r="X953" s="87"/>
      <c r="Y953" s="87"/>
      <c r="Z953" s="87"/>
      <c r="AA953" s="87"/>
      <c r="AB953" s="87"/>
      <c r="AC953" s="87"/>
      <c r="AD953" s="87"/>
      <c r="AE953" s="87"/>
      <c r="AF953" s="87"/>
      <c r="AG953" s="87"/>
    </row>
    <row r="954" spans="1:33" ht="31.5" customHeight="1">
      <c r="A954" s="87"/>
      <c r="B954" s="87"/>
      <c r="C954" s="87"/>
      <c r="D954" s="87"/>
      <c r="E954" s="396"/>
      <c r="F954" s="397"/>
      <c r="G954" s="397"/>
      <c r="H954" s="396"/>
      <c r="I954" s="397"/>
      <c r="J954" s="398"/>
      <c r="K954" s="87"/>
      <c r="L954" s="87"/>
      <c r="M954" s="398"/>
      <c r="N954" s="398"/>
      <c r="O954" s="398"/>
      <c r="P954" s="87"/>
      <c r="Q954" s="87"/>
      <c r="R954" s="87"/>
      <c r="S954" s="87"/>
      <c r="T954" s="87"/>
      <c r="U954" s="87"/>
      <c r="V954" s="87"/>
      <c r="W954" s="87"/>
      <c r="X954" s="87"/>
      <c r="Y954" s="87"/>
      <c r="Z954" s="87"/>
      <c r="AA954" s="87"/>
      <c r="AB954" s="87"/>
      <c r="AC954" s="87"/>
      <c r="AD954" s="87"/>
      <c r="AE954" s="87"/>
      <c r="AF954" s="87"/>
      <c r="AG954" s="87"/>
    </row>
    <row r="955" spans="1:33" ht="31.5" customHeight="1">
      <c r="A955" s="87"/>
      <c r="B955" s="87"/>
      <c r="C955" s="87"/>
      <c r="D955" s="87"/>
      <c r="E955" s="396"/>
      <c r="F955" s="397"/>
      <c r="G955" s="397"/>
      <c r="H955" s="396"/>
      <c r="I955" s="397"/>
      <c r="J955" s="398"/>
      <c r="K955" s="87"/>
      <c r="L955" s="87"/>
      <c r="M955" s="398"/>
      <c r="N955" s="398"/>
      <c r="O955" s="398"/>
      <c r="P955" s="87"/>
      <c r="Q955" s="87"/>
      <c r="R955" s="87"/>
      <c r="S955" s="87"/>
      <c r="T955" s="87"/>
      <c r="U955" s="87"/>
      <c r="V955" s="87"/>
      <c r="W955" s="87"/>
      <c r="X955" s="87"/>
      <c r="Y955" s="87"/>
      <c r="Z955" s="87"/>
      <c r="AA955" s="87"/>
      <c r="AB955" s="87"/>
      <c r="AC955" s="87"/>
      <c r="AD955" s="87"/>
      <c r="AE955" s="87"/>
      <c r="AF955" s="87"/>
      <c r="AG955" s="87"/>
    </row>
    <row r="956" spans="1:33" ht="31.5" customHeight="1">
      <c r="A956" s="87"/>
      <c r="B956" s="87"/>
      <c r="C956" s="87"/>
      <c r="D956" s="87"/>
      <c r="E956" s="396"/>
      <c r="F956" s="397"/>
      <c r="G956" s="397"/>
      <c r="H956" s="396"/>
      <c r="I956" s="397"/>
      <c r="J956" s="398"/>
      <c r="K956" s="87"/>
      <c r="L956" s="87"/>
      <c r="M956" s="398"/>
      <c r="N956" s="398"/>
      <c r="O956" s="398"/>
      <c r="P956" s="87"/>
      <c r="Q956" s="87"/>
      <c r="R956" s="87"/>
      <c r="S956" s="87"/>
      <c r="T956" s="87"/>
      <c r="U956" s="87"/>
      <c r="V956" s="87"/>
      <c r="W956" s="87"/>
      <c r="X956" s="87"/>
      <c r="Y956" s="87"/>
      <c r="Z956" s="87"/>
      <c r="AA956" s="87"/>
      <c r="AB956" s="87"/>
      <c r="AC956" s="87"/>
      <c r="AD956" s="87"/>
      <c r="AE956" s="87"/>
      <c r="AF956" s="87"/>
      <c r="AG956" s="87"/>
    </row>
    <row r="957" spans="1:33" ht="31.5" customHeight="1">
      <c r="A957" s="87"/>
      <c r="B957" s="87"/>
      <c r="C957" s="87"/>
      <c r="D957" s="87"/>
      <c r="E957" s="396"/>
      <c r="F957" s="397"/>
      <c r="G957" s="397"/>
      <c r="H957" s="396"/>
      <c r="I957" s="397"/>
      <c r="J957" s="398"/>
      <c r="K957" s="87"/>
      <c r="L957" s="87"/>
      <c r="M957" s="398"/>
      <c r="N957" s="398"/>
      <c r="O957" s="398"/>
      <c r="P957" s="87"/>
      <c r="Q957" s="87"/>
      <c r="R957" s="87"/>
      <c r="S957" s="87"/>
      <c r="T957" s="87"/>
      <c r="U957" s="87"/>
      <c r="V957" s="87"/>
      <c r="W957" s="87"/>
      <c r="X957" s="87"/>
      <c r="Y957" s="87"/>
      <c r="Z957" s="87"/>
      <c r="AA957" s="87"/>
      <c r="AB957" s="87"/>
      <c r="AC957" s="87"/>
      <c r="AD957" s="87"/>
      <c r="AE957" s="87"/>
      <c r="AF957" s="87"/>
      <c r="AG957" s="87"/>
    </row>
    <row r="958" spans="1:33" ht="31.5" customHeight="1">
      <c r="A958" s="87"/>
      <c r="B958" s="87"/>
      <c r="C958" s="87"/>
      <c r="D958" s="87"/>
      <c r="E958" s="396"/>
      <c r="F958" s="397"/>
      <c r="G958" s="397"/>
      <c r="H958" s="396"/>
      <c r="I958" s="397"/>
      <c r="J958" s="398"/>
      <c r="K958" s="87"/>
      <c r="L958" s="87"/>
      <c r="M958" s="398"/>
      <c r="N958" s="398"/>
      <c r="O958" s="398"/>
      <c r="P958" s="87"/>
      <c r="Q958" s="87"/>
      <c r="R958" s="87"/>
      <c r="S958" s="87"/>
      <c r="T958" s="87"/>
      <c r="U958" s="87"/>
      <c r="V958" s="87"/>
      <c r="W958" s="87"/>
      <c r="X958" s="87"/>
      <c r="Y958" s="87"/>
      <c r="Z958" s="87"/>
      <c r="AA958" s="87"/>
      <c r="AB958" s="87"/>
      <c r="AC958" s="87"/>
      <c r="AD958" s="87"/>
      <c r="AE958" s="87"/>
      <c r="AF958" s="87"/>
      <c r="AG958" s="87"/>
    </row>
    <row r="959" spans="1:33" ht="31.5" customHeight="1">
      <c r="A959" s="87"/>
      <c r="B959" s="87"/>
      <c r="C959" s="87"/>
      <c r="D959" s="87"/>
      <c r="E959" s="396"/>
      <c r="F959" s="397"/>
      <c r="G959" s="397"/>
      <c r="H959" s="396"/>
      <c r="I959" s="397"/>
      <c r="J959" s="398"/>
      <c r="K959" s="87"/>
      <c r="L959" s="87"/>
      <c r="M959" s="398"/>
      <c r="N959" s="398"/>
      <c r="O959" s="398"/>
      <c r="P959" s="87"/>
      <c r="Q959" s="87"/>
      <c r="R959" s="87"/>
      <c r="S959" s="87"/>
      <c r="T959" s="87"/>
      <c r="U959" s="87"/>
      <c r="V959" s="87"/>
      <c r="W959" s="87"/>
      <c r="X959" s="87"/>
      <c r="Y959" s="87"/>
      <c r="Z959" s="87"/>
      <c r="AA959" s="87"/>
      <c r="AB959" s="87"/>
      <c r="AC959" s="87"/>
      <c r="AD959" s="87"/>
      <c r="AE959" s="87"/>
      <c r="AF959" s="87"/>
      <c r="AG959" s="87"/>
    </row>
    <row r="960" spans="1:33" ht="31.5" customHeight="1">
      <c r="A960" s="87"/>
      <c r="B960" s="87"/>
      <c r="C960" s="87"/>
      <c r="D960" s="87"/>
      <c r="E960" s="396"/>
      <c r="F960" s="397"/>
      <c r="G960" s="397"/>
      <c r="H960" s="396"/>
      <c r="I960" s="397"/>
      <c r="J960" s="398"/>
      <c r="K960" s="87"/>
      <c r="L960" s="87"/>
      <c r="M960" s="398"/>
      <c r="N960" s="398"/>
      <c r="O960" s="398"/>
      <c r="P960" s="87"/>
      <c r="Q960" s="87"/>
      <c r="R960" s="87"/>
      <c r="S960" s="87"/>
      <c r="T960" s="87"/>
      <c r="U960" s="87"/>
      <c r="V960" s="87"/>
      <c r="W960" s="87"/>
      <c r="X960" s="87"/>
      <c r="Y960" s="87"/>
      <c r="Z960" s="87"/>
      <c r="AA960" s="87"/>
      <c r="AB960" s="87"/>
      <c r="AC960" s="87"/>
      <c r="AD960" s="87"/>
      <c r="AE960" s="87"/>
      <c r="AF960" s="87"/>
      <c r="AG960" s="87"/>
    </row>
    <row r="961" spans="1:33" ht="31.5" customHeight="1">
      <c r="A961" s="87"/>
      <c r="B961" s="87"/>
      <c r="C961" s="87"/>
      <c r="D961" s="87"/>
      <c r="E961" s="396"/>
      <c r="F961" s="397"/>
      <c r="G961" s="397"/>
      <c r="H961" s="396"/>
      <c r="I961" s="397"/>
      <c r="J961" s="398"/>
      <c r="K961" s="87"/>
      <c r="L961" s="87"/>
      <c r="M961" s="398"/>
      <c r="N961" s="398"/>
      <c r="O961" s="398"/>
      <c r="P961" s="87"/>
      <c r="Q961" s="87"/>
      <c r="R961" s="87"/>
      <c r="S961" s="87"/>
      <c r="T961" s="87"/>
      <c r="U961" s="87"/>
      <c r="V961" s="87"/>
      <c r="W961" s="87"/>
      <c r="X961" s="87"/>
      <c r="Y961" s="87"/>
      <c r="Z961" s="87"/>
      <c r="AA961" s="87"/>
      <c r="AB961" s="87"/>
      <c r="AC961" s="87"/>
      <c r="AD961" s="87"/>
      <c r="AE961" s="87"/>
      <c r="AF961" s="87"/>
      <c r="AG961" s="87"/>
    </row>
    <row r="962" spans="1:33" ht="31.5" customHeight="1">
      <c r="A962" s="87"/>
      <c r="B962" s="87"/>
      <c r="C962" s="87"/>
      <c r="D962" s="87"/>
      <c r="E962" s="396"/>
      <c r="F962" s="397"/>
      <c r="G962" s="397"/>
      <c r="H962" s="396"/>
      <c r="I962" s="397"/>
      <c r="J962" s="398"/>
      <c r="K962" s="87"/>
      <c r="L962" s="87"/>
      <c r="M962" s="398"/>
      <c r="N962" s="398"/>
      <c r="O962" s="398"/>
      <c r="P962" s="87"/>
      <c r="Q962" s="87"/>
      <c r="R962" s="87"/>
      <c r="S962" s="87"/>
      <c r="T962" s="87"/>
      <c r="U962" s="87"/>
      <c r="V962" s="87"/>
      <c r="W962" s="87"/>
      <c r="X962" s="87"/>
      <c r="Y962" s="87"/>
      <c r="Z962" s="87"/>
      <c r="AA962" s="87"/>
      <c r="AB962" s="87"/>
      <c r="AC962" s="87"/>
      <c r="AD962" s="87"/>
      <c r="AE962" s="87"/>
      <c r="AF962" s="87"/>
      <c r="AG962" s="87"/>
    </row>
    <row r="963" spans="1:33" ht="31.5" customHeight="1">
      <c r="A963" s="87"/>
      <c r="B963" s="87"/>
      <c r="C963" s="87"/>
      <c r="D963" s="87"/>
      <c r="E963" s="396"/>
      <c r="F963" s="397"/>
      <c r="G963" s="397"/>
      <c r="H963" s="396"/>
      <c r="I963" s="397"/>
      <c r="J963" s="398"/>
      <c r="K963" s="87"/>
      <c r="L963" s="87"/>
      <c r="M963" s="398"/>
      <c r="N963" s="398"/>
      <c r="O963" s="398"/>
      <c r="P963" s="87"/>
      <c r="Q963" s="87"/>
      <c r="R963" s="87"/>
      <c r="S963" s="87"/>
      <c r="T963" s="87"/>
      <c r="U963" s="87"/>
      <c r="V963" s="87"/>
      <c r="W963" s="87"/>
      <c r="X963" s="87"/>
      <c r="Y963" s="87"/>
      <c r="Z963" s="87"/>
      <c r="AA963" s="87"/>
      <c r="AB963" s="87"/>
      <c r="AC963" s="87"/>
      <c r="AD963" s="87"/>
      <c r="AE963" s="87"/>
      <c r="AF963" s="87"/>
      <c r="AG963" s="87"/>
    </row>
    <row r="964" spans="1:33" ht="31.5" customHeight="1">
      <c r="A964" s="87"/>
      <c r="B964" s="87"/>
      <c r="C964" s="87"/>
      <c r="D964" s="87"/>
      <c r="E964" s="396"/>
      <c r="F964" s="397"/>
      <c r="G964" s="397"/>
      <c r="H964" s="396"/>
      <c r="I964" s="397"/>
      <c r="J964" s="398"/>
      <c r="K964" s="87"/>
      <c r="L964" s="87"/>
      <c r="M964" s="398"/>
      <c r="N964" s="398"/>
      <c r="O964" s="398"/>
      <c r="P964" s="87"/>
      <c r="Q964" s="87"/>
      <c r="R964" s="87"/>
      <c r="S964" s="87"/>
      <c r="T964" s="87"/>
      <c r="U964" s="87"/>
      <c r="V964" s="87"/>
      <c r="W964" s="87"/>
      <c r="X964" s="87"/>
      <c r="Y964" s="87"/>
      <c r="Z964" s="87"/>
      <c r="AA964" s="87"/>
      <c r="AB964" s="87"/>
      <c r="AC964" s="87"/>
      <c r="AD964" s="87"/>
      <c r="AE964" s="87"/>
      <c r="AF964" s="87"/>
      <c r="AG964" s="87"/>
    </row>
    <row r="965" spans="1:33" ht="31.5" customHeight="1">
      <c r="A965" s="87"/>
      <c r="B965" s="87"/>
      <c r="C965" s="87"/>
      <c r="D965" s="87"/>
      <c r="E965" s="396"/>
      <c r="F965" s="397"/>
      <c r="G965" s="397"/>
      <c r="H965" s="396"/>
      <c r="I965" s="397"/>
      <c r="J965" s="398"/>
      <c r="K965" s="87"/>
      <c r="L965" s="87"/>
      <c r="M965" s="398"/>
      <c r="N965" s="398"/>
      <c r="O965" s="398"/>
      <c r="P965" s="87"/>
      <c r="Q965" s="87"/>
      <c r="R965" s="87"/>
      <c r="S965" s="87"/>
      <c r="T965" s="87"/>
      <c r="U965" s="87"/>
      <c r="V965" s="87"/>
      <c r="W965" s="87"/>
      <c r="X965" s="87"/>
      <c r="Y965" s="87"/>
      <c r="Z965" s="87"/>
      <c r="AA965" s="87"/>
      <c r="AB965" s="87"/>
      <c r="AC965" s="87"/>
      <c r="AD965" s="87"/>
      <c r="AE965" s="87"/>
      <c r="AF965" s="87"/>
      <c r="AG965" s="87"/>
    </row>
    <row r="966" spans="1:33" ht="31.5" customHeight="1">
      <c r="A966" s="87"/>
      <c r="B966" s="87"/>
      <c r="C966" s="87"/>
      <c r="D966" s="87"/>
      <c r="E966" s="396"/>
      <c r="F966" s="397"/>
      <c r="G966" s="397"/>
      <c r="H966" s="396"/>
      <c r="I966" s="397"/>
      <c r="J966" s="398"/>
      <c r="K966" s="87"/>
      <c r="L966" s="87"/>
      <c r="M966" s="398"/>
      <c r="N966" s="398"/>
      <c r="O966" s="398"/>
      <c r="P966" s="87"/>
      <c r="Q966" s="87"/>
      <c r="R966" s="87"/>
      <c r="S966" s="87"/>
      <c r="T966" s="87"/>
      <c r="U966" s="87"/>
      <c r="V966" s="87"/>
      <c r="W966" s="87"/>
      <c r="X966" s="87"/>
      <c r="Y966" s="87"/>
      <c r="Z966" s="87"/>
      <c r="AA966" s="87"/>
      <c r="AB966" s="87"/>
      <c r="AC966" s="87"/>
      <c r="AD966" s="87"/>
      <c r="AE966" s="87"/>
      <c r="AF966" s="87"/>
      <c r="AG966" s="87"/>
    </row>
    <row r="967" spans="1:33" ht="31.5" customHeight="1">
      <c r="A967" s="87"/>
      <c r="B967" s="87"/>
      <c r="C967" s="87"/>
      <c r="D967" s="87"/>
      <c r="E967" s="396"/>
      <c r="F967" s="397"/>
      <c r="G967" s="397"/>
      <c r="H967" s="396"/>
      <c r="I967" s="397"/>
      <c r="J967" s="398"/>
      <c r="K967" s="87"/>
      <c r="L967" s="87"/>
      <c r="M967" s="398"/>
      <c r="N967" s="398"/>
      <c r="O967" s="398"/>
      <c r="P967" s="87"/>
      <c r="Q967" s="87"/>
      <c r="R967" s="87"/>
      <c r="S967" s="87"/>
      <c r="T967" s="87"/>
      <c r="U967" s="87"/>
      <c r="V967" s="87"/>
      <c r="W967" s="87"/>
      <c r="X967" s="87"/>
      <c r="Y967" s="87"/>
      <c r="Z967" s="87"/>
      <c r="AA967" s="87"/>
      <c r="AB967" s="87"/>
      <c r="AC967" s="87"/>
      <c r="AD967" s="87"/>
      <c r="AE967" s="87"/>
      <c r="AF967" s="87"/>
      <c r="AG967" s="87"/>
    </row>
    <row r="968" spans="1:33" ht="31.5" customHeight="1">
      <c r="A968" s="87"/>
      <c r="B968" s="87"/>
      <c r="C968" s="87"/>
      <c r="D968" s="87"/>
      <c r="E968" s="396"/>
      <c r="F968" s="397"/>
      <c r="G968" s="397"/>
      <c r="H968" s="396"/>
      <c r="I968" s="397"/>
      <c r="J968" s="398"/>
      <c r="K968" s="87"/>
      <c r="L968" s="87"/>
      <c r="M968" s="398"/>
      <c r="N968" s="398"/>
      <c r="O968" s="398"/>
      <c r="P968" s="87"/>
      <c r="Q968" s="87"/>
      <c r="R968" s="87"/>
      <c r="S968" s="87"/>
      <c r="T968" s="87"/>
      <c r="U968" s="87"/>
      <c r="V968" s="87"/>
      <c r="W968" s="87"/>
      <c r="X968" s="87"/>
      <c r="Y968" s="87"/>
      <c r="Z968" s="87"/>
      <c r="AA968" s="87"/>
      <c r="AB968" s="87"/>
      <c r="AC968" s="87"/>
      <c r="AD968" s="87"/>
      <c r="AE968" s="87"/>
      <c r="AF968" s="87"/>
      <c r="AG968" s="87"/>
    </row>
    <row r="969" spans="1:33" ht="31.5" customHeight="1">
      <c r="A969" s="87"/>
      <c r="B969" s="87"/>
      <c r="C969" s="87"/>
      <c r="D969" s="87"/>
      <c r="E969" s="396"/>
      <c r="F969" s="397"/>
      <c r="G969" s="397"/>
      <c r="H969" s="396"/>
      <c r="I969" s="397"/>
      <c r="J969" s="398"/>
      <c r="K969" s="87"/>
      <c r="L969" s="87"/>
      <c r="M969" s="398"/>
      <c r="N969" s="398"/>
      <c r="O969" s="398"/>
      <c r="P969" s="87"/>
      <c r="Q969" s="87"/>
      <c r="R969" s="87"/>
      <c r="S969" s="87"/>
      <c r="T969" s="87"/>
      <c r="U969" s="87"/>
      <c r="V969" s="87"/>
      <c r="W969" s="87"/>
      <c r="X969" s="87"/>
      <c r="Y969" s="87"/>
      <c r="Z969" s="87"/>
      <c r="AA969" s="87"/>
      <c r="AB969" s="87"/>
      <c r="AC969" s="87"/>
      <c r="AD969" s="87"/>
      <c r="AE969" s="87"/>
      <c r="AF969" s="87"/>
      <c r="AG969" s="87"/>
    </row>
    <row r="970" spans="1:33" ht="31.5" customHeight="1">
      <c r="A970" s="87"/>
      <c r="B970" s="87"/>
      <c r="C970" s="87"/>
      <c r="D970" s="87"/>
      <c r="E970" s="396"/>
      <c r="F970" s="397"/>
      <c r="G970" s="397"/>
      <c r="H970" s="396"/>
      <c r="I970" s="397"/>
      <c r="J970" s="398"/>
      <c r="K970" s="87"/>
      <c r="L970" s="87"/>
      <c r="M970" s="398"/>
      <c r="N970" s="398"/>
      <c r="O970" s="398"/>
      <c r="P970" s="87"/>
      <c r="Q970" s="87"/>
      <c r="R970" s="87"/>
      <c r="S970" s="87"/>
      <c r="T970" s="87"/>
      <c r="U970" s="87"/>
      <c r="V970" s="87"/>
      <c r="W970" s="87"/>
      <c r="X970" s="87"/>
      <c r="Y970" s="87"/>
      <c r="Z970" s="87"/>
      <c r="AA970" s="87"/>
      <c r="AB970" s="87"/>
      <c r="AC970" s="87"/>
      <c r="AD970" s="87"/>
      <c r="AE970" s="87"/>
      <c r="AF970" s="87"/>
      <c r="AG970" s="87"/>
    </row>
    <row r="971" spans="1:33" ht="31.5" customHeight="1">
      <c r="A971" s="87"/>
      <c r="B971" s="87"/>
      <c r="C971" s="87"/>
      <c r="D971" s="87"/>
      <c r="E971" s="396"/>
      <c r="F971" s="397"/>
      <c r="G971" s="397"/>
      <c r="H971" s="396"/>
      <c r="I971" s="397"/>
      <c r="J971" s="398"/>
      <c r="K971" s="87"/>
      <c r="L971" s="87"/>
      <c r="M971" s="398"/>
      <c r="N971" s="398"/>
      <c r="O971" s="398"/>
      <c r="P971" s="87"/>
      <c r="Q971" s="87"/>
      <c r="R971" s="87"/>
      <c r="S971" s="87"/>
      <c r="T971" s="87"/>
      <c r="U971" s="87"/>
      <c r="V971" s="87"/>
      <c r="W971" s="87"/>
      <c r="X971" s="87"/>
      <c r="Y971" s="87"/>
      <c r="Z971" s="87"/>
      <c r="AA971" s="87"/>
      <c r="AB971" s="87"/>
      <c r="AC971" s="87"/>
      <c r="AD971" s="87"/>
      <c r="AE971" s="87"/>
      <c r="AF971" s="87"/>
      <c r="AG971" s="87"/>
    </row>
    <row r="972" spans="1:33" ht="31.5" customHeight="1">
      <c r="A972" s="87"/>
      <c r="B972" s="87"/>
      <c r="C972" s="87"/>
      <c r="D972" s="87"/>
      <c r="E972" s="396"/>
      <c r="F972" s="397"/>
      <c r="G972" s="397"/>
      <c r="H972" s="396"/>
      <c r="I972" s="397"/>
      <c r="J972" s="398"/>
      <c r="K972" s="87"/>
      <c r="L972" s="87"/>
      <c r="M972" s="398"/>
      <c r="N972" s="398"/>
      <c r="O972" s="398"/>
      <c r="P972" s="87"/>
      <c r="Q972" s="87"/>
      <c r="R972" s="87"/>
      <c r="S972" s="87"/>
      <c r="T972" s="87"/>
      <c r="U972" s="87"/>
      <c r="V972" s="87"/>
      <c r="W972" s="87"/>
      <c r="X972" s="87"/>
      <c r="Y972" s="87"/>
      <c r="Z972" s="87"/>
      <c r="AA972" s="87"/>
      <c r="AB972" s="87"/>
      <c r="AC972" s="87"/>
      <c r="AD972" s="87"/>
      <c r="AE972" s="87"/>
      <c r="AF972" s="87"/>
      <c r="AG972" s="87"/>
    </row>
    <row r="973" spans="1:33" ht="31.5" customHeight="1">
      <c r="A973" s="87"/>
      <c r="B973" s="87"/>
      <c r="C973" s="87"/>
      <c r="D973" s="87"/>
      <c r="E973" s="396"/>
      <c r="F973" s="397"/>
      <c r="G973" s="397"/>
      <c r="H973" s="396"/>
      <c r="I973" s="397"/>
      <c r="J973" s="398"/>
      <c r="K973" s="87"/>
      <c r="L973" s="87"/>
      <c r="M973" s="398"/>
      <c r="N973" s="398"/>
      <c r="O973" s="398"/>
      <c r="P973" s="87"/>
      <c r="Q973" s="87"/>
      <c r="R973" s="87"/>
      <c r="S973" s="87"/>
      <c r="T973" s="87"/>
      <c r="U973" s="87"/>
      <c r="V973" s="87"/>
      <c r="W973" s="87"/>
      <c r="X973" s="87"/>
      <c r="Y973" s="87"/>
      <c r="Z973" s="87"/>
      <c r="AA973" s="87"/>
      <c r="AB973" s="87"/>
      <c r="AC973" s="87"/>
      <c r="AD973" s="87"/>
      <c r="AE973" s="87"/>
      <c r="AF973" s="87"/>
      <c r="AG973" s="87"/>
    </row>
    <row r="974" spans="1:33" ht="31.5" customHeight="1">
      <c r="A974" s="87"/>
      <c r="B974" s="87"/>
      <c r="C974" s="87"/>
      <c r="D974" s="87"/>
      <c r="E974" s="396"/>
      <c r="F974" s="397"/>
      <c r="G974" s="397"/>
      <c r="H974" s="396"/>
      <c r="I974" s="397"/>
      <c r="J974" s="398"/>
      <c r="K974" s="87"/>
      <c r="L974" s="87"/>
      <c r="M974" s="398"/>
      <c r="N974" s="398"/>
      <c r="O974" s="398"/>
      <c r="P974" s="87"/>
      <c r="Q974" s="87"/>
      <c r="R974" s="87"/>
      <c r="S974" s="87"/>
      <c r="T974" s="87"/>
      <c r="U974" s="87"/>
      <c r="V974" s="87"/>
      <c r="W974" s="87"/>
      <c r="X974" s="87"/>
      <c r="Y974" s="87"/>
      <c r="Z974" s="87"/>
      <c r="AA974" s="87"/>
      <c r="AB974" s="87"/>
      <c r="AC974" s="87"/>
      <c r="AD974" s="87"/>
      <c r="AE974" s="87"/>
      <c r="AF974" s="87"/>
      <c r="AG974" s="87"/>
    </row>
    <row r="975" spans="1:33" ht="31.5" customHeight="1">
      <c r="A975" s="87"/>
      <c r="B975" s="87"/>
      <c r="C975" s="87"/>
      <c r="D975" s="87"/>
      <c r="E975" s="396"/>
      <c r="F975" s="397"/>
      <c r="G975" s="397"/>
      <c r="H975" s="396"/>
      <c r="I975" s="397"/>
      <c r="J975" s="398"/>
      <c r="K975" s="87"/>
      <c r="L975" s="87"/>
      <c r="M975" s="398"/>
      <c r="N975" s="398"/>
      <c r="O975" s="398"/>
      <c r="P975" s="87"/>
      <c r="Q975" s="87"/>
      <c r="R975" s="87"/>
      <c r="S975" s="87"/>
      <c r="T975" s="87"/>
      <c r="U975" s="87"/>
      <c r="V975" s="87"/>
      <c r="W975" s="87"/>
      <c r="X975" s="87"/>
      <c r="Y975" s="87"/>
      <c r="Z975" s="87"/>
      <c r="AA975" s="87"/>
      <c r="AB975" s="87"/>
      <c r="AC975" s="87"/>
      <c r="AD975" s="87"/>
      <c r="AE975" s="87"/>
      <c r="AF975" s="87"/>
      <c r="AG975" s="87"/>
    </row>
    <row r="976" spans="1:33" ht="31.5" customHeight="1">
      <c r="A976" s="87"/>
      <c r="B976" s="87"/>
      <c r="C976" s="87"/>
      <c r="D976" s="87"/>
      <c r="E976" s="396"/>
      <c r="F976" s="397"/>
      <c r="G976" s="397"/>
      <c r="H976" s="396"/>
      <c r="I976" s="397"/>
      <c r="J976" s="398"/>
      <c r="K976" s="87"/>
      <c r="L976" s="87"/>
      <c r="M976" s="398"/>
      <c r="N976" s="398"/>
      <c r="O976" s="398"/>
      <c r="P976" s="87"/>
      <c r="Q976" s="87"/>
      <c r="R976" s="87"/>
      <c r="S976" s="87"/>
      <c r="T976" s="87"/>
      <c r="U976" s="87"/>
      <c r="V976" s="87"/>
      <c r="W976" s="87"/>
      <c r="X976" s="87"/>
      <c r="Y976" s="87"/>
      <c r="Z976" s="87"/>
      <c r="AA976" s="87"/>
      <c r="AB976" s="87"/>
      <c r="AC976" s="87"/>
      <c r="AD976" s="87"/>
      <c r="AE976" s="87"/>
      <c r="AF976" s="87"/>
      <c r="AG976" s="87"/>
    </row>
    <row r="977" spans="1:33" ht="31.5" customHeight="1">
      <c r="A977" s="87"/>
      <c r="B977" s="87"/>
      <c r="C977" s="87"/>
      <c r="D977" s="87"/>
      <c r="E977" s="396"/>
      <c r="F977" s="397"/>
      <c r="G977" s="397"/>
      <c r="H977" s="396"/>
      <c r="I977" s="397"/>
      <c r="J977" s="398"/>
      <c r="K977" s="87"/>
      <c r="L977" s="87"/>
      <c r="M977" s="398"/>
      <c r="N977" s="398"/>
      <c r="O977" s="398"/>
      <c r="P977" s="87"/>
      <c r="Q977" s="87"/>
      <c r="R977" s="87"/>
      <c r="S977" s="87"/>
      <c r="T977" s="87"/>
      <c r="U977" s="87"/>
      <c r="V977" s="87"/>
      <c r="W977" s="87"/>
      <c r="X977" s="87"/>
      <c r="Y977" s="87"/>
      <c r="Z977" s="87"/>
      <c r="AA977" s="87"/>
      <c r="AB977" s="87"/>
      <c r="AC977" s="87"/>
      <c r="AD977" s="87"/>
      <c r="AE977" s="87"/>
      <c r="AF977" s="87"/>
      <c r="AG977" s="87"/>
    </row>
    <row r="978" spans="1:33" ht="31.5" customHeight="1">
      <c r="A978" s="87"/>
      <c r="B978" s="87"/>
      <c r="C978" s="87"/>
      <c r="D978" s="87"/>
      <c r="E978" s="396"/>
      <c r="F978" s="397"/>
      <c r="G978" s="397"/>
      <c r="H978" s="396"/>
      <c r="I978" s="397"/>
      <c r="J978" s="398"/>
      <c r="K978" s="87"/>
      <c r="L978" s="87"/>
      <c r="M978" s="398"/>
      <c r="N978" s="398"/>
      <c r="O978" s="398"/>
      <c r="P978" s="87"/>
      <c r="Q978" s="87"/>
      <c r="R978" s="87"/>
      <c r="S978" s="87"/>
      <c r="T978" s="87"/>
      <c r="U978" s="87"/>
      <c r="V978" s="87"/>
      <c r="W978" s="87"/>
      <c r="X978" s="87"/>
      <c r="Y978" s="87"/>
      <c r="Z978" s="87"/>
      <c r="AA978" s="87"/>
      <c r="AB978" s="87"/>
      <c r="AC978" s="87"/>
      <c r="AD978" s="87"/>
      <c r="AE978" s="87"/>
      <c r="AF978" s="87"/>
      <c r="AG978" s="87"/>
    </row>
    <row r="979" spans="1:33" ht="31.5" customHeight="1">
      <c r="A979" s="87"/>
      <c r="B979" s="87"/>
      <c r="C979" s="87"/>
      <c r="D979" s="87"/>
      <c r="E979" s="396"/>
      <c r="F979" s="397"/>
      <c r="G979" s="397"/>
      <c r="H979" s="396"/>
      <c r="I979" s="397"/>
      <c r="J979" s="398"/>
      <c r="K979" s="87"/>
      <c r="L979" s="87"/>
      <c r="M979" s="398"/>
      <c r="N979" s="398"/>
      <c r="O979" s="398"/>
      <c r="P979" s="87"/>
      <c r="Q979" s="87"/>
      <c r="R979" s="87"/>
      <c r="S979" s="87"/>
      <c r="T979" s="87"/>
      <c r="U979" s="87"/>
      <c r="V979" s="87"/>
      <c r="W979" s="87"/>
      <c r="X979" s="87"/>
      <c r="Y979" s="87"/>
      <c r="Z979" s="87"/>
      <c r="AA979" s="87"/>
      <c r="AB979" s="87"/>
      <c r="AC979" s="87"/>
      <c r="AD979" s="87"/>
      <c r="AE979" s="87"/>
      <c r="AF979" s="87"/>
      <c r="AG979" s="87"/>
    </row>
    <row r="980" spans="1:33" ht="31.5" customHeight="1">
      <c r="A980" s="87"/>
      <c r="B980" s="87"/>
      <c r="C980" s="87"/>
      <c r="D980" s="87"/>
      <c r="E980" s="396"/>
      <c r="F980" s="397"/>
      <c r="G980" s="397"/>
      <c r="H980" s="396"/>
      <c r="I980" s="397"/>
      <c r="J980" s="398"/>
      <c r="K980" s="87"/>
      <c r="L980" s="87"/>
      <c r="M980" s="398"/>
      <c r="N980" s="398"/>
      <c r="O980" s="398"/>
      <c r="P980" s="87"/>
      <c r="Q980" s="87"/>
      <c r="R980" s="87"/>
      <c r="S980" s="87"/>
      <c r="T980" s="87"/>
      <c r="U980" s="87"/>
      <c r="V980" s="87"/>
      <c r="W980" s="87"/>
      <c r="X980" s="87"/>
      <c r="Y980" s="87"/>
      <c r="Z980" s="87"/>
      <c r="AA980" s="87"/>
      <c r="AB980" s="87"/>
      <c r="AC980" s="87"/>
      <c r="AD980" s="87"/>
      <c r="AE980" s="87"/>
      <c r="AF980" s="87"/>
      <c r="AG980" s="87"/>
    </row>
    <row r="981" spans="1:33" ht="31.5" customHeight="1">
      <c r="A981" s="87"/>
      <c r="B981" s="87"/>
      <c r="C981" s="87"/>
      <c r="D981" s="87"/>
      <c r="E981" s="396"/>
      <c r="F981" s="397"/>
      <c r="G981" s="397"/>
      <c r="H981" s="396"/>
      <c r="I981" s="397"/>
      <c r="J981" s="398"/>
      <c r="K981" s="87"/>
      <c r="L981" s="87"/>
      <c r="M981" s="398"/>
      <c r="N981" s="398"/>
      <c r="O981" s="398"/>
      <c r="P981" s="87"/>
      <c r="Q981" s="87"/>
      <c r="R981" s="87"/>
      <c r="S981" s="87"/>
      <c r="T981" s="87"/>
      <c r="U981" s="87"/>
      <c r="V981" s="87"/>
      <c r="W981" s="87"/>
      <c r="X981" s="87"/>
      <c r="Y981" s="87"/>
      <c r="Z981" s="87"/>
      <c r="AA981" s="87"/>
      <c r="AB981" s="87"/>
      <c r="AC981" s="87"/>
      <c r="AD981" s="87"/>
      <c r="AE981" s="87"/>
      <c r="AF981" s="87"/>
      <c r="AG981" s="87"/>
    </row>
    <row r="982" spans="1:33" ht="31.5" customHeight="1">
      <c r="A982" s="87"/>
      <c r="B982" s="87"/>
      <c r="C982" s="87"/>
      <c r="D982" s="87"/>
      <c r="E982" s="396"/>
      <c r="F982" s="397"/>
      <c r="G982" s="397"/>
      <c r="H982" s="396"/>
      <c r="I982" s="397"/>
      <c r="J982" s="398"/>
      <c r="K982" s="87"/>
      <c r="L982" s="87"/>
      <c r="M982" s="398"/>
      <c r="N982" s="398"/>
      <c r="O982" s="398"/>
      <c r="P982" s="87"/>
      <c r="Q982" s="87"/>
      <c r="R982" s="87"/>
      <c r="S982" s="87"/>
      <c r="T982" s="87"/>
      <c r="U982" s="87"/>
      <c r="V982" s="87"/>
      <c r="W982" s="87"/>
      <c r="X982" s="87"/>
      <c r="Y982" s="87"/>
      <c r="Z982" s="87"/>
      <c r="AA982" s="87"/>
      <c r="AB982" s="87"/>
      <c r="AC982" s="87"/>
      <c r="AD982" s="87"/>
      <c r="AE982" s="87"/>
      <c r="AF982" s="87"/>
      <c r="AG982" s="87"/>
    </row>
    <row r="983" spans="1:33" ht="31.5" customHeight="1">
      <c r="A983" s="87"/>
      <c r="B983" s="87"/>
      <c r="C983" s="87"/>
      <c r="D983" s="87"/>
      <c r="E983" s="396"/>
      <c r="F983" s="397"/>
      <c r="G983" s="397"/>
      <c r="H983" s="396"/>
      <c r="I983" s="397"/>
      <c r="J983" s="398"/>
      <c r="K983" s="87"/>
      <c r="L983" s="87"/>
      <c r="M983" s="398"/>
      <c r="N983" s="398"/>
      <c r="O983" s="398"/>
      <c r="P983" s="87"/>
      <c r="Q983" s="87"/>
      <c r="R983" s="87"/>
      <c r="S983" s="87"/>
      <c r="T983" s="87"/>
      <c r="U983" s="87"/>
      <c r="V983" s="87"/>
      <c r="W983" s="87"/>
      <c r="X983" s="87"/>
      <c r="Y983" s="87"/>
      <c r="Z983" s="87"/>
      <c r="AA983" s="87"/>
      <c r="AB983" s="87"/>
      <c r="AC983" s="87"/>
      <c r="AD983" s="87"/>
      <c r="AE983" s="87"/>
      <c r="AF983" s="87"/>
      <c r="AG983" s="87"/>
    </row>
    <row r="984" spans="1:33" ht="31.5" customHeight="1">
      <c r="A984" s="87"/>
      <c r="B984" s="87"/>
      <c r="C984" s="87"/>
      <c r="D984" s="87"/>
      <c r="E984" s="396"/>
      <c r="F984" s="397"/>
      <c r="G984" s="397"/>
      <c r="H984" s="396"/>
      <c r="I984" s="397"/>
      <c r="J984" s="398"/>
      <c r="K984" s="87"/>
      <c r="L984" s="87"/>
      <c r="M984" s="398"/>
      <c r="N984" s="398"/>
      <c r="O984" s="398"/>
      <c r="P984" s="87"/>
      <c r="Q984" s="87"/>
      <c r="R984" s="87"/>
      <c r="S984" s="87"/>
      <c r="T984" s="87"/>
      <c r="U984" s="87"/>
      <c r="V984" s="87"/>
      <c r="W984" s="87"/>
      <c r="X984" s="87"/>
      <c r="Y984" s="87"/>
      <c r="Z984" s="87"/>
      <c r="AA984" s="87"/>
      <c r="AB984" s="87"/>
      <c r="AC984" s="87"/>
      <c r="AD984" s="87"/>
      <c r="AE984" s="87"/>
      <c r="AF984" s="87"/>
      <c r="AG984" s="87"/>
    </row>
    <row r="985" spans="1:33" ht="31.5" customHeight="1">
      <c r="A985" s="87"/>
      <c r="B985" s="87"/>
      <c r="C985" s="87"/>
      <c r="D985" s="87"/>
      <c r="E985" s="396"/>
      <c r="F985" s="397"/>
      <c r="G985" s="397"/>
      <c r="H985" s="396"/>
      <c r="I985" s="397"/>
      <c r="J985" s="398"/>
      <c r="K985" s="87"/>
      <c r="L985" s="87"/>
      <c r="M985" s="398"/>
      <c r="N985" s="398"/>
      <c r="O985" s="398"/>
      <c r="P985" s="87"/>
      <c r="Q985" s="87"/>
      <c r="R985" s="87"/>
      <c r="S985" s="87"/>
      <c r="T985" s="87"/>
      <c r="U985" s="87"/>
      <c r="V985" s="87"/>
      <c r="W985" s="87"/>
      <c r="X985" s="87"/>
      <c r="Y985" s="87"/>
      <c r="Z985" s="87"/>
      <c r="AA985" s="87"/>
      <c r="AB985" s="87"/>
      <c r="AC985" s="87"/>
      <c r="AD985" s="87"/>
      <c r="AE985" s="87"/>
      <c r="AF985" s="87"/>
      <c r="AG985" s="87"/>
    </row>
    <row r="986" spans="1:33" ht="31.5" customHeight="1">
      <c r="A986" s="87"/>
      <c r="B986" s="87"/>
      <c r="C986" s="87"/>
      <c r="D986" s="87"/>
      <c r="E986" s="396"/>
      <c r="F986" s="397"/>
      <c r="G986" s="397"/>
      <c r="H986" s="396"/>
      <c r="I986" s="397"/>
      <c r="J986" s="398"/>
      <c r="K986" s="87"/>
      <c r="L986" s="87"/>
      <c r="M986" s="398"/>
      <c r="N986" s="398"/>
      <c r="O986" s="398"/>
      <c r="P986" s="87"/>
      <c r="Q986" s="87"/>
      <c r="R986" s="87"/>
      <c r="S986" s="87"/>
      <c r="T986" s="87"/>
      <c r="U986" s="87"/>
      <c r="V986" s="87"/>
      <c r="W986" s="87"/>
      <c r="X986" s="87"/>
      <c r="Y986" s="87"/>
      <c r="Z986" s="87"/>
      <c r="AA986" s="87"/>
      <c r="AB986" s="87"/>
      <c r="AC986" s="87"/>
      <c r="AD986" s="87"/>
      <c r="AE986" s="87"/>
      <c r="AF986" s="87"/>
      <c r="AG986" s="87"/>
    </row>
    <row r="987" spans="1:33" ht="31.5" customHeight="1">
      <c r="A987" s="87"/>
      <c r="B987" s="87"/>
      <c r="C987" s="87"/>
      <c r="D987" s="87"/>
      <c r="E987" s="396"/>
      <c r="F987" s="397"/>
      <c r="G987" s="397"/>
      <c r="H987" s="396"/>
      <c r="I987" s="397"/>
      <c r="J987" s="398"/>
      <c r="K987" s="87"/>
      <c r="L987" s="87"/>
      <c r="M987" s="398"/>
      <c r="N987" s="398"/>
      <c r="O987" s="398"/>
      <c r="P987" s="87"/>
      <c r="Q987" s="87"/>
      <c r="R987" s="87"/>
      <c r="S987" s="87"/>
      <c r="T987" s="87"/>
      <c r="U987" s="87"/>
      <c r="V987" s="87"/>
      <c r="W987" s="87"/>
      <c r="X987" s="87"/>
      <c r="Y987" s="87"/>
      <c r="Z987" s="87"/>
      <c r="AA987" s="87"/>
      <c r="AB987" s="87"/>
      <c r="AC987" s="87"/>
      <c r="AD987" s="87"/>
      <c r="AE987" s="87"/>
      <c r="AF987" s="87"/>
      <c r="AG987" s="87"/>
    </row>
    <row r="988" spans="1:33" ht="31.5" customHeight="1">
      <c r="A988" s="87"/>
      <c r="B988" s="87"/>
      <c r="C988" s="87"/>
      <c r="D988" s="87"/>
      <c r="E988" s="396"/>
      <c r="F988" s="397"/>
      <c r="G988" s="397"/>
      <c r="H988" s="396"/>
      <c r="I988" s="397"/>
      <c r="J988" s="398"/>
      <c r="K988" s="87"/>
      <c r="L988" s="87"/>
      <c r="M988" s="398"/>
      <c r="N988" s="398"/>
      <c r="O988" s="398"/>
      <c r="P988" s="87"/>
      <c r="Q988" s="87"/>
      <c r="R988" s="87"/>
      <c r="S988" s="87"/>
      <c r="T988" s="87"/>
      <c r="U988" s="87"/>
      <c r="V988" s="87"/>
      <c r="W988" s="87"/>
      <c r="X988" s="87"/>
      <c r="Y988" s="87"/>
      <c r="Z988" s="87"/>
      <c r="AA988" s="87"/>
      <c r="AB988" s="87"/>
      <c r="AC988" s="87"/>
      <c r="AD988" s="87"/>
      <c r="AE988" s="87"/>
      <c r="AF988" s="87"/>
      <c r="AG988" s="87"/>
    </row>
    <row r="989" spans="1:33" ht="31.5" customHeight="1">
      <c r="A989" s="87"/>
      <c r="B989" s="87"/>
      <c r="C989" s="87"/>
      <c r="D989" s="87"/>
      <c r="E989" s="396"/>
      <c r="F989" s="397"/>
      <c r="G989" s="397"/>
      <c r="H989" s="396"/>
      <c r="I989" s="397"/>
      <c r="J989" s="398"/>
      <c r="K989" s="87"/>
      <c r="L989" s="87"/>
      <c r="M989" s="398"/>
      <c r="N989" s="398"/>
      <c r="O989" s="398"/>
      <c r="P989" s="87"/>
      <c r="Q989" s="87"/>
      <c r="R989" s="87"/>
      <c r="S989" s="87"/>
      <c r="T989" s="87"/>
      <c r="U989" s="87"/>
      <c r="V989" s="87"/>
      <c r="W989" s="87"/>
      <c r="X989" s="87"/>
      <c r="Y989" s="87"/>
      <c r="Z989" s="87"/>
      <c r="AA989" s="87"/>
      <c r="AB989" s="87"/>
      <c r="AC989" s="87"/>
      <c r="AD989" s="87"/>
      <c r="AE989" s="87"/>
      <c r="AF989" s="87"/>
      <c r="AG989" s="87"/>
    </row>
    <row r="990" spans="1:33" ht="31.5" customHeight="1">
      <c r="A990" s="87"/>
      <c r="B990" s="87"/>
      <c r="C990" s="87"/>
      <c r="D990" s="87"/>
      <c r="E990" s="396"/>
      <c r="F990" s="397"/>
      <c r="G990" s="397"/>
      <c r="H990" s="396"/>
      <c r="I990" s="397"/>
      <c r="J990" s="398"/>
      <c r="K990" s="87"/>
      <c r="L990" s="87"/>
      <c r="M990" s="398"/>
      <c r="N990" s="398"/>
      <c r="O990" s="398"/>
      <c r="P990" s="87"/>
      <c r="Q990" s="87"/>
      <c r="R990" s="87"/>
      <c r="S990" s="87"/>
      <c r="T990" s="87"/>
      <c r="U990" s="87"/>
      <c r="V990" s="87"/>
      <c r="W990" s="87"/>
      <c r="X990" s="87"/>
      <c r="Y990" s="87"/>
      <c r="Z990" s="87"/>
      <c r="AA990" s="87"/>
      <c r="AB990" s="87"/>
      <c r="AC990" s="87"/>
      <c r="AD990" s="87"/>
      <c r="AE990" s="87"/>
      <c r="AF990" s="87"/>
      <c r="AG990" s="87"/>
    </row>
    <row r="991" spans="1:33" ht="31.5" customHeight="1">
      <c r="A991" s="87"/>
      <c r="B991" s="87"/>
      <c r="C991" s="87"/>
      <c r="D991" s="87"/>
      <c r="E991" s="396"/>
      <c r="F991" s="397"/>
      <c r="G991" s="397"/>
      <c r="H991" s="396"/>
      <c r="I991" s="397"/>
      <c r="J991" s="398"/>
      <c r="K991" s="87"/>
      <c r="L991" s="87"/>
      <c r="M991" s="398"/>
      <c r="N991" s="398"/>
      <c r="O991" s="398"/>
      <c r="P991" s="87"/>
      <c r="Q991" s="87"/>
      <c r="R991" s="87"/>
      <c r="S991" s="87"/>
      <c r="T991" s="87"/>
      <c r="U991" s="87"/>
      <c r="V991" s="87"/>
      <c r="W991" s="87"/>
      <c r="X991" s="87"/>
      <c r="Y991" s="87"/>
      <c r="Z991" s="87"/>
      <c r="AA991" s="87"/>
      <c r="AB991" s="87"/>
      <c r="AC991" s="87"/>
      <c r="AD991" s="87"/>
      <c r="AE991" s="87"/>
      <c r="AF991" s="87"/>
      <c r="AG991" s="87"/>
    </row>
    <row r="992" spans="1:33" ht="31.5" customHeight="1">
      <c r="A992" s="87"/>
      <c r="B992" s="87"/>
      <c r="C992" s="87"/>
      <c r="D992" s="87"/>
      <c r="E992" s="396"/>
      <c r="F992" s="397"/>
      <c r="G992" s="397"/>
      <c r="H992" s="396"/>
      <c r="I992" s="397"/>
      <c r="J992" s="398"/>
      <c r="K992" s="87"/>
      <c r="L992" s="87"/>
      <c r="M992" s="398"/>
      <c r="N992" s="398"/>
      <c r="O992" s="398"/>
      <c r="P992" s="87"/>
      <c r="Q992" s="87"/>
      <c r="R992" s="87"/>
      <c r="S992" s="87"/>
      <c r="T992" s="87"/>
      <c r="U992" s="87"/>
      <c r="V992" s="87"/>
      <c r="W992" s="87"/>
      <c r="X992" s="87"/>
      <c r="Y992" s="87"/>
      <c r="Z992" s="87"/>
      <c r="AA992" s="87"/>
      <c r="AB992" s="87"/>
      <c r="AC992" s="87"/>
      <c r="AD992" s="87"/>
      <c r="AE992" s="87"/>
      <c r="AF992" s="87"/>
      <c r="AG992" s="87"/>
    </row>
    <row r="993" spans="1:33" ht="31.5" customHeight="1">
      <c r="A993" s="87"/>
      <c r="B993" s="87"/>
      <c r="C993" s="87"/>
      <c r="D993" s="87"/>
      <c r="E993" s="396"/>
      <c r="F993" s="397"/>
      <c r="G993" s="397"/>
      <c r="H993" s="396"/>
      <c r="I993" s="397"/>
      <c r="J993" s="398"/>
      <c r="K993" s="87"/>
      <c r="L993" s="87"/>
      <c r="M993" s="398"/>
      <c r="N993" s="398"/>
      <c r="O993" s="398"/>
      <c r="P993" s="87"/>
      <c r="Q993" s="87"/>
      <c r="R993" s="87"/>
      <c r="S993" s="87"/>
      <c r="T993" s="87"/>
      <c r="U993" s="87"/>
      <c r="V993" s="87"/>
      <c r="W993" s="87"/>
      <c r="X993" s="87"/>
      <c r="Y993" s="87"/>
      <c r="Z993" s="87"/>
      <c r="AA993" s="87"/>
      <c r="AB993" s="87"/>
      <c r="AC993" s="87"/>
      <c r="AD993" s="87"/>
      <c r="AE993" s="87"/>
      <c r="AF993" s="87"/>
      <c r="AG993" s="87"/>
    </row>
    <row r="994" spans="1:33" ht="31.5" customHeight="1">
      <c r="A994" s="87"/>
      <c r="B994" s="87"/>
      <c r="C994" s="87"/>
      <c r="D994" s="87"/>
      <c r="E994" s="396"/>
      <c r="F994" s="397"/>
      <c r="G994" s="397"/>
      <c r="H994" s="396"/>
      <c r="I994" s="397"/>
      <c r="J994" s="398"/>
      <c r="K994" s="87"/>
      <c r="L994" s="87"/>
      <c r="M994" s="398"/>
      <c r="N994" s="398"/>
      <c r="O994" s="398"/>
      <c r="P994" s="87"/>
      <c r="Q994" s="87"/>
      <c r="R994" s="87"/>
      <c r="S994" s="87"/>
      <c r="T994" s="87"/>
      <c r="U994" s="87"/>
      <c r="V994" s="87"/>
      <c r="W994" s="87"/>
      <c r="X994" s="87"/>
      <c r="Y994" s="87"/>
      <c r="Z994" s="87"/>
      <c r="AA994" s="87"/>
      <c r="AB994" s="87"/>
      <c r="AC994" s="87"/>
      <c r="AD994" s="87"/>
      <c r="AE994" s="87"/>
      <c r="AF994" s="87"/>
      <c r="AG994" s="87"/>
    </row>
    <row r="995" spans="1:33" ht="31.5" customHeight="1">
      <c r="A995" s="87"/>
      <c r="B995" s="87"/>
      <c r="C995" s="87"/>
      <c r="D995" s="87"/>
      <c r="E995" s="396"/>
      <c r="F995" s="397"/>
      <c r="G995" s="397"/>
      <c r="H995" s="396"/>
      <c r="I995" s="397"/>
      <c r="J995" s="398"/>
      <c r="K995" s="87"/>
      <c r="L995" s="87"/>
      <c r="M995" s="398"/>
      <c r="N995" s="398"/>
      <c r="O995" s="398"/>
      <c r="P995" s="87"/>
      <c r="Q995" s="87"/>
      <c r="R995" s="87"/>
      <c r="S995" s="87"/>
      <c r="T995" s="87"/>
      <c r="U995" s="87"/>
      <c r="V995" s="87"/>
      <c r="W995" s="87"/>
      <c r="X995" s="87"/>
      <c r="Y995" s="87"/>
      <c r="Z995" s="87"/>
      <c r="AA995" s="87"/>
      <c r="AB995" s="87"/>
      <c r="AC995" s="87"/>
      <c r="AD995" s="87"/>
      <c r="AE995" s="87"/>
      <c r="AF995" s="87"/>
      <c r="AG995" s="87"/>
    </row>
    <row r="996" spans="1:33" ht="31.5" customHeight="1">
      <c r="A996" s="87"/>
      <c r="B996" s="87"/>
      <c r="C996" s="87"/>
      <c r="D996" s="87"/>
      <c r="E996" s="396"/>
      <c r="F996" s="397"/>
      <c r="G996" s="397"/>
      <c r="H996" s="396"/>
      <c r="I996" s="397"/>
      <c r="J996" s="398"/>
      <c r="K996" s="87"/>
      <c r="L996" s="87"/>
      <c r="M996" s="398"/>
      <c r="N996" s="398"/>
      <c r="O996" s="398"/>
      <c r="P996" s="87"/>
      <c r="Q996" s="87"/>
      <c r="R996" s="87"/>
      <c r="S996" s="87"/>
      <c r="T996" s="87"/>
      <c r="U996" s="87"/>
      <c r="V996" s="87"/>
      <c r="W996" s="87"/>
      <c r="X996" s="87"/>
      <c r="Y996" s="87"/>
      <c r="Z996" s="87"/>
      <c r="AA996" s="87"/>
      <c r="AB996" s="87"/>
      <c r="AC996" s="87"/>
      <c r="AD996" s="87"/>
      <c r="AE996" s="87"/>
      <c r="AF996" s="87"/>
      <c r="AG996" s="87"/>
    </row>
    <row r="997" spans="1:33" ht="31.5" customHeight="1">
      <c r="A997" s="87"/>
      <c r="B997" s="87"/>
      <c r="C997" s="87"/>
      <c r="D997" s="87"/>
      <c r="E997" s="396"/>
      <c r="F997" s="397"/>
      <c r="G997" s="397"/>
      <c r="H997" s="396"/>
      <c r="I997" s="397"/>
      <c r="J997" s="398"/>
      <c r="K997" s="87"/>
      <c r="L997" s="87"/>
      <c r="M997" s="398"/>
      <c r="N997" s="398"/>
      <c r="O997" s="398"/>
      <c r="P997" s="87"/>
      <c r="Q997" s="87"/>
      <c r="R997" s="87"/>
      <c r="S997" s="87"/>
      <c r="T997" s="87"/>
      <c r="U997" s="87"/>
      <c r="V997" s="87"/>
      <c r="W997" s="87"/>
      <c r="X997" s="87"/>
      <c r="Y997" s="87"/>
      <c r="Z997" s="87"/>
      <c r="AA997" s="87"/>
      <c r="AB997" s="87"/>
      <c r="AC997" s="87"/>
      <c r="AD997" s="87"/>
      <c r="AE997" s="87"/>
      <c r="AF997" s="87"/>
      <c r="AG997" s="87"/>
    </row>
    <row r="998" spans="1:33" ht="31.5" customHeight="1">
      <c r="A998" s="87"/>
      <c r="B998" s="87"/>
      <c r="C998" s="87"/>
      <c r="D998" s="87"/>
      <c r="E998" s="396"/>
      <c r="F998" s="397"/>
      <c r="G998" s="397"/>
      <c r="H998" s="396"/>
      <c r="I998" s="397"/>
      <c r="J998" s="398"/>
      <c r="K998" s="87"/>
      <c r="L998" s="87"/>
      <c r="M998" s="398"/>
      <c r="N998" s="398"/>
      <c r="O998" s="398"/>
      <c r="P998" s="87"/>
      <c r="Q998" s="87"/>
      <c r="R998" s="87"/>
      <c r="S998" s="87"/>
      <c r="T998" s="87"/>
      <c r="U998" s="87"/>
      <c r="V998" s="87"/>
      <c r="W998" s="87"/>
      <c r="X998" s="87"/>
      <c r="Y998" s="87"/>
      <c r="Z998" s="87"/>
      <c r="AA998" s="87"/>
      <c r="AB998" s="87"/>
      <c r="AC998" s="87"/>
      <c r="AD998" s="87"/>
      <c r="AE998" s="87"/>
      <c r="AF998" s="87"/>
      <c r="AG998" s="87"/>
    </row>
    <row r="999" spans="1:33" ht="31.5" customHeight="1">
      <c r="A999" s="87"/>
      <c r="B999" s="87"/>
      <c r="C999" s="87"/>
      <c r="D999" s="87"/>
      <c r="E999" s="396"/>
      <c r="F999" s="397"/>
      <c r="G999" s="397"/>
      <c r="H999" s="396"/>
      <c r="I999" s="397"/>
      <c r="J999" s="398"/>
      <c r="K999" s="87"/>
      <c r="L999" s="87"/>
      <c r="M999" s="398"/>
      <c r="N999" s="398"/>
      <c r="O999" s="398"/>
      <c r="P999" s="87"/>
      <c r="Q999" s="87"/>
      <c r="R999" s="87"/>
      <c r="S999" s="87"/>
      <c r="T999" s="87"/>
      <c r="U999" s="87"/>
      <c r="V999" s="87"/>
      <c r="W999" s="87"/>
      <c r="X999" s="87"/>
      <c r="Y999" s="87"/>
      <c r="Z999" s="87"/>
      <c r="AA999" s="87"/>
      <c r="AB999" s="87"/>
      <c r="AC999" s="87"/>
      <c r="AD999" s="87"/>
      <c r="AE999" s="87"/>
      <c r="AF999" s="87"/>
      <c r="AG999" s="87"/>
    </row>
    <row r="1000" spans="1:33" ht="31.5" customHeight="1">
      <c r="A1000" s="87"/>
      <c r="B1000" s="87"/>
      <c r="C1000" s="87"/>
      <c r="D1000" s="87"/>
      <c r="E1000" s="396"/>
      <c r="F1000" s="397"/>
      <c r="G1000" s="397"/>
      <c r="H1000" s="396"/>
      <c r="I1000" s="397"/>
      <c r="J1000" s="398"/>
      <c r="K1000" s="87"/>
      <c r="L1000" s="87"/>
      <c r="M1000" s="398"/>
      <c r="N1000" s="398"/>
      <c r="O1000" s="398"/>
      <c r="P1000" s="87"/>
      <c r="Q1000" s="87"/>
      <c r="R1000" s="87"/>
      <c r="S1000" s="87"/>
      <c r="T1000" s="87"/>
      <c r="U1000" s="87"/>
      <c r="V1000" s="87"/>
      <c r="W1000" s="87"/>
      <c r="X1000" s="87"/>
      <c r="Y1000" s="87"/>
      <c r="Z1000" s="87"/>
      <c r="AA1000" s="87"/>
      <c r="AB1000" s="87"/>
      <c r="AC1000" s="87"/>
      <c r="AD1000" s="87"/>
      <c r="AE1000" s="87"/>
      <c r="AF1000" s="87"/>
      <c r="AG1000" s="87"/>
    </row>
    <row r="1001" spans="1:33" ht="31.5" customHeight="1">
      <c r="A1001" s="87"/>
      <c r="B1001" s="87"/>
      <c r="C1001" s="87"/>
      <c r="D1001" s="87"/>
      <c r="E1001" s="396"/>
      <c r="F1001" s="397"/>
      <c r="G1001" s="397"/>
      <c r="H1001" s="396"/>
      <c r="I1001" s="397"/>
      <c r="J1001" s="398"/>
      <c r="K1001" s="87"/>
      <c r="L1001" s="87"/>
      <c r="M1001" s="398"/>
      <c r="N1001" s="398"/>
      <c r="O1001" s="398"/>
      <c r="P1001" s="87"/>
      <c r="Q1001" s="87"/>
      <c r="R1001" s="87"/>
      <c r="S1001" s="87"/>
      <c r="T1001" s="87"/>
      <c r="U1001" s="87"/>
      <c r="V1001" s="87"/>
      <c r="W1001" s="87"/>
      <c r="X1001" s="87"/>
      <c r="Y1001" s="87"/>
      <c r="Z1001" s="87"/>
      <c r="AA1001" s="87"/>
      <c r="AB1001" s="87"/>
      <c r="AC1001" s="87"/>
      <c r="AD1001" s="87"/>
      <c r="AE1001" s="87"/>
      <c r="AF1001" s="87"/>
      <c r="AG1001" s="87"/>
    </row>
    <row r="1002" spans="1:33" ht="31.5" customHeight="1">
      <c r="A1002" s="87"/>
      <c r="B1002" s="87"/>
      <c r="C1002" s="87"/>
      <c r="D1002" s="87"/>
      <c r="E1002" s="396"/>
      <c r="F1002" s="397"/>
      <c r="G1002" s="397"/>
      <c r="H1002" s="396"/>
      <c r="I1002" s="397"/>
      <c r="J1002" s="398"/>
      <c r="K1002" s="87"/>
      <c r="L1002" s="87"/>
      <c r="M1002" s="398"/>
      <c r="N1002" s="398"/>
      <c r="O1002" s="398"/>
      <c r="P1002" s="87"/>
      <c r="Q1002" s="87"/>
      <c r="R1002" s="87"/>
      <c r="S1002" s="87"/>
      <c r="T1002" s="87"/>
      <c r="U1002" s="87"/>
      <c r="V1002" s="87"/>
      <c r="W1002" s="87"/>
      <c r="X1002" s="87"/>
      <c r="Y1002" s="87"/>
      <c r="Z1002" s="87"/>
      <c r="AA1002" s="87"/>
      <c r="AB1002" s="87"/>
      <c r="AC1002" s="87"/>
      <c r="AD1002" s="87"/>
      <c r="AE1002" s="87"/>
      <c r="AF1002" s="87"/>
      <c r="AG1002" s="87"/>
    </row>
    <row r="1003" spans="1:33" ht="31.5" customHeight="1">
      <c r="A1003" s="87"/>
      <c r="B1003" s="87"/>
      <c r="C1003" s="87"/>
      <c r="D1003" s="87"/>
      <c r="E1003" s="396"/>
      <c r="F1003" s="397"/>
      <c r="G1003" s="397"/>
      <c r="H1003" s="396"/>
      <c r="I1003" s="397"/>
      <c r="J1003" s="398"/>
      <c r="K1003" s="87"/>
      <c r="L1003" s="87"/>
      <c r="M1003" s="398"/>
      <c r="N1003" s="398"/>
      <c r="O1003" s="398"/>
      <c r="P1003" s="87"/>
      <c r="Q1003" s="87"/>
      <c r="R1003" s="87"/>
      <c r="S1003" s="87"/>
      <c r="T1003" s="87"/>
      <c r="U1003" s="87"/>
      <c r="V1003" s="87"/>
      <c r="W1003" s="87"/>
      <c r="X1003" s="87"/>
      <c r="Y1003" s="87"/>
      <c r="Z1003" s="87"/>
      <c r="AA1003" s="87"/>
      <c r="AB1003" s="87"/>
      <c r="AC1003" s="87"/>
      <c r="AD1003" s="87"/>
      <c r="AE1003" s="87"/>
      <c r="AF1003" s="87"/>
      <c r="AG1003" s="87"/>
    </row>
    <row r="1004" spans="1:33" ht="31.5" customHeight="1">
      <c r="A1004" s="87"/>
      <c r="B1004" s="87"/>
      <c r="C1004" s="87"/>
      <c r="D1004" s="87"/>
      <c r="E1004" s="396"/>
      <c r="F1004" s="397"/>
      <c r="G1004" s="397"/>
      <c r="H1004" s="396"/>
      <c r="I1004" s="397"/>
      <c r="J1004" s="398"/>
      <c r="K1004" s="87"/>
      <c r="L1004" s="87"/>
      <c r="M1004" s="398"/>
      <c r="N1004" s="398"/>
      <c r="O1004" s="398"/>
      <c r="P1004" s="87"/>
      <c r="Q1004" s="87"/>
      <c r="R1004" s="87"/>
      <c r="S1004" s="87"/>
      <c r="T1004" s="87"/>
      <c r="U1004" s="87"/>
      <c r="V1004" s="87"/>
      <c r="W1004" s="87"/>
      <c r="X1004" s="87"/>
      <c r="Y1004" s="87"/>
      <c r="Z1004" s="87"/>
      <c r="AA1004" s="87"/>
      <c r="AB1004" s="87"/>
      <c r="AC1004" s="87"/>
      <c r="AD1004" s="87"/>
      <c r="AE1004" s="87"/>
      <c r="AF1004" s="87"/>
      <c r="AG1004" s="87"/>
    </row>
    <row r="1005" spans="1:33" ht="31.5" customHeight="1">
      <c r="A1005" s="87"/>
      <c r="B1005" s="87"/>
      <c r="C1005" s="87"/>
      <c r="D1005" s="87"/>
      <c r="E1005" s="396"/>
      <c r="F1005" s="397"/>
      <c r="G1005" s="397"/>
      <c r="H1005" s="396"/>
      <c r="I1005" s="397"/>
      <c r="J1005" s="398"/>
      <c r="K1005" s="87"/>
      <c r="L1005" s="87"/>
      <c r="M1005" s="398"/>
      <c r="N1005" s="398"/>
      <c r="O1005" s="398"/>
      <c r="P1005" s="87"/>
      <c r="Q1005" s="87"/>
      <c r="R1005" s="87"/>
      <c r="S1005" s="87"/>
      <c r="T1005" s="87"/>
      <c r="U1005" s="87"/>
      <c r="V1005" s="87"/>
      <c r="W1005" s="87"/>
      <c r="X1005" s="87"/>
      <c r="Y1005" s="87"/>
      <c r="Z1005" s="87"/>
      <c r="AA1005" s="87"/>
      <c r="AB1005" s="87"/>
      <c r="AC1005" s="87"/>
      <c r="AD1005" s="87"/>
      <c r="AE1005" s="87"/>
      <c r="AF1005" s="87"/>
      <c r="AG1005" s="87"/>
    </row>
    <row r="1006" spans="1:33" ht="31.5" customHeight="1">
      <c r="A1006" s="87"/>
      <c r="B1006" s="87"/>
      <c r="C1006" s="87"/>
      <c r="D1006" s="87"/>
      <c r="E1006" s="396"/>
      <c r="F1006" s="397"/>
      <c r="G1006" s="397"/>
      <c r="H1006" s="396"/>
      <c r="I1006" s="397"/>
      <c r="J1006" s="398"/>
      <c r="K1006" s="87"/>
      <c r="L1006" s="87"/>
      <c r="M1006" s="398"/>
      <c r="N1006" s="398"/>
      <c r="O1006" s="398"/>
      <c r="P1006" s="87"/>
      <c r="Q1006" s="87"/>
      <c r="R1006" s="87"/>
      <c r="S1006" s="87"/>
      <c r="T1006" s="87"/>
      <c r="U1006" s="87"/>
      <c r="V1006" s="87"/>
      <c r="W1006" s="87"/>
      <c r="X1006" s="87"/>
      <c r="Y1006" s="87"/>
      <c r="Z1006" s="87"/>
      <c r="AA1006" s="87"/>
      <c r="AB1006" s="87"/>
      <c r="AC1006" s="87"/>
      <c r="AD1006" s="87"/>
      <c r="AE1006" s="87"/>
      <c r="AF1006" s="87"/>
      <c r="AG1006" s="87"/>
    </row>
    <row r="1007" spans="1:33" ht="31.5" customHeight="1">
      <c r="A1007" s="87"/>
      <c r="B1007" s="87"/>
      <c r="C1007" s="87"/>
      <c r="D1007" s="87"/>
      <c r="E1007" s="396"/>
      <c r="F1007" s="397"/>
      <c r="G1007" s="397"/>
      <c r="H1007" s="396"/>
      <c r="I1007" s="397"/>
      <c r="J1007" s="398"/>
      <c r="K1007" s="87"/>
      <c r="L1007" s="87"/>
      <c r="M1007" s="398"/>
      <c r="N1007" s="398"/>
      <c r="O1007" s="398"/>
      <c r="P1007" s="87"/>
      <c r="Q1007" s="87"/>
      <c r="R1007" s="87"/>
      <c r="S1007" s="87"/>
      <c r="T1007" s="87"/>
      <c r="U1007" s="87"/>
      <c r="V1007" s="87"/>
      <c r="W1007" s="87"/>
      <c r="X1007" s="87"/>
      <c r="Y1007" s="87"/>
      <c r="Z1007" s="87"/>
      <c r="AA1007" s="87"/>
      <c r="AB1007" s="87"/>
      <c r="AC1007" s="87"/>
      <c r="AD1007" s="87"/>
      <c r="AE1007" s="87"/>
      <c r="AF1007" s="87"/>
      <c r="AG1007" s="87"/>
    </row>
    <row r="1008" spans="1:33" ht="31.5" customHeight="1">
      <c r="A1008" s="87"/>
      <c r="B1008" s="87"/>
      <c r="C1008" s="87"/>
      <c r="D1008" s="87"/>
      <c r="E1008" s="396"/>
      <c r="F1008" s="397"/>
      <c r="G1008" s="397"/>
      <c r="H1008" s="396"/>
      <c r="I1008" s="397"/>
      <c r="J1008" s="398"/>
      <c r="K1008" s="87"/>
      <c r="L1008" s="87"/>
      <c r="M1008" s="398"/>
      <c r="N1008" s="398"/>
      <c r="O1008" s="398"/>
      <c r="P1008" s="87"/>
      <c r="Q1008" s="87"/>
      <c r="R1008" s="87"/>
      <c r="S1008" s="87"/>
      <c r="T1008" s="87"/>
      <c r="U1008" s="87"/>
      <c r="V1008" s="87"/>
      <c r="W1008" s="87"/>
      <c r="X1008" s="87"/>
      <c r="Y1008" s="87"/>
      <c r="Z1008" s="87"/>
      <c r="AA1008" s="87"/>
      <c r="AB1008" s="87"/>
      <c r="AC1008" s="87"/>
      <c r="AD1008" s="87"/>
      <c r="AE1008" s="87"/>
      <c r="AF1008" s="87"/>
      <c r="AG1008" s="87"/>
    </row>
    <row r="1009" spans="1:33" ht="31.5" customHeight="1">
      <c r="A1009" s="87"/>
      <c r="B1009" s="87"/>
      <c r="C1009" s="87"/>
      <c r="D1009" s="87"/>
      <c r="E1009" s="396"/>
      <c r="F1009" s="397"/>
      <c r="G1009" s="397"/>
      <c r="H1009" s="396"/>
      <c r="I1009" s="397"/>
      <c r="J1009" s="398"/>
      <c r="K1009" s="87"/>
      <c r="L1009" s="87"/>
      <c r="M1009" s="398"/>
      <c r="N1009" s="398"/>
      <c r="O1009" s="398"/>
      <c r="P1009" s="87"/>
      <c r="Q1009" s="87"/>
      <c r="R1009" s="87"/>
      <c r="S1009" s="87"/>
      <c r="T1009" s="87"/>
      <c r="U1009" s="87"/>
      <c r="V1009" s="87"/>
      <c r="W1009" s="87"/>
      <c r="X1009" s="87"/>
      <c r="Y1009" s="87"/>
      <c r="Z1009" s="87"/>
      <c r="AA1009" s="87"/>
      <c r="AB1009" s="87"/>
      <c r="AC1009" s="87"/>
      <c r="AD1009" s="87"/>
      <c r="AE1009" s="87"/>
      <c r="AF1009" s="87"/>
      <c r="AG1009" s="87"/>
    </row>
    <row r="1010" spans="1:33" ht="31.5" customHeight="1">
      <c r="A1010" s="87"/>
      <c r="B1010" s="87"/>
      <c r="C1010" s="87"/>
      <c r="D1010" s="87"/>
      <c r="E1010" s="396"/>
      <c r="F1010" s="397"/>
      <c r="G1010" s="397"/>
      <c r="H1010" s="396"/>
      <c r="I1010" s="397"/>
      <c r="J1010" s="398"/>
      <c r="K1010" s="87"/>
      <c r="L1010" s="87"/>
      <c r="M1010" s="398"/>
      <c r="N1010" s="398"/>
      <c r="O1010" s="398"/>
      <c r="P1010" s="87"/>
      <c r="Q1010" s="87"/>
      <c r="R1010" s="87"/>
      <c r="S1010" s="87"/>
      <c r="T1010" s="87"/>
      <c r="U1010" s="87"/>
      <c r="V1010" s="87"/>
      <c r="W1010" s="87"/>
      <c r="X1010" s="87"/>
      <c r="Y1010" s="87"/>
      <c r="Z1010" s="87"/>
      <c r="AA1010" s="87"/>
      <c r="AB1010" s="87"/>
      <c r="AC1010" s="87"/>
      <c r="AD1010" s="87"/>
      <c r="AE1010" s="87"/>
      <c r="AF1010" s="87"/>
      <c r="AG1010" s="87"/>
    </row>
    <row r="1011" spans="1:33" ht="31.5" customHeight="1">
      <c r="A1011" s="87"/>
      <c r="B1011" s="87"/>
      <c r="C1011" s="87"/>
      <c r="D1011" s="87"/>
      <c r="E1011" s="396"/>
      <c r="F1011" s="397"/>
      <c r="G1011" s="397"/>
      <c r="H1011" s="396"/>
      <c r="I1011" s="397"/>
      <c r="J1011" s="398"/>
      <c r="K1011" s="87"/>
      <c r="L1011" s="87"/>
      <c r="M1011" s="398"/>
      <c r="N1011" s="398"/>
      <c r="O1011" s="398"/>
      <c r="P1011" s="87"/>
      <c r="Q1011" s="87"/>
      <c r="R1011" s="87"/>
      <c r="S1011" s="87"/>
      <c r="T1011" s="87"/>
      <c r="U1011" s="87"/>
      <c r="V1011" s="87"/>
      <c r="W1011" s="87"/>
      <c r="X1011" s="87"/>
      <c r="Y1011" s="87"/>
      <c r="Z1011" s="87"/>
      <c r="AA1011" s="87"/>
      <c r="AB1011" s="87"/>
      <c r="AC1011" s="87"/>
      <c r="AD1011" s="87"/>
      <c r="AE1011" s="87"/>
      <c r="AF1011" s="87"/>
      <c r="AG1011" s="87"/>
    </row>
    <row r="1012" spans="1:33" ht="31.5" customHeight="1">
      <c r="A1012" s="87"/>
      <c r="B1012" s="87"/>
      <c r="C1012" s="87"/>
      <c r="D1012" s="87"/>
      <c r="E1012" s="396"/>
      <c r="F1012" s="397"/>
      <c r="G1012" s="397"/>
      <c r="H1012" s="396"/>
      <c r="I1012" s="397"/>
      <c r="J1012" s="398"/>
      <c r="K1012" s="87"/>
      <c r="L1012" s="87"/>
      <c r="M1012" s="398"/>
      <c r="N1012" s="398"/>
      <c r="O1012" s="398"/>
      <c r="P1012" s="87"/>
      <c r="Q1012" s="87"/>
      <c r="R1012" s="87"/>
      <c r="S1012" s="87"/>
      <c r="T1012" s="87"/>
      <c r="U1012" s="87"/>
      <c r="V1012" s="87"/>
      <c r="W1012" s="87"/>
      <c r="X1012" s="87"/>
      <c r="Y1012" s="87"/>
      <c r="Z1012" s="87"/>
      <c r="AA1012" s="87"/>
      <c r="AB1012" s="87"/>
      <c r="AC1012" s="87"/>
      <c r="AD1012" s="87"/>
      <c r="AE1012" s="87"/>
      <c r="AF1012" s="87"/>
      <c r="AG1012" s="87"/>
    </row>
    <row r="1013" spans="1:33" ht="31.5" customHeight="1">
      <c r="A1013" s="87"/>
      <c r="B1013" s="87"/>
      <c r="C1013" s="87"/>
      <c r="D1013" s="87"/>
      <c r="E1013" s="396"/>
      <c r="F1013" s="397"/>
      <c r="G1013" s="397"/>
      <c r="H1013" s="396"/>
      <c r="I1013" s="397"/>
      <c r="J1013" s="398"/>
      <c r="K1013" s="87"/>
      <c r="L1013" s="87"/>
      <c r="M1013" s="398"/>
      <c r="N1013" s="398"/>
      <c r="O1013" s="398"/>
      <c r="P1013" s="87"/>
      <c r="Q1013" s="87"/>
      <c r="R1013" s="87"/>
      <c r="S1013" s="87"/>
      <c r="T1013" s="87"/>
      <c r="U1013" s="87"/>
      <c r="V1013" s="87"/>
      <c r="W1013" s="87"/>
      <c r="X1013" s="87"/>
      <c r="Y1013" s="87"/>
      <c r="Z1013" s="87"/>
      <c r="AA1013" s="87"/>
      <c r="AB1013" s="87"/>
      <c r="AC1013" s="87"/>
      <c r="AD1013" s="87"/>
      <c r="AE1013" s="87"/>
      <c r="AF1013" s="87"/>
      <c r="AG1013" s="87"/>
    </row>
    <row r="1014" spans="1:33" ht="31.5" customHeight="1">
      <c r="A1014" s="87"/>
      <c r="B1014" s="87"/>
      <c r="C1014" s="87"/>
      <c r="D1014" s="87"/>
      <c r="E1014" s="396"/>
      <c r="F1014" s="397"/>
      <c r="G1014" s="397"/>
      <c r="H1014" s="396"/>
      <c r="I1014" s="397"/>
      <c r="J1014" s="398"/>
      <c r="K1014" s="87"/>
      <c r="L1014" s="87"/>
      <c r="M1014" s="398"/>
      <c r="N1014" s="398"/>
      <c r="O1014" s="398"/>
      <c r="P1014" s="87"/>
      <c r="Q1014" s="87"/>
      <c r="R1014" s="87"/>
      <c r="S1014" s="87"/>
      <c r="T1014" s="87"/>
      <c r="U1014" s="87"/>
      <c r="V1014" s="87"/>
      <c r="W1014" s="87"/>
      <c r="X1014" s="87"/>
      <c r="Y1014" s="87"/>
      <c r="Z1014" s="87"/>
      <c r="AA1014" s="87"/>
      <c r="AB1014" s="87"/>
      <c r="AC1014" s="87"/>
      <c r="AD1014" s="87"/>
      <c r="AE1014" s="87"/>
      <c r="AF1014" s="87"/>
      <c r="AG1014" s="87"/>
    </row>
    <row r="1015" spans="1:33" ht="31.5" customHeight="1">
      <c r="A1015" s="87"/>
      <c r="B1015" s="87"/>
      <c r="C1015" s="87"/>
      <c r="D1015" s="87"/>
      <c r="E1015" s="396"/>
      <c r="F1015" s="397"/>
      <c r="G1015" s="397"/>
      <c r="H1015" s="396"/>
      <c r="I1015" s="397"/>
      <c r="J1015" s="398"/>
      <c r="K1015" s="87"/>
      <c r="L1015" s="87"/>
      <c r="M1015" s="398"/>
      <c r="N1015" s="398"/>
      <c r="O1015" s="398"/>
      <c r="P1015" s="87"/>
      <c r="Q1015" s="87"/>
      <c r="R1015" s="87"/>
      <c r="S1015" s="87"/>
      <c r="T1015" s="87"/>
      <c r="U1015" s="87"/>
      <c r="V1015" s="87"/>
      <c r="W1015" s="87"/>
      <c r="X1015" s="87"/>
      <c r="Y1015" s="87"/>
      <c r="Z1015" s="87"/>
      <c r="AA1015" s="87"/>
      <c r="AB1015" s="87"/>
      <c r="AC1015" s="87"/>
      <c r="AD1015" s="87"/>
      <c r="AE1015" s="87"/>
      <c r="AF1015" s="87"/>
      <c r="AG1015" s="87"/>
    </row>
    <row r="1016" spans="1:33" ht="31.5" customHeight="1">
      <c r="A1016" s="87"/>
      <c r="B1016" s="87"/>
      <c r="C1016" s="87"/>
      <c r="D1016" s="87"/>
      <c r="E1016" s="396"/>
      <c r="F1016" s="397"/>
      <c r="G1016" s="397"/>
      <c r="H1016" s="396"/>
      <c r="I1016" s="397"/>
      <c r="J1016" s="398"/>
      <c r="K1016" s="87"/>
      <c r="L1016" s="87"/>
      <c r="M1016" s="398"/>
      <c r="N1016" s="398"/>
      <c r="O1016" s="398"/>
      <c r="P1016" s="87"/>
      <c r="Q1016" s="87"/>
      <c r="R1016" s="87"/>
      <c r="S1016" s="87"/>
      <c r="T1016" s="87"/>
      <c r="U1016" s="87"/>
      <c r="V1016" s="87"/>
      <c r="W1016" s="87"/>
      <c r="X1016" s="87"/>
      <c r="Y1016" s="87"/>
      <c r="Z1016" s="87"/>
      <c r="AA1016" s="87"/>
      <c r="AB1016" s="87"/>
      <c r="AC1016" s="87"/>
      <c r="AD1016" s="87"/>
      <c r="AE1016" s="87"/>
      <c r="AF1016" s="87"/>
      <c r="AG1016" s="87"/>
    </row>
    <row r="1017" spans="1:33" ht="31.5" customHeight="1">
      <c r="A1017" s="87"/>
      <c r="B1017" s="87"/>
      <c r="C1017" s="87"/>
      <c r="D1017" s="87"/>
      <c r="E1017" s="396"/>
      <c r="F1017" s="397"/>
      <c r="G1017" s="397"/>
      <c r="H1017" s="396"/>
      <c r="I1017" s="397"/>
      <c r="J1017" s="398"/>
      <c r="K1017" s="87"/>
      <c r="L1017" s="87"/>
      <c r="M1017" s="398"/>
      <c r="N1017" s="398"/>
      <c r="O1017" s="398"/>
      <c r="P1017" s="87"/>
      <c r="Q1017" s="87"/>
      <c r="R1017" s="87"/>
      <c r="S1017" s="87"/>
      <c r="T1017" s="87"/>
      <c r="U1017" s="87"/>
      <c r="V1017" s="87"/>
      <c r="W1017" s="87"/>
      <c r="X1017" s="87"/>
      <c r="Y1017" s="87"/>
      <c r="Z1017" s="87"/>
      <c r="AA1017" s="87"/>
      <c r="AB1017" s="87"/>
      <c r="AC1017" s="87"/>
      <c r="AD1017" s="87"/>
      <c r="AE1017" s="87"/>
      <c r="AF1017" s="87"/>
      <c r="AG1017" s="87"/>
    </row>
    <row r="1018" spans="1:33" ht="31.5" customHeight="1">
      <c r="A1018" s="87"/>
      <c r="B1018" s="87"/>
      <c r="C1018" s="87"/>
      <c r="D1018" s="87"/>
      <c r="E1018" s="396"/>
      <c r="F1018" s="397"/>
      <c r="G1018" s="397"/>
      <c r="H1018" s="396"/>
      <c r="I1018" s="397"/>
      <c r="J1018" s="398"/>
      <c r="K1018" s="87"/>
      <c r="L1018" s="87"/>
      <c r="M1018" s="398"/>
      <c r="N1018" s="398"/>
      <c r="O1018" s="398"/>
      <c r="P1018" s="87"/>
      <c r="Q1018" s="87"/>
      <c r="R1018" s="87"/>
      <c r="S1018" s="87"/>
      <c r="T1018" s="87"/>
      <c r="U1018" s="87"/>
      <c r="V1018" s="87"/>
      <c r="W1018" s="87"/>
      <c r="X1018" s="87"/>
      <c r="Y1018" s="87"/>
      <c r="Z1018" s="87"/>
      <c r="AA1018" s="87"/>
      <c r="AB1018" s="87"/>
      <c r="AC1018" s="87"/>
      <c r="AD1018" s="87"/>
      <c r="AE1018" s="87"/>
      <c r="AF1018" s="87"/>
      <c r="AG1018" s="87"/>
    </row>
    <row r="1019" spans="1:33" ht="31.5" customHeight="1">
      <c r="A1019" s="87"/>
      <c r="B1019" s="87"/>
      <c r="C1019" s="87"/>
      <c r="D1019" s="87"/>
      <c r="E1019" s="396"/>
      <c r="F1019" s="397"/>
      <c r="G1019" s="397"/>
      <c r="H1019" s="396"/>
      <c r="I1019" s="397"/>
      <c r="J1019" s="398"/>
      <c r="K1019" s="87"/>
      <c r="L1019" s="87"/>
      <c r="M1019" s="398"/>
      <c r="N1019" s="398"/>
      <c r="O1019" s="398"/>
      <c r="P1019" s="87"/>
      <c r="Q1019" s="87"/>
      <c r="R1019" s="87"/>
      <c r="S1019" s="87"/>
      <c r="T1019" s="87"/>
      <c r="U1019" s="87"/>
      <c r="V1019" s="87"/>
      <c r="W1019" s="87"/>
      <c r="X1019" s="87"/>
      <c r="Y1019" s="87"/>
      <c r="Z1019" s="87"/>
      <c r="AA1019" s="87"/>
      <c r="AB1019" s="87"/>
      <c r="AC1019" s="87"/>
      <c r="AD1019" s="87"/>
      <c r="AE1019" s="87"/>
      <c r="AF1019" s="87"/>
      <c r="AG1019" s="87"/>
    </row>
    <row r="1020" spans="1:33" ht="31.5" customHeight="1">
      <c r="A1020" s="87"/>
      <c r="B1020" s="87"/>
      <c r="C1020" s="87"/>
      <c r="D1020" s="87"/>
      <c r="E1020" s="396"/>
      <c r="F1020" s="397"/>
      <c r="G1020" s="397"/>
      <c r="H1020" s="396"/>
      <c r="I1020" s="397"/>
      <c r="J1020" s="398"/>
      <c r="K1020" s="87"/>
      <c r="L1020" s="87"/>
      <c r="M1020" s="398"/>
      <c r="N1020" s="398"/>
      <c r="O1020" s="398"/>
      <c r="P1020" s="87"/>
      <c r="Q1020" s="87"/>
      <c r="R1020" s="87"/>
      <c r="S1020" s="87"/>
      <c r="T1020" s="87"/>
      <c r="U1020" s="87"/>
      <c r="V1020" s="87"/>
      <c r="W1020" s="87"/>
      <c r="X1020" s="87"/>
      <c r="Y1020" s="87"/>
      <c r="Z1020" s="87"/>
      <c r="AA1020" s="87"/>
      <c r="AB1020" s="87"/>
      <c r="AC1020" s="87"/>
      <c r="AD1020" s="87"/>
      <c r="AE1020" s="87"/>
      <c r="AF1020" s="87"/>
      <c r="AG1020" s="87"/>
    </row>
  </sheetData>
  <mergeCells count="8">
    <mergeCell ref="B30:B31"/>
    <mergeCell ref="B33:B35"/>
    <mergeCell ref="B45:B48"/>
    <mergeCell ref="B7:B8"/>
    <mergeCell ref="B9:B10"/>
    <mergeCell ref="B19:B21"/>
    <mergeCell ref="B23:B24"/>
    <mergeCell ref="B26:B29"/>
  </mergeCells>
  <printOptions horizontalCentered="1" gridLines="1"/>
  <pageMargins left="0.7" right="0.7" top="0.75" bottom="0.75" header="0" footer="0"/>
  <pageSetup paperSize="9" fitToHeight="0" pageOrder="overThenDown" orientation="landscape" cellComments="atEnd"/>
  <drawing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outlinePr summaryBelow="0" summaryRight="0"/>
  </sheetPr>
  <dimension ref="A1:E999"/>
  <sheetViews>
    <sheetView workbookViewId="0"/>
  </sheetViews>
  <sheetFormatPr baseColWidth="10" defaultColWidth="14.3984375" defaultRowHeight="15.75" customHeight="1"/>
  <cols>
    <col min="1" max="1" width="11.19921875" customWidth="1"/>
    <col min="2" max="2" width="44.796875" customWidth="1"/>
  </cols>
  <sheetData>
    <row r="1" spans="1:5" ht="22.5" customHeight="1">
      <c r="A1" s="79" t="s">
        <v>3502</v>
      </c>
      <c r="B1" s="79" t="s">
        <v>3503</v>
      </c>
      <c r="C1" s="79" t="s">
        <v>572</v>
      </c>
      <c r="D1" s="79" t="s">
        <v>3504</v>
      </c>
      <c r="E1" s="58" t="s">
        <v>570</v>
      </c>
    </row>
    <row r="2" spans="1:5" ht="46.5" customHeight="1">
      <c r="A2" s="138"/>
      <c r="B2" s="78" t="s">
        <v>3505</v>
      </c>
      <c r="C2" s="78" t="s">
        <v>3506</v>
      </c>
      <c r="D2" s="78">
        <v>153</v>
      </c>
      <c r="E2" s="59" t="s">
        <v>571</v>
      </c>
    </row>
    <row r="3" spans="1:5" ht="46.5" customHeight="1">
      <c r="A3" s="80"/>
      <c r="B3" s="78" t="s">
        <v>3507</v>
      </c>
      <c r="C3" s="78" t="s">
        <v>3508</v>
      </c>
      <c r="D3" s="78">
        <v>90</v>
      </c>
      <c r="E3" s="59" t="s">
        <v>571</v>
      </c>
    </row>
    <row r="4" spans="1:5" ht="46.5" customHeight="1">
      <c r="A4" s="138"/>
      <c r="B4" s="78" t="s">
        <v>3509</v>
      </c>
      <c r="C4" s="78" t="s">
        <v>3510</v>
      </c>
      <c r="D4" s="78">
        <v>1467</v>
      </c>
      <c r="E4" s="59">
        <v>50</v>
      </c>
    </row>
    <row r="5" spans="1:5" ht="46.5" customHeight="1">
      <c r="A5" s="80"/>
      <c r="B5" s="78" t="s">
        <v>3511</v>
      </c>
      <c r="C5" s="78" t="s">
        <v>3510</v>
      </c>
      <c r="D5" s="78">
        <v>1216</v>
      </c>
      <c r="E5" s="59">
        <v>50</v>
      </c>
    </row>
    <row r="6" spans="1:5" ht="46.5" customHeight="1">
      <c r="A6" s="138"/>
      <c r="B6" s="78" t="s">
        <v>3512</v>
      </c>
      <c r="C6" s="78" t="s">
        <v>3510</v>
      </c>
      <c r="D6" s="78">
        <v>896</v>
      </c>
      <c r="E6" s="59">
        <v>50</v>
      </c>
    </row>
    <row r="7" spans="1:5" ht="46.5" customHeight="1">
      <c r="A7" s="138"/>
      <c r="B7" s="79" t="s">
        <v>3513</v>
      </c>
      <c r="C7" s="78" t="s">
        <v>3510</v>
      </c>
      <c r="D7" s="78">
        <v>864</v>
      </c>
      <c r="E7" s="59">
        <v>50</v>
      </c>
    </row>
    <row r="8" spans="1:5" ht="46.5" customHeight="1">
      <c r="A8" s="138"/>
      <c r="B8" s="78" t="s">
        <v>3514</v>
      </c>
      <c r="C8" s="78" t="s">
        <v>3510</v>
      </c>
      <c r="D8" s="78">
        <v>863</v>
      </c>
      <c r="E8" s="59">
        <v>50</v>
      </c>
    </row>
    <row r="9" spans="1:5" ht="46.5" customHeight="1">
      <c r="A9" s="80"/>
      <c r="B9" s="78" t="s">
        <v>3515</v>
      </c>
      <c r="C9" s="78" t="s">
        <v>3510</v>
      </c>
      <c r="D9" s="78">
        <v>792</v>
      </c>
      <c r="E9" s="59">
        <v>50</v>
      </c>
    </row>
    <row r="10" spans="1:5" ht="46.5" customHeight="1">
      <c r="A10" s="80"/>
      <c r="B10" s="78" t="s">
        <v>3516</v>
      </c>
      <c r="C10" s="78" t="s">
        <v>3510</v>
      </c>
      <c r="D10" s="78">
        <v>672</v>
      </c>
      <c r="E10" s="59">
        <v>50</v>
      </c>
    </row>
    <row r="11" spans="1:5" ht="46.5" customHeight="1">
      <c r="A11" s="138"/>
      <c r="B11" s="78" t="s">
        <v>3517</v>
      </c>
      <c r="C11" s="78" t="s">
        <v>3510</v>
      </c>
      <c r="D11" s="78">
        <v>669</v>
      </c>
      <c r="E11" s="59">
        <v>50</v>
      </c>
    </row>
    <row r="12" spans="1:5" ht="46.5" customHeight="1">
      <c r="A12" s="138"/>
      <c r="B12" s="78" t="s">
        <v>3518</v>
      </c>
      <c r="C12" s="78" t="s">
        <v>3510</v>
      </c>
      <c r="D12" s="78">
        <v>628</v>
      </c>
      <c r="E12" s="59">
        <v>50</v>
      </c>
    </row>
    <row r="13" spans="1:5" ht="46.5" customHeight="1">
      <c r="A13" s="138"/>
      <c r="B13" s="78" t="s">
        <v>3519</v>
      </c>
      <c r="C13" s="78" t="s">
        <v>3510</v>
      </c>
      <c r="D13" s="78">
        <v>588</v>
      </c>
      <c r="E13" s="59">
        <v>50</v>
      </c>
    </row>
    <row r="14" spans="1:5" ht="46.5" customHeight="1">
      <c r="A14" s="138"/>
      <c r="B14" s="78" t="s">
        <v>3520</v>
      </c>
      <c r="C14" s="78" t="s">
        <v>3510</v>
      </c>
      <c r="D14" s="78">
        <v>457</v>
      </c>
      <c r="E14" s="59">
        <v>50</v>
      </c>
    </row>
    <row r="15" spans="1:5" ht="46.5" customHeight="1">
      <c r="A15" s="138"/>
      <c r="B15" s="78" t="s">
        <v>3521</v>
      </c>
      <c r="C15" s="78" t="s">
        <v>3510</v>
      </c>
      <c r="D15" s="78">
        <v>453</v>
      </c>
      <c r="E15" s="59">
        <v>50</v>
      </c>
    </row>
    <row r="16" spans="1:5" ht="46.5" customHeight="1">
      <c r="A16" s="80"/>
      <c r="B16" s="78" t="s">
        <v>3522</v>
      </c>
      <c r="C16" s="78" t="s">
        <v>3510</v>
      </c>
      <c r="D16" s="78">
        <v>452</v>
      </c>
      <c r="E16" s="59">
        <v>50</v>
      </c>
    </row>
    <row r="17" spans="1:5" ht="46.5" customHeight="1">
      <c r="A17" s="138"/>
      <c r="B17" s="78" t="s">
        <v>3523</v>
      </c>
      <c r="C17" s="78" t="s">
        <v>3510</v>
      </c>
      <c r="D17" s="78">
        <v>412</v>
      </c>
      <c r="E17" s="59">
        <v>50</v>
      </c>
    </row>
    <row r="18" spans="1:5" ht="46.5" customHeight="1">
      <c r="A18" s="80"/>
      <c r="B18" s="78" t="s">
        <v>3524</v>
      </c>
      <c r="C18" s="78" t="s">
        <v>3510</v>
      </c>
      <c r="D18" s="78">
        <v>356</v>
      </c>
      <c r="E18" s="59">
        <v>50</v>
      </c>
    </row>
    <row r="19" spans="1:5" ht="46.5" customHeight="1">
      <c r="A19" s="138"/>
      <c r="B19" s="78" t="s">
        <v>3525</v>
      </c>
      <c r="C19" s="78" t="s">
        <v>3510</v>
      </c>
      <c r="D19" s="78">
        <v>353</v>
      </c>
      <c r="E19" s="59">
        <v>50</v>
      </c>
    </row>
    <row r="20" spans="1:5" ht="46.5" customHeight="1">
      <c r="A20" s="138"/>
      <c r="B20" s="78" t="s">
        <v>3526</v>
      </c>
      <c r="C20" s="78" t="s">
        <v>3510</v>
      </c>
      <c r="D20" s="78">
        <v>337</v>
      </c>
      <c r="E20" s="59">
        <v>50</v>
      </c>
    </row>
    <row r="21" spans="1:5" ht="46.5" customHeight="1">
      <c r="A21" s="138"/>
      <c r="B21" s="78" t="s">
        <v>3527</v>
      </c>
      <c r="C21" s="78" t="s">
        <v>3510</v>
      </c>
      <c r="D21" s="78">
        <v>333</v>
      </c>
      <c r="E21" s="59">
        <v>50</v>
      </c>
    </row>
    <row r="22" spans="1:5" ht="46.5" customHeight="1">
      <c r="A22" s="138"/>
      <c r="B22" s="78" t="s">
        <v>3528</v>
      </c>
      <c r="C22" s="78" t="s">
        <v>3510</v>
      </c>
      <c r="D22" s="78">
        <v>317</v>
      </c>
      <c r="E22" s="59">
        <v>50</v>
      </c>
    </row>
    <row r="23" spans="1:5" ht="46.5" customHeight="1">
      <c r="A23" s="138"/>
      <c r="B23" s="78" t="s">
        <v>3529</v>
      </c>
      <c r="C23" s="78" t="s">
        <v>3510</v>
      </c>
      <c r="D23" s="78">
        <v>301</v>
      </c>
      <c r="E23" s="59">
        <v>50</v>
      </c>
    </row>
    <row r="24" spans="1:5" ht="46.5" customHeight="1">
      <c r="A24" s="80"/>
      <c r="B24" s="78" t="s">
        <v>3530</v>
      </c>
      <c r="C24" s="78" t="s">
        <v>3510</v>
      </c>
      <c r="D24" s="78">
        <v>291</v>
      </c>
      <c r="E24" s="59">
        <v>50</v>
      </c>
    </row>
    <row r="25" spans="1:5" ht="46.5" customHeight="1">
      <c r="A25" s="138"/>
      <c r="B25" s="78" t="s">
        <v>3531</v>
      </c>
      <c r="C25" s="78" t="s">
        <v>3510</v>
      </c>
      <c r="D25" s="78">
        <v>260</v>
      </c>
      <c r="E25" s="59">
        <v>50</v>
      </c>
    </row>
    <row r="26" spans="1:5" ht="46.5" customHeight="1">
      <c r="A26" s="138"/>
      <c r="B26" s="78" t="s">
        <v>3532</v>
      </c>
      <c r="C26" s="78" t="s">
        <v>3510</v>
      </c>
      <c r="D26" s="78">
        <v>243</v>
      </c>
      <c r="E26" s="59">
        <v>50</v>
      </c>
    </row>
    <row r="27" spans="1:5" ht="46.5" customHeight="1">
      <c r="A27" s="138"/>
      <c r="B27" s="78" t="s">
        <v>3533</v>
      </c>
      <c r="C27" s="78" t="s">
        <v>3510</v>
      </c>
      <c r="D27" s="78">
        <v>232</v>
      </c>
      <c r="E27" s="59">
        <v>50</v>
      </c>
    </row>
    <row r="28" spans="1:5" ht="46.5" customHeight="1">
      <c r="A28" s="80"/>
      <c r="B28" s="78" t="s">
        <v>3534</v>
      </c>
      <c r="C28" s="78" t="s">
        <v>3510</v>
      </c>
      <c r="D28" s="78">
        <v>200</v>
      </c>
      <c r="E28" s="59">
        <v>50</v>
      </c>
    </row>
    <row r="29" spans="1:5" ht="46.5" customHeight="1">
      <c r="A29" s="138"/>
      <c r="B29" s="78" t="s">
        <v>3535</v>
      </c>
      <c r="C29" s="78" t="s">
        <v>3510</v>
      </c>
      <c r="D29" s="78">
        <v>197</v>
      </c>
      <c r="E29" s="59">
        <v>50</v>
      </c>
    </row>
    <row r="30" spans="1:5" ht="46.5" customHeight="1">
      <c r="A30" s="138"/>
      <c r="B30" s="78" t="s">
        <v>3536</v>
      </c>
      <c r="C30" s="78" t="s">
        <v>3510</v>
      </c>
      <c r="D30" s="78">
        <v>170</v>
      </c>
      <c r="E30" s="59">
        <v>50</v>
      </c>
    </row>
    <row r="31" spans="1:5" ht="46.5" customHeight="1">
      <c r="A31" s="138"/>
      <c r="B31" s="78" t="s">
        <v>3537</v>
      </c>
      <c r="C31" s="78" t="s">
        <v>3510</v>
      </c>
      <c r="D31" s="78">
        <v>159</v>
      </c>
      <c r="E31" s="59">
        <v>50</v>
      </c>
    </row>
    <row r="32" spans="1:5" ht="46.5" customHeight="1">
      <c r="A32" s="138"/>
      <c r="B32" s="78" t="s">
        <v>3538</v>
      </c>
      <c r="C32" s="78" t="s">
        <v>3510</v>
      </c>
      <c r="D32" s="78">
        <v>144</v>
      </c>
      <c r="E32" s="59">
        <v>50</v>
      </c>
    </row>
    <row r="33" spans="1:5" ht="46.5" customHeight="1">
      <c r="A33" s="80"/>
      <c r="B33" s="78" t="s">
        <v>3539</v>
      </c>
      <c r="C33" s="78" t="s">
        <v>3510</v>
      </c>
      <c r="D33" s="78">
        <v>134</v>
      </c>
      <c r="E33" s="59">
        <v>50</v>
      </c>
    </row>
    <row r="34" spans="1:5" ht="46.5" customHeight="1">
      <c r="A34" s="80"/>
      <c r="B34" s="78" t="s">
        <v>3540</v>
      </c>
      <c r="C34" s="78" t="s">
        <v>3510</v>
      </c>
      <c r="D34" s="78">
        <v>130</v>
      </c>
      <c r="E34" s="59">
        <v>50</v>
      </c>
    </row>
    <row r="35" spans="1:5" ht="46.5" customHeight="1">
      <c r="A35" s="138"/>
      <c r="B35" s="78" t="s">
        <v>3541</v>
      </c>
      <c r="C35" s="78" t="s">
        <v>3510</v>
      </c>
      <c r="D35" s="78">
        <v>127</v>
      </c>
      <c r="E35" s="59">
        <v>50</v>
      </c>
    </row>
    <row r="36" spans="1:5" ht="46.5" customHeight="1">
      <c r="A36" s="138"/>
      <c r="B36" s="78" t="s">
        <v>3542</v>
      </c>
      <c r="C36" s="78" t="s">
        <v>3510</v>
      </c>
      <c r="D36" s="78">
        <v>121</v>
      </c>
      <c r="E36" s="59">
        <v>50</v>
      </c>
    </row>
    <row r="37" spans="1:5" ht="46.5" customHeight="1">
      <c r="A37" s="80"/>
      <c r="B37" s="78" t="s">
        <v>3543</v>
      </c>
      <c r="C37" s="78" t="s">
        <v>3510</v>
      </c>
      <c r="D37" s="78">
        <v>120</v>
      </c>
      <c r="E37" s="59">
        <v>50</v>
      </c>
    </row>
    <row r="38" spans="1:5" ht="46.5" customHeight="1">
      <c r="A38" s="138"/>
      <c r="B38" s="78" t="s">
        <v>3544</v>
      </c>
      <c r="C38" s="78" t="s">
        <v>3510</v>
      </c>
      <c r="D38" s="78">
        <v>96</v>
      </c>
      <c r="E38" s="59" t="s">
        <v>571</v>
      </c>
    </row>
    <row r="39" spans="1:5" ht="46.5" customHeight="1">
      <c r="A39" s="138"/>
      <c r="B39" s="78" t="s">
        <v>3545</v>
      </c>
      <c r="C39" s="78" t="s">
        <v>3510</v>
      </c>
      <c r="D39" s="78">
        <v>95</v>
      </c>
      <c r="E39" s="59" t="s">
        <v>571</v>
      </c>
    </row>
    <row r="40" spans="1:5" ht="46.5" customHeight="1">
      <c r="A40" s="80"/>
      <c r="B40" s="78" t="s">
        <v>3546</v>
      </c>
      <c r="C40" s="78" t="s">
        <v>3510</v>
      </c>
      <c r="D40" s="78">
        <v>87</v>
      </c>
      <c r="E40" s="59" t="s">
        <v>571</v>
      </c>
    </row>
    <row r="41" spans="1:5" ht="46.5" customHeight="1">
      <c r="A41" s="80"/>
      <c r="B41" s="78" t="s">
        <v>3547</v>
      </c>
      <c r="C41" s="78" t="s">
        <v>3510</v>
      </c>
      <c r="D41" s="78">
        <v>85</v>
      </c>
      <c r="E41" s="59" t="s">
        <v>571</v>
      </c>
    </row>
    <row r="42" spans="1:5" ht="46.5" customHeight="1">
      <c r="A42" s="138"/>
      <c r="B42" s="78" t="s">
        <v>3548</v>
      </c>
      <c r="C42" s="78" t="s">
        <v>3510</v>
      </c>
      <c r="D42" s="78">
        <v>76</v>
      </c>
      <c r="E42" s="59" t="s">
        <v>571</v>
      </c>
    </row>
    <row r="43" spans="1:5" ht="46.5" customHeight="1">
      <c r="A43" s="80"/>
      <c r="B43" s="78" t="s">
        <v>3549</v>
      </c>
      <c r="C43" s="78" t="s">
        <v>3510</v>
      </c>
      <c r="D43" s="78">
        <v>72</v>
      </c>
      <c r="E43" s="59" t="s">
        <v>571</v>
      </c>
    </row>
    <row r="44" spans="1:5" ht="46.5" customHeight="1">
      <c r="A44" s="138"/>
      <c r="B44" s="78" t="s">
        <v>3550</v>
      </c>
      <c r="C44" s="78" t="s">
        <v>3510</v>
      </c>
      <c r="D44" s="78">
        <v>60</v>
      </c>
      <c r="E44" s="59" t="s">
        <v>571</v>
      </c>
    </row>
    <row r="45" spans="1:5" ht="46.5" customHeight="1">
      <c r="A45" s="80"/>
      <c r="B45" s="78" t="s">
        <v>3551</v>
      </c>
      <c r="C45" s="78" t="s">
        <v>3510</v>
      </c>
      <c r="D45" s="78">
        <v>53</v>
      </c>
      <c r="E45" s="59" t="s">
        <v>571</v>
      </c>
    </row>
    <row r="46" spans="1:5" ht="46.5" customHeight="1">
      <c r="A46" s="138"/>
      <c r="B46" s="78" t="s">
        <v>3552</v>
      </c>
      <c r="C46" s="78" t="s">
        <v>3510</v>
      </c>
      <c r="D46" s="78">
        <v>52</v>
      </c>
      <c r="E46" s="59" t="s">
        <v>571</v>
      </c>
    </row>
    <row r="47" spans="1:5" ht="46.5" customHeight="1">
      <c r="A47" s="138"/>
      <c r="B47" s="78" t="s">
        <v>3553</v>
      </c>
      <c r="C47" s="78" t="s">
        <v>3510</v>
      </c>
      <c r="D47" s="78">
        <v>52</v>
      </c>
      <c r="E47" s="59" t="s">
        <v>571</v>
      </c>
    </row>
    <row r="48" spans="1:5" ht="46.5" customHeight="1">
      <c r="A48" s="80"/>
      <c r="B48" s="78" t="s">
        <v>3554</v>
      </c>
      <c r="C48" s="78" t="s">
        <v>3510</v>
      </c>
      <c r="D48" s="78">
        <v>39</v>
      </c>
      <c r="E48" s="59" t="s">
        <v>571</v>
      </c>
    </row>
    <row r="49" spans="1:5" ht="46.5" customHeight="1">
      <c r="A49" s="138"/>
      <c r="B49" s="78" t="s">
        <v>3555</v>
      </c>
      <c r="C49" s="78" t="s">
        <v>3510</v>
      </c>
      <c r="D49" s="78">
        <v>27</v>
      </c>
      <c r="E49" s="59" t="s">
        <v>571</v>
      </c>
    </row>
    <row r="50" spans="1:5" ht="46.5" customHeight="1">
      <c r="A50" s="80"/>
      <c r="B50" s="78" t="s">
        <v>3556</v>
      </c>
      <c r="C50" s="78" t="s">
        <v>3510</v>
      </c>
      <c r="D50" s="78">
        <v>21</v>
      </c>
      <c r="E50" s="59" t="s">
        <v>571</v>
      </c>
    </row>
    <row r="51" spans="1:5" ht="46.5" customHeight="1">
      <c r="A51" s="138"/>
      <c r="B51" s="78" t="s">
        <v>3557</v>
      </c>
      <c r="C51" s="78" t="s">
        <v>3510</v>
      </c>
      <c r="D51" s="78">
        <v>17</v>
      </c>
      <c r="E51" s="59" t="s">
        <v>571</v>
      </c>
    </row>
    <row r="52" spans="1:5" ht="46.5" customHeight="1">
      <c r="A52" s="80"/>
      <c r="B52" s="78" t="s">
        <v>3558</v>
      </c>
      <c r="C52" s="78" t="s">
        <v>3510</v>
      </c>
      <c r="D52" s="78">
        <v>13</v>
      </c>
      <c r="E52" s="59" t="s">
        <v>571</v>
      </c>
    </row>
    <row r="53" spans="1:5" ht="46.5" customHeight="1">
      <c r="A53" s="138"/>
      <c r="B53" s="78" t="s">
        <v>3559</v>
      </c>
      <c r="C53" s="78" t="s">
        <v>3510</v>
      </c>
      <c r="D53" s="78">
        <v>11</v>
      </c>
      <c r="E53" s="59" t="s">
        <v>571</v>
      </c>
    </row>
    <row r="54" spans="1:5" ht="46.5" customHeight="1">
      <c r="A54" s="80"/>
      <c r="B54" s="78" t="s">
        <v>3560</v>
      </c>
      <c r="C54" s="78" t="s">
        <v>3510</v>
      </c>
      <c r="D54" s="78">
        <v>8</v>
      </c>
      <c r="E54" s="59" t="s">
        <v>571</v>
      </c>
    </row>
    <row r="55" spans="1:5" ht="46.5" customHeight="1">
      <c r="A55" s="138"/>
      <c r="B55" s="78" t="s">
        <v>3561</v>
      </c>
      <c r="C55" s="78" t="s">
        <v>3510</v>
      </c>
      <c r="D55" s="78">
        <v>7</v>
      </c>
      <c r="E55" s="59" t="s">
        <v>571</v>
      </c>
    </row>
    <row r="56" spans="1:5" ht="46.5" customHeight="1">
      <c r="A56" s="138"/>
      <c r="B56" s="78" t="s">
        <v>3562</v>
      </c>
      <c r="C56" s="78" t="s">
        <v>3510</v>
      </c>
      <c r="D56" s="78">
        <v>3</v>
      </c>
      <c r="E56" s="59" t="s">
        <v>571</v>
      </c>
    </row>
    <row r="57" spans="1:5" ht="46.5" customHeight="1">
      <c r="A57" s="80"/>
      <c r="B57" s="78" t="s">
        <v>3563</v>
      </c>
      <c r="C57" s="78" t="s">
        <v>3510</v>
      </c>
      <c r="D57" s="78">
        <v>1</v>
      </c>
      <c r="E57" s="59" t="s">
        <v>571</v>
      </c>
    </row>
    <row r="58" spans="1:5" ht="46.5" customHeight="1">
      <c r="A58" s="80"/>
      <c r="B58" s="78" t="s">
        <v>3564</v>
      </c>
      <c r="C58" s="78" t="s">
        <v>3565</v>
      </c>
      <c r="D58" s="78">
        <v>371</v>
      </c>
      <c r="E58" s="59">
        <v>50</v>
      </c>
    </row>
    <row r="59" spans="1:5" ht="46.5" customHeight="1">
      <c r="A59" s="138"/>
      <c r="B59" s="78" t="s">
        <v>3566</v>
      </c>
      <c r="C59" s="78" t="s">
        <v>3565</v>
      </c>
      <c r="D59" s="78">
        <v>274</v>
      </c>
      <c r="E59" s="59">
        <v>50</v>
      </c>
    </row>
    <row r="60" spans="1:5" ht="46.5" customHeight="1">
      <c r="A60" s="80"/>
      <c r="B60" s="78" t="s">
        <v>3567</v>
      </c>
      <c r="C60" s="78" t="s">
        <v>3565</v>
      </c>
      <c r="D60" s="78">
        <v>248</v>
      </c>
      <c r="E60" s="59">
        <v>50</v>
      </c>
    </row>
    <row r="61" spans="1:5" ht="46.5" customHeight="1">
      <c r="A61" s="80"/>
      <c r="B61" s="78" t="s">
        <v>3568</v>
      </c>
      <c r="C61" s="78" t="s">
        <v>3565</v>
      </c>
      <c r="D61" s="78">
        <v>217</v>
      </c>
      <c r="E61" s="59">
        <v>50</v>
      </c>
    </row>
    <row r="62" spans="1:5" ht="46.5" customHeight="1">
      <c r="A62" s="80"/>
      <c r="B62" s="78" t="s">
        <v>3569</v>
      </c>
      <c r="C62" s="78" t="s">
        <v>3565</v>
      </c>
      <c r="D62" s="78">
        <v>168</v>
      </c>
      <c r="E62" s="59">
        <v>50</v>
      </c>
    </row>
    <row r="63" spans="1:5" ht="46.5" customHeight="1">
      <c r="A63" s="80"/>
      <c r="B63" s="78" t="s">
        <v>3570</v>
      </c>
      <c r="C63" s="78" t="s">
        <v>3565</v>
      </c>
      <c r="D63" s="78">
        <v>105</v>
      </c>
      <c r="E63" s="59">
        <v>50</v>
      </c>
    </row>
    <row r="64" spans="1:5" ht="46.5" customHeight="1">
      <c r="A64" s="80"/>
      <c r="B64" s="78" t="s">
        <v>3571</v>
      </c>
      <c r="C64" s="78" t="s">
        <v>3565</v>
      </c>
      <c r="D64" s="78">
        <v>103</v>
      </c>
      <c r="E64" s="59">
        <v>50</v>
      </c>
    </row>
    <row r="65" spans="1:5" ht="46.5" customHeight="1">
      <c r="A65" s="80"/>
      <c r="B65" s="78" t="s">
        <v>3572</v>
      </c>
      <c r="C65" s="78" t="s">
        <v>3565</v>
      </c>
      <c r="D65" s="78">
        <v>99</v>
      </c>
      <c r="E65" s="59" t="s">
        <v>571</v>
      </c>
    </row>
    <row r="66" spans="1:5" ht="46.5" customHeight="1">
      <c r="A66" s="80"/>
      <c r="B66" s="78" t="s">
        <v>3573</v>
      </c>
      <c r="C66" s="78" t="s">
        <v>3565</v>
      </c>
      <c r="D66" s="78">
        <v>99</v>
      </c>
      <c r="E66" s="59" t="s">
        <v>571</v>
      </c>
    </row>
    <row r="67" spans="1:5" ht="46.5" customHeight="1">
      <c r="A67" s="80"/>
      <c r="B67" s="78" t="s">
        <v>3574</v>
      </c>
      <c r="C67" s="78" t="s">
        <v>3565</v>
      </c>
      <c r="D67" s="78">
        <v>55</v>
      </c>
      <c r="E67" s="59" t="s">
        <v>571</v>
      </c>
    </row>
    <row r="68" spans="1:5" ht="46.5" customHeight="1">
      <c r="A68" s="80"/>
      <c r="B68" s="78" t="s">
        <v>3575</v>
      </c>
      <c r="C68" s="78" t="s">
        <v>3565</v>
      </c>
      <c r="D68" s="78">
        <v>51</v>
      </c>
      <c r="E68" s="59" t="s">
        <v>571</v>
      </c>
    </row>
    <row r="69" spans="1:5" ht="46.5" customHeight="1">
      <c r="A69" s="80"/>
      <c r="B69" s="78" t="s">
        <v>3576</v>
      </c>
      <c r="C69" s="78" t="s">
        <v>3565</v>
      </c>
      <c r="D69" s="78">
        <v>47</v>
      </c>
      <c r="E69" s="59" t="s">
        <v>571</v>
      </c>
    </row>
    <row r="70" spans="1:5" ht="46.5" customHeight="1">
      <c r="A70" s="80"/>
      <c r="B70" s="78" t="s">
        <v>3577</v>
      </c>
      <c r="C70" s="78" t="s">
        <v>3565</v>
      </c>
      <c r="D70" s="78">
        <v>25</v>
      </c>
      <c r="E70" s="59" t="s">
        <v>571</v>
      </c>
    </row>
    <row r="71" spans="1:5" ht="46.5" customHeight="1">
      <c r="A71" s="80"/>
      <c r="B71" s="78" t="s">
        <v>3578</v>
      </c>
      <c r="C71" s="78" t="s">
        <v>3579</v>
      </c>
      <c r="D71" s="78">
        <v>377</v>
      </c>
      <c r="E71" s="59">
        <v>50</v>
      </c>
    </row>
    <row r="72" spans="1:5" ht="46.5" customHeight="1">
      <c r="A72" s="80"/>
      <c r="B72" s="78" t="s">
        <v>3580</v>
      </c>
      <c r="C72" s="78" t="s">
        <v>3579</v>
      </c>
      <c r="D72" s="78">
        <v>157</v>
      </c>
      <c r="E72" s="59" t="s">
        <v>571</v>
      </c>
    </row>
    <row r="73" spans="1:5" ht="46.5" customHeight="1">
      <c r="A73" s="138"/>
      <c r="B73" s="78" t="s">
        <v>3581</v>
      </c>
      <c r="C73" s="78" t="s">
        <v>3582</v>
      </c>
      <c r="D73" s="78">
        <v>242</v>
      </c>
      <c r="E73" s="59" t="s">
        <v>571</v>
      </c>
    </row>
    <row r="74" spans="1:5" ht="46.5" customHeight="1">
      <c r="A74" s="138"/>
      <c r="B74" s="78" t="s">
        <v>3583</v>
      </c>
      <c r="C74" s="78" t="s">
        <v>3582</v>
      </c>
      <c r="D74" s="78">
        <v>225</v>
      </c>
      <c r="E74" s="59" t="s">
        <v>571</v>
      </c>
    </row>
    <row r="75" spans="1:5" ht="46.5" customHeight="1">
      <c r="A75" s="80"/>
      <c r="B75" s="78" t="s">
        <v>3584</v>
      </c>
      <c r="C75" s="78" t="s">
        <v>3457</v>
      </c>
      <c r="D75" s="78">
        <v>631</v>
      </c>
      <c r="E75" s="59" t="s">
        <v>571</v>
      </c>
    </row>
    <row r="76" spans="1:5" ht="46.5" customHeight="1">
      <c r="A76" s="80"/>
      <c r="B76" s="78" t="s">
        <v>3585</v>
      </c>
      <c r="C76" s="78" t="s">
        <v>3586</v>
      </c>
      <c r="D76" s="78">
        <v>234</v>
      </c>
      <c r="E76" s="59" t="s">
        <v>571</v>
      </c>
    </row>
    <row r="77" spans="1:5" ht="46.5" customHeight="1">
      <c r="A77" s="80"/>
      <c r="B77" s="78" t="s">
        <v>3587</v>
      </c>
      <c r="C77" s="78" t="s">
        <v>3586</v>
      </c>
      <c r="D77" s="78">
        <v>175</v>
      </c>
      <c r="E77" s="59" t="s">
        <v>571</v>
      </c>
    </row>
    <row r="78" spans="1:5" ht="14">
      <c r="E78" s="59"/>
    </row>
    <row r="79" spans="1:5" ht="14">
      <c r="D79" s="2">
        <f>SUM(D2:D77)</f>
        <v>19975</v>
      </c>
      <c r="E79" s="59"/>
    </row>
    <row r="80" spans="1:5" ht="14">
      <c r="E80" s="59"/>
    </row>
    <row r="81" spans="5:5" ht="14">
      <c r="E81" s="59"/>
    </row>
    <row r="82" spans="5:5" ht="14">
      <c r="E82" s="59"/>
    </row>
    <row r="83" spans="5:5" ht="14">
      <c r="E83" s="59"/>
    </row>
    <row r="84" spans="5:5" ht="14">
      <c r="E84" s="59"/>
    </row>
    <row r="85" spans="5:5" ht="14">
      <c r="E85" s="59"/>
    </row>
    <row r="86" spans="5:5" ht="14">
      <c r="E86" s="59"/>
    </row>
    <row r="87" spans="5:5" ht="14">
      <c r="E87" s="59"/>
    </row>
    <row r="88" spans="5:5" ht="14">
      <c r="E88" s="59"/>
    </row>
    <row r="89" spans="5:5" ht="14">
      <c r="E89" s="59"/>
    </row>
    <row r="90" spans="5:5" ht="14">
      <c r="E90" s="59"/>
    </row>
    <row r="91" spans="5:5" ht="14">
      <c r="E91" s="59"/>
    </row>
    <row r="92" spans="5:5" ht="14">
      <c r="E92" s="59"/>
    </row>
    <row r="93" spans="5:5" ht="14">
      <c r="E93" s="59"/>
    </row>
    <row r="94" spans="5:5" ht="14">
      <c r="E94" s="59"/>
    </row>
    <row r="95" spans="5:5" ht="14">
      <c r="E95" s="59"/>
    </row>
    <row r="96" spans="5:5" ht="14">
      <c r="E96" s="59"/>
    </row>
    <row r="97" spans="5:5" ht="14">
      <c r="E97" s="59"/>
    </row>
    <row r="98" spans="5:5" ht="14">
      <c r="E98" s="59"/>
    </row>
    <row r="99" spans="5:5" ht="14">
      <c r="E99" s="59"/>
    </row>
    <row r="100" spans="5:5" ht="14">
      <c r="E100" s="59"/>
    </row>
    <row r="101" spans="5:5" ht="14">
      <c r="E101" s="59"/>
    </row>
    <row r="102" spans="5:5" ht="14">
      <c r="E102" s="59"/>
    </row>
    <row r="103" spans="5:5" ht="14">
      <c r="E103" s="59"/>
    </row>
    <row r="104" spans="5:5" ht="14">
      <c r="E104" s="59"/>
    </row>
    <row r="105" spans="5:5" ht="14">
      <c r="E105" s="59"/>
    </row>
    <row r="106" spans="5:5" ht="14">
      <c r="E106" s="59"/>
    </row>
    <row r="107" spans="5:5" ht="14">
      <c r="E107" s="59"/>
    </row>
    <row r="108" spans="5:5" ht="14">
      <c r="E108" s="59"/>
    </row>
    <row r="109" spans="5:5" ht="14">
      <c r="E109" s="59"/>
    </row>
    <row r="110" spans="5:5" ht="14">
      <c r="E110" s="59"/>
    </row>
    <row r="111" spans="5:5" ht="14">
      <c r="E111" s="59"/>
    </row>
    <row r="112" spans="5:5" ht="14">
      <c r="E112" s="59"/>
    </row>
    <row r="113" spans="5:5" ht="14">
      <c r="E113" s="59"/>
    </row>
    <row r="114" spans="5:5" ht="14">
      <c r="E114" s="59"/>
    </row>
    <row r="115" spans="5:5" ht="14">
      <c r="E115" s="59"/>
    </row>
    <row r="116" spans="5:5" ht="14">
      <c r="E116" s="59"/>
    </row>
    <row r="117" spans="5:5" ht="14">
      <c r="E117" s="59"/>
    </row>
    <row r="118" spans="5:5" ht="14">
      <c r="E118" s="59"/>
    </row>
    <row r="119" spans="5:5" ht="14">
      <c r="E119" s="59"/>
    </row>
    <row r="120" spans="5:5" ht="14">
      <c r="E120" s="59"/>
    </row>
    <row r="121" spans="5:5" ht="14">
      <c r="E121" s="59"/>
    </row>
    <row r="122" spans="5:5" ht="14">
      <c r="E122" s="59"/>
    </row>
    <row r="123" spans="5:5" ht="14">
      <c r="E123" s="59"/>
    </row>
    <row r="124" spans="5:5" ht="14">
      <c r="E124" s="59"/>
    </row>
    <row r="125" spans="5:5" ht="14">
      <c r="E125" s="59"/>
    </row>
    <row r="126" spans="5:5" ht="14">
      <c r="E126" s="59"/>
    </row>
    <row r="127" spans="5:5" ht="14">
      <c r="E127" s="59"/>
    </row>
    <row r="128" spans="5:5" ht="14">
      <c r="E128" s="59"/>
    </row>
    <row r="129" spans="5:5" ht="14">
      <c r="E129" s="59"/>
    </row>
    <row r="130" spans="5:5" ht="14">
      <c r="E130" s="59"/>
    </row>
    <row r="131" spans="5:5" ht="14">
      <c r="E131" s="59"/>
    </row>
    <row r="132" spans="5:5" ht="14">
      <c r="E132" s="59"/>
    </row>
    <row r="133" spans="5:5" ht="14">
      <c r="E133" s="59"/>
    </row>
    <row r="134" spans="5:5" ht="14">
      <c r="E134" s="59"/>
    </row>
    <row r="135" spans="5:5" ht="14">
      <c r="E135" s="59"/>
    </row>
    <row r="136" spans="5:5" ht="14">
      <c r="E136" s="59"/>
    </row>
    <row r="137" spans="5:5" ht="14">
      <c r="E137" s="59"/>
    </row>
    <row r="138" spans="5:5" ht="14">
      <c r="E138" s="59"/>
    </row>
    <row r="139" spans="5:5" ht="14">
      <c r="E139" s="59"/>
    </row>
    <row r="140" spans="5:5" ht="14">
      <c r="E140" s="59"/>
    </row>
    <row r="141" spans="5:5" ht="14">
      <c r="E141" s="59"/>
    </row>
    <row r="142" spans="5:5" ht="14">
      <c r="E142" s="59"/>
    </row>
    <row r="143" spans="5:5" ht="14">
      <c r="E143" s="59"/>
    </row>
    <row r="144" spans="5:5" ht="14">
      <c r="E144" s="59"/>
    </row>
    <row r="145" spans="5:5" ht="14">
      <c r="E145" s="59"/>
    </row>
    <row r="146" spans="5:5" ht="14">
      <c r="E146" s="59"/>
    </row>
    <row r="147" spans="5:5" ht="14">
      <c r="E147" s="59"/>
    </row>
    <row r="148" spans="5:5" ht="14">
      <c r="E148" s="59"/>
    </row>
    <row r="149" spans="5:5" ht="14">
      <c r="E149" s="59"/>
    </row>
    <row r="150" spans="5:5" ht="14">
      <c r="E150" s="59"/>
    </row>
    <row r="151" spans="5:5" ht="14">
      <c r="E151" s="59"/>
    </row>
    <row r="152" spans="5:5" ht="14">
      <c r="E152" s="59"/>
    </row>
    <row r="153" spans="5:5" ht="14">
      <c r="E153" s="59"/>
    </row>
    <row r="154" spans="5:5" ht="14">
      <c r="E154" s="59"/>
    </row>
    <row r="155" spans="5:5" ht="14">
      <c r="E155" s="59"/>
    </row>
    <row r="156" spans="5:5" ht="14">
      <c r="E156" s="59"/>
    </row>
    <row r="157" spans="5:5" ht="14">
      <c r="E157" s="59"/>
    </row>
    <row r="158" spans="5:5" ht="14">
      <c r="E158" s="59"/>
    </row>
    <row r="159" spans="5:5" ht="14">
      <c r="E159" s="59"/>
    </row>
    <row r="160" spans="5:5" ht="14">
      <c r="E160" s="59"/>
    </row>
    <row r="161" spans="5:5" ht="14">
      <c r="E161" s="59"/>
    </row>
    <row r="162" spans="5:5" ht="14">
      <c r="E162" s="59"/>
    </row>
    <row r="163" spans="5:5" ht="14">
      <c r="E163" s="59"/>
    </row>
    <row r="164" spans="5:5" ht="14">
      <c r="E164" s="59"/>
    </row>
    <row r="165" spans="5:5" ht="14">
      <c r="E165" s="59"/>
    </row>
    <row r="166" spans="5:5" ht="14">
      <c r="E166" s="59"/>
    </row>
    <row r="167" spans="5:5" ht="14">
      <c r="E167" s="59"/>
    </row>
    <row r="168" spans="5:5" ht="14">
      <c r="E168" s="59"/>
    </row>
    <row r="169" spans="5:5" ht="14">
      <c r="E169" s="59"/>
    </row>
    <row r="170" spans="5:5" ht="14">
      <c r="E170" s="59"/>
    </row>
    <row r="171" spans="5:5" ht="14">
      <c r="E171" s="59"/>
    </row>
    <row r="172" spans="5:5" ht="14">
      <c r="E172" s="59"/>
    </row>
    <row r="173" spans="5:5" ht="14">
      <c r="E173" s="59"/>
    </row>
    <row r="174" spans="5:5" ht="14">
      <c r="E174" s="59"/>
    </row>
    <row r="175" spans="5:5" ht="14">
      <c r="E175" s="59"/>
    </row>
    <row r="176" spans="5:5" ht="14">
      <c r="E176" s="59"/>
    </row>
    <row r="177" spans="5:5" ht="14">
      <c r="E177" s="59"/>
    </row>
    <row r="178" spans="5:5" ht="14">
      <c r="E178" s="59"/>
    </row>
    <row r="179" spans="5:5" ht="14">
      <c r="E179" s="59"/>
    </row>
    <row r="180" spans="5:5" ht="14">
      <c r="E180" s="59"/>
    </row>
    <row r="181" spans="5:5" ht="14">
      <c r="E181" s="59"/>
    </row>
    <row r="182" spans="5:5" ht="14">
      <c r="E182" s="59"/>
    </row>
    <row r="183" spans="5:5" ht="14">
      <c r="E183" s="59"/>
    </row>
    <row r="184" spans="5:5" ht="14">
      <c r="E184" s="59"/>
    </row>
    <row r="185" spans="5:5" ht="14">
      <c r="E185" s="59"/>
    </row>
    <row r="186" spans="5:5" ht="14">
      <c r="E186" s="59"/>
    </row>
    <row r="187" spans="5:5" ht="14">
      <c r="E187" s="59"/>
    </row>
    <row r="188" spans="5:5" ht="14">
      <c r="E188" s="59"/>
    </row>
    <row r="189" spans="5:5" ht="14">
      <c r="E189" s="59"/>
    </row>
    <row r="190" spans="5:5" ht="14">
      <c r="E190" s="59"/>
    </row>
    <row r="191" spans="5:5" ht="14">
      <c r="E191" s="59"/>
    </row>
    <row r="192" spans="5:5" ht="14">
      <c r="E192" s="59"/>
    </row>
    <row r="193" spans="5:5" ht="14">
      <c r="E193" s="59"/>
    </row>
    <row r="194" spans="5:5" ht="14">
      <c r="E194" s="59"/>
    </row>
    <row r="195" spans="5:5" ht="14">
      <c r="E195" s="59"/>
    </row>
    <row r="196" spans="5:5" ht="14">
      <c r="E196" s="59"/>
    </row>
    <row r="197" spans="5:5" ht="14">
      <c r="E197" s="59"/>
    </row>
    <row r="198" spans="5:5" ht="14">
      <c r="E198" s="59"/>
    </row>
    <row r="199" spans="5:5" ht="14">
      <c r="E199" s="59"/>
    </row>
    <row r="200" spans="5:5" ht="14">
      <c r="E200" s="59"/>
    </row>
    <row r="201" spans="5:5" ht="14">
      <c r="E201" s="59"/>
    </row>
    <row r="202" spans="5:5" ht="14">
      <c r="E202" s="59"/>
    </row>
    <row r="203" spans="5:5" ht="14">
      <c r="E203" s="59"/>
    </row>
    <row r="204" spans="5:5" ht="14">
      <c r="E204" s="59"/>
    </row>
    <row r="205" spans="5:5" ht="14">
      <c r="E205" s="59"/>
    </row>
    <row r="206" spans="5:5" ht="14">
      <c r="E206" s="59"/>
    </row>
    <row r="207" spans="5:5" ht="14">
      <c r="E207" s="59"/>
    </row>
    <row r="208" spans="5:5" ht="14">
      <c r="E208" s="59"/>
    </row>
    <row r="209" spans="5:5" ht="14">
      <c r="E209" s="59"/>
    </row>
    <row r="210" spans="5:5" ht="14">
      <c r="E210" s="59"/>
    </row>
    <row r="211" spans="5:5" ht="14">
      <c r="E211" s="59"/>
    </row>
    <row r="212" spans="5:5" ht="14">
      <c r="E212" s="59"/>
    </row>
    <row r="213" spans="5:5" ht="14">
      <c r="E213" s="59"/>
    </row>
    <row r="214" spans="5:5" ht="14">
      <c r="E214" s="59"/>
    </row>
    <row r="215" spans="5:5" ht="14">
      <c r="E215" s="59"/>
    </row>
    <row r="216" spans="5:5" ht="14">
      <c r="E216" s="59"/>
    </row>
    <row r="217" spans="5:5" ht="14">
      <c r="E217" s="59"/>
    </row>
    <row r="218" spans="5:5" ht="14">
      <c r="E218" s="59"/>
    </row>
    <row r="219" spans="5:5" ht="14">
      <c r="E219" s="59"/>
    </row>
    <row r="220" spans="5:5" ht="14">
      <c r="E220" s="59"/>
    </row>
    <row r="221" spans="5:5" ht="14">
      <c r="E221" s="59"/>
    </row>
    <row r="222" spans="5:5" ht="14">
      <c r="E222" s="59"/>
    </row>
    <row r="223" spans="5:5" ht="14">
      <c r="E223" s="59"/>
    </row>
    <row r="224" spans="5:5" ht="14">
      <c r="E224" s="59"/>
    </row>
    <row r="225" spans="5:5" ht="14">
      <c r="E225" s="59"/>
    </row>
    <row r="226" spans="5:5" ht="14">
      <c r="E226" s="59"/>
    </row>
    <row r="227" spans="5:5" ht="14">
      <c r="E227" s="59"/>
    </row>
    <row r="228" spans="5:5" ht="14">
      <c r="E228" s="59"/>
    </row>
    <row r="229" spans="5:5" ht="14">
      <c r="E229" s="59"/>
    </row>
    <row r="230" spans="5:5" ht="14">
      <c r="E230" s="59"/>
    </row>
    <row r="231" spans="5:5" ht="14">
      <c r="E231" s="59"/>
    </row>
    <row r="232" spans="5:5" ht="14">
      <c r="E232" s="59"/>
    </row>
    <row r="233" spans="5:5" ht="14">
      <c r="E233" s="59"/>
    </row>
    <row r="234" spans="5:5" ht="14">
      <c r="E234" s="59"/>
    </row>
    <row r="235" spans="5:5" ht="14">
      <c r="E235" s="59"/>
    </row>
    <row r="236" spans="5:5" ht="14">
      <c r="E236" s="59"/>
    </row>
    <row r="237" spans="5:5" ht="14">
      <c r="E237" s="59"/>
    </row>
    <row r="238" spans="5:5" ht="14">
      <c r="E238" s="59"/>
    </row>
    <row r="239" spans="5:5" ht="14">
      <c r="E239" s="59"/>
    </row>
    <row r="240" spans="5:5" ht="14">
      <c r="E240" s="59"/>
    </row>
    <row r="241" spans="5:5" ht="14">
      <c r="E241" s="59"/>
    </row>
    <row r="242" spans="5:5" ht="14">
      <c r="E242" s="59"/>
    </row>
    <row r="243" spans="5:5" ht="14">
      <c r="E243" s="59"/>
    </row>
    <row r="244" spans="5:5" ht="14">
      <c r="E244" s="59"/>
    </row>
    <row r="245" spans="5:5" ht="14">
      <c r="E245" s="59"/>
    </row>
    <row r="246" spans="5:5" ht="14">
      <c r="E246" s="59"/>
    </row>
    <row r="247" spans="5:5" ht="14">
      <c r="E247" s="59"/>
    </row>
    <row r="248" spans="5:5" ht="14">
      <c r="E248" s="59"/>
    </row>
    <row r="249" spans="5:5" ht="14">
      <c r="E249" s="59"/>
    </row>
    <row r="250" spans="5:5" ht="14">
      <c r="E250" s="59"/>
    </row>
    <row r="251" spans="5:5" ht="14">
      <c r="E251" s="59"/>
    </row>
    <row r="252" spans="5:5" ht="14">
      <c r="E252" s="59"/>
    </row>
    <row r="253" spans="5:5" ht="14">
      <c r="E253" s="59"/>
    </row>
    <row r="254" spans="5:5" ht="14">
      <c r="E254" s="59"/>
    </row>
    <row r="255" spans="5:5" ht="14">
      <c r="E255" s="59"/>
    </row>
    <row r="256" spans="5:5" ht="14">
      <c r="E256" s="59"/>
    </row>
    <row r="257" spans="5:5" ht="14">
      <c r="E257" s="59"/>
    </row>
    <row r="258" spans="5:5" ht="14">
      <c r="E258" s="59"/>
    </row>
    <row r="259" spans="5:5" ht="14">
      <c r="E259" s="59"/>
    </row>
    <row r="260" spans="5:5" ht="14">
      <c r="E260" s="59"/>
    </row>
    <row r="261" spans="5:5" ht="14">
      <c r="E261" s="59"/>
    </row>
    <row r="262" spans="5:5" ht="14">
      <c r="E262" s="59"/>
    </row>
    <row r="263" spans="5:5" ht="14">
      <c r="E263" s="59"/>
    </row>
    <row r="264" spans="5:5" ht="14">
      <c r="E264" s="59"/>
    </row>
    <row r="265" spans="5:5" ht="14">
      <c r="E265" s="59"/>
    </row>
    <row r="266" spans="5:5" ht="14">
      <c r="E266" s="59"/>
    </row>
    <row r="267" spans="5:5" ht="14">
      <c r="E267" s="59"/>
    </row>
    <row r="268" spans="5:5" ht="14">
      <c r="E268" s="59"/>
    </row>
    <row r="269" spans="5:5" ht="14">
      <c r="E269" s="59"/>
    </row>
    <row r="270" spans="5:5" ht="14">
      <c r="E270" s="59"/>
    </row>
    <row r="271" spans="5:5" ht="14">
      <c r="E271" s="59"/>
    </row>
    <row r="272" spans="5:5" ht="14">
      <c r="E272" s="59"/>
    </row>
    <row r="273" spans="5:5" ht="14">
      <c r="E273" s="59"/>
    </row>
    <row r="274" spans="5:5" ht="14">
      <c r="E274" s="59"/>
    </row>
    <row r="275" spans="5:5" ht="14">
      <c r="E275" s="59"/>
    </row>
    <row r="276" spans="5:5" ht="14">
      <c r="E276" s="59"/>
    </row>
    <row r="277" spans="5:5" ht="14">
      <c r="E277" s="59"/>
    </row>
    <row r="278" spans="5:5" ht="14">
      <c r="E278" s="59"/>
    </row>
    <row r="279" spans="5:5" ht="14">
      <c r="E279" s="59"/>
    </row>
    <row r="280" spans="5:5" ht="14">
      <c r="E280" s="59"/>
    </row>
    <row r="281" spans="5:5" ht="14">
      <c r="E281" s="59"/>
    </row>
    <row r="282" spans="5:5" ht="14">
      <c r="E282" s="59"/>
    </row>
    <row r="283" spans="5:5" ht="14">
      <c r="E283" s="59"/>
    </row>
    <row r="284" spans="5:5" ht="14">
      <c r="E284" s="59"/>
    </row>
    <row r="285" spans="5:5" ht="14">
      <c r="E285" s="59"/>
    </row>
    <row r="286" spans="5:5" ht="14">
      <c r="E286" s="59"/>
    </row>
    <row r="287" spans="5:5" ht="14">
      <c r="E287" s="59"/>
    </row>
    <row r="288" spans="5:5" ht="14">
      <c r="E288" s="59"/>
    </row>
    <row r="289" spans="5:5" ht="14">
      <c r="E289" s="59"/>
    </row>
    <row r="290" spans="5:5" ht="14">
      <c r="E290" s="59"/>
    </row>
    <row r="291" spans="5:5" ht="14">
      <c r="E291" s="59"/>
    </row>
    <row r="292" spans="5:5" ht="14">
      <c r="E292" s="59"/>
    </row>
    <row r="293" spans="5:5" ht="14">
      <c r="E293" s="59"/>
    </row>
    <row r="294" spans="5:5" ht="14">
      <c r="E294" s="59"/>
    </row>
    <row r="295" spans="5:5" ht="14">
      <c r="E295" s="59"/>
    </row>
    <row r="296" spans="5:5" ht="14">
      <c r="E296" s="59"/>
    </row>
    <row r="297" spans="5:5" ht="14">
      <c r="E297" s="59"/>
    </row>
    <row r="298" spans="5:5" ht="14">
      <c r="E298" s="59"/>
    </row>
    <row r="299" spans="5:5" ht="14">
      <c r="E299" s="59"/>
    </row>
    <row r="300" spans="5:5" ht="14">
      <c r="E300" s="59"/>
    </row>
    <row r="301" spans="5:5" ht="14">
      <c r="E301" s="59"/>
    </row>
    <row r="302" spans="5:5" ht="14">
      <c r="E302" s="59"/>
    </row>
    <row r="303" spans="5:5" ht="14">
      <c r="E303" s="59"/>
    </row>
    <row r="304" spans="5:5" ht="14">
      <c r="E304" s="59"/>
    </row>
    <row r="305" spans="5:5" ht="14">
      <c r="E305" s="59"/>
    </row>
    <row r="306" spans="5:5" ht="14">
      <c r="E306" s="59"/>
    </row>
    <row r="307" spans="5:5" ht="14">
      <c r="E307" s="59"/>
    </row>
    <row r="308" spans="5:5" ht="14">
      <c r="E308" s="59"/>
    </row>
    <row r="309" spans="5:5" ht="14">
      <c r="E309" s="59"/>
    </row>
    <row r="310" spans="5:5" ht="14">
      <c r="E310" s="59"/>
    </row>
    <row r="311" spans="5:5" ht="14">
      <c r="E311" s="59"/>
    </row>
    <row r="312" spans="5:5" ht="14">
      <c r="E312" s="59"/>
    </row>
    <row r="313" spans="5:5" ht="14">
      <c r="E313" s="59"/>
    </row>
    <row r="314" spans="5:5" ht="14">
      <c r="E314" s="59"/>
    </row>
    <row r="315" spans="5:5" ht="14">
      <c r="E315" s="59"/>
    </row>
    <row r="316" spans="5:5" ht="14">
      <c r="E316" s="59"/>
    </row>
    <row r="317" spans="5:5" ht="14">
      <c r="E317" s="59"/>
    </row>
    <row r="318" spans="5:5" ht="14">
      <c r="E318" s="59"/>
    </row>
    <row r="319" spans="5:5" ht="14">
      <c r="E319" s="59"/>
    </row>
    <row r="320" spans="5:5" ht="14">
      <c r="E320" s="59"/>
    </row>
    <row r="321" spans="5:5" ht="14">
      <c r="E321" s="59"/>
    </row>
    <row r="322" spans="5:5" ht="14">
      <c r="E322" s="59"/>
    </row>
    <row r="323" spans="5:5" ht="14">
      <c r="E323" s="59"/>
    </row>
    <row r="324" spans="5:5" ht="14">
      <c r="E324" s="59"/>
    </row>
    <row r="325" spans="5:5" ht="14">
      <c r="E325" s="59"/>
    </row>
    <row r="326" spans="5:5" ht="14">
      <c r="E326" s="59"/>
    </row>
    <row r="327" spans="5:5" ht="14">
      <c r="E327" s="59"/>
    </row>
    <row r="328" spans="5:5" ht="14">
      <c r="E328" s="59"/>
    </row>
    <row r="329" spans="5:5" ht="14">
      <c r="E329" s="59"/>
    </row>
    <row r="330" spans="5:5" ht="14">
      <c r="E330" s="59"/>
    </row>
    <row r="331" spans="5:5" ht="14">
      <c r="E331" s="59"/>
    </row>
    <row r="332" spans="5:5" ht="14">
      <c r="E332" s="59"/>
    </row>
    <row r="333" spans="5:5" ht="14">
      <c r="E333" s="59"/>
    </row>
    <row r="334" spans="5:5" ht="14">
      <c r="E334" s="59"/>
    </row>
    <row r="335" spans="5:5" ht="14">
      <c r="E335" s="59"/>
    </row>
    <row r="336" spans="5:5" ht="14">
      <c r="E336" s="59"/>
    </row>
    <row r="337" spans="5:5" ht="14">
      <c r="E337" s="59"/>
    </row>
    <row r="338" spans="5:5" ht="14">
      <c r="E338" s="59"/>
    </row>
    <row r="339" spans="5:5" ht="14">
      <c r="E339" s="59"/>
    </row>
    <row r="340" spans="5:5" ht="14">
      <c r="E340" s="59"/>
    </row>
    <row r="341" spans="5:5" ht="14">
      <c r="E341" s="59"/>
    </row>
    <row r="342" spans="5:5" ht="14">
      <c r="E342" s="59"/>
    </row>
    <row r="343" spans="5:5" ht="14">
      <c r="E343" s="59"/>
    </row>
    <row r="344" spans="5:5" ht="14">
      <c r="E344" s="59"/>
    </row>
    <row r="345" spans="5:5" ht="14">
      <c r="E345" s="59"/>
    </row>
    <row r="346" spans="5:5" ht="14">
      <c r="E346" s="59"/>
    </row>
    <row r="347" spans="5:5" ht="14">
      <c r="E347" s="59"/>
    </row>
    <row r="348" spans="5:5" ht="14">
      <c r="E348" s="59"/>
    </row>
    <row r="349" spans="5:5" ht="14">
      <c r="E349" s="59"/>
    </row>
    <row r="350" spans="5:5" ht="14">
      <c r="E350" s="59"/>
    </row>
    <row r="351" spans="5:5" ht="14">
      <c r="E351" s="59"/>
    </row>
    <row r="352" spans="5:5" ht="14">
      <c r="E352" s="59"/>
    </row>
    <row r="353" spans="5:5" ht="14">
      <c r="E353" s="59"/>
    </row>
    <row r="354" spans="5:5" ht="14">
      <c r="E354" s="59"/>
    </row>
    <row r="355" spans="5:5" ht="14">
      <c r="E355" s="59"/>
    </row>
    <row r="356" spans="5:5" ht="14">
      <c r="E356" s="59"/>
    </row>
    <row r="357" spans="5:5" ht="14">
      <c r="E357" s="59"/>
    </row>
    <row r="358" spans="5:5" ht="14">
      <c r="E358" s="59"/>
    </row>
    <row r="359" spans="5:5" ht="14">
      <c r="E359" s="59"/>
    </row>
    <row r="360" spans="5:5" ht="14">
      <c r="E360" s="59"/>
    </row>
    <row r="361" spans="5:5" ht="14">
      <c r="E361" s="59"/>
    </row>
    <row r="362" spans="5:5" ht="14">
      <c r="E362" s="59"/>
    </row>
    <row r="363" spans="5:5" ht="14">
      <c r="E363" s="59"/>
    </row>
    <row r="364" spans="5:5" ht="14">
      <c r="E364" s="59"/>
    </row>
    <row r="365" spans="5:5" ht="14">
      <c r="E365" s="59"/>
    </row>
    <row r="366" spans="5:5" ht="14">
      <c r="E366" s="59"/>
    </row>
    <row r="367" spans="5:5" ht="14">
      <c r="E367" s="59"/>
    </row>
    <row r="368" spans="5:5" ht="14">
      <c r="E368" s="59"/>
    </row>
    <row r="369" spans="5:5" ht="14">
      <c r="E369" s="59"/>
    </row>
    <row r="370" spans="5:5" ht="14">
      <c r="E370" s="59"/>
    </row>
    <row r="371" spans="5:5" ht="14">
      <c r="E371" s="59"/>
    </row>
    <row r="372" spans="5:5" ht="14">
      <c r="E372" s="59"/>
    </row>
    <row r="373" spans="5:5" ht="14">
      <c r="E373" s="59"/>
    </row>
    <row r="374" spans="5:5" ht="14">
      <c r="E374" s="59"/>
    </row>
    <row r="375" spans="5:5" ht="14">
      <c r="E375" s="59"/>
    </row>
    <row r="376" spans="5:5" ht="14">
      <c r="E376" s="59"/>
    </row>
    <row r="377" spans="5:5" ht="14">
      <c r="E377" s="59"/>
    </row>
    <row r="378" spans="5:5" ht="14">
      <c r="E378" s="59"/>
    </row>
    <row r="379" spans="5:5" ht="14">
      <c r="E379" s="59"/>
    </row>
    <row r="380" spans="5:5" ht="14">
      <c r="E380" s="59"/>
    </row>
    <row r="381" spans="5:5" ht="14">
      <c r="E381" s="59"/>
    </row>
    <row r="382" spans="5:5" ht="14">
      <c r="E382" s="59"/>
    </row>
    <row r="383" spans="5:5" ht="14">
      <c r="E383" s="59"/>
    </row>
    <row r="384" spans="5:5" ht="14">
      <c r="E384" s="59"/>
    </row>
    <row r="385" spans="5:5" ht="14">
      <c r="E385" s="59"/>
    </row>
    <row r="386" spans="5:5" ht="14">
      <c r="E386" s="59"/>
    </row>
    <row r="387" spans="5:5" ht="14">
      <c r="E387" s="59"/>
    </row>
    <row r="388" spans="5:5" ht="14">
      <c r="E388" s="59"/>
    </row>
    <row r="389" spans="5:5" ht="14">
      <c r="E389" s="59"/>
    </row>
    <row r="390" spans="5:5" ht="14">
      <c r="E390" s="59"/>
    </row>
    <row r="391" spans="5:5" ht="14">
      <c r="E391" s="59"/>
    </row>
    <row r="392" spans="5:5" ht="14">
      <c r="E392" s="59"/>
    </row>
    <row r="393" spans="5:5" ht="14">
      <c r="E393" s="59"/>
    </row>
    <row r="394" spans="5:5" ht="14">
      <c r="E394" s="59"/>
    </row>
    <row r="395" spans="5:5" ht="14">
      <c r="E395" s="59"/>
    </row>
    <row r="396" spans="5:5" ht="14">
      <c r="E396" s="59"/>
    </row>
    <row r="397" spans="5:5" ht="14">
      <c r="E397" s="59"/>
    </row>
    <row r="398" spans="5:5" ht="14">
      <c r="E398" s="59"/>
    </row>
    <row r="399" spans="5:5" ht="14">
      <c r="E399" s="59"/>
    </row>
    <row r="400" spans="5:5" ht="14">
      <c r="E400" s="59"/>
    </row>
    <row r="401" spans="5:5" ht="14">
      <c r="E401" s="59"/>
    </row>
    <row r="402" spans="5:5" ht="14">
      <c r="E402" s="59"/>
    </row>
    <row r="403" spans="5:5" ht="14">
      <c r="E403" s="59"/>
    </row>
    <row r="404" spans="5:5" ht="14">
      <c r="E404" s="59"/>
    </row>
    <row r="405" spans="5:5" ht="14">
      <c r="E405" s="59"/>
    </row>
    <row r="406" spans="5:5" ht="14">
      <c r="E406" s="59"/>
    </row>
    <row r="407" spans="5:5" ht="14">
      <c r="E407" s="59"/>
    </row>
    <row r="408" spans="5:5" ht="14">
      <c r="E408" s="59"/>
    </row>
    <row r="409" spans="5:5" ht="14">
      <c r="E409" s="59"/>
    </row>
    <row r="410" spans="5:5" ht="14">
      <c r="E410" s="59"/>
    </row>
    <row r="411" spans="5:5" ht="14">
      <c r="E411" s="59"/>
    </row>
    <row r="412" spans="5:5" ht="14">
      <c r="E412" s="59"/>
    </row>
    <row r="413" spans="5:5" ht="14">
      <c r="E413" s="59"/>
    </row>
    <row r="414" spans="5:5" ht="14">
      <c r="E414" s="59"/>
    </row>
    <row r="415" spans="5:5" ht="14">
      <c r="E415" s="59"/>
    </row>
    <row r="416" spans="5:5" ht="14">
      <c r="E416" s="59"/>
    </row>
    <row r="417" spans="5:5" ht="14">
      <c r="E417" s="59"/>
    </row>
    <row r="418" spans="5:5" ht="14">
      <c r="E418" s="59"/>
    </row>
    <row r="419" spans="5:5" ht="14">
      <c r="E419" s="59"/>
    </row>
    <row r="420" spans="5:5" ht="14">
      <c r="E420" s="59"/>
    </row>
    <row r="421" spans="5:5" ht="14">
      <c r="E421" s="59"/>
    </row>
    <row r="422" spans="5:5" ht="14">
      <c r="E422" s="59"/>
    </row>
    <row r="423" spans="5:5" ht="14">
      <c r="E423" s="59"/>
    </row>
    <row r="424" spans="5:5" ht="14">
      <c r="E424" s="59"/>
    </row>
    <row r="425" spans="5:5" ht="14">
      <c r="E425" s="59"/>
    </row>
    <row r="426" spans="5:5" ht="14">
      <c r="E426" s="59"/>
    </row>
    <row r="427" spans="5:5" ht="14">
      <c r="E427" s="59"/>
    </row>
    <row r="428" spans="5:5" ht="14">
      <c r="E428" s="59"/>
    </row>
    <row r="429" spans="5:5" ht="14">
      <c r="E429" s="59"/>
    </row>
    <row r="430" spans="5:5" ht="14">
      <c r="E430" s="59"/>
    </row>
    <row r="431" spans="5:5" ht="14">
      <c r="E431" s="59"/>
    </row>
    <row r="432" spans="5:5" ht="14">
      <c r="E432" s="59"/>
    </row>
    <row r="433" spans="5:5" ht="14">
      <c r="E433" s="59"/>
    </row>
    <row r="434" spans="5:5" ht="14">
      <c r="E434" s="59"/>
    </row>
    <row r="435" spans="5:5" ht="14">
      <c r="E435" s="59"/>
    </row>
    <row r="436" spans="5:5" ht="14">
      <c r="E436" s="59"/>
    </row>
    <row r="437" spans="5:5" ht="14">
      <c r="E437" s="59"/>
    </row>
    <row r="438" spans="5:5" ht="14">
      <c r="E438" s="59"/>
    </row>
    <row r="439" spans="5:5" ht="14">
      <c r="E439" s="59"/>
    </row>
    <row r="440" spans="5:5" ht="14">
      <c r="E440" s="59"/>
    </row>
    <row r="441" spans="5:5" ht="14">
      <c r="E441" s="59"/>
    </row>
    <row r="442" spans="5:5" ht="14">
      <c r="E442" s="59"/>
    </row>
    <row r="443" spans="5:5" ht="14">
      <c r="E443" s="59"/>
    </row>
    <row r="444" spans="5:5" ht="14">
      <c r="E444" s="59"/>
    </row>
    <row r="445" spans="5:5" ht="14">
      <c r="E445" s="59"/>
    </row>
    <row r="446" spans="5:5" ht="14">
      <c r="E446" s="59"/>
    </row>
    <row r="447" spans="5:5" ht="14">
      <c r="E447" s="59"/>
    </row>
    <row r="448" spans="5:5" ht="14">
      <c r="E448" s="59"/>
    </row>
    <row r="449" spans="5:5" ht="14">
      <c r="E449" s="59"/>
    </row>
    <row r="450" spans="5:5" ht="14">
      <c r="E450" s="59"/>
    </row>
    <row r="451" spans="5:5" ht="14">
      <c r="E451" s="59"/>
    </row>
    <row r="452" spans="5:5" ht="14">
      <c r="E452" s="59"/>
    </row>
    <row r="453" spans="5:5" ht="14">
      <c r="E453" s="59"/>
    </row>
    <row r="454" spans="5:5" ht="14">
      <c r="E454" s="59"/>
    </row>
    <row r="455" spans="5:5" ht="14">
      <c r="E455" s="59"/>
    </row>
    <row r="456" spans="5:5" ht="14">
      <c r="E456" s="59"/>
    </row>
    <row r="457" spans="5:5" ht="14">
      <c r="E457" s="59"/>
    </row>
    <row r="458" spans="5:5" ht="14">
      <c r="E458" s="59"/>
    </row>
    <row r="459" spans="5:5" ht="14">
      <c r="E459" s="59"/>
    </row>
    <row r="460" spans="5:5" ht="14">
      <c r="E460" s="59"/>
    </row>
    <row r="461" spans="5:5" ht="14">
      <c r="E461" s="59"/>
    </row>
    <row r="462" spans="5:5" ht="14">
      <c r="E462" s="59"/>
    </row>
    <row r="463" spans="5:5" ht="14">
      <c r="E463" s="59"/>
    </row>
    <row r="464" spans="5:5" ht="14">
      <c r="E464" s="59"/>
    </row>
    <row r="465" spans="5:5" ht="14">
      <c r="E465" s="59"/>
    </row>
    <row r="466" spans="5:5" ht="14">
      <c r="E466" s="59"/>
    </row>
    <row r="467" spans="5:5" ht="14">
      <c r="E467" s="59"/>
    </row>
    <row r="468" spans="5:5" ht="14">
      <c r="E468" s="59"/>
    </row>
    <row r="469" spans="5:5" ht="14">
      <c r="E469" s="59"/>
    </row>
    <row r="470" spans="5:5" ht="14">
      <c r="E470" s="59"/>
    </row>
    <row r="471" spans="5:5" ht="14">
      <c r="E471" s="59"/>
    </row>
    <row r="472" spans="5:5" ht="14">
      <c r="E472" s="59"/>
    </row>
    <row r="473" spans="5:5" ht="14">
      <c r="E473" s="59"/>
    </row>
    <row r="474" spans="5:5" ht="14">
      <c r="E474" s="59"/>
    </row>
    <row r="475" spans="5:5" ht="14">
      <c r="E475" s="59"/>
    </row>
    <row r="476" spans="5:5" ht="14">
      <c r="E476" s="59"/>
    </row>
    <row r="477" spans="5:5" ht="14">
      <c r="E477" s="59"/>
    </row>
    <row r="478" spans="5:5" ht="14">
      <c r="E478" s="59"/>
    </row>
    <row r="479" spans="5:5" ht="14">
      <c r="E479" s="59"/>
    </row>
    <row r="480" spans="5:5" ht="14">
      <c r="E480" s="59"/>
    </row>
    <row r="481" spans="5:5" ht="14">
      <c r="E481" s="59"/>
    </row>
    <row r="482" spans="5:5" ht="14">
      <c r="E482" s="59"/>
    </row>
    <row r="483" spans="5:5" ht="14">
      <c r="E483" s="59"/>
    </row>
    <row r="484" spans="5:5" ht="14">
      <c r="E484" s="59"/>
    </row>
    <row r="485" spans="5:5" ht="14">
      <c r="E485" s="59"/>
    </row>
    <row r="486" spans="5:5" ht="14">
      <c r="E486" s="59"/>
    </row>
    <row r="487" spans="5:5" ht="14">
      <c r="E487" s="59"/>
    </row>
    <row r="488" spans="5:5" ht="14">
      <c r="E488" s="59"/>
    </row>
    <row r="489" spans="5:5" ht="14">
      <c r="E489" s="59"/>
    </row>
    <row r="490" spans="5:5" ht="14">
      <c r="E490" s="59"/>
    </row>
    <row r="491" spans="5:5" ht="14">
      <c r="E491" s="59"/>
    </row>
    <row r="492" spans="5:5" ht="14">
      <c r="E492" s="59"/>
    </row>
    <row r="493" spans="5:5" ht="14">
      <c r="E493" s="59"/>
    </row>
    <row r="494" spans="5:5" ht="14">
      <c r="E494" s="59"/>
    </row>
    <row r="495" spans="5:5" ht="14">
      <c r="E495" s="59"/>
    </row>
    <row r="496" spans="5:5" ht="14">
      <c r="E496" s="59"/>
    </row>
    <row r="497" spans="5:5" ht="14">
      <c r="E497" s="59"/>
    </row>
    <row r="498" spans="5:5" ht="14">
      <c r="E498" s="59"/>
    </row>
    <row r="499" spans="5:5" ht="14">
      <c r="E499" s="59"/>
    </row>
    <row r="500" spans="5:5" ht="14">
      <c r="E500" s="59"/>
    </row>
    <row r="501" spans="5:5" ht="14">
      <c r="E501" s="59"/>
    </row>
    <row r="502" spans="5:5" ht="14">
      <c r="E502" s="59"/>
    </row>
    <row r="503" spans="5:5" ht="14">
      <c r="E503" s="59"/>
    </row>
    <row r="504" spans="5:5" ht="14">
      <c r="E504" s="59"/>
    </row>
    <row r="505" spans="5:5" ht="14">
      <c r="E505" s="59"/>
    </row>
    <row r="506" spans="5:5" ht="14">
      <c r="E506" s="59"/>
    </row>
    <row r="507" spans="5:5" ht="14">
      <c r="E507" s="59"/>
    </row>
    <row r="508" spans="5:5" ht="14">
      <c r="E508" s="59"/>
    </row>
    <row r="509" spans="5:5" ht="14">
      <c r="E509" s="59"/>
    </row>
    <row r="510" spans="5:5" ht="14">
      <c r="E510" s="59"/>
    </row>
    <row r="511" spans="5:5" ht="14">
      <c r="E511" s="59"/>
    </row>
    <row r="512" spans="5:5" ht="14">
      <c r="E512" s="59"/>
    </row>
    <row r="513" spans="5:5" ht="14">
      <c r="E513" s="59"/>
    </row>
    <row r="514" spans="5:5" ht="14">
      <c r="E514" s="59"/>
    </row>
    <row r="515" spans="5:5" ht="14">
      <c r="E515" s="59"/>
    </row>
    <row r="516" spans="5:5" ht="14">
      <c r="E516" s="59"/>
    </row>
    <row r="517" spans="5:5" ht="14">
      <c r="E517" s="59"/>
    </row>
    <row r="518" spans="5:5" ht="14">
      <c r="E518" s="59"/>
    </row>
    <row r="519" spans="5:5" ht="14">
      <c r="E519" s="59"/>
    </row>
    <row r="520" spans="5:5" ht="14">
      <c r="E520" s="59"/>
    </row>
    <row r="521" spans="5:5" ht="14">
      <c r="E521" s="59"/>
    </row>
    <row r="522" spans="5:5" ht="14">
      <c r="E522" s="59"/>
    </row>
    <row r="523" spans="5:5" ht="14">
      <c r="E523" s="59"/>
    </row>
    <row r="524" spans="5:5" ht="14">
      <c r="E524" s="59"/>
    </row>
    <row r="525" spans="5:5" ht="14">
      <c r="E525" s="59"/>
    </row>
    <row r="526" spans="5:5" ht="14">
      <c r="E526" s="59"/>
    </row>
    <row r="527" spans="5:5" ht="14">
      <c r="E527" s="59"/>
    </row>
    <row r="528" spans="5:5" ht="14">
      <c r="E528" s="59"/>
    </row>
    <row r="529" spans="5:5" ht="14">
      <c r="E529" s="59"/>
    </row>
    <row r="530" spans="5:5" ht="14">
      <c r="E530" s="59"/>
    </row>
    <row r="531" spans="5:5" ht="14">
      <c r="E531" s="59"/>
    </row>
    <row r="532" spans="5:5" ht="14">
      <c r="E532" s="59"/>
    </row>
    <row r="533" spans="5:5" ht="14">
      <c r="E533" s="59"/>
    </row>
    <row r="534" spans="5:5" ht="14">
      <c r="E534" s="59"/>
    </row>
    <row r="535" spans="5:5" ht="14">
      <c r="E535" s="59"/>
    </row>
    <row r="536" spans="5:5" ht="14">
      <c r="E536" s="59"/>
    </row>
    <row r="537" spans="5:5" ht="14">
      <c r="E537" s="59"/>
    </row>
    <row r="538" spans="5:5" ht="14">
      <c r="E538" s="59"/>
    </row>
    <row r="539" spans="5:5" ht="14">
      <c r="E539" s="59"/>
    </row>
    <row r="540" spans="5:5" ht="14">
      <c r="E540" s="59"/>
    </row>
    <row r="541" spans="5:5" ht="14">
      <c r="E541" s="59"/>
    </row>
    <row r="542" spans="5:5" ht="14">
      <c r="E542" s="59"/>
    </row>
    <row r="543" spans="5:5" ht="14">
      <c r="E543" s="59"/>
    </row>
    <row r="544" spans="5:5" ht="14">
      <c r="E544" s="59"/>
    </row>
    <row r="545" spans="5:5" ht="14">
      <c r="E545" s="59"/>
    </row>
    <row r="546" spans="5:5" ht="14">
      <c r="E546" s="59"/>
    </row>
    <row r="547" spans="5:5" ht="14">
      <c r="E547" s="59"/>
    </row>
    <row r="548" spans="5:5" ht="14">
      <c r="E548" s="59"/>
    </row>
    <row r="549" spans="5:5" ht="14">
      <c r="E549" s="59"/>
    </row>
    <row r="550" spans="5:5" ht="14">
      <c r="E550" s="59"/>
    </row>
    <row r="551" spans="5:5" ht="14">
      <c r="E551" s="59"/>
    </row>
    <row r="552" spans="5:5" ht="14">
      <c r="E552" s="59"/>
    </row>
    <row r="553" spans="5:5" ht="14">
      <c r="E553" s="59"/>
    </row>
    <row r="554" spans="5:5" ht="14">
      <c r="E554" s="59"/>
    </row>
    <row r="555" spans="5:5" ht="14">
      <c r="E555" s="59"/>
    </row>
    <row r="556" spans="5:5" ht="14">
      <c r="E556" s="59"/>
    </row>
    <row r="557" spans="5:5" ht="14">
      <c r="E557" s="59"/>
    </row>
    <row r="558" spans="5:5" ht="14">
      <c r="E558" s="59"/>
    </row>
    <row r="559" spans="5:5" ht="14">
      <c r="E559" s="59"/>
    </row>
    <row r="560" spans="5:5" ht="14">
      <c r="E560" s="59"/>
    </row>
    <row r="561" spans="5:5" ht="14">
      <c r="E561" s="59"/>
    </row>
    <row r="562" spans="5:5" ht="14">
      <c r="E562" s="59"/>
    </row>
    <row r="563" spans="5:5" ht="14">
      <c r="E563" s="59"/>
    </row>
    <row r="564" spans="5:5" ht="14">
      <c r="E564" s="59"/>
    </row>
    <row r="565" spans="5:5" ht="14">
      <c r="E565" s="59"/>
    </row>
    <row r="566" spans="5:5" ht="14">
      <c r="E566" s="59"/>
    </row>
    <row r="567" spans="5:5" ht="14">
      <c r="E567" s="59"/>
    </row>
    <row r="568" spans="5:5" ht="14">
      <c r="E568" s="59"/>
    </row>
    <row r="569" spans="5:5" ht="14">
      <c r="E569" s="59"/>
    </row>
    <row r="570" spans="5:5" ht="14">
      <c r="E570" s="59"/>
    </row>
    <row r="571" spans="5:5" ht="14">
      <c r="E571" s="59"/>
    </row>
    <row r="572" spans="5:5" ht="14">
      <c r="E572" s="59"/>
    </row>
    <row r="573" spans="5:5" ht="14">
      <c r="E573" s="59"/>
    </row>
    <row r="574" spans="5:5" ht="14">
      <c r="E574" s="59"/>
    </row>
    <row r="575" spans="5:5" ht="14">
      <c r="E575" s="59"/>
    </row>
    <row r="576" spans="5:5" ht="14">
      <c r="E576" s="59"/>
    </row>
    <row r="577" spans="5:5" ht="14">
      <c r="E577" s="59"/>
    </row>
    <row r="578" spans="5:5" ht="14">
      <c r="E578" s="59"/>
    </row>
    <row r="579" spans="5:5" ht="14">
      <c r="E579" s="59"/>
    </row>
    <row r="580" spans="5:5" ht="14">
      <c r="E580" s="59"/>
    </row>
    <row r="581" spans="5:5" ht="14">
      <c r="E581" s="59"/>
    </row>
    <row r="582" spans="5:5" ht="14">
      <c r="E582" s="59"/>
    </row>
    <row r="583" spans="5:5" ht="14">
      <c r="E583" s="59"/>
    </row>
    <row r="584" spans="5:5" ht="14">
      <c r="E584" s="59"/>
    </row>
    <row r="585" spans="5:5" ht="14">
      <c r="E585" s="59"/>
    </row>
    <row r="586" spans="5:5" ht="14">
      <c r="E586" s="59"/>
    </row>
    <row r="587" spans="5:5" ht="14">
      <c r="E587" s="59"/>
    </row>
    <row r="588" spans="5:5" ht="14">
      <c r="E588" s="59"/>
    </row>
    <row r="589" spans="5:5" ht="14">
      <c r="E589" s="59"/>
    </row>
    <row r="590" spans="5:5" ht="14">
      <c r="E590" s="59"/>
    </row>
    <row r="591" spans="5:5" ht="14">
      <c r="E591" s="59"/>
    </row>
    <row r="592" spans="5:5" ht="14">
      <c r="E592" s="59"/>
    </row>
    <row r="593" spans="5:5" ht="14">
      <c r="E593" s="59"/>
    </row>
    <row r="594" spans="5:5" ht="14">
      <c r="E594" s="59"/>
    </row>
    <row r="595" spans="5:5" ht="14">
      <c r="E595" s="59"/>
    </row>
    <row r="596" spans="5:5" ht="14">
      <c r="E596" s="59"/>
    </row>
    <row r="597" spans="5:5" ht="14">
      <c r="E597" s="59"/>
    </row>
    <row r="598" spans="5:5" ht="14">
      <c r="E598" s="59"/>
    </row>
    <row r="599" spans="5:5" ht="14">
      <c r="E599" s="59"/>
    </row>
    <row r="600" spans="5:5" ht="14">
      <c r="E600" s="59"/>
    </row>
    <row r="601" spans="5:5" ht="14">
      <c r="E601" s="59"/>
    </row>
    <row r="602" spans="5:5" ht="14">
      <c r="E602" s="59"/>
    </row>
    <row r="603" spans="5:5" ht="14">
      <c r="E603" s="59"/>
    </row>
    <row r="604" spans="5:5" ht="14">
      <c r="E604" s="59"/>
    </row>
    <row r="605" spans="5:5" ht="14">
      <c r="E605" s="59"/>
    </row>
    <row r="606" spans="5:5" ht="14">
      <c r="E606" s="59"/>
    </row>
    <row r="607" spans="5:5" ht="14">
      <c r="E607" s="59"/>
    </row>
    <row r="608" spans="5:5" ht="14">
      <c r="E608" s="59"/>
    </row>
    <row r="609" spans="5:5" ht="14">
      <c r="E609" s="59"/>
    </row>
    <row r="610" spans="5:5" ht="14">
      <c r="E610" s="59"/>
    </row>
    <row r="611" spans="5:5" ht="14">
      <c r="E611" s="59"/>
    </row>
    <row r="612" spans="5:5" ht="14">
      <c r="E612" s="59"/>
    </row>
    <row r="613" spans="5:5" ht="14">
      <c r="E613" s="59"/>
    </row>
    <row r="614" spans="5:5" ht="14">
      <c r="E614" s="59"/>
    </row>
    <row r="615" spans="5:5" ht="14">
      <c r="E615" s="59"/>
    </row>
    <row r="616" spans="5:5" ht="14">
      <c r="E616" s="59"/>
    </row>
    <row r="617" spans="5:5" ht="14">
      <c r="E617" s="59"/>
    </row>
    <row r="618" spans="5:5" ht="14">
      <c r="E618" s="59"/>
    </row>
    <row r="619" spans="5:5" ht="14">
      <c r="E619" s="59"/>
    </row>
    <row r="620" spans="5:5" ht="14">
      <c r="E620" s="59"/>
    </row>
    <row r="621" spans="5:5" ht="14">
      <c r="E621" s="59"/>
    </row>
    <row r="622" spans="5:5" ht="14">
      <c r="E622" s="59"/>
    </row>
    <row r="623" spans="5:5" ht="14">
      <c r="E623" s="59"/>
    </row>
    <row r="624" spans="5:5" ht="14">
      <c r="E624" s="59"/>
    </row>
    <row r="625" spans="5:5" ht="14">
      <c r="E625" s="59"/>
    </row>
    <row r="626" spans="5:5" ht="14">
      <c r="E626" s="59"/>
    </row>
    <row r="627" spans="5:5" ht="14">
      <c r="E627" s="59"/>
    </row>
    <row r="628" spans="5:5" ht="14">
      <c r="E628" s="59"/>
    </row>
    <row r="629" spans="5:5" ht="14">
      <c r="E629" s="59"/>
    </row>
    <row r="630" spans="5:5" ht="14">
      <c r="E630" s="59"/>
    </row>
    <row r="631" spans="5:5" ht="14">
      <c r="E631" s="59"/>
    </row>
    <row r="632" spans="5:5" ht="14">
      <c r="E632" s="59"/>
    </row>
    <row r="633" spans="5:5" ht="14">
      <c r="E633" s="59"/>
    </row>
    <row r="634" spans="5:5" ht="14">
      <c r="E634" s="59"/>
    </row>
    <row r="635" spans="5:5" ht="14">
      <c r="E635" s="59"/>
    </row>
    <row r="636" spans="5:5" ht="14">
      <c r="E636" s="59"/>
    </row>
    <row r="637" spans="5:5" ht="14">
      <c r="E637" s="59"/>
    </row>
    <row r="638" spans="5:5" ht="14">
      <c r="E638" s="59"/>
    </row>
    <row r="639" spans="5:5" ht="14">
      <c r="E639" s="59"/>
    </row>
    <row r="640" spans="5:5" ht="14">
      <c r="E640" s="59"/>
    </row>
    <row r="641" spans="5:5" ht="14">
      <c r="E641" s="59"/>
    </row>
    <row r="642" spans="5:5" ht="14">
      <c r="E642" s="59"/>
    </row>
    <row r="643" spans="5:5" ht="14">
      <c r="E643" s="59"/>
    </row>
    <row r="644" spans="5:5" ht="14">
      <c r="E644" s="59"/>
    </row>
    <row r="645" spans="5:5" ht="14">
      <c r="E645" s="59"/>
    </row>
    <row r="646" spans="5:5" ht="14">
      <c r="E646" s="59"/>
    </row>
    <row r="647" spans="5:5" ht="14">
      <c r="E647" s="59"/>
    </row>
    <row r="648" spans="5:5" ht="14">
      <c r="E648" s="59"/>
    </row>
    <row r="649" spans="5:5" ht="14">
      <c r="E649" s="59"/>
    </row>
    <row r="650" spans="5:5" ht="14">
      <c r="E650" s="59"/>
    </row>
    <row r="651" spans="5:5" ht="14">
      <c r="E651" s="59"/>
    </row>
    <row r="652" spans="5:5" ht="14">
      <c r="E652" s="59"/>
    </row>
    <row r="653" spans="5:5" ht="14">
      <c r="E653" s="59"/>
    </row>
    <row r="654" spans="5:5" ht="14">
      <c r="E654" s="59"/>
    </row>
    <row r="655" spans="5:5" ht="14">
      <c r="E655" s="59"/>
    </row>
    <row r="656" spans="5:5" ht="14">
      <c r="E656" s="59"/>
    </row>
    <row r="657" spans="5:5" ht="14">
      <c r="E657" s="59"/>
    </row>
    <row r="658" spans="5:5" ht="14">
      <c r="E658" s="59"/>
    </row>
    <row r="659" spans="5:5" ht="14">
      <c r="E659" s="59"/>
    </row>
    <row r="660" spans="5:5" ht="14">
      <c r="E660" s="59"/>
    </row>
    <row r="661" spans="5:5" ht="14">
      <c r="E661" s="59"/>
    </row>
    <row r="662" spans="5:5" ht="14">
      <c r="E662" s="59"/>
    </row>
    <row r="663" spans="5:5" ht="14">
      <c r="E663" s="59"/>
    </row>
    <row r="664" spans="5:5" ht="14">
      <c r="E664" s="59"/>
    </row>
    <row r="665" spans="5:5" ht="14">
      <c r="E665" s="59"/>
    </row>
    <row r="666" spans="5:5" ht="14">
      <c r="E666" s="59"/>
    </row>
    <row r="667" spans="5:5" ht="14">
      <c r="E667" s="59"/>
    </row>
    <row r="668" spans="5:5" ht="14">
      <c r="E668" s="59"/>
    </row>
    <row r="669" spans="5:5" ht="14">
      <c r="E669" s="59"/>
    </row>
    <row r="670" spans="5:5" ht="14">
      <c r="E670" s="59"/>
    </row>
    <row r="671" spans="5:5" ht="14">
      <c r="E671" s="59"/>
    </row>
    <row r="672" spans="5:5" ht="14">
      <c r="E672" s="59"/>
    </row>
    <row r="673" spans="5:5" ht="14">
      <c r="E673" s="59"/>
    </row>
    <row r="674" spans="5:5" ht="14">
      <c r="E674" s="59"/>
    </row>
    <row r="675" spans="5:5" ht="14">
      <c r="E675" s="59"/>
    </row>
    <row r="676" spans="5:5" ht="14">
      <c r="E676" s="59"/>
    </row>
    <row r="677" spans="5:5" ht="14">
      <c r="E677" s="59"/>
    </row>
    <row r="678" spans="5:5" ht="14">
      <c r="E678" s="59"/>
    </row>
    <row r="679" spans="5:5" ht="14">
      <c r="E679" s="59"/>
    </row>
    <row r="680" spans="5:5" ht="14">
      <c r="E680" s="59"/>
    </row>
    <row r="681" spans="5:5" ht="14">
      <c r="E681" s="59"/>
    </row>
    <row r="682" spans="5:5" ht="14">
      <c r="E682" s="59"/>
    </row>
    <row r="683" spans="5:5" ht="14">
      <c r="E683" s="59"/>
    </row>
    <row r="684" spans="5:5" ht="14">
      <c r="E684" s="59"/>
    </row>
    <row r="685" spans="5:5" ht="14">
      <c r="E685" s="59"/>
    </row>
    <row r="686" spans="5:5" ht="14">
      <c r="E686" s="59"/>
    </row>
    <row r="687" spans="5:5" ht="14">
      <c r="E687" s="59"/>
    </row>
    <row r="688" spans="5:5" ht="14">
      <c r="E688" s="59"/>
    </row>
    <row r="689" spans="5:5" ht="14">
      <c r="E689" s="59"/>
    </row>
    <row r="690" spans="5:5" ht="14">
      <c r="E690" s="59"/>
    </row>
    <row r="691" spans="5:5" ht="14">
      <c r="E691" s="59"/>
    </row>
    <row r="692" spans="5:5" ht="14">
      <c r="E692" s="59"/>
    </row>
    <row r="693" spans="5:5" ht="14">
      <c r="E693" s="59"/>
    </row>
    <row r="694" spans="5:5" ht="14">
      <c r="E694" s="59"/>
    </row>
    <row r="695" spans="5:5" ht="14">
      <c r="E695" s="59"/>
    </row>
    <row r="696" spans="5:5" ht="14">
      <c r="E696" s="59"/>
    </row>
    <row r="697" spans="5:5" ht="14">
      <c r="E697" s="59"/>
    </row>
    <row r="698" spans="5:5" ht="14">
      <c r="E698" s="59"/>
    </row>
    <row r="699" spans="5:5" ht="14">
      <c r="E699" s="59"/>
    </row>
    <row r="700" spans="5:5" ht="14">
      <c r="E700" s="59"/>
    </row>
    <row r="701" spans="5:5" ht="14">
      <c r="E701" s="59"/>
    </row>
    <row r="702" spans="5:5" ht="14">
      <c r="E702" s="59"/>
    </row>
    <row r="703" spans="5:5" ht="14">
      <c r="E703" s="59"/>
    </row>
    <row r="704" spans="5:5" ht="14">
      <c r="E704" s="59"/>
    </row>
    <row r="705" spans="5:5" ht="14">
      <c r="E705" s="59"/>
    </row>
    <row r="706" spans="5:5" ht="14">
      <c r="E706" s="59"/>
    </row>
    <row r="707" spans="5:5" ht="14">
      <c r="E707" s="59"/>
    </row>
    <row r="708" spans="5:5" ht="14">
      <c r="E708" s="59"/>
    </row>
    <row r="709" spans="5:5" ht="14">
      <c r="E709" s="59"/>
    </row>
    <row r="710" spans="5:5" ht="14">
      <c r="E710" s="59"/>
    </row>
    <row r="711" spans="5:5" ht="14">
      <c r="E711" s="59"/>
    </row>
    <row r="712" spans="5:5" ht="14">
      <c r="E712" s="59"/>
    </row>
    <row r="713" spans="5:5" ht="14">
      <c r="E713" s="59"/>
    </row>
    <row r="714" spans="5:5" ht="14">
      <c r="E714" s="59"/>
    </row>
    <row r="715" spans="5:5" ht="14">
      <c r="E715" s="59"/>
    </row>
    <row r="716" spans="5:5" ht="14">
      <c r="E716" s="59"/>
    </row>
    <row r="717" spans="5:5" ht="14">
      <c r="E717" s="59"/>
    </row>
    <row r="718" spans="5:5" ht="14">
      <c r="E718" s="59"/>
    </row>
    <row r="719" spans="5:5" ht="14">
      <c r="E719" s="59"/>
    </row>
    <row r="720" spans="5:5" ht="14">
      <c r="E720" s="59"/>
    </row>
    <row r="721" spans="5:5" ht="14">
      <c r="E721" s="59"/>
    </row>
    <row r="722" spans="5:5" ht="14">
      <c r="E722" s="59"/>
    </row>
    <row r="723" spans="5:5" ht="14">
      <c r="E723" s="59"/>
    </row>
    <row r="724" spans="5:5" ht="14">
      <c r="E724" s="59"/>
    </row>
    <row r="725" spans="5:5" ht="14">
      <c r="E725" s="59"/>
    </row>
    <row r="726" spans="5:5" ht="14">
      <c r="E726" s="59"/>
    </row>
    <row r="727" spans="5:5" ht="14">
      <c r="E727" s="59"/>
    </row>
    <row r="728" spans="5:5" ht="14">
      <c r="E728" s="59"/>
    </row>
    <row r="729" spans="5:5" ht="14">
      <c r="E729" s="59"/>
    </row>
    <row r="730" spans="5:5" ht="14">
      <c r="E730" s="59"/>
    </row>
    <row r="731" spans="5:5" ht="14">
      <c r="E731" s="59"/>
    </row>
    <row r="732" spans="5:5" ht="14">
      <c r="E732" s="59"/>
    </row>
    <row r="733" spans="5:5" ht="14">
      <c r="E733" s="59"/>
    </row>
    <row r="734" spans="5:5" ht="14">
      <c r="E734" s="59"/>
    </row>
    <row r="735" spans="5:5" ht="14">
      <c r="E735" s="59"/>
    </row>
    <row r="736" spans="5:5" ht="14">
      <c r="E736" s="59"/>
    </row>
    <row r="737" spans="5:5" ht="14">
      <c r="E737" s="59"/>
    </row>
    <row r="738" spans="5:5" ht="14">
      <c r="E738" s="59"/>
    </row>
    <row r="739" spans="5:5" ht="14">
      <c r="E739" s="59"/>
    </row>
    <row r="740" spans="5:5" ht="14">
      <c r="E740" s="59"/>
    </row>
    <row r="741" spans="5:5" ht="14">
      <c r="E741" s="59"/>
    </row>
    <row r="742" spans="5:5" ht="14">
      <c r="E742" s="59"/>
    </row>
    <row r="743" spans="5:5" ht="14">
      <c r="E743" s="59"/>
    </row>
    <row r="744" spans="5:5" ht="14">
      <c r="E744" s="59"/>
    </row>
    <row r="745" spans="5:5" ht="14">
      <c r="E745" s="59"/>
    </row>
    <row r="746" spans="5:5" ht="14">
      <c r="E746" s="59"/>
    </row>
    <row r="747" spans="5:5" ht="14">
      <c r="E747" s="59"/>
    </row>
    <row r="748" spans="5:5" ht="14">
      <c r="E748" s="59"/>
    </row>
    <row r="749" spans="5:5" ht="14">
      <c r="E749" s="59"/>
    </row>
    <row r="750" spans="5:5" ht="14">
      <c r="E750" s="59"/>
    </row>
    <row r="751" spans="5:5" ht="14">
      <c r="E751" s="59"/>
    </row>
    <row r="752" spans="5:5" ht="14">
      <c r="E752" s="59"/>
    </row>
    <row r="753" spans="5:5" ht="14">
      <c r="E753" s="59"/>
    </row>
    <row r="754" spans="5:5" ht="14">
      <c r="E754" s="59"/>
    </row>
    <row r="755" spans="5:5" ht="14">
      <c r="E755" s="59"/>
    </row>
    <row r="756" spans="5:5" ht="14">
      <c r="E756" s="59"/>
    </row>
    <row r="757" spans="5:5" ht="14">
      <c r="E757" s="59"/>
    </row>
    <row r="758" spans="5:5" ht="14">
      <c r="E758" s="59"/>
    </row>
    <row r="759" spans="5:5" ht="14">
      <c r="E759" s="59"/>
    </row>
    <row r="760" spans="5:5" ht="14">
      <c r="E760" s="59"/>
    </row>
    <row r="761" spans="5:5" ht="14">
      <c r="E761" s="59"/>
    </row>
    <row r="762" spans="5:5" ht="14">
      <c r="E762" s="59"/>
    </row>
    <row r="763" spans="5:5" ht="14">
      <c r="E763" s="59"/>
    </row>
    <row r="764" spans="5:5" ht="14">
      <c r="E764" s="59"/>
    </row>
    <row r="765" spans="5:5" ht="14">
      <c r="E765" s="59"/>
    </row>
    <row r="766" spans="5:5" ht="14">
      <c r="E766" s="59"/>
    </row>
    <row r="767" spans="5:5" ht="14">
      <c r="E767" s="59"/>
    </row>
    <row r="768" spans="5:5" ht="14">
      <c r="E768" s="59"/>
    </row>
    <row r="769" spans="5:5" ht="14">
      <c r="E769" s="59"/>
    </row>
    <row r="770" spans="5:5" ht="14">
      <c r="E770" s="59"/>
    </row>
    <row r="771" spans="5:5" ht="14">
      <c r="E771" s="59"/>
    </row>
    <row r="772" spans="5:5" ht="14">
      <c r="E772" s="59"/>
    </row>
    <row r="773" spans="5:5" ht="14">
      <c r="E773" s="59"/>
    </row>
    <row r="774" spans="5:5" ht="14">
      <c r="E774" s="59"/>
    </row>
    <row r="775" spans="5:5" ht="14">
      <c r="E775" s="59"/>
    </row>
    <row r="776" spans="5:5" ht="14">
      <c r="E776" s="59"/>
    </row>
    <row r="777" spans="5:5" ht="14">
      <c r="E777" s="59"/>
    </row>
    <row r="778" spans="5:5" ht="14">
      <c r="E778" s="59"/>
    </row>
    <row r="779" spans="5:5" ht="14">
      <c r="E779" s="59"/>
    </row>
    <row r="780" spans="5:5" ht="14">
      <c r="E780" s="59"/>
    </row>
    <row r="781" spans="5:5" ht="14">
      <c r="E781" s="59"/>
    </row>
    <row r="782" spans="5:5" ht="14">
      <c r="E782" s="59"/>
    </row>
    <row r="783" spans="5:5" ht="14">
      <c r="E783" s="59"/>
    </row>
    <row r="784" spans="5:5" ht="14">
      <c r="E784" s="59"/>
    </row>
    <row r="785" spans="5:5" ht="14">
      <c r="E785" s="59"/>
    </row>
    <row r="786" spans="5:5" ht="14">
      <c r="E786" s="59"/>
    </row>
    <row r="787" spans="5:5" ht="14">
      <c r="E787" s="59"/>
    </row>
    <row r="788" spans="5:5" ht="14">
      <c r="E788" s="59"/>
    </row>
    <row r="789" spans="5:5" ht="14">
      <c r="E789" s="59"/>
    </row>
    <row r="790" spans="5:5" ht="14">
      <c r="E790" s="59"/>
    </row>
    <row r="791" spans="5:5" ht="14">
      <c r="E791" s="59"/>
    </row>
    <row r="792" spans="5:5" ht="14">
      <c r="E792" s="59"/>
    </row>
    <row r="793" spans="5:5" ht="14">
      <c r="E793" s="59"/>
    </row>
    <row r="794" spans="5:5" ht="14">
      <c r="E794" s="59"/>
    </row>
    <row r="795" spans="5:5" ht="14">
      <c r="E795" s="59"/>
    </row>
    <row r="796" spans="5:5" ht="14">
      <c r="E796" s="59"/>
    </row>
    <row r="797" spans="5:5" ht="14">
      <c r="E797" s="59"/>
    </row>
    <row r="798" spans="5:5" ht="14">
      <c r="E798" s="59"/>
    </row>
    <row r="799" spans="5:5" ht="14">
      <c r="E799" s="59"/>
    </row>
    <row r="800" spans="5:5" ht="14">
      <c r="E800" s="59"/>
    </row>
    <row r="801" spans="5:5" ht="14">
      <c r="E801" s="59"/>
    </row>
    <row r="802" spans="5:5" ht="14">
      <c r="E802" s="59"/>
    </row>
    <row r="803" spans="5:5" ht="14">
      <c r="E803" s="59"/>
    </row>
    <row r="804" spans="5:5" ht="14">
      <c r="E804" s="59"/>
    </row>
    <row r="805" spans="5:5" ht="14">
      <c r="E805" s="59"/>
    </row>
    <row r="806" spans="5:5" ht="14">
      <c r="E806" s="59"/>
    </row>
    <row r="807" spans="5:5" ht="14">
      <c r="E807" s="59"/>
    </row>
    <row r="808" spans="5:5" ht="14">
      <c r="E808" s="59"/>
    </row>
    <row r="809" spans="5:5" ht="14">
      <c r="E809" s="59"/>
    </row>
    <row r="810" spans="5:5" ht="14">
      <c r="E810" s="59"/>
    </row>
    <row r="811" spans="5:5" ht="14">
      <c r="E811" s="59"/>
    </row>
    <row r="812" spans="5:5" ht="14">
      <c r="E812" s="59"/>
    </row>
    <row r="813" spans="5:5" ht="14">
      <c r="E813" s="59"/>
    </row>
    <row r="814" spans="5:5" ht="14">
      <c r="E814" s="59"/>
    </row>
    <row r="815" spans="5:5" ht="14">
      <c r="E815" s="59"/>
    </row>
    <row r="816" spans="5:5" ht="14">
      <c r="E816" s="59"/>
    </row>
    <row r="817" spans="5:5" ht="14">
      <c r="E817" s="59"/>
    </row>
    <row r="818" spans="5:5" ht="14">
      <c r="E818" s="59"/>
    </row>
    <row r="819" spans="5:5" ht="14">
      <c r="E819" s="59"/>
    </row>
    <row r="820" spans="5:5" ht="14">
      <c r="E820" s="59"/>
    </row>
    <row r="821" spans="5:5" ht="14">
      <c r="E821" s="59"/>
    </row>
    <row r="822" spans="5:5" ht="14">
      <c r="E822" s="59"/>
    </row>
    <row r="823" spans="5:5" ht="14">
      <c r="E823" s="59"/>
    </row>
    <row r="824" spans="5:5" ht="14">
      <c r="E824" s="59"/>
    </row>
    <row r="825" spans="5:5" ht="14">
      <c r="E825" s="59"/>
    </row>
    <row r="826" spans="5:5" ht="14">
      <c r="E826" s="59"/>
    </row>
    <row r="827" spans="5:5" ht="14">
      <c r="E827" s="59"/>
    </row>
    <row r="828" spans="5:5" ht="14">
      <c r="E828" s="59"/>
    </row>
    <row r="829" spans="5:5" ht="14">
      <c r="E829" s="59"/>
    </row>
    <row r="830" spans="5:5" ht="14">
      <c r="E830" s="59"/>
    </row>
    <row r="831" spans="5:5" ht="14">
      <c r="E831" s="59"/>
    </row>
    <row r="832" spans="5:5" ht="14">
      <c r="E832" s="59"/>
    </row>
    <row r="833" spans="5:5" ht="14">
      <c r="E833" s="59"/>
    </row>
    <row r="834" spans="5:5" ht="14">
      <c r="E834" s="59"/>
    </row>
    <row r="835" spans="5:5" ht="14">
      <c r="E835" s="59"/>
    </row>
    <row r="836" spans="5:5" ht="14">
      <c r="E836" s="59"/>
    </row>
    <row r="837" spans="5:5" ht="14">
      <c r="E837" s="59"/>
    </row>
    <row r="838" spans="5:5" ht="14">
      <c r="E838" s="59"/>
    </row>
    <row r="839" spans="5:5" ht="14">
      <c r="E839" s="59"/>
    </row>
    <row r="840" spans="5:5" ht="14">
      <c r="E840" s="59"/>
    </row>
    <row r="841" spans="5:5" ht="14">
      <c r="E841" s="59"/>
    </row>
    <row r="842" spans="5:5" ht="14">
      <c r="E842" s="59"/>
    </row>
    <row r="843" spans="5:5" ht="14">
      <c r="E843" s="59"/>
    </row>
    <row r="844" spans="5:5" ht="14">
      <c r="E844" s="59"/>
    </row>
    <row r="845" spans="5:5" ht="14">
      <c r="E845" s="59"/>
    </row>
    <row r="846" spans="5:5" ht="14">
      <c r="E846" s="59"/>
    </row>
    <row r="847" spans="5:5" ht="14">
      <c r="E847" s="59"/>
    </row>
    <row r="848" spans="5:5" ht="14">
      <c r="E848" s="59"/>
    </row>
    <row r="849" spans="5:5" ht="14">
      <c r="E849" s="59"/>
    </row>
    <row r="850" spans="5:5" ht="14">
      <c r="E850" s="59"/>
    </row>
    <row r="851" spans="5:5" ht="14">
      <c r="E851" s="59"/>
    </row>
    <row r="852" spans="5:5" ht="14">
      <c r="E852" s="59"/>
    </row>
    <row r="853" spans="5:5" ht="14">
      <c r="E853" s="59"/>
    </row>
    <row r="854" spans="5:5" ht="14">
      <c r="E854" s="59"/>
    </row>
    <row r="855" spans="5:5" ht="14">
      <c r="E855" s="59"/>
    </row>
    <row r="856" spans="5:5" ht="14">
      <c r="E856" s="59"/>
    </row>
    <row r="857" spans="5:5" ht="14">
      <c r="E857" s="59"/>
    </row>
    <row r="858" spans="5:5" ht="14">
      <c r="E858" s="59"/>
    </row>
    <row r="859" spans="5:5" ht="14">
      <c r="E859" s="59"/>
    </row>
    <row r="860" spans="5:5" ht="14">
      <c r="E860" s="59"/>
    </row>
    <row r="861" spans="5:5" ht="14">
      <c r="E861" s="59"/>
    </row>
    <row r="862" spans="5:5" ht="14">
      <c r="E862" s="59"/>
    </row>
    <row r="863" spans="5:5" ht="14">
      <c r="E863" s="59"/>
    </row>
    <row r="864" spans="5:5" ht="14">
      <c r="E864" s="59"/>
    </row>
    <row r="865" spans="5:5" ht="14">
      <c r="E865" s="59"/>
    </row>
    <row r="866" spans="5:5" ht="14">
      <c r="E866" s="59"/>
    </row>
    <row r="867" spans="5:5" ht="14">
      <c r="E867" s="59"/>
    </row>
    <row r="868" spans="5:5" ht="14">
      <c r="E868" s="59"/>
    </row>
    <row r="869" spans="5:5" ht="14">
      <c r="E869" s="59"/>
    </row>
    <row r="870" spans="5:5" ht="14">
      <c r="E870" s="59"/>
    </row>
    <row r="871" spans="5:5" ht="14">
      <c r="E871" s="59"/>
    </row>
    <row r="872" spans="5:5" ht="14">
      <c r="E872" s="59"/>
    </row>
    <row r="873" spans="5:5" ht="14">
      <c r="E873" s="59"/>
    </row>
    <row r="874" spans="5:5" ht="14">
      <c r="E874" s="59"/>
    </row>
    <row r="875" spans="5:5" ht="14">
      <c r="E875" s="59"/>
    </row>
    <row r="876" spans="5:5" ht="14">
      <c r="E876" s="59"/>
    </row>
    <row r="877" spans="5:5" ht="14">
      <c r="E877" s="59"/>
    </row>
    <row r="878" spans="5:5" ht="14">
      <c r="E878" s="59"/>
    </row>
    <row r="879" spans="5:5" ht="14">
      <c r="E879" s="59"/>
    </row>
    <row r="880" spans="5:5" ht="14">
      <c r="E880" s="59"/>
    </row>
    <row r="881" spans="5:5" ht="14">
      <c r="E881" s="59"/>
    </row>
    <row r="882" spans="5:5" ht="14">
      <c r="E882" s="59"/>
    </row>
    <row r="883" spans="5:5" ht="14">
      <c r="E883" s="59"/>
    </row>
    <row r="884" spans="5:5" ht="14">
      <c r="E884" s="59"/>
    </row>
    <row r="885" spans="5:5" ht="14">
      <c r="E885" s="59"/>
    </row>
    <row r="886" spans="5:5" ht="14">
      <c r="E886" s="59"/>
    </row>
    <row r="887" spans="5:5" ht="14">
      <c r="E887" s="59"/>
    </row>
    <row r="888" spans="5:5" ht="14">
      <c r="E888" s="59"/>
    </row>
    <row r="889" spans="5:5" ht="14">
      <c r="E889" s="59"/>
    </row>
    <row r="890" spans="5:5" ht="14">
      <c r="E890" s="59"/>
    </row>
    <row r="891" spans="5:5" ht="14">
      <c r="E891" s="59"/>
    </row>
    <row r="892" spans="5:5" ht="14">
      <c r="E892" s="59"/>
    </row>
    <row r="893" spans="5:5" ht="14">
      <c r="E893" s="59"/>
    </row>
    <row r="894" spans="5:5" ht="14">
      <c r="E894" s="59"/>
    </row>
    <row r="895" spans="5:5" ht="14">
      <c r="E895" s="59"/>
    </row>
    <row r="896" spans="5:5" ht="14">
      <c r="E896" s="59"/>
    </row>
    <row r="897" spans="5:5" ht="14">
      <c r="E897" s="59"/>
    </row>
    <row r="898" spans="5:5" ht="14">
      <c r="E898" s="59"/>
    </row>
    <row r="899" spans="5:5" ht="14">
      <c r="E899" s="59"/>
    </row>
    <row r="900" spans="5:5" ht="14">
      <c r="E900" s="59"/>
    </row>
    <row r="901" spans="5:5" ht="14">
      <c r="E901" s="59"/>
    </row>
    <row r="902" spans="5:5" ht="14">
      <c r="E902" s="59"/>
    </row>
    <row r="903" spans="5:5" ht="14">
      <c r="E903" s="59"/>
    </row>
    <row r="904" spans="5:5" ht="14">
      <c r="E904" s="59"/>
    </row>
    <row r="905" spans="5:5" ht="14">
      <c r="E905" s="59"/>
    </row>
    <row r="906" spans="5:5" ht="14">
      <c r="E906" s="59"/>
    </row>
    <row r="907" spans="5:5" ht="14">
      <c r="E907" s="59"/>
    </row>
    <row r="908" spans="5:5" ht="14">
      <c r="E908" s="59"/>
    </row>
    <row r="909" spans="5:5" ht="14">
      <c r="E909" s="59"/>
    </row>
    <row r="910" spans="5:5" ht="14">
      <c r="E910" s="59"/>
    </row>
    <row r="911" spans="5:5" ht="14">
      <c r="E911" s="59"/>
    </row>
    <row r="912" spans="5:5" ht="14">
      <c r="E912" s="59"/>
    </row>
    <row r="913" spans="5:5" ht="14">
      <c r="E913" s="59"/>
    </row>
    <row r="914" spans="5:5" ht="14">
      <c r="E914" s="59"/>
    </row>
    <row r="915" spans="5:5" ht="14">
      <c r="E915" s="59"/>
    </row>
    <row r="916" spans="5:5" ht="14">
      <c r="E916" s="59"/>
    </row>
    <row r="917" spans="5:5" ht="14">
      <c r="E917" s="59"/>
    </row>
    <row r="918" spans="5:5" ht="14">
      <c r="E918" s="59"/>
    </row>
    <row r="919" spans="5:5" ht="14">
      <c r="E919" s="59"/>
    </row>
    <row r="920" spans="5:5" ht="14">
      <c r="E920" s="59"/>
    </row>
    <row r="921" spans="5:5" ht="14">
      <c r="E921" s="59"/>
    </row>
    <row r="922" spans="5:5" ht="14">
      <c r="E922" s="59"/>
    </row>
    <row r="923" spans="5:5" ht="14">
      <c r="E923" s="59"/>
    </row>
    <row r="924" spans="5:5" ht="14">
      <c r="E924" s="59"/>
    </row>
    <row r="925" spans="5:5" ht="14">
      <c r="E925" s="59"/>
    </row>
    <row r="926" spans="5:5" ht="14">
      <c r="E926" s="59"/>
    </row>
    <row r="927" spans="5:5" ht="14">
      <c r="E927" s="59"/>
    </row>
    <row r="928" spans="5:5" ht="14">
      <c r="E928" s="59"/>
    </row>
    <row r="929" spans="5:5" ht="14">
      <c r="E929" s="59"/>
    </row>
    <row r="930" spans="5:5" ht="14">
      <c r="E930" s="59"/>
    </row>
    <row r="931" spans="5:5" ht="14">
      <c r="E931" s="59"/>
    </row>
    <row r="932" spans="5:5" ht="14">
      <c r="E932" s="59"/>
    </row>
    <row r="933" spans="5:5" ht="14">
      <c r="E933" s="59"/>
    </row>
    <row r="934" spans="5:5" ht="14">
      <c r="E934" s="59"/>
    </row>
    <row r="935" spans="5:5" ht="14">
      <c r="E935" s="59"/>
    </row>
    <row r="936" spans="5:5" ht="14">
      <c r="E936" s="59"/>
    </row>
    <row r="937" spans="5:5" ht="14">
      <c r="E937" s="59"/>
    </row>
    <row r="938" spans="5:5" ht="14">
      <c r="E938" s="59"/>
    </row>
    <row r="939" spans="5:5" ht="14">
      <c r="E939" s="59"/>
    </row>
    <row r="940" spans="5:5" ht="14">
      <c r="E940" s="59"/>
    </row>
    <row r="941" spans="5:5" ht="14">
      <c r="E941" s="59"/>
    </row>
    <row r="942" spans="5:5" ht="14">
      <c r="E942" s="59"/>
    </row>
    <row r="943" spans="5:5" ht="14">
      <c r="E943" s="59"/>
    </row>
    <row r="944" spans="5:5" ht="14">
      <c r="E944" s="59"/>
    </row>
    <row r="945" spans="5:5" ht="14">
      <c r="E945" s="59"/>
    </row>
    <row r="946" spans="5:5" ht="14">
      <c r="E946" s="59"/>
    </row>
    <row r="947" spans="5:5" ht="14">
      <c r="E947" s="59"/>
    </row>
    <row r="948" spans="5:5" ht="14">
      <c r="E948" s="59"/>
    </row>
    <row r="949" spans="5:5" ht="14">
      <c r="E949" s="59"/>
    </row>
    <row r="950" spans="5:5" ht="14">
      <c r="E950" s="59"/>
    </row>
    <row r="951" spans="5:5" ht="14">
      <c r="E951" s="59"/>
    </row>
    <row r="952" spans="5:5" ht="14">
      <c r="E952" s="59"/>
    </row>
    <row r="953" spans="5:5" ht="14">
      <c r="E953" s="59"/>
    </row>
    <row r="954" spans="5:5" ht="14">
      <c r="E954" s="59"/>
    </row>
    <row r="955" spans="5:5" ht="14">
      <c r="E955" s="59"/>
    </row>
    <row r="956" spans="5:5" ht="14">
      <c r="E956" s="59"/>
    </row>
    <row r="957" spans="5:5" ht="14">
      <c r="E957" s="59"/>
    </row>
    <row r="958" spans="5:5" ht="14">
      <c r="E958" s="59"/>
    </row>
    <row r="959" spans="5:5" ht="14">
      <c r="E959" s="59"/>
    </row>
    <row r="960" spans="5:5" ht="14">
      <c r="E960" s="59"/>
    </row>
    <row r="961" spans="5:5" ht="14">
      <c r="E961" s="59"/>
    </row>
    <row r="962" spans="5:5" ht="14">
      <c r="E962" s="59"/>
    </row>
    <row r="963" spans="5:5" ht="14">
      <c r="E963" s="59"/>
    </row>
    <row r="964" spans="5:5" ht="14">
      <c r="E964" s="59"/>
    </row>
    <row r="965" spans="5:5" ht="14">
      <c r="E965" s="59"/>
    </row>
    <row r="966" spans="5:5" ht="14">
      <c r="E966" s="59"/>
    </row>
    <row r="967" spans="5:5" ht="14">
      <c r="E967" s="59"/>
    </row>
    <row r="968" spans="5:5" ht="14">
      <c r="E968" s="59"/>
    </row>
    <row r="969" spans="5:5" ht="14">
      <c r="E969" s="59"/>
    </row>
    <row r="970" spans="5:5" ht="14">
      <c r="E970" s="59"/>
    </row>
    <row r="971" spans="5:5" ht="14">
      <c r="E971" s="59"/>
    </row>
    <row r="972" spans="5:5" ht="14">
      <c r="E972" s="59"/>
    </row>
    <row r="973" spans="5:5" ht="14">
      <c r="E973" s="59"/>
    </row>
    <row r="974" spans="5:5" ht="14">
      <c r="E974" s="59"/>
    </row>
    <row r="975" spans="5:5" ht="14">
      <c r="E975" s="59"/>
    </row>
    <row r="976" spans="5:5" ht="14">
      <c r="E976" s="59"/>
    </row>
    <row r="977" spans="5:5" ht="14">
      <c r="E977" s="59"/>
    </row>
    <row r="978" spans="5:5" ht="14">
      <c r="E978" s="59"/>
    </row>
    <row r="979" spans="5:5" ht="14">
      <c r="E979" s="59"/>
    </row>
    <row r="980" spans="5:5" ht="14">
      <c r="E980" s="59"/>
    </row>
    <row r="981" spans="5:5" ht="14">
      <c r="E981" s="59"/>
    </row>
    <row r="982" spans="5:5" ht="14">
      <c r="E982" s="59"/>
    </row>
    <row r="983" spans="5:5" ht="14">
      <c r="E983" s="59"/>
    </row>
    <row r="984" spans="5:5" ht="14">
      <c r="E984" s="59"/>
    </row>
    <row r="985" spans="5:5" ht="14">
      <c r="E985" s="59"/>
    </row>
    <row r="986" spans="5:5" ht="14">
      <c r="E986" s="59"/>
    </row>
    <row r="987" spans="5:5" ht="14">
      <c r="E987" s="59"/>
    </row>
    <row r="988" spans="5:5" ht="14">
      <c r="E988" s="59"/>
    </row>
    <row r="989" spans="5:5" ht="14">
      <c r="E989" s="59"/>
    </row>
    <row r="990" spans="5:5" ht="14">
      <c r="E990" s="59"/>
    </row>
    <row r="991" spans="5:5" ht="14">
      <c r="E991" s="59"/>
    </row>
    <row r="992" spans="5:5" ht="14">
      <c r="E992" s="59"/>
    </row>
    <row r="993" spans="5:5" ht="14">
      <c r="E993" s="59"/>
    </row>
    <row r="994" spans="5:5" ht="14">
      <c r="E994" s="59"/>
    </row>
    <row r="995" spans="5:5" ht="14">
      <c r="E995" s="59"/>
    </row>
    <row r="996" spans="5:5" ht="14">
      <c r="E996" s="59"/>
    </row>
    <row r="997" spans="5:5" ht="14">
      <c r="E997" s="59"/>
    </row>
    <row r="998" spans="5:5" ht="14">
      <c r="E998" s="59"/>
    </row>
    <row r="999" spans="5:5" ht="14">
      <c r="E999" s="59"/>
    </row>
  </sheetData>
  <pageMargins left="0.7" right="0.7" top="0.78740157499999996" bottom="0.78740157499999996"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outlinePr summaryBelow="0" summaryRight="0"/>
  </sheetPr>
  <dimension ref="A1:Z92"/>
  <sheetViews>
    <sheetView workbookViewId="0"/>
  </sheetViews>
  <sheetFormatPr baseColWidth="10" defaultColWidth="14.3984375" defaultRowHeight="15.75" customHeight="1"/>
  <cols>
    <col min="2" max="2" width="32.59765625" customWidth="1"/>
    <col min="5" max="5" width="22.59765625" customWidth="1"/>
    <col min="6" max="6" width="107.3984375" customWidth="1"/>
  </cols>
  <sheetData>
    <row r="1" spans="1:26">
      <c r="A1" s="162" t="s">
        <v>38</v>
      </c>
      <c r="B1" s="162" t="s">
        <v>434</v>
      </c>
      <c r="C1" s="162" t="s">
        <v>435</v>
      </c>
      <c r="D1" s="162" t="s">
        <v>1257</v>
      </c>
      <c r="E1" s="162" t="s">
        <v>1258</v>
      </c>
      <c r="F1" s="162" t="s">
        <v>440</v>
      </c>
      <c r="G1" s="162"/>
      <c r="H1" s="162"/>
      <c r="I1" s="162"/>
      <c r="J1" s="162"/>
      <c r="K1" s="162"/>
      <c r="L1" s="162"/>
      <c r="M1" s="162"/>
      <c r="N1" s="162"/>
      <c r="O1" s="162"/>
      <c r="P1" s="162"/>
      <c r="Q1" s="162"/>
      <c r="R1" s="162"/>
      <c r="S1" s="162"/>
      <c r="T1" s="162"/>
      <c r="U1" s="162"/>
      <c r="V1" s="162"/>
      <c r="W1" s="162"/>
      <c r="X1" s="162"/>
      <c r="Y1" s="162"/>
      <c r="Z1" s="162"/>
    </row>
    <row r="2" spans="1:26">
      <c r="A2" s="166">
        <v>150</v>
      </c>
      <c r="B2" s="166" t="s">
        <v>3588</v>
      </c>
      <c r="C2" s="166">
        <v>26</v>
      </c>
      <c r="D2" s="164">
        <v>1000</v>
      </c>
      <c r="E2" s="166">
        <f>D2*C2</f>
        <v>26000</v>
      </c>
      <c r="F2" s="165" t="s">
        <v>3589</v>
      </c>
    </row>
    <row r="3" spans="1:26">
      <c r="A3" s="166">
        <v>151</v>
      </c>
      <c r="B3" s="166" t="s">
        <v>1332</v>
      </c>
      <c r="C3" s="166"/>
      <c r="D3" s="166"/>
      <c r="E3" s="166"/>
      <c r="F3" s="166"/>
    </row>
    <row r="4" spans="1:26">
      <c r="A4" s="166"/>
      <c r="B4" s="166" t="s">
        <v>3590</v>
      </c>
      <c r="C4" s="166">
        <v>83</v>
      </c>
      <c r="D4" s="166">
        <v>700</v>
      </c>
      <c r="E4" s="166">
        <f t="shared" ref="E4:E8" si="0">D4*C4</f>
        <v>58100</v>
      </c>
      <c r="F4" s="165" t="s">
        <v>3591</v>
      </c>
    </row>
    <row r="5" spans="1:26">
      <c r="A5" s="166"/>
      <c r="B5" s="166" t="s">
        <v>3592</v>
      </c>
      <c r="C5" s="166">
        <v>12</v>
      </c>
      <c r="D5" s="166">
        <v>750</v>
      </c>
      <c r="E5" s="166">
        <f t="shared" si="0"/>
        <v>9000</v>
      </c>
      <c r="F5" s="165" t="s">
        <v>3593</v>
      </c>
    </row>
    <row r="6" spans="1:26">
      <c r="A6" s="166"/>
      <c r="B6" s="166" t="s">
        <v>3594</v>
      </c>
      <c r="C6" s="166">
        <v>40</v>
      </c>
      <c r="D6" s="166">
        <v>2300</v>
      </c>
      <c r="E6" s="166">
        <f t="shared" si="0"/>
        <v>92000</v>
      </c>
      <c r="F6" s="166"/>
    </row>
    <row r="7" spans="1:26">
      <c r="A7" s="166">
        <v>153</v>
      </c>
      <c r="B7" s="166" t="s">
        <v>3595</v>
      </c>
      <c r="C7" s="166">
        <v>13200</v>
      </c>
      <c r="D7" s="166">
        <v>27</v>
      </c>
      <c r="E7" s="166">
        <f t="shared" si="0"/>
        <v>356400</v>
      </c>
      <c r="F7" s="165" t="s">
        <v>3596</v>
      </c>
    </row>
    <row r="8" spans="1:26">
      <c r="A8" s="166">
        <v>154</v>
      </c>
      <c r="B8" s="166" t="s">
        <v>3597</v>
      </c>
      <c r="C8" s="166">
        <v>24</v>
      </c>
      <c r="D8" s="164">
        <v>300</v>
      </c>
      <c r="E8" s="166">
        <f t="shared" si="0"/>
        <v>7200</v>
      </c>
      <c r="F8" s="166"/>
    </row>
    <row r="9" spans="1:26">
      <c r="A9" s="166">
        <v>155</v>
      </c>
      <c r="B9" s="166" t="s">
        <v>1332</v>
      </c>
      <c r="C9" s="166"/>
      <c r="D9" s="166"/>
      <c r="E9" s="166"/>
      <c r="F9" s="166"/>
    </row>
    <row r="10" spans="1:26">
      <c r="A10" s="166"/>
      <c r="B10" s="166" t="s">
        <v>3598</v>
      </c>
      <c r="C10" s="166">
        <v>168</v>
      </c>
      <c r="D10" s="164">
        <v>300</v>
      </c>
      <c r="E10" s="166">
        <f t="shared" ref="E10:E14" si="1">D10*C10</f>
        <v>50400</v>
      </c>
      <c r="F10" s="166"/>
    </row>
    <row r="11" spans="1:26">
      <c r="A11" s="166"/>
      <c r="B11" s="166" t="s">
        <v>3599</v>
      </c>
      <c r="C11" s="166">
        <v>20</v>
      </c>
      <c r="D11" s="164">
        <v>300</v>
      </c>
      <c r="E11" s="166">
        <f t="shared" si="1"/>
        <v>6000</v>
      </c>
      <c r="F11" s="165" t="s">
        <v>3600</v>
      </c>
    </row>
    <row r="12" spans="1:26">
      <c r="A12" s="166"/>
      <c r="B12" s="166" t="s">
        <v>3601</v>
      </c>
      <c r="C12" s="166">
        <v>3</v>
      </c>
      <c r="D12" s="164">
        <v>300</v>
      </c>
      <c r="E12" s="166">
        <f t="shared" si="1"/>
        <v>900</v>
      </c>
      <c r="F12" s="402" t="s">
        <v>3602</v>
      </c>
    </row>
    <row r="13" spans="1:26">
      <c r="A13" s="166"/>
      <c r="B13" s="166" t="s">
        <v>3603</v>
      </c>
      <c r="C13" s="166">
        <v>1</v>
      </c>
      <c r="D13" s="166">
        <v>3000</v>
      </c>
      <c r="E13" s="166">
        <f t="shared" si="1"/>
        <v>3000</v>
      </c>
      <c r="F13" s="402" t="s">
        <v>3604</v>
      </c>
    </row>
    <row r="14" spans="1:26">
      <c r="A14" s="166">
        <v>156</v>
      </c>
      <c r="B14" s="166" t="s">
        <v>3595</v>
      </c>
      <c r="C14" s="166">
        <v>4800</v>
      </c>
      <c r="D14" s="166">
        <v>27</v>
      </c>
      <c r="E14" s="166">
        <f t="shared" si="1"/>
        <v>129600</v>
      </c>
      <c r="F14" s="165" t="s">
        <v>3596</v>
      </c>
    </row>
    <row r="15" spans="1:26">
      <c r="A15" s="166">
        <v>157</v>
      </c>
      <c r="B15" s="166" t="s">
        <v>1332</v>
      </c>
      <c r="C15" s="166"/>
      <c r="D15" s="166"/>
      <c r="E15" s="166"/>
      <c r="F15" s="166"/>
    </row>
    <row r="16" spans="1:26">
      <c r="A16" s="166"/>
      <c r="B16" s="166" t="s">
        <v>3605</v>
      </c>
      <c r="C16" s="166">
        <v>28</v>
      </c>
      <c r="D16" s="166">
        <v>1200</v>
      </c>
      <c r="E16" s="166">
        <f t="shared" ref="E16:E19" si="2">D16*C16</f>
        <v>33600</v>
      </c>
      <c r="F16" s="165" t="s">
        <v>3606</v>
      </c>
    </row>
    <row r="17" spans="1:6">
      <c r="A17" s="166"/>
      <c r="B17" s="166" t="s">
        <v>3607</v>
      </c>
      <c r="C17" s="166">
        <v>1</v>
      </c>
      <c r="D17" s="164">
        <v>1000</v>
      </c>
      <c r="E17" s="166">
        <f t="shared" si="2"/>
        <v>1000</v>
      </c>
      <c r="F17" s="166"/>
    </row>
    <row r="18" spans="1:6">
      <c r="A18" s="166">
        <v>158</v>
      </c>
      <c r="B18" s="166" t="s">
        <v>3599</v>
      </c>
      <c r="C18" s="166">
        <v>112</v>
      </c>
      <c r="D18" s="164">
        <v>300</v>
      </c>
      <c r="E18" s="166">
        <f t="shared" si="2"/>
        <v>33600</v>
      </c>
      <c r="F18" s="165" t="s">
        <v>3600</v>
      </c>
    </row>
    <row r="19" spans="1:6">
      <c r="A19" s="166">
        <v>159</v>
      </c>
      <c r="B19" s="166" t="s">
        <v>3597</v>
      </c>
      <c r="C19" s="166">
        <v>30</v>
      </c>
      <c r="D19" s="164">
        <v>300</v>
      </c>
      <c r="E19" s="166">
        <f t="shared" si="2"/>
        <v>9000</v>
      </c>
      <c r="F19" s="166"/>
    </row>
    <row r="20" spans="1:6">
      <c r="A20" s="166">
        <v>160</v>
      </c>
      <c r="B20" s="166" t="s">
        <v>1332</v>
      </c>
      <c r="C20" s="166"/>
      <c r="D20" s="166"/>
      <c r="E20" s="166"/>
      <c r="F20" s="166"/>
    </row>
    <row r="21" spans="1:6">
      <c r="A21" s="166"/>
      <c r="B21" s="166" t="s">
        <v>3608</v>
      </c>
      <c r="C21" s="166">
        <v>4</v>
      </c>
      <c r="D21" s="166">
        <v>1000</v>
      </c>
      <c r="E21" s="166">
        <f t="shared" ref="E21:E27" si="3">D21*C21</f>
        <v>4000</v>
      </c>
      <c r="F21" s="402" t="s">
        <v>3609</v>
      </c>
    </row>
    <row r="22" spans="1:6">
      <c r="A22" s="166"/>
      <c r="B22" s="166" t="s">
        <v>3608</v>
      </c>
      <c r="C22" s="166">
        <v>45</v>
      </c>
      <c r="D22" s="166">
        <v>1000</v>
      </c>
      <c r="E22" s="166">
        <f t="shared" si="3"/>
        <v>45000</v>
      </c>
      <c r="F22" s="402" t="s">
        <v>3610</v>
      </c>
    </row>
    <row r="23" spans="1:6">
      <c r="A23" s="166"/>
      <c r="B23" s="166" t="s">
        <v>3608</v>
      </c>
      <c r="C23" s="166">
        <v>3</v>
      </c>
      <c r="D23" s="166">
        <v>1000</v>
      </c>
      <c r="E23" s="166">
        <f t="shared" si="3"/>
        <v>3000</v>
      </c>
      <c r="F23" s="165" t="s">
        <v>3611</v>
      </c>
    </row>
    <row r="24" spans="1:6">
      <c r="A24" s="166"/>
      <c r="B24" s="166" t="s">
        <v>3612</v>
      </c>
      <c r="C24" s="166">
        <v>4</v>
      </c>
      <c r="D24" s="166">
        <v>200</v>
      </c>
      <c r="E24" s="166">
        <f t="shared" si="3"/>
        <v>800</v>
      </c>
      <c r="F24" s="165" t="s">
        <v>3613</v>
      </c>
    </row>
    <row r="25" spans="1:6">
      <c r="A25" s="166"/>
      <c r="B25" s="166" t="s">
        <v>3614</v>
      </c>
      <c r="C25" s="166">
        <v>6</v>
      </c>
      <c r="D25" s="166">
        <v>300</v>
      </c>
      <c r="E25" s="166">
        <f t="shared" si="3"/>
        <v>1800</v>
      </c>
      <c r="F25" s="166"/>
    </row>
    <row r="26" spans="1:6">
      <c r="A26" s="166"/>
      <c r="B26" s="166" t="s">
        <v>3615</v>
      </c>
      <c r="C26" s="166">
        <v>1</v>
      </c>
      <c r="D26" s="166">
        <v>700</v>
      </c>
      <c r="E26" s="166">
        <f t="shared" si="3"/>
        <v>700</v>
      </c>
      <c r="F26" s="165" t="s">
        <v>3616</v>
      </c>
    </row>
    <row r="27" spans="1:6">
      <c r="A27" s="166"/>
      <c r="B27" s="166" t="s">
        <v>3617</v>
      </c>
      <c r="C27" s="166">
        <v>1</v>
      </c>
      <c r="D27" s="166">
        <v>400</v>
      </c>
      <c r="E27" s="166">
        <f t="shared" si="3"/>
        <v>400</v>
      </c>
      <c r="F27" s="166"/>
    </row>
    <row r="28" spans="1:6">
      <c r="A28" s="166">
        <v>161</v>
      </c>
      <c r="B28" s="166" t="s">
        <v>1332</v>
      </c>
      <c r="C28" s="166"/>
      <c r="D28" s="166"/>
      <c r="E28" s="166"/>
      <c r="F28" s="166"/>
    </row>
    <row r="29" spans="1:6">
      <c r="A29" s="166"/>
      <c r="B29" s="166" t="s">
        <v>3618</v>
      </c>
      <c r="C29" s="166">
        <v>72</v>
      </c>
      <c r="D29" s="166">
        <v>300</v>
      </c>
      <c r="E29" s="166">
        <f t="shared" ref="E29:E38" si="4">D29*C29</f>
        <v>21600</v>
      </c>
      <c r="F29" s="166"/>
    </row>
    <row r="30" spans="1:6">
      <c r="A30" s="166"/>
      <c r="B30" s="166" t="s">
        <v>3588</v>
      </c>
      <c r="C30" s="166">
        <v>1</v>
      </c>
      <c r="D30" s="166">
        <v>1000</v>
      </c>
      <c r="E30" s="166">
        <f t="shared" si="4"/>
        <v>1000</v>
      </c>
      <c r="F30" s="166"/>
    </row>
    <row r="31" spans="1:6">
      <c r="A31" s="166">
        <v>162</v>
      </c>
      <c r="B31" s="166" t="s">
        <v>3619</v>
      </c>
      <c r="C31" s="166">
        <v>6200</v>
      </c>
      <c r="D31" s="166">
        <v>27</v>
      </c>
      <c r="E31" s="166">
        <f t="shared" si="4"/>
        <v>167400</v>
      </c>
      <c r="F31" s="165" t="s">
        <v>3596</v>
      </c>
    </row>
    <row r="32" spans="1:6">
      <c r="A32" s="166">
        <v>163</v>
      </c>
      <c r="B32" s="166" t="s">
        <v>3620</v>
      </c>
      <c r="C32" s="166">
        <v>31</v>
      </c>
      <c r="D32" s="166"/>
      <c r="E32" s="166">
        <f t="shared" si="4"/>
        <v>0</v>
      </c>
      <c r="F32" s="166"/>
    </row>
    <row r="33" spans="1:6">
      <c r="A33" s="166">
        <v>164</v>
      </c>
      <c r="B33" s="166" t="s">
        <v>3621</v>
      </c>
      <c r="C33" s="166">
        <v>48</v>
      </c>
      <c r="D33" s="164">
        <v>300</v>
      </c>
      <c r="E33" s="166">
        <f t="shared" si="4"/>
        <v>14400</v>
      </c>
      <c r="F33" s="402" t="s">
        <v>3622</v>
      </c>
    </row>
    <row r="34" spans="1:6">
      <c r="A34" s="166">
        <v>165</v>
      </c>
      <c r="B34" s="166" t="s">
        <v>3623</v>
      </c>
      <c r="C34" s="166">
        <v>5</v>
      </c>
      <c r="D34" s="403">
        <v>5000</v>
      </c>
      <c r="E34" s="166">
        <f t="shared" si="4"/>
        <v>25000</v>
      </c>
      <c r="F34" s="402" t="s">
        <v>3624</v>
      </c>
    </row>
    <row r="35" spans="1:6">
      <c r="A35" s="166">
        <v>166</v>
      </c>
      <c r="B35" s="166" t="s">
        <v>3623</v>
      </c>
      <c r="C35" s="166">
        <v>5</v>
      </c>
      <c r="D35" s="403">
        <v>5000</v>
      </c>
      <c r="E35" s="166">
        <f t="shared" si="4"/>
        <v>25000</v>
      </c>
      <c r="F35" s="402" t="s">
        <v>3625</v>
      </c>
    </row>
    <row r="36" spans="1:6">
      <c r="A36" s="166">
        <v>167</v>
      </c>
      <c r="B36" s="166" t="s">
        <v>3619</v>
      </c>
      <c r="C36" s="166">
        <v>6200</v>
      </c>
      <c r="D36" s="166">
        <v>27</v>
      </c>
      <c r="E36" s="166">
        <f t="shared" si="4"/>
        <v>167400</v>
      </c>
      <c r="F36" s="165" t="s">
        <v>3596</v>
      </c>
    </row>
    <row r="37" spans="1:6">
      <c r="A37" s="166">
        <v>168</v>
      </c>
      <c r="B37" s="166" t="s">
        <v>3626</v>
      </c>
      <c r="C37" s="166">
        <v>14</v>
      </c>
      <c r="D37" s="166">
        <v>1500</v>
      </c>
      <c r="E37" s="166">
        <f t="shared" si="4"/>
        <v>21000</v>
      </c>
      <c r="F37" s="165" t="s">
        <v>3627</v>
      </c>
    </row>
    <row r="38" spans="1:6">
      <c r="A38" s="166">
        <v>169</v>
      </c>
      <c r="B38" s="166" t="s">
        <v>3628</v>
      </c>
      <c r="C38" s="166">
        <v>1200</v>
      </c>
      <c r="D38" s="166">
        <v>299</v>
      </c>
      <c r="E38" s="166">
        <f t="shared" si="4"/>
        <v>358800</v>
      </c>
      <c r="F38" s="402" t="s">
        <v>3629</v>
      </c>
    </row>
    <row r="39" spans="1:6">
      <c r="A39" s="166">
        <v>170</v>
      </c>
      <c r="B39" s="166" t="s">
        <v>1332</v>
      </c>
      <c r="C39" s="166"/>
      <c r="D39" s="166"/>
      <c r="E39" s="166"/>
      <c r="F39" s="166"/>
    </row>
    <row r="40" spans="1:6">
      <c r="A40" s="166"/>
      <c r="B40" s="166" t="s">
        <v>3630</v>
      </c>
      <c r="C40" s="166">
        <v>170</v>
      </c>
      <c r="D40" s="166">
        <v>290</v>
      </c>
      <c r="E40" s="166">
        <f t="shared" ref="E40:E44" si="5">D40*C40</f>
        <v>49300</v>
      </c>
      <c r="F40" s="165" t="s">
        <v>3631</v>
      </c>
    </row>
    <row r="41" spans="1:6">
      <c r="A41" s="166"/>
      <c r="B41" s="166" t="s">
        <v>3632</v>
      </c>
      <c r="C41" s="166">
        <v>160</v>
      </c>
      <c r="D41" s="166">
        <v>420</v>
      </c>
      <c r="E41" s="166">
        <f t="shared" si="5"/>
        <v>67200</v>
      </c>
      <c r="F41" s="165" t="s">
        <v>3633</v>
      </c>
    </row>
    <row r="42" spans="1:6">
      <c r="A42" s="166"/>
      <c r="B42" s="166" t="s">
        <v>3634</v>
      </c>
      <c r="C42" s="166">
        <v>800</v>
      </c>
      <c r="D42" s="166">
        <v>99</v>
      </c>
      <c r="E42" s="166">
        <f t="shared" si="5"/>
        <v>79200</v>
      </c>
      <c r="F42" s="402" t="s">
        <v>3635</v>
      </c>
    </row>
    <row r="43" spans="1:6">
      <c r="A43" s="166"/>
      <c r="B43" s="166" t="s">
        <v>3636</v>
      </c>
      <c r="C43" s="166">
        <v>300</v>
      </c>
      <c r="D43" s="166">
        <v>299</v>
      </c>
      <c r="E43" s="166">
        <f t="shared" si="5"/>
        <v>89700</v>
      </c>
      <c r="F43" s="165" t="s">
        <v>3637</v>
      </c>
    </row>
    <row r="44" spans="1:6">
      <c r="A44" s="166"/>
      <c r="B44" s="166" t="s">
        <v>3638</v>
      </c>
      <c r="C44" s="166">
        <v>100</v>
      </c>
      <c r="D44" s="166">
        <v>650</v>
      </c>
      <c r="E44" s="166">
        <f t="shared" si="5"/>
        <v>65000</v>
      </c>
      <c r="F44" s="402" t="s">
        <v>3639</v>
      </c>
    </row>
    <row r="45" spans="1:6">
      <c r="A45" s="166">
        <v>171</v>
      </c>
      <c r="B45" s="166" t="s">
        <v>1332</v>
      </c>
      <c r="C45" s="166"/>
      <c r="D45" s="166"/>
      <c r="E45" s="166"/>
      <c r="F45" s="166"/>
    </row>
    <row r="46" spans="1:6">
      <c r="A46" s="166"/>
      <c r="B46" s="166" t="s">
        <v>3640</v>
      </c>
      <c r="C46" s="166">
        <v>80</v>
      </c>
      <c r="D46" s="166">
        <v>840</v>
      </c>
      <c r="E46" s="166">
        <f t="shared" ref="E46:E47" si="6">D46*C46</f>
        <v>67200</v>
      </c>
      <c r="F46" s="165" t="s">
        <v>3641</v>
      </c>
    </row>
    <row r="47" spans="1:6">
      <c r="A47" s="166"/>
      <c r="B47" s="166" t="s">
        <v>3642</v>
      </c>
      <c r="C47" s="166">
        <v>600</v>
      </c>
      <c r="D47" s="166">
        <v>300</v>
      </c>
      <c r="E47" s="166">
        <f t="shared" si="6"/>
        <v>180000</v>
      </c>
      <c r="F47" s="165" t="s">
        <v>3643</v>
      </c>
    </row>
    <row r="48" spans="1:6">
      <c r="A48" s="166">
        <v>172</v>
      </c>
      <c r="B48" s="166" t="s">
        <v>1332</v>
      </c>
      <c r="C48" s="166"/>
      <c r="D48" s="166"/>
      <c r="E48" s="166"/>
      <c r="F48" s="166"/>
    </row>
    <row r="49" spans="1:6">
      <c r="A49" s="166"/>
      <c r="B49" s="166" t="s">
        <v>3644</v>
      </c>
      <c r="C49" s="166">
        <v>15</v>
      </c>
      <c r="D49" s="164">
        <v>300</v>
      </c>
      <c r="E49" s="166">
        <f t="shared" ref="E49:E52" si="7">D49*C49</f>
        <v>4500</v>
      </c>
      <c r="F49" s="166"/>
    </row>
    <row r="50" spans="1:6">
      <c r="A50" s="166"/>
      <c r="B50" s="166" t="s">
        <v>3599</v>
      </c>
      <c r="C50" s="166">
        <v>40</v>
      </c>
      <c r="D50" s="404">
        <v>500</v>
      </c>
      <c r="E50" s="166">
        <f t="shared" si="7"/>
        <v>20000</v>
      </c>
      <c r="F50" s="165" t="s">
        <v>3600</v>
      </c>
    </row>
    <row r="51" spans="1:6">
      <c r="A51" s="166">
        <v>173</v>
      </c>
      <c r="B51" s="166" t="s">
        <v>3621</v>
      </c>
      <c r="C51" s="166">
        <v>39</v>
      </c>
      <c r="D51" s="164">
        <v>300</v>
      </c>
      <c r="E51" s="166">
        <f t="shared" si="7"/>
        <v>11700</v>
      </c>
      <c r="F51" s="402" t="s">
        <v>3645</v>
      </c>
    </row>
    <row r="52" spans="1:6">
      <c r="A52" s="166">
        <v>174</v>
      </c>
      <c r="B52" s="166" t="s">
        <v>3646</v>
      </c>
      <c r="C52" s="166"/>
      <c r="D52" s="166"/>
      <c r="E52" s="166">
        <f t="shared" si="7"/>
        <v>0</v>
      </c>
      <c r="F52" s="166"/>
    </row>
    <row r="53" spans="1:6">
      <c r="A53" s="166">
        <v>175</v>
      </c>
      <c r="B53" s="166" t="s">
        <v>3647</v>
      </c>
      <c r="C53" s="166">
        <v>1017</v>
      </c>
      <c r="D53" s="166"/>
      <c r="E53" s="166"/>
      <c r="F53" s="166"/>
    </row>
    <row r="54" spans="1:6">
      <c r="A54" s="166"/>
      <c r="B54" s="166" t="s">
        <v>3648</v>
      </c>
      <c r="C54" s="166"/>
      <c r="D54" s="166"/>
      <c r="E54" s="166"/>
      <c r="F54" s="402" t="s">
        <v>3649</v>
      </c>
    </row>
    <row r="55" spans="1:6">
      <c r="A55" s="166"/>
      <c r="B55" s="166"/>
      <c r="C55" s="166" t="s">
        <v>3650</v>
      </c>
      <c r="D55" s="166"/>
      <c r="E55" s="166"/>
      <c r="F55" s="165" t="s">
        <v>3651</v>
      </c>
    </row>
    <row r="56" spans="1:6">
      <c r="A56" s="166"/>
      <c r="B56" s="166"/>
      <c r="C56" s="166"/>
      <c r="D56" s="166"/>
      <c r="E56" s="166"/>
      <c r="F56" s="165" t="s">
        <v>3652</v>
      </c>
    </row>
    <row r="57" spans="1:6">
      <c r="A57" s="166">
        <v>176</v>
      </c>
      <c r="B57" s="166" t="s">
        <v>3647</v>
      </c>
      <c r="C57" s="166">
        <v>1016</v>
      </c>
      <c r="D57" s="166"/>
      <c r="E57" s="166"/>
      <c r="F57" s="166"/>
    </row>
    <row r="58" spans="1:6">
      <c r="A58" s="166"/>
      <c r="B58" s="166" t="s">
        <v>3648</v>
      </c>
      <c r="C58" s="166"/>
      <c r="D58" s="166"/>
      <c r="E58" s="166"/>
      <c r="F58" s="402" t="s">
        <v>3653</v>
      </c>
    </row>
    <row r="59" spans="1:6">
      <c r="A59" s="163"/>
      <c r="B59" s="163"/>
      <c r="C59" s="166"/>
      <c r="D59" s="166"/>
      <c r="E59" s="166"/>
      <c r="F59" s="165" t="s">
        <v>3651</v>
      </c>
    </row>
    <row r="60" spans="1:6">
      <c r="A60" s="166"/>
      <c r="B60" s="166"/>
      <c r="C60" s="166"/>
      <c r="D60" s="166"/>
      <c r="E60" s="166"/>
      <c r="F60" s="165" t="s">
        <v>3652</v>
      </c>
    </row>
    <row r="61" spans="1:6">
      <c r="A61" s="163">
        <v>177</v>
      </c>
      <c r="B61" s="163" t="s">
        <v>3654</v>
      </c>
      <c r="C61" s="166"/>
      <c r="D61" s="166"/>
      <c r="E61" s="166"/>
      <c r="F61" s="166"/>
    </row>
    <row r="62" spans="1:6">
      <c r="A62" s="166"/>
      <c r="B62" s="166" t="s">
        <v>3655</v>
      </c>
      <c r="C62" s="166">
        <v>40</v>
      </c>
      <c r="D62" s="166">
        <v>600</v>
      </c>
      <c r="E62" s="166"/>
      <c r="F62" s="165" t="s">
        <v>3656</v>
      </c>
    </row>
    <row r="63" spans="1:6">
      <c r="A63" s="166"/>
      <c r="B63" s="166" t="s">
        <v>3657</v>
      </c>
      <c r="C63" s="166">
        <v>30</v>
      </c>
      <c r="D63" s="166">
        <v>1900</v>
      </c>
      <c r="E63" s="166"/>
      <c r="F63" s="165" t="s">
        <v>3658</v>
      </c>
    </row>
    <row r="64" spans="1:6">
      <c r="A64" s="166"/>
      <c r="B64" s="166" t="s">
        <v>3659</v>
      </c>
      <c r="C64" s="166">
        <v>2</v>
      </c>
      <c r="D64" s="166">
        <v>4000</v>
      </c>
      <c r="E64" s="166"/>
      <c r="F64" s="165" t="s">
        <v>3660</v>
      </c>
    </row>
    <row r="65" spans="1:26">
      <c r="A65" s="166"/>
      <c r="B65" s="166" t="s">
        <v>3661</v>
      </c>
      <c r="C65" s="166">
        <v>2</v>
      </c>
      <c r="D65" s="166">
        <v>2000</v>
      </c>
      <c r="E65" s="166"/>
      <c r="F65" s="165" t="s">
        <v>3662</v>
      </c>
    </row>
    <row r="66" spans="1:26">
      <c r="A66" s="163">
        <v>178</v>
      </c>
      <c r="B66" s="163" t="s">
        <v>3654</v>
      </c>
      <c r="C66" s="166"/>
      <c r="D66" s="166"/>
      <c r="E66" s="166"/>
      <c r="F66" s="166"/>
    </row>
    <row r="67" spans="1:26">
      <c r="A67" s="166"/>
      <c r="B67" s="166" t="s">
        <v>3663</v>
      </c>
      <c r="C67" s="166">
        <v>13</v>
      </c>
      <c r="D67" s="166">
        <v>800</v>
      </c>
      <c r="E67" s="166"/>
      <c r="F67" s="165" t="s">
        <v>3664</v>
      </c>
    </row>
    <row r="68" spans="1:26">
      <c r="A68" s="166"/>
      <c r="B68" s="166" t="s">
        <v>3665</v>
      </c>
      <c r="C68" s="166">
        <v>32</v>
      </c>
      <c r="D68" s="166">
        <v>2500</v>
      </c>
      <c r="E68" s="166"/>
      <c r="F68" s="165" t="s">
        <v>3666</v>
      </c>
    </row>
    <row r="69" spans="1:26">
      <c r="A69" s="166"/>
      <c r="B69" s="166" t="s">
        <v>3667</v>
      </c>
      <c r="C69" s="166">
        <v>1</v>
      </c>
      <c r="D69" s="405" t="s">
        <v>3668</v>
      </c>
      <c r="E69" s="166"/>
      <c r="F69" s="165" t="s">
        <v>3669</v>
      </c>
    </row>
    <row r="70" spans="1:26">
      <c r="A70" s="163">
        <v>179</v>
      </c>
      <c r="B70" s="163" t="s">
        <v>3654</v>
      </c>
      <c r="C70" s="166"/>
      <c r="D70" s="166"/>
      <c r="E70" s="166"/>
      <c r="F70" s="166"/>
    </row>
    <row r="71" spans="1:26">
      <c r="A71" s="166"/>
      <c r="B71" s="166" t="s">
        <v>3670</v>
      </c>
      <c r="C71" s="166">
        <v>1</v>
      </c>
      <c r="D71" s="166">
        <v>6300</v>
      </c>
      <c r="E71" s="166"/>
      <c r="F71" s="165" t="s">
        <v>3671</v>
      </c>
    </row>
    <row r="72" spans="1:26">
      <c r="A72" s="166"/>
      <c r="B72" s="166" t="s">
        <v>3672</v>
      </c>
      <c r="C72" s="166">
        <v>1</v>
      </c>
      <c r="D72" s="166">
        <v>9100</v>
      </c>
      <c r="E72" s="166"/>
      <c r="F72" s="165" t="s">
        <v>3673</v>
      </c>
    </row>
    <row r="73" spans="1:26">
      <c r="A73" s="166"/>
      <c r="B73" s="166" t="s">
        <v>3674</v>
      </c>
      <c r="C73" s="166">
        <v>1</v>
      </c>
      <c r="D73" s="166">
        <v>9100</v>
      </c>
      <c r="E73" s="166"/>
      <c r="F73" s="165" t="s">
        <v>3673</v>
      </c>
    </row>
    <row r="74" spans="1:26">
      <c r="A74" s="163">
        <v>180</v>
      </c>
      <c r="B74" s="163" t="s">
        <v>3654</v>
      </c>
      <c r="C74" s="166"/>
      <c r="D74" s="166"/>
      <c r="E74" s="166"/>
      <c r="F74" s="166"/>
    </row>
    <row r="75" spans="1:26">
      <c r="A75" s="166"/>
      <c r="B75" s="166" t="s">
        <v>3675</v>
      </c>
      <c r="C75" s="166">
        <v>8</v>
      </c>
      <c r="D75" s="166">
        <v>820</v>
      </c>
      <c r="E75" s="166"/>
      <c r="F75" s="165" t="s">
        <v>3676</v>
      </c>
    </row>
    <row r="76" spans="1:26">
      <c r="A76" s="39"/>
      <c r="B76" s="166" t="s">
        <v>3677</v>
      </c>
      <c r="C76" s="405">
        <v>1</v>
      </c>
      <c r="D76" s="405">
        <v>9100</v>
      </c>
      <c r="E76" s="39"/>
      <c r="F76" s="406" t="s">
        <v>3673</v>
      </c>
      <c r="G76" s="42"/>
      <c r="H76" s="42"/>
      <c r="I76" s="39"/>
      <c r="J76" s="39"/>
      <c r="K76" s="39"/>
      <c r="L76" s="39"/>
      <c r="M76" s="39"/>
      <c r="N76" s="39"/>
      <c r="O76" s="39"/>
      <c r="P76" s="39"/>
      <c r="Q76" s="39"/>
      <c r="R76" s="39"/>
      <c r="S76" s="39"/>
      <c r="T76" s="39"/>
      <c r="U76" s="39"/>
      <c r="V76" s="39"/>
      <c r="W76" s="39"/>
      <c r="X76" s="39"/>
      <c r="Y76" s="39"/>
      <c r="Z76" s="39"/>
    </row>
    <row r="77" spans="1:26">
      <c r="A77" s="166"/>
      <c r="B77" s="166" t="s">
        <v>3678</v>
      </c>
      <c r="C77" s="166">
        <v>2</v>
      </c>
      <c r="D77" s="166">
        <v>1300</v>
      </c>
      <c r="E77" s="166"/>
      <c r="F77" s="165" t="s">
        <v>3679</v>
      </c>
    </row>
    <row r="78" spans="1:26">
      <c r="A78" s="163">
        <v>181</v>
      </c>
      <c r="B78" s="163" t="s">
        <v>3680</v>
      </c>
      <c r="C78" s="166"/>
      <c r="D78" s="166"/>
      <c r="E78" s="166"/>
      <c r="F78" s="166"/>
    </row>
    <row r="79" spans="1:26">
      <c r="A79" s="166"/>
      <c r="B79" s="166" t="s">
        <v>3681</v>
      </c>
      <c r="C79" s="166"/>
      <c r="D79" s="166">
        <v>2500</v>
      </c>
      <c r="E79" s="166"/>
      <c r="F79" s="402" t="s">
        <v>3682</v>
      </c>
    </row>
    <row r="80" spans="1:26">
      <c r="A80" s="166"/>
      <c r="B80" s="166" t="s">
        <v>3683</v>
      </c>
      <c r="C80" s="166"/>
      <c r="D80" s="166">
        <v>7000</v>
      </c>
      <c r="E80" s="166"/>
      <c r="F80" s="166" t="s">
        <v>3682</v>
      </c>
    </row>
    <row r="81" spans="1:6">
      <c r="A81" s="163">
        <v>182</v>
      </c>
      <c r="B81" s="163" t="s">
        <v>3684</v>
      </c>
      <c r="C81" s="166"/>
      <c r="D81" s="166"/>
      <c r="E81" s="166"/>
      <c r="F81" s="166"/>
    </row>
    <row r="82" spans="1:6">
      <c r="A82" s="163">
        <v>183</v>
      </c>
      <c r="B82" s="163" t="s">
        <v>3685</v>
      </c>
      <c r="C82" s="166"/>
      <c r="D82" s="166"/>
      <c r="E82" s="166"/>
      <c r="F82" s="166"/>
    </row>
    <row r="83" spans="1:6">
      <c r="A83" s="166"/>
      <c r="B83" s="166" t="s">
        <v>3686</v>
      </c>
      <c r="C83" s="166">
        <v>50</v>
      </c>
      <c r="D83" s="166"/>
      <c r="E83" s="166"/>
      <c r="F83" s="166"/>
    </row>
    <row r="84" spans="1:6">
      <c r="A84" s="166"/>
      <c r="B84" s="166" t="s">
        <v>3632</v>
      </c>
      <c r="C84" s="166">
        <v>50</v>
      </c>
      <c r="D84" s="166"/>
      <c r="E84" s="166"/>
      <c r="F84" s="166"/>
    </row>
    <row r="85" spans="1:6">
      <c r="A85" s="166"/>
      <c r="B85" s="166" t="s">
        <v>3630</v>
      </c>
      <c r="C85" s="166">
        <v>20</v>
      </c>
      <c r="D85" s="166"/>
      <c r="E85" s="166"/>
      <c r="F85" s="166"/>
    </row>
    <row r="86" spans="1:6">
      <c r="A86" s="166"/>
      <c r="B86" s="166" t="s">
        <v>3655</v>
      </c>
      <c r="C86" s="166">
        <v>100</v>
      </c>
      <c r="D86" s="166"/>
      <c r="E86" s="166"/>
      <c r="F86" s="166"/>
    </row>
    <row r="87" spans="1:6">
      <c r="A87" s="166"/>
      <c r="B87" s="166" t="s">
        <v>3642</v>
      </c>
      <c r="C87" s="166">
        <v>100</v>
      </c>
      <c r="D87" s="166"/>
      <c r="E87" s="166"/>
      <c r="F87" s="166"/>
    </row>
    <row r="88" spans="1:6">
      <c r="A88" s="166"/>
      <c r="B88" s="166"/>
      <c r="C88" s="166"/>
      <c r="D88" s="166"/>
      <c r="E88" s="166"/>
      <c r="F88" s="166"/>
    </row>
    <row r="89" spans="1:6">
      <c r="A89" s="166"/>
      <c r="B89" s="166"/>
      <c r="C89" s="166"/>
      <c r="D89" s="166"/>
      <c r="E89" s="166"/>
      <c r="F89" s="166"/>
    </row>
    <row r="90" spans="1:6">
      <c r="A90" s="166"/>
      <c r="B90" s="166"/>
      <c r="C90" s="166"/>
      <c r="D90" s="166"/>
      <c r="E90" s="166"/>
      <c r="F90" s="166"/>
    </row>
    <row r="91" spans="1:6">
      <c r="A91" s="166"/>
      <c r="B91" s="166"/>
      <c r="C91" s="166"/>
      <c r="D91" s="166"/>
      <c r="E91" s="166"/>
      <c r="F91" s="166"/>
    </row>
    <row r="92" spans="1:6">
      <c r="A92" s="166"/>
      <c r="B92" s="166"/>
      <c r="C92" s="166"/>
      <c r="D92" s="166"/>
      <c r="E92" s="166"/>
      <c r="F92" s="166"/>
    </row>
  </sheetData>
  <hyperlinks>
    <hyperlink ref="F2" r:id="rId1" xr:uid="{00000000-0004-0000-2A00-000000000000}"/>
    <hyperlink ref="F4" r:id="rId2" xr:uid="{00000000-0004-0000-2A00-000001000000}"/>
    <hyperlink ref="F5" r:id="rId3" xr:uid="{00000000-0004-0000-2A00-000002000000}"/>
    <hyperlink ref="F7" r:id="rId4" xr:uid="{00000000-0004-0000-2A00-000003000000}"/>
    <hyperlink ref="F11" r:id="rId5" xr:uid="{00000000-0004-0000-2A00-000004000000}"/>
    <hyperlink ref="F12" r:id="rId6" xr:uid="{00000000-0004-0000-2A00-000005000000}"/>
    <hyperlink ref="F13" r:id="rId7" xr:uid="{00000000-0004-0000-2A00-000006000000}"/>
    <hyperlink ref="F14" r:id="rId8" xr:uid="{00000000-0004-0000-2A00-000007000000}"/>
    <hyperlink ref="F16" r:id="rId9" xr:uid="{00000000-0004-0000-2A00-000008000000}"/>
    <hyperlink ref="F18" r:id="rId10" xr:uid="{00000000-0004-0000-2A00-000009000000}"/>
    <hyperlink ref="F21" r:id="rId11" xr:uid="{00000000-0004-0000-2A00-00000A000000}"/>
    <hyperlink ref="F22" r:id="rId12" xr:uid="{00000000-0004-0000-2A00-00000B000000}"/>
    <hyperlink ref="F23" r:id="rId13" xr:uid="{00000000-0004-0000-2A00-00000C000000}"/>
    <hyperlink ref="F24" r:id="rId14" xr:uid="{00000000-0004-0000-2A00-00000D000000}"/>
    <hyperlink ref="F26" r:id="rId15" xr:uid="{00000000-0004-0000-2A00-00000E000000}"/>
    <hyperlink ref="F31" r:id="rId16" xr:uid="{00000000-0004-0000-2A00-00000F000000}"/>
    <hyperlink ref="F33" r:id="rId17" xr:uid="{00000000-0004-0000-2A00-000010000000}"/>
    <hyperlink ref="F34" r:id="rId18" xr:uid="{00000000-0004-0000-2A00-000011000000}"/>
    <hyperlink ref="F35" r:id="rId19" xr:uid="{00000000-0004-0000-2A00-000012000000}"/>
    <hyperlink ref="F36" r:id="rId20" xr:uid="{00000000-0004-0000-2A00-000013000000}"/>
    <hyperlink ref="F37" r:id="rId21" xr:uid="{00000000-0004-0000-2A00-000014000000}"/>
    <hyperlink ref="F38" r:id="rId22" xr:uid="{00000000-0004-0000-2A00-000015000000}"/>
    <hyperlink ref="F40" r:id="rId23" xr:uid="{00000000-0004-0000-2A00-000016000000}"/>
    <hyperlink ref="F41" r:id="rId24" xr:uid="{00000000-0004-0000-2A00-000017000000}"/>
    <hyperlink ref="F42" r:id="rId25" xr:uid="{00000000-0004-0000-2A00-000018000000}"/>
    <hyperlink ref="F43" r:id="rId26" xr:uid="{00000000-0004-0000-2A00-000019000000}"/>
    <hyperlink ref="F44" r:id="rId27" xr:uid="{00000000-0004-0000-2A00-00001A000000}"/>
    <hyperlink ref="F46" r:id="rId28" xr:uid="{00000000-0004-0000-2A00-00001B000000}"/>
    <hyperlink ref="F47" r:id="rId29" xr:uid="{00000000-0004-0000-2A00-00001C000000}"/>
    <hyperlink ref="F50" r:id="rId30" xr:uid="{00000000-0004-0000-2A00-00001D000000}"/>
    <hyperlink ref="F51" r:id="rId31" xr:uid="{00000000-0004-0000-2A00-00001E000000}"/>
    <hyperlink ref="F54" r:id="rId32" xr:uid="{00000000-0004-0000-2A00-00001F000000}"/>
    <hyperlink ref="F55" r:id="rId33" xr:uid="{00000000-0004-0000-2A00-000020000000}"/>
    <hyperlink ref="F56" r:id="rId34" xr:uid="{00000000-0004-0000-2A00-000021000000}"/>
    <hyperlink ref="F58" r:id="rId35" xr:uid="{00000000-0004-0000-2A00-000022000000}"/>
    <hyperlink ref="F59" r:id="rId36" xr:uid="{00000000-0004-0000-2A00-000023000000}"/>
    <hyperlink ref="F60" r:id="rId37" xr:uid="{00000000-0004-0000-2A00-000024000000}"/>
    <hyperlink ref="F62" r:id="rId38" xr:uid="{00000000-0004-0000-2A00-000025000000}"/>
    <hyperlink ref="F63" r:id="rId39" xr:uid="{00000000-0004-0000-2A00-000026000000}"/>
    <hyperlink ref="F64" r:id="rId40" xr:uid="{00000000-0004-0000-2A00-000027000000}"/>
    <hyperlink ref="F65" r:id="rId41" xr:uid="{00000000-0004-0000-2A00-000028000000}"/>
    <hyperlink ref="F67" r:id="rId42" xr:uid="{00000000-0004-0000-2A00-000029000000}"/>
    <hyperlink ref="F68" r:id="rId43" xr:uid="{00000000-0004-0000-2A00-00002A000000}"/>
    <hyperlink ref="F69" r:id="rId44" xr:uid="{00000000-0004-0000-2A00-00002B000000}"/>
    <hyperlink ref="F71" r:id="rId45" xr:uid="{00000000-0004-0000-2A00-00002C000000}"/>
    <hyperlink ref="F72" r:id="rId46" xr:uid="{00000000-0004-0000-2A00-00002D000000}"/>
    <hyperlink ref="F73" r:id="rId47" xr:uid="{00000000-0004-0000-2A00-00002E000000}"/>
    <hyperlink ref="F75" r:id="rId48" xr:uid="{00000000-0004-0000-2A00-00002F000000}"/>
    <hyperlink ref="F76" r:id="rId49" xr:uid="{00000000-0004-0000-2A00-000030000000}"/>
    <hyperlink ref="F77" r:id="rId50" xr:uid="{00000000-0004-0000-2A00-000031000000}"/>
    <hyperlink ref="F79" r:id="rId51" xr:uid="{00000000-0004-0000-2A00-000032000000}"/>
  </hyperlinks>
  <pageMargins left="0.7" right="0.7" top="0.78740157499999996" bottom="0.78740157499999996" header="0.3" footer="0.3"/>
  <legacyDrawing r:id="rId5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outlinePr summaryBelow="0" summaryRight="0"/>
  </sheetPr>
  <dimension ref="A1:H18"/>
  <sheetViews>
    <sheetView workbookViewId="0"/>
  </sheetViews>
  <sheetFormatPr baseColWidth="10" defaultColWidth="14.3984375" defaultRowHeight="15.75" customHeight="1"/>
  <cols>
    <col min="1" max="1" width="4.19921875" customWidth="1"/>
    <col min="2" max="2" width="69.19921875" customWidth="1"/>
  </cols>
  <sheetData>
    <row r="1" spans="1:8">
      <c r="A1" s="117"/>
      <c r="B1" s="117"/>
      <c r="C1" s="117"/>
      <c r="D1" s="117"/>
      <c r="E1" s="117"/>
      <c r="F1" s="117"/>
      <c r="G1" s="117"/>
    </row>
    <row r="2" spans="1:8">
      <c r="A2" s="205"/>
      <c r="B2" s="194" t="s">
        <v>3687</v>
      </c>
      <c r="C2" s="407" t="s">
        <v>3688</v>
      </c>
      <c r="D2" s="407" t="s">
        <v>1387</v>
      </c>
      <c r="E2" s="407" t="s">
        <v>3689</v>
      </c>
      <c r="F2" s="408" t="s">
        <v>3690</v>
      </c>
      <c r="G2" s="407" t="s">
        <v>3691</v>
      </c>
      <c r="H2" s="409" t="s">
        <v>3692</v>
      </c>
    </row>
    <row r="3" spans="1:8">
      <c r="A3" s="410">
        <v>1</v>
      </c>
      <c r="B3" s="410" t="s">
        <v>3693</v>
      </c>
      <c r="C3" s="411">
        <v>326356</v>
      </c>
      <c r="D3" s="412">
        <v>22813.765182186235</v>
      </c>
      <c r="E3" s="413"/>
      <c r="F3" s="412">
        <v>28000</v>
      </c>
      <c r="G3" s="412">
        <v>30000</v>
      </c>
      <c r="H3" s="223" t="s">
        <v>3694</v>
      </c>
    </row>
    <row r="4" spans="1:8">
      <c r="A4" s="410">
        <v>2</v>
      </c>
      <c r="B4" s="410" t="s">
        <v>3695</v>
      </c>
      <c r="C4" s="411">
        <v>49000</v>
      </c>
      <c r="D4" s="412">
        <v>10000</v>
      </c>
      <c r="E4" s="412">
        <v>154000</v>
      </c>
      <c r="F4" s="412">
        <v>158080</v>
      </c>
      <c r="G4" s="412">
        <v>245000</v>
      </c>
      <c r="H4" s="223"/>
    </row>
    <row r="5" spans="1:8">
      <c r="A5" s="410">
        <v>3</v>
      </c>
      <c r="B5" s="410"/>
      <c r="C5" s="411"/>
      <c r="D5" s="412"/>
      <c r="E5" s="413"/>
      <c r="F5" s="412"/>
      <c r="G5" s="412"/>
      <c r="H5" s="223"/>
    </row>
    <row r="6" spans="1:8">
      <c r="A6" s="410">
        <v>4</v>
      </c>
      <c r="B6" s="410" t="s">
        <v>3696</v>
      </c>
      <c r="C6" s="411">
        <v>140000</v>
      </c>
      <c r="D6" s="412">
        <v>640</v>
      </c>
      <c r="E6" s="412"/>
      <c r="F6" s="412">
        <v>3000</v>
      </c>
      <c r="G6" s="412">
        <v>4000</v>
      </c>
      <c r="H6" s="223"/>
    </row>
    <row r="7" spans="1:8">
      <c r="A7" s="410">
        <v>5</v>
      </c>
      <c r="B7" s="410" t="s">
        <v>3697</v>
      </c>
      <c r="C7" s="411"/>
      <c r="D7" s="412"/>
      <c r="E7" s="412"/>
      <c r="F7" s="412"/>
      <c r="G7" s="412"/>
      <c r="H7" s="22"/>
    </row>
    <row r="8" spans="1:8">
      <c r="A8" s="410">
        <v>6</v>
      </c>
      <c r="B8" s="410" t="s">
        <v>3698</v>
      </c>
      <c r="C8" s="411"/>
      <c r="D8" s="412"/>
      <c r="E8" s="412"/>
      <c r="F8" s="412"/>
      <c r="G8" s="412"/>
      <c r="H8" s="22"/>
    </row>
    <row r="9" spans="1:8">
      <c r="A9" s="410">
        <v>7</v>
      </c>
      <c r="B9" s="410" t="s">
        <v>3699</v>
      </c>
      <c r="C9" s="411">
        <v>814</v>
      </c>
      <c r="D9" s="412">
        <v>4070</v>
      </c>
      <c r="E9" s="412"/>
      <c r="F9" s="412"/>
      <c r="G9" s="412">
        <v>8954</v>
      </c>
      <c r="H9" s="22"/>
    </row>
    <row r="10" spans="1:8">
      <c r="A10" s="410">
        <v>8</v>
      </c>
      <c r="B10" s="410" t="s">
        <v>598</v>
      </c>
      <c r="C10" s="411"/>
      <c r="D10" s="412"/>
      <c r="E10" s="412"/>
      <c r="F10" s="412"/>
      <c r="G10" s="412"/>
      <c r="H10" s="22"/>
    </row>
    <row r="11" spans="1:8">
      <c r="A11" s="410">
        <v>9</v>
      </c>
      <c r="B11" s="410" t="s">
        <v>3700</v>
      </c>
      <c r="C11" s="411"/>
      <c r="D11" s="412"/>
      <c r="E11" s="412"/>
      <c r="F11" s="412"/>
      <c r="G11" s="412"/>
      <c r="H11" s="22"/>
    </row>
    <row r="12" spans="1:8">
      <c r="A12" s="410">
        <v>10</v>
      </c>
      <c r="B12" s="410"/>
      <c r="C12" s="411"/>
      <c r="D12" s="412"/>
      <c r="E12" s="412"/>
      <c r="F12" s="412"/>
      <c r="G12" s="412"/>
      <c r="H12" s="22"/>
    </row>
    <row r="13" spans="1:8">
      <c r="A13" s="410">
        <v>11</v>
      </c>
      <c r="B13" s="410"/>
      <c r="C13" s="411"/>
      <c r="D13" s="412"/>
      <c r="E13" s="412"/>
      <c r="F13" s="412"/>
      <c r="G13" s="412"/>
      <c r="H13" s="22"/>
    </row>
    <row r="14" spans="1:8">
      <c r="A14" s="410">
        <v>12</v>
      </c>
      <c r="B14" s="410" t="s">
        <v>3701</v>
      </c>
      <c r="C14" s="411">
        <v>23127</v>
      </c>
      <c r="D14" s="412"/>
      <c r="E14" s="412">
        <v>69381</v>
      </c>
      <c r="F14" s="412"/>
      <c r="G14" s="412">
        <v>115635</v>
      </c>
      <c r="H14" s="22"/>
    </row>
    <row r="15" spans="1:8">
      <c r="A15" s="87"/>
      <c r="B15" s="87"/>
      <c r="C15" s="206"/>
      <c r="D15" s="206"/>
      <c r="E15" s="206"/>
      <c r="F15" s="206"/>
      <c r="G15" s="206"/>
    </row>
    <row r="16" spans="1:8">
      <c r="A16" s="87"/>
      <c r="B16" s="414" t="s">
        <v>51</v>
      </c>
      <c r="C16" s="415"/>
      <c r="D16" s="412">
        <f t="shared" ref="D16:G16" si="0">SUM(D3:D13)</f>
        <v>37523.765182186238</v>
      </c>
      <c r="E16" s="412">
        <f t="shared" si="0"/>
        <v>154000</v>
      </c>
      <c r="F16" s="412">
        <f t="shared" si="0"/>
        <v>189080</v>
      </c>
      <c r="G16" s="412">
        <f t="shared" si="0"/>
        <v>287954</v>
      </c>
    </row>
    <row r="17" spans="1:7">
      <c r="A17" s="87"/>
      <c r="B17" s="87"/>
      <c r="C17" s="87"/>
      <c r="D17" s="87"/>
      <c r="E17" s="87"/>
      <c r="F17" s="87"/>
      <c r="G17" s="87"/>
    </row>
    <row r="18" spans="1:7">
      <c r="A18" s="87"/>
      <c r="B18" s="87"/>
      <c r="C18" s="87"/>
      <c r="D18" s="87"/>
      <c r="E18" s="87"/>
      <c r="F18" s="87"/>
      <c r="G18" s="87"/>
    </row>
  </sheetData>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outlinePr summaryBelow="0" summaryRight="0"/>
  </sheetPr>
  <dimension ref="A1:Z1008"/>
  <sheetViews>
    <sheetView workbookViewId="0"/>
  </sheetViews>
  <sheetFormatPr baseColWidth="10" defaultColWidth="14.3984375" defaultRowHeight="15.75" customHeight="1"/>
  <cols>
    <col min="1" max="1" width="19.19921875" customWidth="1"/>
    <col min="4" max="4" width="18.796875" customWidth="1"/>
    <col min="5" max="5" width="73.59765625" customWidth="1"/>
    <col min="9" max="9" width="19.19921875" customWidth="1"/>
  </cols>
  <sheetData>
    <row r="1" spans="1:26" ht="14">
      <c r="A1" s="416" t="s">
        <v>3702</v>
      </c>
      <c r="B1" s="416" t="s">
        <v>3703</v>
      </c>
      <c r="C1" s="416" t="s">
        <v>3704</v>
      </c>
      <c r="D1" s="416" t="s">
        <v>3705</v>
      </c>
      <c r="E1" s="416" t="s">
        <v>3706</v>
      </c>
      <c r="F1" s="87" t="s">
        <v>3707</v>
      </c>
      <c r="G1" s="87"/>
      <c r="H1" s="87"/>
      <c r="I1" s="416" t="s">
        <v>3178</v>
      </c>
      <c r="J1" s="87"/>
      <c r="K1" s="87"/>
      <c r="L1" s="87"/>
      <c r="M1" s="87"/>
      <c r="N1" s="87"/>
      <c r="O1" s="87"/>
      <c r="P1" s="87"/>
      <c r="Q1" s="87"/>
      <c r="R1" s="87"/>
      <c r="S1" s="87"/>
      <c r="T1" s="87"/>
      <c r="U1" s="87"/>
      <c r="V1" s="87"/>
      <c r="W1" s="87"/>
      <c r="X1" s="87"/>
      <c r="Y1" s="87"/>
      <c r="Z1" s="87"/>
    </row>
    <row r="2" spans="1:26" ht="14">
      <c r="A2" s="417">
        <v>44488</v>
      </c>
      <c r="B2" s="418">
        <v>2021001372</v>
      </c>
      <c r="C2" s="87" t="s">
        <v>3708</v>
      </c>
      <c r="D2" s="87" t="s">
        <v>3709</v>
      </c>
      <c r="E2" s="87" t="s">
        <v>3710</v>
      </c>
      <c r="F2" s="117" t="s">
        <v>3711</v>
      </c>
      <c r="G2" s="117"/>
      <c r="H2" s="117"/>
      <c r="I2" s="87" t="s">
        <v>3712</v>
      </c>
      <c r="J2" s="117"/>
      <c r="K2" s="117"/>
      <c r="L2" s="117"/>
      <c r="M2" s="117"/>
      <c r="N2" s="117"/>
      <c r="O2" s="117"/>
      <c r="P2" s="117"/>
      <c r="Q2" s="117"/>
      <c r="R2" s="117"/>
      <c r="S2" s="117"/>
      <c r="T2" s="117"/>
      <c r="U2" s="117"/>
      <c r="V2" s="117"/>
      <c r="W2" s="117"/>
      <c r="X2" s="117"/>
      <c r="Y2" s="117"/>
      <c r="Z2" s="87"/>
    </row>
    <row r="3" spans="1:26" ht="20.25" customHeight="1">
      <c r="A3" s="417">
        <v>44489</v>
      </c>
      <c r="B3" s="418">
        <v>2021001427</v>
      </c>
      <c r="C3" s="87" t="s">
        <v>3713</v>
      </c>
      <c r="D3" s="87" t="s">
        <v>3714</v>
      </c>
      <c r="E3" s="87" t="s">
        <v>3715</v>
      </c>
      <c r="F3" s="117" t="s">
        <v>3716</v>
      </c>
      <c r="G3" s="117"/>
      <c r="H3" s="117"/>
      <c r="I3" s="87" t="s">
        <v>3717</v>
      </c>
      <c r="J3" s="117"/>
      <c r="K3" s="117"/>
      <c r="L3" s="117"/>
      <c r="M3" s="117"/>
      <c r="N3" s="117"/>
      <c r="O3" s="117"/>
      <c r="P3" s="117"/>
      <c r="Q3" s="117"/>
      <c r="R3" s="117"/>
      <c r="S3" s="117"/>
      <c r="T3" s="117"/>
      <c r="U3" s="117"/>
      <c r="V3" s="117"/>
      <c r="W3" s="117"/>
      <c r="X3" s="117"/>
      <c r="Y3" s="87"/>
      <c r="Z3" s="87"/>
    </row>
    <row r="4" spans="1:26" ht="17.25" customHeight="1">
      <c r="A4" s="419">
        <v>44485</v>
      </c>
      <c r="B4" s="418">
        <v>2021001354</v>
      </c>
      <c r="C4" s="87" t="s">
        <v>3718</v>
      </c>
      <c r="D4" s="87" t="s">
        <v>3719</v>
      </c>
      <c r="E4" s="87" t="s">
        <v>3720</v>
      </c>
      <c r="F4" s="117" t="s">
        <v>3721</v>
      </c>
      <c r="G4" s="117"/>
      <c r="H4" s="117"/>
      <c r="I4" s="87" t="s">
        <v>3722</v>
      </c>
      <c r="J4" s="87"/>
      <c r="K4" s="87"/>
      <c r="L4" s="87"/>
      <c r="M4" s="87"/>
      <c r="N4" s="87"/>
      <c r="O4" s="87"/>
      <c r="P4" s="87"/>
      <c r="Q4" s="87"/>
      <c r="R4" s="87"/>
      <c r="S4" s="87"/>
      <c r="T4" s="87"/>
      <c r="U4" s="87"/>
      <c r="V4" s="87"/>
      <c r="W4" s="87"/>
      <c r="X4" s="87"/>
      <c r="Y4" s="87"/>
      <c r="Z4" s="87"/>
    </row>
    <row r="5" spans="1:26" ht="14">
      <c r="A5" s="417">
        <v>44502</v>
      </c>
      <c r="B5" s="418">
        <v>2021001581</v>
      </c>
      <c r="C5" s="87" t="s">
        <v>3723</v>
      </c>
      <c r="D5" s="87" t="s">
        <v>3724</v>
      </c>
      <c r="E5" s="87" t="s">
        <v>3725</v>
      </c>
      <c r="F5" s="117" t="s">
        <v>3726</v>
      </c>
      <c r="G5" s="117"/>
      <c r="H5" s="117"/>
      <c r="I5" s="87" t="s">
        <v>3727</v>
      </c>
      <c r="J5" s="117"/>
      <c r="K5" s="117"/>
      <c r="L5" s="117"/>
      <c r="M5" s="117"/>
      <c r="N5" s="117"/>
      <c r="O5" s="117"/>
      <c r="P5" s="117"/>
      <c r="Q5" s="117"/>
      <c r="R5" s="117"/>
      <c r="S5" s="117"/>
      <c r="T5" s="117"/>
      <c r="U5" s="117"/>
      <c r="V5" s="87"/>
      <c r="W5" s="87"/>
      <c r="X5" s="87"/>
      <c r="Y5" s="87"/>
      <c r="Z5" s="87"/>
    </row>
    <row r="6" spans="1:26" ht="14">
      <c r="A6" s="417">
        <v>44525</v>
      </c>
      <c r="B6" s="418">
        <v>2021001843</v>
      </c>
      <c r="C6" s="87" t="s">
        <v>3728</v>
      </c>
      <c r="D6" s="197" t="s">
        <v>3729</v>
      </c>
      <c r="E6" s="87" t="s">
        <v>3725</v>
      </c>
      <c r="F6" s="87" t="s">
        <v>3730</v>
      </c>
      <c r="G6" s="87"/>
      <c r="H6" s="87"/>
      <c r="I6" s="87" t="s">
        <v>3731</v>
      </c>
      <c r="J6" s="87"/>
      <c r="K6" s="87"/>
      <c r="L6" s="87"/>
      <c r="M6" s="87"/>
      <c r="N6" s="87"/>
      <c r="O6" s="87"/>
      <c r="P6" s="87"/>
      <c r="Q6" s="87"/>
      <c r="R6" s="87"/>
      <c r="S6" s="87"/>
      <c r="T6" s="87"/>
      <c r="U6" s="87"/>
      <c r="V6" s="87"/>
      <c r="W6" s="87"/>
      <c r="X6" s="87"/>
      <c r="Y6" s="87"/>
      <c r="Z6" s="87"/>
    </row>
    <row r="7" spans="1:26" ht="14">
      <c r="A7" s="419">
        <v>44530</v>
      </c>
      <c r="B7" s="418">
        <v>2021001963</v>
      </c>
      <c r="C7" s="87" t="s">
        <v>3732</v>
      </c>
      <c r="D7" s="87" t="s">
        <v>3733</v>
      </c>
      <c r="E7" s="87" t="s">
        <v>3734</v>
      </c>
      <c r="F7" s="87" t="s">
        <v>3735</v>
      </c>
      <c r="G7" s="87"/>
      <c r="H7" s="87"/>
      <c r="I7" s="87" t="s">
        <v>3736</v>
      </c>
      <c r="J7" s="87"/>
      <c r="K7" s="87"/>
      <c r="L7" s="87"/>
      <c r="M7" s="87"/>
      <c r="N7" s="87"/>
      <c r="O7" s="87"/>
      <c r="P7" s="87"/>
      <c r="Q7" s="87"/>
      <c r="R7" s="87"/>
      <c r="S7" s="87"/>
      <c r="T7" s="87"/>
      <c r="U7" s="87"/>
      <c r="V7" s="87"/>
      <c r="W7" s="87"/>
      <c r="X7" s="87"/>
      <c r="Y7" s="87"/>
      <c r="Z7" s="87"/>
    </row>
    <row r="8" spans="1:26" ht="14">
      <c r="A8" s="417">
        <v>44529</v>
      </c>
      <c r="B8" s="418">
        <v>2021001954</v>
      </c>
      <c r="C8" s="87" t="s">
        <v>3737</v>
      </c>
      <c r="D8" s="87" t="s">
        <v>3738</v>
      </c>
      <c r="E8" s="87" t="s">
        <v>3739</v>
      </c>
      <c r="F8" s="87" t="s">
        <v>3740</v>
      </c>
      <c r="G8" s="87"/>
      <c r="H8" s="87"/>
      <c r="I8" s="87" t="s">
        <v>3741</v>
      </c>
      <c r="J8" s="87"/>
      <c r="K8" s="87"/>
      <c r="L8" s="87"/>
      <c r="M8" s="87"/>
      <c r="N8" s="87"/>
      <c r="O8" s="87"/>
      <c r="P8" s="87"/>
      <c r="Q8" s="87"/>
      <c r="R8" s="87"/>
      <c r="S8" s="87"/>
      <c r="T8" s="87"/>
      <c r="U8" s="87"/>
      <c r="V8" s="87"/>
      <c r="W8" s="87"/>
      <c r="X8" s="87"/>
      <c r="Y8" s="87"/>
      <c r="Z8" s="87"/>
    </row>
    <row r="9" spans="1:26" ht="14.25" customHeight="1">
      <c r="A9" s="416">
        <v>44566</v>
      </c>
      <c r="B9" s="87">
        <v>2021003095</v>
      </c>
      <c r="C9" s="87" t="s">
        <v>3742</v>
      </c>
      <c r="D9" s="87" t="s">
        <v>3714</v>
      </c>
      <c r="E9" s="87" t="s">
        <v>3743</v>
      </c>
      <c r="F9" s="87" t="s">
        <v>3744</v>
      </c>
      <c r="G9" s="87"/>
      <c r="H9" s="87"/>
      <c r="I9" s="87" t="s">
        <v>3745</v>
      </c>
      <c r="J9" s="87"/>
      <c r="K9" s="87"/>
      <c r="L9" s="87"/>
      <c r="M9" s="87"/>
      <c r="N9" s="87"/>
      <c r="O9" s="87"/>
      <c r="P9" s="87"/>
      <c r="Q9" s="87"/>
      <c r="R9" s="87"/>
      <c r="S9" s="87"/>
      <c r="T9" s="87"/>
      <c r="U9" s="87"/>
      <c r="V9" s="87"/>
      <c r="W9" s="87"/>
      <c r="X9" s="87"/>
      <c r="Y9" s="87"/>
      <c r="Z9" s="87"/>
    </row>
    <row r="10" spans="1:26" ht="16.5" customHeight="1">
      <c r="A10" s="87">
        <v>44570</v>
      </c>
      <c r="B10" s="87">
        <v>2021003211</v>
      </c>
      <c r="C10" s="87" t="s">
        <v>3746</v>
      </c>
      <c r="D10" s="87" t="s">
        <v>3747</v>
      </c>
      <c r="E10" s="87" t="s">
        <v>3748</v>
      </c>
      <c r="F10" s="87" t="s">
        <v>3749</v>
      </c>
      <c r="G10" s="87"/>
      <c r="H10" s="87"/>
      <c r="I10" s="87" t="s">
        <v>3750</v>
      </c>
      <c r="J10" s="87"/>
      <c r="K10" s="87"/>
      <c r="L10" s="87"/>
      <c r="M10" s="87"/>
      <c r="N10" s="87"/>
      <c r="O10" s="87"/>
      <c r="P10" s="87"/>
      <c r="Q10" s="87"/>
      <c r="R10" s="87"/>
      <c r="S10" s="87"/>
      <c r="T10" s="87"/>
      <c r="U10" s="87"/>
      <c r="V10" s="87"/>
      <c r="W10" s="87"/>
      <c r="X10" s="87"/>
      <c r="Y10" s="87"/>
      <c r="Z10" s="87"/>
    </row>
    <row r="11" spans="1:26" ht="14">
      <c r="A11" s="87">
        <v>44565</v>
      </c>
      <c r="B11" s="87"/>
      <c r="C11" s="87" t="s">
        <v>3751</v>
      </c>
      <c r="D11" s="87"/>
      <c r="E11" s="87" t="s">
        <v>3752</v>
      </c>
      <c r="F11" s="87" t="s">
        <v>3753</v>
      </c>
      <c r="G11" s="87"/>
      <c r="H11" s="87"/>
      <c r="I11" s="87" t="s">
        <v>3754</v>
      </c>
      <c r="J11" s="87"/>
      <c r="K11" s="87"/>
      <c r="L11" s="87"/>
      <c r="M11" s="87"/>
      <c r="N11" s="87"/>
      <c r="O11" s="87"/>
      <c r="P11" s="87"/>
      <c r="Q11" s="87"/>
      <c r="R11" s="87"/>
      <c r="S11" s="87"/>
      <c r="T11" s="87"/>
      <c r="U11" s="87"/>
      <c r="V11" s="87"/>
      <c r="W11" s="87"/>
      <c r="X11" s="87"/>
      <c r="Y11" s="87"/>
      <c r="Z11" s="87"/>
    </row>
    <row r="12" spans="1:26" ht="17.25" customHeight="1">
      <c r="A12" s="87">
        <v>44571</v>
      </c>
      <c r="B12" s="14">
        <v>2022000181</v>
      </c>
      <c r="C12" s="87" t="s">
        <v>3755</v>
      </c>
      <c r="D12" s="87" t="s">
        <v>3756</v>
      </c>
      <c r="E12" s="197" t="s">
        <v>3757</v>
      </c>
      <c r="F12" s="87" t="s">
        <v>3758</v>
      </c>
      <c r="G12" s="87"/>
      <c r="H12" s="87"/>
      <c r="I12" s="87" t="s">
        <v>3759</v>
      </c>
      <c r="J12" s="87"/>
      <c r="K12" s="87"/>
      <c r="L12" s="87"/>
      <c r="M12" s="87"/>
      <c r="N12" s="87"/>
      <c r="O12" s="87"/>
      <c r="P12" s="87"/>
      <c r="Q12" s="87"/>
      <c r="R12" s="87"/>
      <c r="S12" s="87"/>
      <c r="T12" s="87"/>
      <c r="U12" s="87"/>
      <c r="V12" s="87"/>
      <c r="W12" s="87"/>
      <c r="X12" s="87"/>
      <c r="Y12" s="87"/>
      <c r="Z12" s="87"/>
    </row>
    <row r="13" spans="1:26" ht="19.5" customHeight="1">
      <c r="A13" s="87">
        <v>44574</v>
      </c>
      <c r="B13" s="87"/>
      <c r="C13" s="87" t="s">
        <v>3760</v>
      </c>
      <c r="D13" s="87" t="s">
        <v>3761</v>
      </c>
      <c r="E13" s="87" t="s">
        <v>3762</v>
      </c>
      <c r="F13" s="87" t="s">
        <v>3763</v>
      </c>
      <c r="G13" s="87"/>
      <c r="H13" s="87"/>
      <c r="I13" s="87" t="s">
        <v>3764</v>
      </c>
      <c r="J13" s="87"/>
      <c r="K13" s="87"/>
      <c r="L13" s="87"/>
      <c r="M13" s="87"/>
      <c r="N13" s="87"/>
      <c r="O13" s="87"/>
      <c r="P13" s="87"/>
      <c r="Q13" s="87"/>
      <c r="R13" s="87"/>
      <c r="S13" s="87"/>
      <c r="T13" s="87"/>
      <c r="U13" s="87"/>
      <c r="V13" s="87"/>
      <c r="W13" s="87"/>
      <c r="X13" s="87"/>
      <c r="Y13" s="87"/>
      <c r="Z13" s="87"/>
    </row>
    <row r="14" spans="1:26" ht="16.5" customHeight="1">
      <c r="A14" s="87">
        <v>44575</v>
      </c>
      <c r="B14" s="87"/>
      <c r="C14" s="87" t="s">
        <v>3765</v>
      </c>
      <c r="D14" s="87" t="s">
        <v>3761</v>
      </c>
      <c r="E14" s="197" t="s">
        <v>3766</v>
      </c>
      <c r="F14" s="87" t="s">
        <v>3767</v>
      </c>
      <c r="G14" s="87"/>
      <c r="H14" s="87"/>
      <c r="I14" s="87" t="s">
        <v>3768</v>
      </c>
      <c r="J14" s="87"/>
      <c r="K14" s="87"/>
      <c r="L14" s="87"/>
      <c r="M14" s="87"/>
      <c r="N14" s="87"/>
      <c r="O14" s="87"/>
      <c r="P14" s="87"/>
      <c r="Q14" s="87"/>
      <c r="R14" s="87"/>
      <c r="S14" s="87"/>
      <c r="T14" s="87"/>
      <c r="U14" s="87"/>
      <c r="V14" s="87"/>
      <c r="W14" s="87"/>
      <c r="X14" s="87"/>
      <c r="Y14" s="87"/>
      <c r="Z14" s="87"/>
    </row>
    <row r="15" spans="1:26" ht="14">
      <c r="A15" s="87">
        <v>44585</v>
      </c>
      <c r="B15" s="87">
        <v>2022000098</v>
      </c>
      <c r="C15" s="87" t="s">
        <v>3769</v>
      </c>
      <c r="D15" s="197" t="s">
        <v>3761</v>
      </c>
      <c r="E15" s="197" t="s">
        <v>3770</v>
      </c>
      <c r="F15" s="87" t="s">
        <v>3771</v>
      </c>
      <c r="G15" s="87"/>
      <c r="H15" s="87"/>
      <c r="I15" s="87" t="s">
        <v>3772</v>
      </c>
      <c r="J15" s="87"/>
      <c r="K15" s="87"/>
      <c r="L15" s="87"/>
      <c r="M15" s="87"/>
      <c r="N15" s="87"/>
      <c r="O15" s="87"/>
      <c r="P15" s="87"/>
      <c r="Q15" s="87"/>
      <c r="R15" s="87"/>
      <c r="S15" s="87"/>
      <c r="T15" s="87"/>
      <c r="U15" s="87"/>
      <c r="V15" s="87"/>
      <c r="W15" s="87"/>
      <c r="X15" s="87"/>
      <c r="Y15" s="87"/>
      <c r="Z15" s="87"/>
    </row>
    <row r="16" spans="1:26" ht="14">
      <c r="A16" s="87">
        <v>44585</v>
      </c>
      <c r="B16" s="87">
        <v>2022000272</v>
      </c>
      <c r="C16" s="87" t="s">
        <v>3773</v>
      </c>
      <c r="D16" s="197" t="s">
        <v>3761</v>
      </c>
      <c r="E16" s="197" t="s">
        <v>3774</v>
      </c>
      <c r="F16" s="87" t="s">
        <v>3775</v>
      </c>
      <c r="G16" s="87"/>
      <c r="H16" s="87"/>
      <c r="I16" s="87" t="s">
        <v>3776</v>
      </c>
      <c r="J16" s="87"/>
      <c r="K16" s="87"/>
      <c r="L16" s="87"/>
      <c r="M16" s="87"/>
      <c r="N16" s="87"/>
      <c r="O16" s="87"/>
      <c r="P16" s="87"/>
      <c r="Q16" s="87"/>
      <c r="R16" s="87"/>
      <c r="S16" s="87"/>
      <c r="T16" s="87"/>
      <c r="U16" s="87"/>
      <c r="V16" s="87"/>
      <c r="W16" s="87"/>
      <c r="X16" s="87"/>
      <c r="Y16" s="87"/>
      <c r="Z16" s="87"/>
    </row>
    <row r="17" spans="1:26" ht="18" customHeight="1">
      <c r="A17" s="87">
        <v>44588</v>
      </c>
      <c r="B17" s="87"/>
      <c r="C17" s="87" t="s">
        <v>3777</v>
      </c>
      <c r="D17" s="87" t="s">
        <v>3778</v>
      </c>
      <c r="E17" s="197" t="s">
        <v>3779</v>
      </c>
      <c r="F17" s="87" t="s">
        <v>3780</v>
      </c>
      <c r="G17" s="87"/>
      <c r="H17" s="87"/>
      <c r="I17" s="87" t="s">
        <v>3781</v>
      </c>
      <c r="J17" s="87"/>
      <c r="K17" s="87"/>
      <c r="L17" s="87"/>
      <c r="M17" s="87"/>
      <c r="N17" s="87"/>
      <c r="O17" s="87"/>
      <c r="P17" s="87"/>
      <c r="Q17" s="87"/>
      <c r="R17" s="87"/>
      <c r="S17" s="87"/>
      <c r="T17" s="87"/>
      <c r="U17" s="87"/>
      <c r="V17" s="87"/>
      <c r="W17" s="87"/>
      <c r="X17" s="87"/>
      <c r="Y17" s="87"/>
      <c r="Z17" s="87"/>
    </row>
    <row r="18" spans="1:26" ht="18" customHeight="1">
      <c r="A18" s="87">
        <v>44588</v>
      </c>
      <c r="B18" s="87"/>
      <c r="C18" s="87" t="s">
        <v>3782</v>
      </c>
      <c r="D18" s="87" t="s">
        <v>3778</v>
      </c>
      <c r="E18" s="197" t="s">
        <v>3770</v>
      </c>
      <c r="F18" s="87" t="s">
        <v>3783</v>
      </c>
      <c r="G18" s="87"/>
      <c r="H18" s="87"/>
      <c r="I18" s="87" t="s">
        <v>3784</v>
      </c>
      <c r="J18" s="87"/>
      <c r="K18" s="87"/>
      <c r="L18" s="87"/>
      <c r="M18" s="87"/>
      <c r="N18" s="87"/>
      <c r="O18" s="87"/>
      <c r="P18" s="87"/>
      <c r="Q18" s="87"/>
      <c r="R18" s="87"/>
      <c r="S18" s="87"/>
      <c r="T18" s="87"/>
      <c r="U18" s="87"/>
      <c r="V18" s="87"/>
      <c r="W18" s="87"/>
      <c r="X18" s="87"/>
      <c r="Y18" s="87"/>
      <c r="Z18" s="87"/>
    </row>
    <row r="19" spans="1:26" ht="14">
      <c r="A19" s="87">
        <v>44602</v>
      </c>
      <c r="B19" s="87">
        <v>2022000405</v>
      </c>
      <c r="C19" s="87" t="s">
        <v>3785</v>
      </c>
      <c r="D19" s="87" t="s">
        <v>3786</v>
      </c>
      <c r="E19" s="87" t="s">
        <v>3787</v>
      </c>
      <c r="F19" s="87"/>
      <c r="G19" s="87"/>
      <c r="H19" s="87"/>
      <c r="I19" s="87" t="s">
        <v>3788</v>
      </c>
      <c r="J19" s="87"/>
      <c r="K19" s="87"/>
      <c r="L19" s="87"/>
      <c r="M19" s="87"/>
      <c r="N19" s="87"/>
      <c r="O19" s="87"/>
      <c r="P19" s="87"/>
      <c r="Q19" s="87"/>
      <c r="R19" s="87"/>
      <c r="S19" s="87"/>
      <c r="T19" s="87"/>
      <c r="U19" s="87"/>
      <c r="V19" s="87"/>
      <c r="W19" s="87"/>
      <c r="X19" s="87"/>
      <c r="Y19" s="87"/>
      <c r="Z19" s="87"/>
    </row>
    <row r="20" spans="1:26" ht="16.5" customHeight="1">
      <c r="A20" s="87">
        <v>44629</v>
      </c>
      <c r="B20" s="87"/>
      <c r="C20" s="87" t="s">
        <v>3789</v>
      </c>
      <c r="D20" s="87"/>
      <c r="E20" s="87" t="s">
        <v>3790</v>
      </c>
      <c r="F20" s="87" t="s">
        <v>3791</v>
      </c>
      <c r="G20" s="87"/>
      <c r="H20" s="87"/>
      <c r="I20" s="87" t="s">
        <v>3792</v>
      </c>
      <c r="J20" s="87"/>
      <c r="K20" s="87"/>
      <c r="L20" s="87"/>
      <c r="M20" s="87"/>
      <c r="N20" s="87"/>
      <c r="O20" s="87"/>
      <c r="P20" s="87"/>
      <c r="Q20" s="87"/>
      <c r="R20" s="87"/>
      <c r="S20" s="87"/>
      <c r="T20" s="87"/>
      <c r="U20" s="87"/>
      <c r="V20" s="87"/>
      <c r="W20" s="87"/>
      <c r="X20" s="87"/>
      <c r="Y20" s="87"/>
      <c r="Z20" s="87"/>
    </row>
    <row r="21" spans="1:26" ht="18" customHeight="1">
      <c r="A21" s="87">
        <v>44643</v>
      </c>
      <c r="B21" s="87">
        <v>2022000909</v>
      </c>
      <c r="C21" s="87" t="s">
        <v>3793</v>
      </c>
      <c r="D21" s="87" t="s">
        <v>3794</v>
      </c>
      <c r="E21" s="87" t="s">
        <v>3795</v>
      </c>
      <c r="F21" s="87" t="s">
        <v>3796</v>
      </c>
      <c r="G21" s="87"/>
      <c r="H21" s="87"/>
      <c r="I21" s="87" t="s">
        <v>3797</v>
      </c>
      <c r="J21" s="87"/>
      <c r="K21" s="87"/>
      <c r="L21" s="87"/>
      <c r="M21" s="87"/>
      <c r="N21" s="87"/>
      <c r="O21" s="87"/>
      <c r="P21" s="87"/>
      <c r="Q21" s="87"/>
      <c r="R21" s="87"/>
      <c r="S21" s="87"/>
      <c r="T21" s="87"/>
      <c r="U21" s="87"/>
      <c r="V21" s="87"/>
      <c r="W21" s="87"/>
      <c r="X21" s="87"/>
      <c r="Y21" s="87"/>
      <c r="Z21" s="87"/>
    </row>
    <row r="22" spans="1:26" ht="18" customHeight="1">
      <c r="A22" s="87">
        <v>44650</v>
      </c>
      <c r="B22" s="87">
        <v>2022000962</v>
      </c>
      <c r="C22" s="87" t="s">
        <v>3798</v>
      </c>
      <c r="D22" s="87"/>
      <c r="E22" s="87" t="s">
        <v>3799</v>
      </c>
      <c r="F22" s="87" t="s">
        <v>3800</v>
      </c>
      <c r="G22" s="87"/>
      <c r="H22" s="87"/>
      <c r="I22" s="87" t="s">
        <v>3801</v>
      </c>
      <c r="J22" s="87"/>
      <c r="K22" s="87"/>
      <c r="L22" s="87"/>
      <c r="M22" s="87"/>
      <c r="N22" s="87"/>
      <c r="O22" s="87"/>
      <c r="P22" s="87"/>
      <c r="Q22" s="87"/>
      <c r="R22" s="87"/>
      <c r="S22" s="87"/>
      <c r="T22" s="87"/>
      <c r="U22" s="87"/>
      <c r="V22" s="87"/>
      <c r="W22" s="87"/>
      <c r="X22" s="87"/>
      <c r="Y22" s="87"/>
      <c r="Z22" s="87"/>
    </row>
    <row r="23" spans="1:26" ht="14">
      <c r="A23" s="87">
        <v>44655</v>
      </c>
      <c r="B23" s="87">
        <v>2022000941</v>
      </c>
      <c r="C23" s="87" t="s">
        <v>3802</v>
      </c>
      <c r="D23" s="87"/>
      <c r="E23" s="87" t="s">
        <v>3803</v>
      </c>
      <c r="F23" s="87" t="s">
        <v>3804</v>
      </c>
      <c r="G23" s="87"/>
      <c r="H23" s="87"/>
      <c r="I23" s="87" t="s">
        <v>3805</v>
      </c>
      <c r="J23" s="87"/>
      <c r="K23" s="87"/>
      <c r="L23" s="87"/>
      <c r="M23" s="87"/>
      <c r="N23" s="87"/>
      <c r="O23" s="87"/>
      <c r="P23" s="87"/>
      <c r="Q23" s="87"/>
      <c r="R23" s="87"/>
      <c r="S23" s="87"/>
      <c r="T23" s="87"/>
      <c r="U23" s="87"/>
      <c r="V23" s="87"/>
      <c r="W23" s="87"/>
      <c r="X23" s="87"/>
      <c r="Y23" s="87"/>
      <c r="Z23" s="87"/>
    </row>
    <row r="24" spans="1:26" ht="14">
      <c r="A24" s="87"/>
      <c r="B24" s="87"/>
      <c r="C24" s="87"/>
      <c r="D24" s="87"/>
      <c r="E24" s="87"/>
      <c r="F24" s="87"/>
      <c r="G24" s="87"/>
      <c r="H24" s="87"/>
      <c r="I24" s="87"/>
      <c r="J24" s="87"/>
      <c r="K24" s="87"/>
      <c r="L24" s="87"/>
      <c r="M24" s="87"/>
      <c r="N24" s="87"/>
      <c r="O24" s="87"/>
      <c r="P24" s="87"/>
      <c r="Q24" s="87"/>
      <c r="R24" s="87"/>
      <c r="S24" s="87"/>
      <c r="T24" s="87"/>
      <c r="U24" s="87"/>
      <c r="V24" s="87"/>
      <c r="W24" s="87"/>
      <c r="X24" s="87"/>
      <c r="Y24" s="87"/>
      <c r="Z24" s="87"/>
    </row>
    <row r="25" spans="1:26" ht="14">
      <c r="A25" s="87"/>
      <c r="B25" s="87"/>
      <c r="C25" s="87"/>
      <c r="D25" s="87"/>
      <c r="E25" s="87"/>
      <c r="F25" s="87"/>
      <c r="G25" s="87"/>
      <c r="H25" s="87"/>
      <c r="I25" s="87"/>
      <c r="J25" s="87"/>
      <c r="K25" s="87"/>
      <c r="L25" s="87"/>
      <c r="M25" s="87"/>
      <c r="N25" s="87"/>
      <c r="O25" s="87"/>
      <c r="P25" s="87"/>
      <c r="Q25" s="87"/>
      <c r="R25" s="87"/>
      <c r="S25" s="87"/>
      <c r="T25" s="87"/>
      <c r="U25" s="87"/>
      <c r="V25" s="87"/>
      <c r="W25" s="87"/>
      <c r="X25" s="87"/>
      <c r="Y25" s="87"/>
      <c r="Z25" s="87"/>
    </row>
    <row r="26" spans="1:26" ht="14">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row>
    <row r="27" spans="1:26" ht="14">
      <c r="A27" s="87"/>
      <c r="B27" s="87"/>
      <c r="C27" s="87"/>
      <c r="D27" s="87"/>
      <c r="E27" s="87"/>
      <c r="F27" s="87"/>
      <c r="G27" s="87"/>
      <c r="H27" s="87"/>
      <c r="I27" s="87"/>
      <c r="J27" s="87"/>
      <c r="K27" s="87"/>
      <c r="L27" s="87"/>
      <c r="M27" s="87"/>
      <c r="N27" s="87"/>
      <c r="O27" s="87"/>
      <c r="P27" s="87"/>
      <c r="Q27" s="87"/>
      <c r="R27" s="87"/>
      <c r="S27" s="87"/>
      <c r="T27" s="87"/>
      <c r="U27" s="87"/>
      <c r="V27" s="87"/>
      <c r="W27" s="87"/>
      <c r="X27" s="87"/>
      <c r="Y27" s="87"/>
      <c r="Z27" s="87"/>
    </row>
    <row r="28" spans="1:26" ht="14">
      <c r="A28" s="87"/>
      <c r="B28" s="87"/>
      <c r="C28" s="87"/>
      <c r="D28" s="87"/>
      <c r="E28" s="87"/>
      <c r="F28" s="87"/>
      <c r="G28" s="87"/>
      <c r="H28" s="87"/>
      <c r="I28" s="87"/>
      <c r="J28" s="87"/>
      <c r="K28" s="87"/>
      <c r="L28" s="87"/>
      <c r="M28" s="87"/>
      <c r="N28" s="87"/>
      <c r="O28" s="87"/>
      <c r="P28" s="87"/>
      <c r="Q28" s="87"/>
      <c r="R28" s="87"/>
      <c r="S28" s="87"/>
      <c r="T28" s="87"/>
      <c r="U28" s="87"/>
      <c r="V28" s="87"/>
      <c r="W28" s="87"/>
      <c r="X28" s="87"/>
      <c r="Y28" s="87"/>
      <c r="Z28" s="87"/>
    </row>
    <row r="29" spans="1:26" ht="14">
      <c r="A29" s="87"/>
      <c r="B29" s="87"/>
      <c r="C29" s="87"/>
      <c r="D29" s="87"/>
      <c r="E29" s="87"/>
      <c r="F29" s="87"/>
      <c r="G29" s="87"/>
      <c r="H29" s="87"/>
      <c r="I29" s="87"/>
      <c r="J29" s="87"/>
      <c r="K29" s="87"/>
      <c r="L29" s="87"/>
      <c r="M29" s="87"/>
      <c r="N29" s="87"/>
      <c r="O29" s="87"/>
      <c r="P29" s="87"/>
      <c r="Q29" s="87"/>
      <c r="R29" s="87"/>
      <c r="S29" s="87"/>
      <c r="T29" s="87"/>
      <c r="U29" s="87"/>
      <c r="V29" s="87"/>
      <c r="W29" s="87"/>
      <c r="X29" s="87"/>
      <c r="Y29" s="87"/>
      <c r="Z29" s="87"/>
    </row>
    <row r="30" spans="1:26" ht="14">
      <c r="A30" s="87"/>
      <c r="B30" s="87"/>
      <c r="C30" s="87"/>
      <c r="D30" s="87"/>
      <c r="E30" s="87"/>
      <c r="F30" s="87"/>
      <c r="G30" s="87"/>
      <c r="H30" s="87"/>
      <c r="I30" s="87"/>
      <c r="J30" s="87"/>
      <c r="K30" s="87"/>
      <c r="L30" s="87"/>
      <c r="M30" s="87"/>
      <c r="N30" s="87"/>
      <c r="O30" s="87"/>
      <c r="P30" s="87"/>
      <c r="Q30" s="87"/>
      <c r="R30" s="87"/>
      <c r="S30" s="87"/>
      <c r="T30" s="87"/>
      <c r="U30" s="87"/>
      <c r="V30" s="87"/>
      <c r="W30" s="87"/>
      <c r="X30" s="87"/>
      <c r="Y30" s="87"/>
      <c r="Z30" s="87"/>
    </row>
    <row r="31" spans="1:26" ht="14">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row>
    <row r="32" spans="1:26" ht="14">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ht="14">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ht="14">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ht="14">
      <c r="A35" s="87"/>
      <c r="B35" s="87"/>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ht="14">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ht="14">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ht="14">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ht="14">
      <c r="A39" s="87"/>
      <c r="B39" s="87"/>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ht="14">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row>
    <row r="41" spans="1:26" ht="14">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row>
    <row r="42" spans="1:26" ht="14">
      <c r="A42" s="87"/>
      <c r="B42" s="87"/>
      <c r="C42" s="87"/>
      <c r="D42" s="87"/>
      <c r="E42" s="87"/>
      <c r="F42" s="87"/>
      <c r="G42" s="87"/>
      <c r="H42" s="87"/>
      <c r="I42" s="87"/>
      <c r="J42" s="87"/>
      <c r="K42" s="87"/>
      <c r="L42" s="87"/>
      <c r="M42" s="87"/>
      <c r="N42" s="87"/>
      <c r="O42" s="87"/>
      <c r="P42" s="87"/>
      <c r="Q42" s="87"/>
      <c r="R42" s="87"/>
      <c r="S42" s="87"/>
      <c r="T42" s="87"/>
      <c r="U42" s="87"/>
      <c r="V42" s="87"/>
      <c r="W42" s="87"/>
      <c r="X42" s="87"/>
      <c r="Y42" s="87"/>
      <c r="Z42" s="87"/>
    </row>
    <row r="43" spans="1:26" ht="14">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row>
    <row r="44" spans="1:26" ht="14">
      <c r="A44" s="87"/>
      <c r="B44" s="87"/>
      <c r="C44" s="87"/>
      <c r="D44" s="87"/>
      <c r="E44" s="87"/>
      <c r="F44" s="87"/>
      <c r="G44" s="87"/>
      <c r="H44" s="87"/>
      <c r="I44" s="87"/>
      <c r="J44" s="87"/>
      <c r="K44" s="87"/>
      <c r="L44" s="87"/>
      <c r="M44" s="87"/>
      <c r="N44" s="87"/>
      <c r="O44" s="87"/>
      <c r="P44" s="87"/>
      <c r="Q44" s="87"/>
      <c r="R44" s="87"/>
      <c r="S44" s="87"/>
      <c r="T44" s="87"/>
      <c r="U44" s="87"/>
      <c r="V44" s="87"/>
      <c r="W44" s="87"/>
      <c r="X44" s="87"/>
      <c r="Y44" s="87"/>
      <c r="Z44" s="87"/>
    </row>
    <row r="45" spans="1:26" ht="14">
      <c r="A45" s="87"/>
      <c r="B45" s="87"/>
      <c r="C45" s="87"/>
      <c r="D45" s="87"/>
      <c r="E45" s="87"/>
      <c r="F45" s="87"/>
      <c r="G45" s="87"/>
      <c r="H45" s="87"/>
      <c r="I45" s="87"/>
      <c r="J45" s="87"/>
      <c r="K45" s="87"/>
      <c r="L45" s="87"/>
      <c r="M45" s="87"/>
      <c r="N45" s="87"/>
      <c r="O45" s="87"/>
      <c r="P45" s="87"/>
      <c r="Q45" s="87"/>
      <c r="R45" s="87"/>
      <c r="S45" s="87"/>
      <c r="T45" s="87"/>
      <c r="U45" s="87"/>
      <c r="V45" s="87"/>
      <c r="W45" s="87"/>
      <c r="X45" s="87"/>
      <c r="Y45" s="87"/>
      <c r="Z45" s="87"/>
    </row>
    <row r="46" spans="1:26" ht="14">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row>
    <row r="47" spans="1:26" ht="14">
      <c r="A47" s="87"/>
      <c r="B47" s="87"/>
      <c r="C47" s="87"/>
      <c r="D47" s="87"/>
      <c r="E47" s="87"/>
      <c r="F47" s="87"/>
      <c r="G47" s="87"/>
      <c r="H47" s="87"/>
      <c r="I47" s="87"/>
      <c r="J47" s="87"/>
      <c r="K47" s="87"/>
      <c r="L47" s="87"/>
      <c r="M47" s="87"/>
      <c r="N47" s="87"/>
      <c r="O47" s="87"/>
      <c r="P47" s="87"/>
      <c r="Q47" s="87"/>
      <c r="R47" s="87"/>
      <c r="S47" s="87"/>
      <c r="T47" s="87"/>
      <c r="U47" s="87"/>
      <c r="V47" s="87"/>
      <c r="W47" s="87"/>
      <c r="X47" s="87"/>
      <c r="Y47" s="87"/>
      <c r="Z47" s="87"/>
    </row>
    <row r="48" spans="1:26" ht="14">
      <c r="A48" s="87"/>
      <c r="B48" s="87"/>
      <c r="C48" s="87"/>
      <c r="D48" s="87"/>
      <c r="E48" s="87"/>
      <c r="F48" s="87"/>
      <c r="G48" s="87"/>
      <c r="H48" s="87"/>
      <c r="I48" s="87"/>
      <c r="J48" s="87"/>
      <c r="K48" s="87"/>
      <c r="L48" s="87"/>
      <c r="M48" s="87"/>
      <c r="N48" s="87"/>
      <c r="O48" s="87"/>
      <c r="P48" s="87"/>
      <c r="Q48" s="87"/>
      <c r="R48" s="87"/>
      <c r="S48" s="87"/>
      <c r="T48" s="87"/>
      <c r="U48" s="87"/>
      <c r="V48" s="87"/>
      <c r="W48" s="87"/>
      <c r="X48" s="87"/>
      <c r="Y48" s="87"/>
      <c r="Z48" s="87"/>
    </row>
    <row r="49" spans="1:26" ht="14">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row>
    <row r="50" spans="1:26" ht="14">
      <c r="A50" s="87"/>
      <c r="B50" s="87"/>
      <c r="C50" s="87"/>
      <c r="D50" s="87"/>
      <c r="E50" s="87"/>
      <c r="F50" s="87"/>
      <c r="G50" s="87"/>
      <c r="H50" s="87"/>
      <c r="I50" s="87"/>
      <c r="J50" s="87"/>
      <c r="K50" s="87"/>
      <c r="L50" s="87"/>
      <c r="M50" s="87"/>
      <c r="N50" s="87"/>
      <c r="O50" s="87"/>
      <c r="P50" s="87"/>
      <c r="Q50" s="87"/>
      <c r="R50" s="87"/>
      <c r="S50" s="87"/>
      <c r="T50" s="87"/>
      <c r="U50" s="87"/>
      <c r="V50" s="87"/>
      <c r="W50" s="87"/>
      <c r="X50" s="87"/>
      <c r="Y50" s="87"/>
      <c r="Z50" s="87"/>
    </row>
    <row r="51" spans="1:26" ht="14">
      <c r="A51" s="87"/>
      <c r="B51" s="87"/>
      <c r="C51" s="87"/>
      <c r="D51" s="87"/>
      <c r="E51" s="87"/>
      <c r="F51" s="87"/>
      <c r="G51" s="87"/>
      <c r="H51" s="87"/>
      <c r="I51" s="87"/>
      <c r="J51" s="87"/>
      <c r="K51" s="87"/>
      <c r="L51" s="87"/>
      <c r="M51" s="87"/>
      <c r="N51" s="87"/>
      <c r="O51" s="87"/>
      <c r="P51" s="87"/>
      <c r="Q51" s="87"/>
      <c r="R51" s="87"/>
      <c r="S51" s="87"/>
      <c r="T51" s="87"/>
      <c r="U51" s="87"/>
      <c r="V51" s="87"/>
      <c r="W51" s="87"/>
      <c r="X51" s="87"/>
      <c r="Y51" s="87"/>
      <c r="Z51" s="87"/>
    </row>
    <row r="52" spans="1:26" ht="14">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row>
    <row r="53" spans="1:26" ht="14">
      <c r="A53" s="87"/>
      <c r="B53" s="87"/>
      <c r="C53" s="87"/>
      <c r="D53" s="87"/>
      <c r="E53" s="87"/>
      <c r="F53" s="87"/>
      <c r="G53" s="87"/>
      <c r="H53" s="87"/>
      <c r="I53" s="87"/>
      <c r="J53" s="87"/>
      <c r="K53" s="87"/>
      <c r="L53" s="87"/>
      <c r="M53" s="87"/>
      <c r="N53" s="87"/>
      <c r="O53" s="87"/>
      <c r="P53" s="87"/>
      <c r="Q53" s="87"/>
      <c r="R53" s="87"/>
      <c r="S53" s="87"/>
      <c r="T53" s="87"/>
      <c r="U53" s="87"/>
      <c r="V53" s="87"/>
      <c r="W53" s="87"/>
      <c r="X53" s="87"/>
      <c r="Y53" s="87"/>
      <c r="Z53" s="87"/>
    </row>
    <row r="54" spans="1:26" ht="14">
      <c r="A54" s="87"/>
      <c r="B54" s="87"/>
      <c r="C54" s="87"/>
      <c r="D54" s="87"/>
      <c r="E54" s="87"/>
      <c r="F54" s="87"/>
      <c r="G54" s="87"/>
      <c r="H54" s="87"/>
      <c r="I54" s="87"/>
      <c r="J54" s="87"/>
      <c r="K54" s="87"/>
      <c r="L54" s="87"/>
      <c r="M54" s="87"/>
      <c r="N54" s="87"/>
      <c r="O54" s="87"/>
      <c r="P54" s="87"/>
      <c r="Q54" s="87"/>
      <c r="R54" s="87"/>
      <c r="S54" s="87"/>
      <c r="T54" s="87"/>
      <c r="U54" s="87"/>
      <c r="V54" s="87"/>
      <c r="W54" s="87"/>
      <c r="X54" s="87"/>
      <c r="Y54" s="87"/>
      <c r="Z54" s="87"/>
    </row>
    <row r="55" spans="1:26" ht="14">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row>
    <row r="56" spans="1:26" ht="14">
      <c r="A56" s="87"/>
      <c r="B56" s="87"/>
      <c r="C56" s="87"/>
      <c r="D56" s="87"/>
      <c r="E56" s="87"/>
      <c r="F56" s="87"/>
      <c r="G56" s="87"/>
      <c r="H56" s="87"/>
      <c r="I56" s="87"/>
      <c r="J56" s="87"/>
      <c r="K56" s="87"/>
      <c r="L56" s="87"/>
      <c r="M56" s="87"/>
      <c r="N56" s="87"/>
      <c r="O56" s="87"/>
      <c r="P56" s="87"/>
      <c r="Q56" s="87"/>
      <c r="R56" s="87"/>
      <c r="S56" s="87"/>
      <c r="T56" s="87"/>
      <c r="U56" s="87"/>
      <c r="V56" s="87"/>
      <c r="W56" s="87"/>
      <c r="X56" s="87"/>
      <c r="Y56" s="87"/>
      <c r="Z56" s="87"/>
    </row>
    <row r="57" spans="1:26" ht="14">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row>
    <row r="58" spans="1:26" ht="14">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row>
    <row r="59" spans="1:26" ht="14">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87"/>
    </row>
    <row r="60" spans="1:26" ht="14">
      <c r="A60" s="87"/>
      <c r="B60" s="87"/>
      <c r="C60" s="87"/>
      <c r="D60" s="87"/>
      <c r="E60" s="87"/>
      <c r="F60" s="87"/>
      <c r="G60" s="87"/>
      <c r="H60" s="87"/>
      <c r="I60" s="87"/>
      <c r="J60" s="87"/>
      <c r="K60" s="87"/>
      <c r="L60" s="87"/>
      <c r="M60" s="87"/>
      <c r="N60" s="87"/>
      <c r="O60" s="87"/>
      <c r="P60" s="87"/>
      <c r="Q60" s="87"/>
      <c r="R60" s="87"/>
      <c r="S60" s="87"/>
      <c r="T60" s="87"/>
      <c r="U60" s="87"/>
      <c r="V60" s="87"/>
      <c r="W60" s="87"/>
      <c r="X60" s="87"/>
      <c r="Y60" s="87"/>
      <c r="Z60" s="87"/>
    </row>
    <row r="61" spans="1:26" ht="14">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row>
    <row r="62" spans="1:26" ht="14">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row>
    <row r="63" spans="1:26" ht="14">
      <c r="A63" s="87"/>
      <c r="B63" s="87"/>
      <c r="C63" s="87"/>
      <c r="D63" s="87"/>
      <c r="E63" s="87"/>
      <c r="F63" s="87"/>
      <c r="G63" s="87"/>
      <c r="H63" s="87"/>
      <c r="I63" s="87"/>
      <c r="J63" s="87"/>
      <c r="K63" s="87"/>
      <c r="L63" s="87"/>
      <c r="M63" s="87"/>
      <c r="N63" s="87"/>
      <c r="O63" s="87"/>
      <c r="P63" s="87"/>
      <c r="Q63" s="87"/>
      <c r="R63" s="87"/>
      <c r="S63" s="87"/>
      <c r="T63" s="87"/>
      <c r="U63" s="87"/>
      <c r="V63" s="87"/>
      <c r="W63" s="87"/>
      <c r="X63" s="87"/>
      <c r="Y63" s="87"/>
      <c r="Z63" s="87"/>
    </row>
    <row r="64" spans="1:26" ht="14">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row>
    <row r="65" spans="1:26" ht="14">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row>
    <row r="66" spans="1:26" ht="14">
      <c r="A66" s="87"/>
      <c r="B66" s="87"/>
      <c r="C66" s="87"/>
      <c r="D66" s="87"/>
      <c r="E66" s="87"/>
      <c r="F66" s="87"/>
      <c r="G66" s="87"/>
      <c r="H66" s="87"/>
      <c r="I66" s="87"/>
      <c r="J66" s="87"/>
      <c r="K66" s="87"/>
      <c r="L66" s="87"/>
      <c r="M66" s="87"/>
      <c r="N66" s="87"/>
      <c r="O66" s="87"/>
      <c r="P66" s="87"/>
      <c r="Q66" s="87"/>
      <c r="R66" s="87"/>
      <c r="S66" s="87"/>
      <c r="T66" s="87"/>
      <c r="U66" s="87"/>
      <c r="V66" s="87"/>
      <c r="W66" s="87"/>
      <c r="X66" s="87"/>
      <c r="Y66" s="87"/>
      <c r="Z66" s="87"/>
    </row>
    <row r="67" spans="1:26" ht="14">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row>
    <row r="68" spans="1:26" ht="14">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row>
    <row r="69" spans="1:26" ht="14">
      <c r="A69" s="87"/>
      <c r="B69" s="87"/>
      <c r="C69" s="87"/>
      <c r="D69" s="87"/>
      <c r="E69" s="87"/>
      <c r="F69" s="87"/>
      <c r="G69" s="87"/>
      <c r="H69" s="87"/>
      <c r="I69" s="87"/>
      <c r="J69" s="87"/>
      <c r="K69" s="87"/>
      <c r="L69" s="87"/>
      <c r="M69" s="87"/>
      <c r="N69" s="87"/>
      <c r="O69" s="87"/>
      <c r="P69" s="87"/>
      <c r="Q69" s="87"/>
      <c r="R69" s="87"/>
      <c r="S69" s="87"/>
      <c r="T69" s="87"/>
      <c r="U69" s="87"/>
      <c r="V69" s="87"/>
      <c r="W69" s="87"/>
      <c r="X69" s="87"/>
      <c r="Y69" s="87"/>
      <c r="Z69" s="87"/>
    </row>
    <row r="70" spans="1:26" ht="14">
      <c r="A70" s="87"/>
      <c r="B70" s="87"/>
      <c r="C70" s="87"/>
      <c r="D70" s="87"/>
      <c r="E70" s="87"/>
      <c r="F70" s="87"/>
      <c r="G70" s="87"/>
      <c r="H70" s="87"/>
      <c r="I70" s="87"/>
      <c r="J70" s="87"/>
      <c r="K70" s="87"/>
      <c r="L70" s="87"/>
      <c r="M70" s="87"/>
      <c r="N70" s="87"/>
      <c r="O70" s="87"/>
      <c r="P70" s="87"/>
      <c r="Q70" s="87"/>
      <c r="R70" s="87"/>
      <c r="S70" s="87"/>
      <c r="T70" s="87"/>
      <c r="U70" s="87"/>
      <c r="V70" s="87"/>
      <c r="W70" s="87"/>
      <c r="X70" s="87"/>
      <c r="Y70" s="87"/>
      <c r="Z70" s="87"/>
    </row>
    <row r="71" spans="1:26" ht="14">
      <c r="A71" s="87"/>
      <c r="B71" s="87"/>
      <c r="C71" s="87"/>
      <c r="D71" s="87"/>
      <c r="E71" s="87"/>
      <c r="F71" s="87"/>
      <c r="G71" s="87"/>
      <c r="H71" s="87"/>
      <c r="I71" s="87"/>
      <c r="J71" s="87"/>
      <c r="K71" s="87"/>
      <c r="L71" s="87"/>
      <c r="M71" s="87"/>
      <c r="N71" s="87"/>
      <c r="O71" s="87"/>
      <c r="P71" s="87"/>
      <c r="Q71" s="87"/>
      <c r="R71" s="87"/>
      <c r="S71" s="87"/>
      <c r="T71" s="87"/>
      <c r="U71" s="87"/>
      <c r="V71" s="87"/>
      <c r="W71" s="87"/>
      <c r="X71" s="87"/>
      <c r="Y71" s="87"/>
      <c r="Z71" s="87"/>
    </row>
    <row r="72" spans="1:26" ht="14">
      <c r="A72" s="87"/>
      <c r="B72" s="87"/>
      <c r="C72" s="87"/>
      <c r="D72" s="87"/>
      <c r="E72" s="87"/>
      <c r="F72" s="87"/>
      <c r="G72" s="87"/>
      <c r="H72" s="87"/>
      <c r="I72" s="87"/>
      <c r="J72" s="87"/>
      <c r="K72" s="87"/>
      <c r="L72" s="87"/>
      <c r="M72" s="87"/>
      <c r="N72" s="87"/>
      <c r="O72" s="87"/>
      <c r="P72" s="87"/>
      <c r="Q72" s="87"/>
      <c r="R72" s="87"/>
      <c r="S72" s="87"/>
      <c r="T72" s="87"/>
      <c r="U72" s="87"/>
      <c r="V72" s="87"/>
      <c r="W72" s="87"/>
      <c r="X72" s="87"/>
      <c r="Y72" s="87"/>
      <c r="Z72" s="87"/>
    </row>
    <row r="73" spans="1:26" ht="14">
      <c r="A73" s="87"/>
      <c r="B73" s="87"/>
      <c r="C73" s="87"/>
      <c r="D73" s="87"/>
      <c r="E73" s="87"/>
      <c r="F73" s="87"/>
      <c r="G73" s="87"/>
      <c r="H73" s="87"/>
      <c r="I73" s="87"/>
      <c r="J73" s="87"/>
      <c r="K73" s="87"/>
      <c r="L73" s="87"/>
      <c r="M73" s="87"/>
      <c r="N73" s="87"/>
      <c r="O73" s="87"/>
      <c r="P73" s="87"/>
      <c r="Q73" s="87"/>
      <c r="R73" s="87"/>
      <c r="S73" s="87"/>
      <c r="T73" s="87"/>
      <c r="U73" s="87"/>
      <c r="V73" s="87"/>
      <c r="W73" s="87"/>
      <c r="X73" s="87"/>
      <c r="Y73" s="87"/>
      <c r="Z73" s="87"/>
    </row>
    <row r="74" spans="1:26" ht="14">
      <c r="A74" s="87"/>
      <c r="B74" s="87"/>
      <c r="C74" s="87"/>
      <c r="D74" s="87"/>
      <c r="E74" s="87"/>
      <c r="F74" s="87"/>
      <c r="G74" s="87"/>
      <c r="H74" s="87"/>
      <c r="I74" s="87"/>
      <c r="J74" s="87"/>
      <c r="K74" s="87"/>
      <c r="L74" s="87"/>
      <c r="M74" s="87"/>
      <c r="N74" s="87"/>
      <c r="O74" s="87"/>
      <c r="P74" s="87"/>
      <c r="Q74" s="87"/>
      <c r="R74" s="87"/>
      <c r="S74" s="87"/>
      <c r="T74" s="87"/>
      <c r="U74" s="87"/>
      <c r="V74" s="87"/>
      <c r="W74" s="87"/>
      <c r="X74" s="87"/>
      <c r="Y74" s="87"/>
      <c r="Z74" s="87"/>
    </row>
    <row r="75" spans="1:26" ht="14">
      <c r="A75" s="87"/>
      <c r="B75" s="87"/>
      <c r="C75" s="87"/>
      <c r="D75" s="87"/>
      <c r="E75" s="87"/>
      <c r="F75" s="87"/>
      <c r="G75" s="87"/>
      <c r="H75" s="87"/>
      <c r="I75" s="87"/>
      <c r="J75" s="87"/>
      <c r="K75" s="87"/>
      <c r="L75" s="87"/>
      <c r="M75" s="87"/>
      <c r="N75" s="87"/>
      <c r="O75" s="87"/>
      <c r="P75" s="87"/>
      <c r="Q75" s="87"/>
      <c r="R75" s="87"/>
      <c r="S75" s="87"/>
      <c r="T75" s="87"/>
      <c r="U75" s="87"/>
      <c r="V75" s="87"/>
      <c r="W75" s="87"/>
      <c r="X75" s="87"/>
      <c r="Y75" s="87"/>
      <c r="Z75" s="87"/>
    </row>
    <row r="76" spans="1:26" ht="14">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row>
    <row r="77" spans="1:26" ht="14">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row>
    <row r="78" spans="1:26" ht="14">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87"/>
    </row>
    <row r="79" spans="1:26" ht="14">
      <c r="A79" s="87"/>
      <c r="B79" s="87"/>
      <c r="C79" s="87"/>
      <c r="D79" s="87"/>
      <c r="E79" s="87"/>
      <c r="F79" s="87"/>
      <c r="G79" s="87"/>
      <c r="H79" s="87"/>
      <c r="I79" s="87"/>
      <c r="J79" s="87"/>
      <c r="K79" s="87"/>
      <c r="L79" s="87"/>
      <c r="M79" s="87"/>
      <c r="N79" s="87"/>
      <c r="O79" s="87"/>
      <c r="P79" s="87"/>
      <c r="Q79" s="87"/>
      <c r="R79" s="87"/>
      <c r="S79" s="87"/>
      <c r="T79" s="87"/>
      <c r="U79" s="87"/>
      <c r="V79" s="87"/>
      <c r="W79" s="87"/>
      <c r="X79" s="87"/>
      <c r="Y79" s="87"/>
      <c r="Z79" s="87"/>
    </row>
    <row r="80" spans="1:26" ht="14">
      <c r="A80" s="87"/>
      <c r="B80" s="87"/>
      <c r="C80" s="87"/>
      <c r="D80" s="87"/>
      <c r="E80" s="87"/>
      <c r="F80" s="87"/>
      <c r="G80" s="87"/>
      <c r="H80" s="87"/>
      <c r="I80" s="87"/>
      <c r="J80" s="87"/>
      <c r="K80" s="87"/>
      <c r="L80" s="87"/>
      <c r="M80" s="87"/>
      <c r="N80" s="87"/>
      <c r="O80" s="87"/>
      <c r="P80" s="87"/>
      <c r="Q80" s="87"/>
      <c r="R80" s="87"/>
      <c r="S80" s="87"/>
      <c r="T80" s="87"/>
      <c r="U80" s="87"/>
      <c r="V80" s="87"/>
      <c r="W80" s="87"/>
      <c r="X80" s="87"/>
      <c r="Y80" s="87"/>
      <c r="Z80" s="87"/>
    </row>
    <row r="81" spans="1:26" ht="14">
      <c r="A81" s="87"/>
      <c r="B81" s="87"/>
      <c r="C81" s="87"/>
      <c r="D81" s="87"/>
      <c r="E81" s="87"/>
      <c r="F81" s="87"/>
      <c r="G81" s="87"/>
      <c r="H81" s="87"/>
      <c r="I81" s="87"/>
      <c r="J81" s="87"/>
      <c r="K81" s="87"/>
      <c r="L81" s="87"/>
      <c r="M81" s="87"/>
      <c r="N81" s="87"/>
      <c r="O81" s="87"/>
      <c r="P81" s="87"/>
      <c r="Q81" s="87"/>
      <c r="R81" s="87"/>
      <c r="S81" s="87"/>
      <c r="T81" s="87"/>
      <c r="U81" s="87"/>
      <c r="V81" s="87"/>
      <c r="W81" s="87"/>
      <c r="X81" s="87"/>
      <c r="Y81" s="87"/>
      <c r="Z81" s="87"/>
    </row>
    <row r="82" spans="1:26" ht="14">
      <c r="A82" s="87"/>
      <c r="B82" s="87"/>
      <c r="C82" s="87"/>
      <c r="D82" s="87"/>
      <c r="E82" s="87"/>
      <c r="F82" s="87"/>
      <c r="G82" s="87"/>
      <c r="H82" s="87"/>
      <c r="I82" s="87"/>
      <c r="J82" s="87"/>
      <c r="K82" s="87"/>
      <c r="L82" s="87"/>
      <c r="M82" s="87"/>
      <c r="N82" s="87"/>
      <c r="O82" s="87"/>
      <c r="P82" s="87"/>
      <c r="Q82" s="87"/>
      <c r="R82" s="87"/>
      <c r="S82" s="87"/>
      <c r="T82" s="87"/>
      <c r="U82" s="87"/>
      <c r="V82" s="87"/>
      <c r="W82" s="87"/>
      <c r="X82" s="87"/>
      <c r="Y82" s="87"/>
      <c r="Z82" s="87"/>
    </row>
    <row r="83" spans="1:26" ht="14">
      <c r="A83" s="87"/>
      <c r="B83" s="87"/>
      <c r="C83" s="87"/>
      <c r="D83" s="87"/>
      <c r="E83" s="87"/>
      <c r="F83" s="87"/>
      <c r="G83" s="87"/>
      <c r="H83" s="87"/>
      <c r="I83" s="87"/>
      <c r="J83" s="87"/>
      <c r="K83" s="87"/>
      <c r="L83" s="87"/>
      <c r="M83" s="87"/>
      <c r="N83" s="87"/>
      <c r="O83" s="87"/>
      <c r="P83" s="87"/>
      <c r="Q83" s="87"/>
      <c r="R83" s="87"/>
      <c r="S83" s="87"/>
      <c r="T83" s="87"/>
      <c r="U83" s="87"/>
      <c r="V83" s="87"/>
      <c r="W83" s="87"/>
      <c r="X83" s="87"/>
      <c r="Y83" s="87"/>
      <c r="Z83" s="87"/>
    </row>
    <row r="84" spans="1:26" ht="14">
      <c r="A84" s="87"/>
      <c r="B84" s="87"/>
      <c r="C84" s="87"/>
      <c r="D84" s="87"/>
      <c r="E84" s="87"/>
      <c r="F84" s="87"/>
      <c r="G84" s="87"/>
      <c r="H84" s="87"/>
      <c r="I84" s="87"/>
      <c r="J84" s="87"/>
      <c r="K84" s="87"/>
      <c r="L84" s="87"/>
      <c r="M84" s="87"/>
      <c r="N84" s="87"/>
      <c r="O84" s="87"/>
      <c r="P84" s="87"/>
      <c r="Q84" s="87"/>
      <c r="R84" s="87"/>
      <c r="S84" s="87"/>
      <c r="T84" s="87"/>
      <c r="U84" s="87"/>
      <c r="V84" s="87"/>
      <c r="W84" s="87"/>
      <c r="X84" s="87"/>
      <c r="Y84" s="87"/>
      <c r="Z84" s="87"/>
    </row>
    <row r="85" spans="1:26" ht="14">
      <c r="A85" s="87"/>
      <c r="B85" s="87"/>
      <c r="C85" s="87"/>
      <c r="D85" s="87"/>
      <c r="E85" s="87"/>
      <c r="F85" s="87"/>
      <c r="G85" s="87"/>
      <c r="H85" s="87"/>
      <c r="I85" s="87"/>
      <c r="J85" s="87"/>
      <c r="K85" s="87"/>
      <c r="L85" s="87"/>
      <c r="M85" s="87"/>
      <c r="N85" s="87"/>
      <c r="O85" s="87"/>
      <c r="P85" s="87"/>
      <c r="Q85" s="87"/>
      <c r="R85" s="87"/>
      <c r="S85" s="87"/>
      <c r="T85" s="87"/>
      <c r="U85" s="87"/>
      <c r="V85" s="87"/>
      <c r="W85" s="87"/>
      <c r="X85" s="87"/>
      <c r="Y85" s="87"/>
      <c r="Z85" s="87"/>
    </row>
    <row r="86" spans="1:26" ht="14">
      <c r="A86" s="87"/>
      <c r="B86" s="87"/>
      <c r="C86" s="87"/>
      <c r="D86" s="87"/>
      <c r="E86" s="87"/>
      <c r="F86" s="87"/>
      <c r="G86" s="87"/>
      <c r="H86" s="87"/>
      <c r="I86" s="87"/>
      <c r="J86" s="87"/>
      <c r="K86" s="87"/>
      <c r="L86" s="87"/>
      <c r="M86" s="87"/>
      <c r="N86" s="87"/>
      <c r="O86" s="87"/>
      <c r="P86" s="87"/>
      <c r="Q86" s="87"/>
      <c r="R86" s="87"/>
      <c r="S86" s="87"/>
      <c r="T86" s="87"/>
      <c r="U86" s="87"/>
      <c r="V86" s="87"/>
      <c r="W86" s="87"/>
      <c r="X86" s="87"/>
      <c r="Y86" s="87"/>
      <c r="Z86" s="87"/>
    </row>
    <row r="87" spans="1:26" ht="14">
      <c r="A87" s="87"/>
      <c r="B87" s="87"/>
      <c r="C87" s="87"/>
      <c r="D87" s="87"/>
      <c r="E87" s="87"/>
      <c r="F87" s="87"/>
      <c r="G87" s="87"/>
      <c r="H87" s="87"/>
      <c r="I87" s="87"/>
      <c r="J87" s="87"/>
      <c r="K87" s="87"/>
      <c r="L87" s="87"/>
      <c r="M87" s="87"/>
      <c r="N87" s="87"/>
      <c r="O87" s="87"/>
      <c r="P87" s="87"/>
      <c r="Q87" s="87"/>
      <c r="R87" s="87"/>
      <c r="S87" s="87"/>
      <c r="T87" s="87"/>
      <c r="U87" s="87"/>
      <c r="V87" s="87"/>
      <c r="W87" s="87"/>
      <c r="X87" s="87"/>
      <c r="Y87" s="87"/>
      <c r="Z87" s="87"/>
    </row>
    <row r="88" spans="1:26" ht="14">
      <c r="A88" s="87"/>
      <c r="B88" s="87"/>
      <c r="C88" s="87"/>
      <c r="D88" s="87"/>
      <c r="E88" s="87"/>
      <c r="F88" s="87"/>
      <c r="G88" s="87"/>
      <c r="H88" s="87"/>
      <c r="I88" s="87"/>
      <c r="J88" s="87"/>
      <c r="K88" s="87"/>
      <c r="L88" s="87"/>
      <c r="M88" s="87"/>
      <c r="N88" s="87"/>
      <c r="O88" s="87"/>
      <c r="P88" s="87"/>
      <c r="Q88" s="87"/>
      <c r="R88" s="87"/>
      <c r="S88" s="87"/>
      <c r="T88" s="87"/>
      <c r="U88" s="87"/>
      <c r="V88" s="87"/>
      <c r="W88" s="87"/>
      <c r="X88" s="87"/>
      <c r="Y88" s="87"/>
      <c r="Z88" s="87"/>
    </row>
    <row r="89" spans="1:26" ht="14">
      <c r="A89" s="87"/>
      <c r="B89" s="87"/>
      <c r="C89" s="87"/>
      <c r="D89" s="87"/>
      <c r="E89" s="87"/>
      <c r="F89" s="87"/>
      <c r="G89" s="87"/>
      <c r="H89" s="87"/>
      <c r="I89" s="87"/>
      <c r="J89" s="87"/>
      <c r="K89" s="87"/>
      <c r="L89" s="87"/>
      <c r="M89" s="87"/>
      <c r="N89" s="87"/>
      <c r="O89" s="87"/>
      <c r="P89" s="87"/>
      <c r="Q89" s="87"/>
      <c r="R89" s="87"/>
      <c r="S89" s="87"/>
      <c r="T89" s="87"/>
      <c r="U89" s="87"/>
      <c r="V89" s="87"/>
      <c r="W89" s="87"/>
      <c r="X89" s="87"/>
      <c r="Y89" s="87"/>
      <c r="Z89" s="87"/>
    </row>
    <row r="90" spans="1:26" ht="14">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row>
    <row r="91" spans="1:26" ht="14">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row>
    <row r="92" spans="1:26" ht="14">
      <c r="A92" s="87"/>
      <c r="B92" s="87"/>
      <c r="C92" s="87"/>
      <c r="D92" s="87"/>
      <c r="E92" s="87"/>
      <c r="F92" s="87"/>
      <c r="G92" s="87"/>
      <c r="H92" s="87"/>
      <c r="I92" s="87"/>
      <c r="J92" s="87"/>
      <c r="K92" s="87"/>
      <c r="L92" s="87"/>
      <c r="M92" s="87"/>
      <c r="N92" s="87"/>
      <c r="O92" s="87"/>
      <c r="P92" s="87"/>
      <c r="Q92" s="87"/>
      <c r="R92" s="87"/>
      <c r="S92" s="87"/>
      <c r="T92" s="87"/>
      <c r="U92" s="87"/>
      <c r="V92" s="87"/>
      <c r="W92" s="87"/>
      <c r="X92" s="87"/>
      <c r="Y92" s="87"/>
      <c r="Z92" s="87"/>
    </row>
    <row r="93" spans="1:26" ht="14">
      <c r="A93" s="87"/>
      <c r="B93" s="87"/>
      <c r="C93" s="87"/>
      <c r="D93" s="87"/>
      <c r="E93" s="87"/>
      <c r="F93" s="87"/>
      <c r="G93" s="87"/>
      <c r="H93" s="87"/>
      <c r="I93" s="87"/>
      <c r="J93" s="87"/>
      <c r="K93" s="87"/>
      <c r="L93" s="87"/>
      <c r="M93" s="87"/>
      <c r="N93" s="87"/>
      <c r="O93" s="87"/>
      <c r="P93" s="87"/>
      <c r="Q93" s="87"/>
      <c r="R93" s="87"/>
      <c r="S93" s="87"/>
      <c r="T93" s="87"/>
      <c r="U93" s="87"/>
      <c r="V93" s="87"/>
      <c r="W93" s="87"/>
      <c r="X93" s="87"/>
      <c r="Y93" s="87"/>
      <c r="Z93" s="87"/>
    </row>
    <row r="94" spans="1:26" ht="14">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87"/>
    </row>
    <row r="95" spans="1:26" ht="14">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row>
    <row r="96" spans="1:26" ht="14">
      <c r="A96" s="87"/>
      <c r="B96" s="87"/>
      <c r="C96" s="87"/>
      <c r="D96" s="87"/>
      <c r="E96" s="87"/>
      <c r="F96" s="87"/>
      <c r="G96" s="87"/>
      <c r="H96" s="87"/>
      <c r="I96" s="87"/>
      <c r="J96" s="87"/>
      <c r="K96" s="87"/>
      <c r="L96" s="87"/>
      <c r="M96" s="87"/>
      <c r="N96" s="87"/>
      <c r="O96" s="87"/>
      <c r="P96" s="87"/>
      <c r="Q96" s="87"/>
      <c r="R96" s="87"/>
      <c r="S96" s="87"/>
      <c r="T96" s="87"/>
      <c r="U96" s="87"/>
      <c r="V96" s="87"/>
      <c r="W96" s="87"/>
      <c r="X96" s="87"/>
      <c r="Y96" s="87"/>
      <c r="Z96" s="87"/>
    </row>
    <row r="97" spans="1:26" ht="14">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row>
    <row r="98" spans="1:26" ht="14">
      <c r="A98" s="87"/>
      <c r="B98" s="87"/>
      <c r="C98" s="87"/>
      <c r="D98" s="87"/>
      <c r="E98" s="87"/>
      <c r="F98" s="87"/>
      <c r="G98" s="87"/>
      <c r="H98" s="87"/>
      <c r="I98" s="87"/>
      <c r="J98" s="87"/>
      <c r="K98" s="87"/>
      <c r="L98" s="87"/>
      <c r="M98" s="87"/>
      <c r="N98" s="87"/>
      <c r="O98" s="87"/>
      <c r="P98" s="87"/>
      <c r="Q98" s="87"/>
      <c r="R98" s="87"/>
      <c r="S98" s="87"/>
      <c r="T98" s="87"/>
      <c r="U98" s="87"/>
      <c r="V98" s="87"/>
      <c r="W98" s="87"/>
      <c r="X98" s="87"/>
      <c r="Y98" s="87"/>
      <c r="Z98" s="87"/>
    </row>
    <row r="99" spans="1:26" ht="14">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87"/>
    </row>
    <row r="100" spans="1:26" ht="14">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row>
    <row r="101" spans="1:26" ht="14">
      <c r="A101" s="87"/>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row>
    <row r="102" spans="1:26" ht="14">
      <c r="A102" s="87"/>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row>
    <row r="103" spans="1:26" ht="14">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row>
    <row r="104" spans="1:26" ht="14">
      <c r="A104" s="87"/>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row>
    <row r="105" spans="1:26" ht="14">
      <c r="A105" s="87"/>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row>
    <row r="106" spans="1:26" ht="14">
      <c r="A106" s="87"/>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row>
    <row r="107" spans="1:26" ht="14">
      <c r="A107" s="87"/>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row>
    <row r="108" spans="1:26" ht="14">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row>
    <row r="109" spans="1:26" ht="14">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row>
    <row r="110" spans="1:26" ht="14">
      <c r="A110" s="87"/>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row>
    <row r="111" spans="1:26" ht="14">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row>
    <row r="112" spans="1:26" ht="14">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row>
    <row r="113" spans="1:26" ht="14">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row>
    <row r="114" spans="1:26" ht="14">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row>
    <row r="115" spans="1:26" ht="14">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row>
    <row r="116" spans="1:26" ht="14">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row>
    <row r="117" spans="1:26" ht="14">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row>
    <row r="118" spans="1:26" ht="14">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row>
    <row r="119" spans="1:26" ht="14">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row>
    <row r="120" spans="1:26" ht="14">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row>
    <row r="121" spans="1:26" ht="14">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row>
    <row r="122" spans="1:26" ht="14">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row>
    <row r="123" spans="1:26" ht="14">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row>
    <row r="124" spans="1:26" ht="14">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row>
    <row r="125" spans="1:26" ht="14">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row>
    <row r="126" spans="1:26" ht="14">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row>
    <row r="127" spans="1:26" ht="14">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row>
    <row r="128" spans="1:26" ht="14">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row>
    <row r="129" spans="1:26" ht="14">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row>
    <row r="130" spans="1:26" ht="14">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row>
    <row r="131" spans="1:26" ht="14">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row>
    <row r="132" spans="1:26" ht="14">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row>
    <row r="133" spans="1:26" ht="14">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row>
    <row r="134" spans="1:26" ht="14">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row>
    <row r="135" spans="1:26" ht="14">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row>
    <row r="136" spans="1:26" ht="14">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row>
    <row r="137" spans="1:26" ht="14">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row>
    <row r="138" spans="1:26" ht="14">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row>
    <row r="139" spans="1:26" ht="14">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row>
    <row r="140" spans="1:26" ht="14">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row>
    <row r="141" spans="1:26" ht="14">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row>
    <row r="142" spans="1:26" ht="14">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row>
    <row r="143" spans="1:26" ht="14">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row>
    <row r="144" spans="1:26" ht="14">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row>
    <row r="145" spans="1:26" ht="14">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row>
    <row r="146" spans="1:26" ht="14">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row>
    <row r="147" spans="1:26" ht="14">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row>
    <row r="148" spans="1:26" ht="14">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row>
    <row r="149" spans="1:26" ht="14">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row>
    <row r="150" spans="1:26" ht="14">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row>
    <row r="151" spans="1:26" ht="14">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row>
    <row r="152" spans="1:26" ht="14">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row>
    <row r="153" spans="1:26" ht="14">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row>
    <row r="154" spans="1:26" ht="14">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row>
    <row r="155" spans="1:26" ht="14">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row>
    <row r="156" spans="1:26" ht="14">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row>
    <row r="157" spans="1:26" ht="14">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row>
    <row r="158" spans="1:26" ht="14">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row>
    <row r="159" spans="1:26" ht="14">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row>
    <row r="160" spans="1:26" ht="14">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row>
    <row r="161" spans="1:26" ht="14">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row>
    <row r="162" spans="1:26" ht="14">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row>
    <row r="163" spans="1:26" ht="14">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row>
    <row r="164" spans="1:26" ht="14">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row>
    <row r="165" spans="1:26" ht="14">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row>
    <row r="166" spans="1:26" ht="14">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row>
    <row r="167" spans="1:26" ht="14">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row>
    <row r="168" spans="1:26" ht="14">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row>
    <row r="169" spans="1:26" ht="14">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row>
    <row r="170" spans="1:26" ht="14">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row>
    <row r="171" spans="1:26" ht="14">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row>
    <row r="172" spans="1:26" ht="14">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row>
    <row r="173" spans="1:26" ht="14">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row>
    <row r="174" spans="1:26" ht="14">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row>
    <row r="175" spans="1:26" ht="14">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row>
    <row r="176" spans="1:26" ht="14">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row>
    <row r="177" spans="1:26" ht="14">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row>
    <row r="178" spans="1:26" ht="14">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row>
    <row r="179" spans="1:26" ht="14">
      <c r="A179" s="87"/>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row>
    <row r="180" spans="1:26" ht="14">
      <c r="A180" s="87"/>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row>
    <row r="181" spans="1:26" ht="14">
      <c r="A181" s="87"/>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row>
    <row r="182" spans="1:26" ht="14">
      <c r="A182" s="87"/>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row>
    <row r="183" spans="1:26" ht="14">
      <c r="A183" s="87"/>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row>
    <row r="184" spans="1:26" ht="14">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row>
    <row r="185" spans="1:26" ht="14">
      <c r="A185" s="87"/>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row>
    <row r="186" spans="1:26" ht="14">
      <c r="A186" s="87"/>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row>
    <row r="187" spans="1:26" ht="14">
      <c r="A187" s="87"/>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row>
    <row r="188" spans="1:26" ht="14">
      <c r="A188" s="87"/>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row>
    <row r="189" spans="1:26" ht="14">
      <c r="A189" s="87"/>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row>
    <row r="190" spans="1:26" ht="14">
      <c r="A190" s="87"/>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row>
    <row r="191" spans="1:26" ht="14">
      <c r="A191" s="87"/>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row>
    <row r="192" spans="1:26" ht="14">
      <c r="A192" s="87"/>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row>
    <row r="193" spans="1:26" ht="14">
      <c r="A193" s="87"/>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row>
    <row r="194" spans="1:26" ht="14">
      <c r="A194" s="87"/>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row>
    <row r="195" spans="1:26" ht="14">
      <c r="A195" s="87"/>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row>
    <row r="196" spans="1:26" ht="14">
      <c r="A196" s="87"/>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row>
    <row r="197" spans="1:26" ht="14">
      <c r="A197" s="87"/>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row>
    <row r="198" spans="1:26" ht="14">
      <c r="A198" s="87"/>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row>
    <row r="199" spans="1:26" ht="14">
      <c r="A199" s="87"/>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row>
    <row r="200" spans="1:26" ht="14">
      <c r="A200" s="87"/>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row>
    <row r="201" spans="1:26" ht="14">
      <c r="A201" s="87"/>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row>
    <row r="202" spans="1:26" ht="14">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row>
    <row r="203" spans="1:26" ht="14">
      <c r="A203" s="87"/>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row>
    <row r="204" spans="1:26" ht="14">
      <c r="A204" s="87"/>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row>
    <row r="205" spans="1:26" ht="14">
      <c r="A205" s="87"/>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row>
    <row r="206" spans="1:26" ht="14">
      <c r="A206" s="87"/>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row>
    <row r="207" spans="1:26" ht="14">
      <c r="A207" s="87"/>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row>
    <row r="208" spans="1:26" ht="14">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row>
    <row r="209" spans="1:26" ht="14">
      <c r="A209" s="87"/>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row>
    <row r="210" spans="1:26" ht="14">
      <c r="A210" s="87"/>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row>
    <row r="211" spans="1:26" ht="14">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row>
    <row r="212" spans="1:26" ht="14">
      <c r="A212" s="87"/>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row>
    <row r="213" spans="1:26" ht="14">
      <c r="A213" s="87"/>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row>
    <row r="214" spans="1:26" ht="14">
      <c r="A214" s="87"/>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row>
    <row r="215" spans="1:26" ht="14">
      <c r="A215" s="87"/>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row>
    <row r="216" spans="1:26" ht="14">
      <c r="A216" s="87"/>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row>
    <row r="217" spans="1:26" ht="14">
      <c r="A217" s="87"/>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row>
    <row r="218" spans="1:26" ht="14">
      <c r="A218" s="87"/>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row>
    <row r="219" spans="1:26" ht="14">
      <c r="A219" s="87"/>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row>
    <row r="220" spans="1:26" ht="14">
      <c r="A220" s="87"/>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row>
    <row r="221" spans="1:26" ht="14">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row>
    <row r="222" spans="1:26" ht="14">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row>
    <row r="223" spans="1:26" ht="14">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row>
    <row r="224" spans="1:26" ht="14">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row>
    <row r="225" spans="1:26" ht="14">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row>
    <row r="226" spans="1:26" ht="14">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row>
    <row r="227" spans="1:26" ht="14">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row>
    <row r="228" spans="1:26" ht="14">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row>
    <row r="229" spans="1:26" ht="14">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row>
    <row r="230" spans="1:26" ht="14">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row>
    <row r="231" spans="1:26" ht="14">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row>
    <row r="232" spans="1:26" ht="14">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row>
    <row r="233" spans="1:26" ht="14">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row>
    <row r="234" spans="1:26" ht="14">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row>
    <row r="235" spans="1:26" ht="14">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row>
    <row r="236" spans="1:26" ht="14">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row>
    <row r="237" spans="1:26" ht="14">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row>
    <row r="238" spans="1:26" ht="14">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row>
    <row r="239" spans="1:26" ht="14">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row>
    <row r="240" spans="1:26" ht="14">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row>
    <row r="241" spans="1:26" ht="14">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row>
    <row r="242" spans="1:26" ht="14">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row>
    <row r="243" spans="1:26" ht="14">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row>
    <row r="244" spans="1:26" ht="14">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row>
    <row r="245" spans="1:26" ht="14">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row>
    <row r="246" spans="1:26" ht="14">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row>
    <row r="247" spans="1:26" ht="14">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row>
    <row r="248" spans="1:26" ht="14">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row>
    <row r="249" spans="1:26" ht="14">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row>
    <row r="250" spans="1:26" ht="14">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row>
    <row r="251" spans="1:26" ht="14">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row>
    <row r="252" spans="1:26" ht="14">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row>
    <row r="253" spans="1:26" ht="14">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row>
    <row r="254" spans="1:26" ht="14">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row>
    <row r="255" spans="1:26" ht="14">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row>
    <row r="256" spans="1:26" ht="14">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row>
    <row r="257" spans="1:26" ht="14">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row>
    <row r="258" spans="1:26" ht="14">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row>
    <row r="259" spans="1:26" ht="14">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row>
    <row r="260" spans="1:26" ht="14">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row>
    <row r="261" spans="1:26" ht="14">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row>
    <row r="262" spans="1:26" ht="14">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row>
    <row r="263" spans="1:26" ht="14">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row>
    <row r="264" spans="1:26" ht="14">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row>
    <row r="265" spans="1:26" ht="14">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row>
    <row r="266" spans="1:26" ht="14">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row>
    <row r="267" spans="1:26" ht="14">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row>
    <row r="268" spans="1:26" ht="14">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row>
    <row r="269" spans="1:26" ht="14">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row>
    <row r="270" spans="1:26" ht="14">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row>
    <row r="271" spans="1:26" ht="14">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row>
    <row r="272" spans="1:26" ht="14">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row>
    <row r="273" spans="1:26" ht="14">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row>
    <row r="274" spans="1:26" ht="14">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row>
    <row r="275" spans="1:26" ht="14">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row>
    <row r="276" spans="1:26" ht="14">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row>
    <row r="277" spans="1:26" ht="14">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row>
    <row r="278" spans="1:26" ht="14">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row>
    <row r="279" spans="1:26" ht="14">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row>
    <row r="280" spans="1:26" ht="14">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row>
    <row r="281" spans="1:26" ht="14">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row>
    <row r="282" spans="1:26" ht="14">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row>
    <row r="283" spans="1:26" ht="14">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row>
    <row r="284" spans="1:26" ht="14">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row>
    <row r="285" spans="1:26" ht="14">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row>
    <row r="286" spans="1:26" ht="14">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row>
    <row r="287" spans="1:26" ht="14">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row>
    <row r="288" spans="1:26" ht="14">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row>
    <row r="289" spans="1:26" ht="14">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row>
    <row r="290" spans="1:26" ht="14">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row>
    <row r="291" spans="1:26" ht="14">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row>
    <row r="292" spans="1:26" ht="14">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row>
    <row r="293" spans="1:26" ht="14">
      <c r="A293" s="87"/>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row>
    <row r="294" spans="1:26" ht="14">
      <c r="A294" s="87"/>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row>
    <row r="295" spans="1:26" ht="14">
      <c r="A295" s="87"/>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row>
    <row r="296" spans="1:26" ht="14">
      <c r="A296" s="87"/>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row>
    <row r="297" spans="1:26" ht="14">
      <c r="A297" s="87"/>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row>
    <row r="298" spans="1:26" ht="14">
      <c r="A298" s="87"/>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row>
    <row r="299" spans="1:26" ht="14">
      <c r="A299" s="87"/>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row>
    <row r="300" spans="1:26" ht="14">
      <c r="A300" s="87"/>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row>
    <row r="301" spans="1:26" ht="14">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row>
    <row r="302" spans="1:26" ht="14">
      <c r="A302" s="87"/>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row>
    <row r="303" spans="1:26" ht="14">
      <c r="A303" s="87"/>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row>
    <row r="304" spans="1:26" ht="14">
      <c r="A304" s="87"/>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row>
    <row r="305" spans="1:26" ht="14">
      <c r="A305" s="87"/>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row>
    <row r="306" spans="1:26" ht="14">
      <c r="A306" s="87"/>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row>
    <row r="307" spans="1:26" ht="14">
      <c r="A307" s="87"/>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row>
    <row r="308" spans="1:26" ht="14">
      <c r="A308" s="87"/>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row>
    <row r="309" spans="1:26" ht="14">
      <c r="A309" s="87"/>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row>
    <row r="310" spans="1:26" ht="14">
      <c r="A310" s="87"/>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row>
    <row r="311" spans="1:26" ht="14">
      <c r="A311" s="87"/>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row>
    <row r="312" spans="1:26" ht="14">
      <c r="A312" s="87"/>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row>
    <row r="313" spans="1:26" ht="14">
      <c r="A313" s="87"/>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row>
    <row r="314" spans="1:26" ht="14">
      <c r="A314" s="87"/>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row>
    <row r="315" spans="1:26" ht="14">
      <c r="A315" s="87"/>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row>
    <row r="316" spans="1:26" ht="14">
      <c r="A316" s="87"/>
      <c r="B316" s="87"/>
      <c r="C316" s="87"/>
      <c r="D316" s="87"/>
      <c r="E316" s="87"/>
      <c r="F316" s="87"/>
      <c r="G316" s="87"/>
      <c r="H316" s="87"/>
      <c r="I316" s="87"/>
      <c r="J316" s="87"/>
      <c r="K316" s="87"/>
      <c r="L316" s="87"/>
      <c r="M316" s="87"/>
      <c r="N316" s="87"/>
      <c r="O316" s="87"/>
      <c r="P316" s="87"/>
      <c r="Q316" s="87"/>
      <c r="R316" s="87"/>
      <c r="S316" s="87"/>
      <c r="T316" s="87"/>
      <c r="U316" s="87"/>
      <c r="V316" s="87"/>
      <c r="W316" s="87"/>
      <c r="X316" s="87"/>
      <c r="Y316" s="87"/>
      <c r="Z316" s="87"/>
    </row>
    <row r="317" spans="1:26" ht="14">
      <c r="A317" s="87"/>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row>
    <row r="318" spans="1:26" ht="14">
      <c r="A318" s="87"/>
      <c r="B318" s="87"/>
      <c r="C318" s="87"/>
      <c r="D318" s="87"/>
      <c r="E318" s="87"/>
      <c r="F318" s="87"/>
      <c r="G318" s="87"/>
      <c r="H318" s="87"/>
      <c r="I318" s="87"/>
      <c r="J318" s="87"/>
      <c r="K318" s="87"/>
      <c r="L318" s="87"/>
      <c r="M318" s="87"/>
      <c r="N318" s="87"/>
      <c r="O318" s="87"/>
      <c r="P318" s="87"/>
      <c r="Q318" s="87"/>
      <c r="R318" s="87"/>
      <c r="S318" s="87"/>
      <c r="T318" s="87"/>
      <c r="U318" s="87"/>
      <c r="V318" s="87"/>
      <c r="W318" s="87"/>
      <c r="X318" s="87"/>
      <c r="Y318" s="87"/>
      <c r="Z318" s="87"/>
    </row>
    <row r="319" spans="1:26" ht="14">
      <c r="A319" s="87"/>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row>
    <row r="320" spans="1:26" ht="14">
      <c r="A320" s="87"/>
      <c r="B320" s="87"/>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row>
    <row r="321" spans="1:26" ht="14">
      <c r="A321" s="87"/>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row>
    <row r="322" spans="1:26" ht="14">
      <c r="A322" s="87"/>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row>
    <row r="323" spans="1:26" ht="14">
      <c r="A323" s="87"/>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row>
    <row r="324" spans="1:26" ht="14">
      <c r="A324" s="87"/>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row>
    <row r="325" spans="1:26" ht="14">
      <c r="A325" s="87"/>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row>
    <row r="326" spans="1:26" ht="14">
      <c r="A326" s="87"/>
      <c r="B326" s="87"/>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row>
    <row r="327" spans="1:26" ht="14">
      <c r="A327" s="87"/>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row>
    <row r="328" spans="1:26" ht="14">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row>
    <row r="329" spans="1:26" ht="14">
      <c r="A329" s="87"/>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row>
    <row r="330" spans="1:26" ht="14">
      <c r="A330" s="87"/>
      <c r="B330" s="87"/>
      <c r="C330" s="87"/>
      <c r="D330" s="87"/>
      <c r="E330" s="87"/>
      <c r="F330" s="87"/>
      <c r="G330" s="87"/>
      <c r="H330" s="87"/>
      <c r="I330" s="87"/>
      <c r="J330" s="87"/>
      <c r="K330" s="87"/>
      <c r="L330" s="87"/>
      <c r="M330" s="87"/>
      <c r="N330" s="87"/>
      <c r="O330" s="87"/>
      <c r="P330" s="87"/>
      <c r="Q330" s="87"/>
      <c r="R330" s="87"/>
      <c r="S330" s="87"/>
      <c r="T330" s="87"/>
      <c r="U330" s="87"/>
      <c r="V330" s="87"/>
      <c r="W330" s="87"/>
      <c r="X330" s="87"/>
      <c r="Y330" s="87"/>
      <c r="Z330" s="87"/>
    </row>
    <row r="331" spans="1:26" ht="14">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row>
    <row r="332" spans="1:26" ht="14">
      <c r="A332" s="87"/>
      <c r="B332" s="87"/>
      <c r="C332" s="87"/>
      <c r="D332" s="87"/>
      <c r="E332" s="87"/>
      <c r="F332" s="87"/>
      <c r="G332" s="87"/>
      <c r="H332" s="87"/>
      <c r="I332" s="87"/>
      <c r="J332" s="87"/>
      <c r="K332" s="87"/>
      <c r="L332" s="87"/>
      <c r="M332" s="87"/>
      <c r="N332" s="87"/>
      <c r="O332" s="87"/>
      <c r="P332" s="87"/>
      <c r="Q332" s="87"/>
      <c r="R332" s="87"/>
      <c r="S332" s="87"/>
      <c r="T332" s="87"/>
      <c r="U332" s="87"/>
      <c r="V332" s="87"/>
      <c r="W332" s="87"/>
      <c r="X332" s="87"/>
      <c r="Y332" s="87"/>
      <c r="Z332" s="87"/>
    </row>
    <row r="333" spans="1:26" ht="14">
      <c r="A333" s="87"/>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row>
    <row r="334" spans="1:26" ht="14">
      <c r="A334" s="87"/>
      <c r="B334" s="87"/>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row>
    <row r="335" spans="1:26" ht="14">
      <c r="A335" s="87"/>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row>
    <row r="336" spans="1:26" ht="14">
      <c r="A336" s="87"/>
      <c r="B336" s="87"/>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row>
    <row r="337" spans="1:26" ht="14">
      <c r="A337" s="87"/>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row>
    <row r="338" spans="1:26" ht="14">
      <c r="A338" s="87"/>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row>
    <row r="339" spans="1:26" ht="14">
      <c r="A339" s="87"/>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row>
    <row r="340" spans="1:26" ht="14">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row>
    <row r="341" spans="1:26" ht="14">
      <c r="A341" s="87"/>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row>
    <row r="342" spans="1:26" ht="14">
      <c r="A342" s="87"/>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row>
    <row r="343" spans="1:26" ht="14">
      <c r="A343" s="87"/>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row>
    <row r="344" spans="1:26" ht="14">
      <c r="A344" s="87"/>
      <c r="B344" s="87"/>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row>
    <row r="345" spans="1:26" ht="14">
      <c r="A345" s="87"/>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row>
    <row r="346" spans="1:26" ht="14">
      <c r="A346" s="87"/>
      <c r="B346" s="87"/>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row>
    <row r="347" spans="1:26" ht="14">
      <c r="A347" s="87"/>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row>
    <row r="348" spans="1:26" ht="14">
      <c r="A348" s="87"/>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row>
    <row r="349" spans="1:26" ht="14">
      <c r="A349" s="87"/>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row>
    <row r="350" spans="1:26" ht="14">
      <c r="A350" s="87"/>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row>
    <row r="351" spans="1:26" ht="14">
      <c r="A351" s="87"/>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row>
    <row r="352" spans="1:26" ht="14">
      <c r="A352" s="87"/>
      <c r="B352" s="87"/>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row>
    <row r="353" spans="1:26" ht="14">
      <c r="A353" s="87"/>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row>
    <row r="354" spans="1:26" ht="14">
      <c r="A354" s="87"/>
      <c r="B354" s="87"/>
      <c r="C354" s="87"/>
      <c r="D354" s="87"/>
      <c r="E354" s="87"/>
      <c r="F354" s="87"/>
      <c r="G354" s="87"/>
      <c r="H354" s="87"/>
      <c r="I354" s="87"/>
      <c r="J354" s="87"/>
      <c r="K354" s="87"/>
      <c r="L354" s="87"/>
      <c r="M354" s="87"/>
      <c r="N354" s="87"/>
      <c r="O354" s="87"/>
      <c r="P354" s="87"/>
      <c r="Q354" s="87"/>
      <c r="R354" s="87"/>
      <c r="S354" s="87"/>
      <c r="T354" s="87"/>
      <c r="U354" s="87"/>
      <c r="V354" s="87"/>
      <c r="W354" s="87"/>
      <c r="X354" s="87"/>
      <c r="Y354" s="87"/>
      <c r="Z354" s="87"/>
    </row>
    <row r="355" spans="1:26" ht="14">
      <c r="A355" s="87"/>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row>
    <row r="356" spans="1:26" ht="14">
      <c r="A356" s="87"/>
      <c r="B356" s="87"/>
      <c r="C356" s="87"/>
      <c r="D356" s="87"/>
      <c r="E356" s="87"/>
      <c r="F356" s="87"/>
      <c r="G356" s="87"/>
      <c r="H356" s="87"/>
      <c r="I356" s="87"/>
      <c r="J356" s="87"/>
      <c r="K356" s="87"/>
      <c r="L356" s="87"/>
      <c r="M356" s="87"/>
      <c r="N356" s="87"/>
      <c r="O356" s="87"/>
      <c r="P356" s="87"/>
      <c r="Q356" s="87"/>
      <c r="R356" s="87"/>
      <c r="S356" s="87"/>
      <c r="T356" s="87"/>
      <c r="U356" s="87"/>
      <c r="V356" s="87"/>
      <c r="W356" s="87"/>
      <c r="X356" s="87"/>
      <c r="Y356" s="87"/>
      <c r="Z356" s="87"/>
    </row>
    <row r="357" spans="1:26" ht="14">
      <c r="A357" s="87"/>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row>
    <row r="358" spans="1:26" ht="14">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row>
    <row r="359" spans="1:26" ht="14">
      <c r="A359" s="87"/>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row>
    <row r="360" spans="1:26" ht="14">
      <c r="A360" s="87"/>
      <c r="B360" s="87"/>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Z360" s="87"/>
    </row>
    <row r="361" spans="1:26" ht="14">
      <c r="A361" s="87"/>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row>
    <row r="362" spans="1:26" ht="14">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row>
    <row r="363" spans="1:26" ht="14">
      <c r="A363" s="87"/>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row>
    <row r="364" spans="1:26" ht="14">
      <c r="A364" s="87"/>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Z364" s="87"/>
    </row>
    <row r="365" spans="1:26" ht="14">
      <c r="A365" s="87"/>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row>
    <row r="366" spans="1:26" ht="14">
      <c r="A366" s="87"/>
      <c r="B366" s="87"/>
      <c r="C366" s="87"/>
      <c r="D366" s="87"/>
      <c r="E366" s="87"/>
      <c r="F366" s="87"/>
      <c r="G366" s="87"/>
      <c r="H366" s="87"/>
      <c r="I366" s="87"/>
      <c r="J366" s="87"/>
      <c r="K366" s="87"/>
      <c r="L366" s="87"/>
      <c r="M366" s="87"/>
      <c r="N366" s="87"/>
      <c r="O366" s="87"/>
      <c r="P366" s="87"/>
      <c r="Q366" s="87"/>
      <c r="R366" s="87"/>
      <c r="S366" s="87"/>
      <c r="T366" s="87"/>
      <c r="U366" s="87"/>
      <c r="V366" s="87"/>
      <c r="W366" s="87"/>
      <c r="X366" s="87"/>
      <c r="Y366" s="87"/>
      <c r="Z366" s="87"/>
    </row>
    <row r="367" spans="1:26" ht="14">
      <c r="A367" s="87"/>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row>
    <row r="368" spans="1:26" ht="14">
      <c r="A368" s="87"/>
      <c r="B368" s="87"/>
      <c r="C368" s="87"/>
      <c r="D368" s="87"/>
      <c r="E368" s="87"/>
      <c r="F368" s="87"/>
      <c r="G368" s="87"/>
      <c r="H368" s="87"/>
      <c r="I368" s="87"/>
      <c r="J368" s="87"/>
      <c r="K368" s="87"/>
      <c r="L368" s="87"/>
      <c r="M368" s="87"/>
      <c r="N368" s="87"/>
      <c r="O368" s="87"/>
      <c r="P368" s="87"/>
      <c r="Q368" s="87"/>
      <c r="R368" s="87"/>
      <c r="S368" s="87"/>
      <c r="T368" s="87"/>
      <c r="U368" s="87"/>
      <c r="V368" s="87"/>
      <c r="W368" s="87"/>
      <c r="X368" s="87"/>
      <c r="Y368" s="87"/>
      <c r="Z368" s="87"/>
    </row>
    <row r="369" spans="1:26" ht="14">
      <c r="A369" s="87"/>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row>
    <row r="370" spans="1:26" ht="14">
      <c r="A370" s="87"/>
      <c r="B370" s="87"/>
      <c r="C370" s="87"/>
      <c r="D370" s="87"/>
      <c r="E370" s="87"/>
      <c r="F370" s="87"/>
      <c r="G370" s="87"/>
      <c r="H370" s="87"/>
      <c r="I370" s="87"/>
      <c r="J370" s="87"/>
      <c r="K370" s="87"/>
      <c r="L370" s="87"/>
      <c r="M370" s="87"/>
      <c r="N370" s="87"/>
      <c r="O370" s="87"/>
      <c r="P370" s="87"/>
      <c r="Q370" s="87"/>
      <c r="R370" s="87"/>
      <c r="S370" s="87"/>
      <c r="T370" s="87"/>
      <c r="U370" s="87"/>
      <c r="V370" s="87"/>
      <c r="W370" s="87"/>
      <c r="X370" s="87"/>
      <c r="Y370" s="87"/>
      <c r="Z370" s="87"/>
    </row>
    <row r="371" spans="1:26" ht="14">
      <c r="A371" s="87"/>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row>
    <row r="372" spans="1:26" ht="14">
      <c r="A372" s="87"/>
      <c r="B372" s="87"/>
      <c r="C372" s="87"/>
      <c r="D372" s="87"/>
      <c r="E372" s="87"/>
      <c r="F372" s="87"/>
      <c r="G372" s="87"/>
      <c r="H372" s="87"/>
      <c r="I372" s="87"/>
      <c r="J372" s="87"/>
      <c r="K372" s="87"/>
      <c r="L372" s="87"/>
      <c r="M372" s="87"/>
      <c r="N372" s="87"/>
      <c r="O372" s="87"/>
      <c r="P372" s="87"/>
      <c r="Q372" s="87"/>
      <c r="R372" s="87"/>
      <c r="S372" s="87"/>
      <c r="T372" s="87"/>
      <c r="U372" s="87"/>
      <c r="V372" s="87"/>
      <c r="W372" s="87"/>
      <c r="X372" s="87"/>
      <c r="Y372" s="87"/>
      <c r="Z372" s="87"/>
    </row>
    <row r="373" spans="1:26" ht="14">
      <c r="A373" s="87"/>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row>
    <row r="374" spans="1:26" ht="14">
      <c r="A374" s="87"/>
      <c r="B374" s="87"/>
      <c r="C374" s="87"/>
      <c r="D374" s="87"/>
      <c r="E374" s="87"/>
      <c r="F374" s="87"/>
      <c r="G374" s="87"/>
      <c r="H374" s="87"/>
      <c r="I374" s="87"/>
      <c r="J374" s="87"/>
      <c r="K374" s="87"/>
      <c r="L374" s="87"/>
      <c r="M374" s="87"/>
      <c r="N374" s="87"/>
      <c r="O374" s="87"/>
      <c r="P374" s="87"/>
      <c r="Q374" s="87"/>
      <c r="R374" s="87"/>
      <c r="S374" s="87"/>
      <c r="T374" s="87"/>
      <c r="U374" s="87"/>
      <c r="V374" s="87"/>
      <c r="W374" s="87"/>
      <c r="X374" s="87"/>
      <c r="Y374" s="87"/>
      <c r="Z374" s="87"/>
    </row>
    <row r="375" spans="1:26" ht="14">
      <c r="A375" s="87"/>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row>
    <row r="376" spans="1:26" ht="14">
      <c r="A376" s="87"/>
      <c r="B376" s="87"/>
      <c r="C376" s="87"/>
      <c r="D376" s="87"/>
      <c r="E376" s="87"/>
      <c r="F376" s="87"/>
      <c r="G376" s="87"/>
      <c r="H376" s="87"/>
      <c r="I376" s="87"/>
      <c r="J376" s="87"/>
      <c r="K376" s="87"/>
      <c r="L376" s="87"/>
      <c r="M376" s="87"/>
      <c r="N376" s="87"/>
      <c r="O376" s="87"/>
      <c r="P376" s="87"/>
      <c r="Q376" s="87"/>
      <c r="R376" s="87"/>
      <c r="S376" s="87"/>
      <c r="T376" s="87"/>
      <c r="U376" s="87"/>
      <c r="V376" s="87"/>
      <c r="W376" s="87"/>
      <c r="X376" s="87"/>
      <c r="Y376" s="87"/>
      <c r="Z376" s="87"/>
    </row>
    <row r="377" spans="1:26" ht="14">
      <c r="A377" s="87"/>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row>
    <row r="378" spans="1:26" ht="14">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row>
    <row r="379" spans="1:26" ht="14">
      <c r="A379" s="87"/>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row>
    <row r="380" spans="1:26" ht="14">
      <c r="A380" s="87"/>
      <c r="B380" s="87"/>
      <c r="C380" s="87"/>
      <c r="D380" s="87"/>
      <c r="E380" s="87"/>
      <c r="F380" s="87"/>
      <c r="G380" s="87"/>
      <c r="H380" s="87"/>
      <c r="I380" s="87"/>
      <c r="J380" s="87"/>
      <c r="K380" s="87"/>
      <c r="L380" s="87"/>
      <c r="M380" s="87"/>
      <c r="N380" s="87"/>
      <c r="O380" s="87"/>
      <c r="P380" s="87"/>
      <c r="Q380" s="87"/>
      <c r="R380" s="87"/>
      <c r="S380" s="87"/>
      <c r="T380" s="87"/>
      <c r="U380" s="87"/>
      <c r="V380" s="87"/>
      <c r="W380" s="87"/>
      <c r="X380" s="87"/>
      <c r="Y380" s="87"/>
      <c r="Z380" s="87"/>
    </row>
    <row r="381" spans="1:26" ht="14">
      <c r="A381" s="87"/>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row>
    <row r="382" spans="1:26" ht="14">
      <c r="A382" s="87"/>
      <c r="B382" s="87"/>
      <c r="C382" s="87"/>
      <c r="D382" s="87"/>
      <c r="E382" s="87"/>
      <c r="F382" s="87"/>
      <c r="G382" s="87"/>
      <c r="H382" s="87"/>
      <c r="I382" s="87"/>
      <c r="J382" s="87"/>
      <c r="K382" s="87"/>
      <c r="L382" s="87"/>
      <c r="M382" s="87"/>
      <c r="N382" s="87"/>
      <c r="O382" s="87"/>
      <c r="P382" s="87"/>
      <c r="Q382" s="87"/>
      <c r="R382" s="87"/>
      <c r="S382" s="87"/>
      <c r="T382" s="87"/>
      <c r="U382" s="87"/>
      <c r="V382" s="87"/>
      <c r="W382" s="87"/>
      <c r="X382" s="87"/>
      <c r="Y382" s="87"/>
      <c r="Z382" s="87"/>
    </row>
    <row r="383" spans="1:26" ht="14">
      <c r="A383" s="87"/>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row>
    <row r="384" spans="1:26" ht="14">
      <c r="A384" s="87"/>
      <c r="B384" s="87"/>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row>
    <row r="385" spans="1:26" ht="14">
      <c r="A385" s="87"/>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row>
    <row r="386" spans="1:26" ht="14">
      <c r="A386" s="87"/>
      <c r="B386" s="87"/>
      <c r="C386" s="87"/>
      <c r="D386" s="87"/>
      <c r="E386" s="87"/>
      <c r="F386" s="87"/>
      <c r="G386" s="87"/>
      <c r="H386" s="87"/>
      <c r="I386" s="87"/>
      <c r="J386" s="87"/>
      <c r="K386" s="87"/>
      <c r="L386" s="87"/>
      <c r="M386" s="87"/>
      <c r="N386" s="87"/>
      <c r="O386" s="87"/>
      <c r="P386" s="87"/>
      <c r="Q386" s="87"/>
      <c r="R386" s="87"/>
      <c r="S386" s="87"/>
      <c r="T386" s="87"/>
      <c r="U386" s="87"/>
      <c r="V386" s="87"/>
      <c r="W386" s="87"/>
      <c r="X386" s="87"/>
      <c r="Y386" s="87"/>
      <c r="Z386" s="87"/>
    </row>
    <row r="387" spans="1:26" ht="14">
      <c r="A387" s="87"/>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row>
    <row r="388" spans="1:26" ht="14">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row>
    <row r="389" spans="1:26" ht="14">
      <c r="A389" s="87"/>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row>
    <row r="390" spans="1:26" ht="14">
      <c r="A390" s="87"/>
      <c r="B390" s="87"/>
      <c r="C390" s="87"/>
      <c r="D390" s="87"/>
      <c r="E390" s="87"/>
      <c r="F390" s="87"/>
      <c r="G390" s="87"/>
      <c r="H390" s="87"/>
      <c r="I390" s="87"/>
      <c r="J390" s="87"/>
      <c r="K390" s="87"/>
      <c r="L390" s="87"/>
      <c r="M390" s="87"/>
      <c r="N390" s="87"/>
      <c r="O390" s="87"/>
      <c r="P390" s="87"/>
      <c r="Q390" s="87"/>
      <c r="R390" s="87"/>
      <c r="S390" s="87"/>
      <c r="T390" s="87"/>
      <c r="U390" s="87"/>
      <c r="V390" s="87"/>
      <c r="W390" s="87"/>
      <c r="X390" s="87"/>
      <c r="Y390" s="87"/>
      <c r="Z390" s="87"/>
    </row>
    <row r="391" spans="1:26" ht="14">
      <c r="A391" s="87"/>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row>
    <row r="392" spans="1:26" ht="14">
      <c r="A392" s="87"/>
      <c r="B392" s="87"/>
      <c r="C392" s="87"/>
      <c r="D392" s="87"/>
      <c r="E392" s="87"/>
      <c r="F392" s="87"/>
      <c r="G392" s="87"/>
      <c r="H392" s="87"/>
      <c r="I392" s="87"/>
      <c r="J392" s="87"/>
      <c r="K392" s="87"/>
      <c r="L392" s="87"/>
      <c r="M392" s="87"/>
      <c r="N392" s="87"/>
      <c r="O392" s="87"/>
      <c r="P392" s="87"/>
      <c r="Q392" s="87"/>
      <c r="R392" s="87"/>
      <c r="S392" s="87"/>
      <c r="T392" s="87"/>
      <c r="U392" s="87"/>
      <c r="V392" s="87"/>
      <c r="W392" s="87"/>
      <c r="X392" s="87"/>
      <c r="Y392" s="87"/>
      <c r="Z392" s="87"/>
    </row>
    <row r="393" spans="1:26" ht="14">
      <c r="A393" s="87"/>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row>
    <row r="394" spans="1:26" ht="14">
      <c r="A394" s="87"/>
      <c r="B394" s="87"/>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Z394" s="87"/>
    </row>
    <row r="395" spans="1:26" ht="14">
      <c r="A395" s="87"/>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row>
    <row r="396" spans="1:26" ht="14">
      <c r="A396" s="87"/>
      <c r="B396" s="87"/>
      <c r="C396" s="87"/>
      <c r="D396" s="87"/>
      <c r="E396" s="87"/>
      <c r="F396" s="87"/>
      <c r="G396" s="87"/>
      <c r="H396" s="87"/>
      <c r="I396" s="87"/>
      <c r="J396" s="87"/>
      <c r="K396" s="87"/>
      <c r="L396" s="87"/>
      <c r="M396" s="87"/>
      <c r="N396" s="87"/>
      <c r="O396" s="87"/>
      <c r="P396" s="87"/>
      <c r="Q396" s="87"/>
      <c r="R396" s="87"/>
      <c r="S396" s="87"/>
      <c r="T396" s="87"/>
      <c r="U396" s="87"/>
      <c r="V396" s="87"/>
      <c r="W396" s="87"/>
      <c r="X396" s="87"/>
      <c r="Y396" s="87"/>
      <c r="Z396" s="87"/>
    </row>
    <row r="397" spans="1:26" ht="14">
      <c r="A397" s="87"/>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row>
    <row r="398" spans="1:26" ht="14">
      <c r="A398" s="87"/>
      <c r="B398" s="87"/>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Z398" s="87"/>
    </row>
    <row r="399" spans="1:26" ht="14">
      <c r="A399" s="87"/>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row>
    <row r="400" spans="1:26" ht="14">
      <c r="A400" s="87"/>
      <c r="B400" s="87"/>
      <c r="C400" s="87"/>
      <c r="D400" s="87"/>
      <c r="E400" s="87"/>
      <c r="F400" s="87"/>
      <c r="G400" s="87"/>
      <c r="H400" s="87"/>
      <c r="I400" s="87"/>
      <c r="J400" s="87"/>
      <c r="K400" s="87"/>
      <c r="L400" s="87"/>
      <c r="M400" s="87"/>
      <c r="N400" s="87"/>
      <c r="O400" s="87"/>
      <c r="P400" s="87"/>
      <c r="Q400" s="87"/>
      <c r="R400" s="87"/>
      <c r="S400" s="87"/>
      <c r="T400" s="87"/>
      <c r="U400" s="87"/>
      <c r="V400" s="87"/>
      <c r="W400" s="87"/>
      <c r="X400" s="87"/>
      <c r="Y400" s="87"/>
      <c r="Z400" s="87"/>
    </row>
    <row r="401" spans="1:26" ht="14">
      <c r="A401" s="87"/>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row>
    <row r="402" spans="1:26" ht="14">
      <c r="A402" s="87"/>
      <c r="B402" s="87"/>
      <c r="C402" s="87"/>
      <c r="D402" s="87"/>
      <c r="E402" s="87"/>
      <c r="F402" s="87"/>
      <c r="G402" s="87"/>
      <c r="H402" s="87"/>
      <c r="I402" s="87"/>
      <c r="J402" s="87"/>
      <c r="K402" s="87"/>
      <c r="L402" s="87"/>
      <c r="M402" s="87"/>
      <c r="N402" s="87"/>
      <c r="O402" s="87"/>
      <c r="P402" s="87"/>
      <c r="Q402" s="87"/>
      <c r="R402" s="87"/>
      <c r="S402" s="87"/>
      <c r="T402" s="87"/>
      <c r="U402" s="87"/>
      <c r="V402" s="87"/>
      <c r="W402" s="87"/>
      <c r="X402" s="87"/>
      <c r="Y402" s="87"/>
      <c r="Z402" s="87"/>
    </row>
    <row r="403" spans="1:26" ht="14">
      <c r="A403" s="87"/>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row>
    <row r="404" spans="1:26" ht="14">
      <c r="A404" s="87"/>
      <c r="B404" s="87"/>
      <c r="C404" s="87"/>
      <c r="D404" s="87"/>
      <c r="E404" s="87"/>
      <c r="F404" s="87"/>
      <c r="G404" s="87"/>
      <c r="H404" s="87"/>
      <c r="I404" s="87"/>
      <c r="J404" s="87"/>
      <c r="K404" s="87"/>
      <c r="L404" s="87"/>
      <c r="M404" s="87"/>
      <c r="N404" s="87"/>
      <c r="O404" s="87"/>
      <c r="P404" s="87"/>
      <c r="Q404" s="87"/>
      <c r="R404" s="87"/>
      <c r="S404" s="87"/>
      <c r="T404" s="87"/>
      <c r="U404" s="87"/>
      <c r="V404" s="87"/>
      <c r="W404" s="87"/>
      <c r="X404" s="87"/>
      <c r="Y404" s="87"/>
      <c r="Z404" s="87"/>
    </row>
    <row r="405" spans="1:26" ht="14">
      <c r="A405" s="87"/>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row>
    <row r="406" spans="1:26" ht="14">
      <c r="A406" s="87"/>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c r="Z406" s="87"/>
    </row>
    <row r="407" spans="1:26" ht="14">
      <c r="A407" s="87"/>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row>
    <row r="408" spans="1:26" ht="14">
      <c r="A408" s="87"/>
      <c r="B408" s="87"/>
      <c r="C408" s="87"/>
      <c r="D408" s="87"/>
      <c r="E408" s="87"/>
      <c r="F408" s="87"/>
      <c r="G408" s="87"/>
      <c r="H408" s="87"/>
      <c r="I408" s="87"/>
      <c r="J408" s="87"/>
      <c r="K408" s="87"/>
      <c r="L408" s="87"/>
      <c r="M408" s="87"/>
      <c r="N408" s="87"/>
      <c r="O408" s="87"/>
      <c r="P408" s="87"/>
      <c r="Q408" s="87"/>
      <c r="R408" s="87"/>
      <c r="S408" s="87"/>
      <c r="T408" s="87"/>
      <c r="U408" s="87"/>
      <c r="V408" s="87"/>
      <c r="W408" s="87"/>
      <c r="X408" s="87"/>
      <c r="Y408" s="87"/>
      <c r="Z408" s="87"/>
    </row>
    <row r="409" spans="1:26" ht="14">
      <c r="A409" s="87"/>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row>
    <row r="410" spans="1:26" ht="14">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row>
    <row r="411" spans="1:26" ht="14">
      <c r="A411" s="87"/>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row>
    <row r="412" spans="1:26" ht="14">
      <c r="A412" s="87"/>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c r="Z412" s="87"/>
    </row>
    <row r="413" spans="1:26" ht="14">
      <c r="A413" s="87"/>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row>
    <row r="414" spans="1:26" ht="14">
      <c r="A414" s="87"/>
      <c r="B414" s="87"/>
      <c r="C414" s="87"/>
      <c r="D414" s="87"/>
      <c r="E414" s="87"/>
      <c r="F414" s="87"/>
      <c r="G414" s="87"/>
      <c r="H414" s="87"/>
      <c r="I414" s="87"/>
      <c r="J414" s="87"/>
      <c r="K414" s="87"/>
      <c r="L414" s="87"/>
      <c r="M414" s="87"/>
      <c r="N414" s="87"/>
      <c r="O414" s="87"/>
      <c r="P414" s="87"/>
      <c r="Q414" s="87"/>
      <c r="R414" s="87"/>
      <c r="S414" s="87"/>
      <c r="T414" s="87"/>
      <c r="U414" s="87"/>
      <c r="V414" s="87"/>
      <c r="W414" s="87"/>
      <c r="X414" s="87"/>
      <c r="Y414" s="87"/>
      <c r="Z414" s="87"/>
    </row>
    <row r="415" spans="1:26" ht="14">
      <c r="A415" s="87"/>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row>
    <row r="416" spans="1:26" ht="14">
      <c r="A416" s="87"/>
      <c r="B416" s="87"/>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row>
    <row r="417" spans="1:26" ht="14">
      <c r="A417" s="87"/>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row>
    <row r="418" spans="1:26" ht="14">
      <c r="A418" s="87"/>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row>
    <row r="419" spans="1:26" ht="14">
      <c r="A419" s="87"/>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row>
    <row r="420" spans="1:26" ht="14">
      <c r="A420" s="87"/>
      <c r="B420" s="87"/>
      <c r="C420" s="87"/>
      <c r="D420" s="87"/>
      <c r="E420" s="87"/>
      <c r="F420" s="87"/>
      <c r="G420" s="87"/>
      <c r="H420" s="87"/>
      <c r="I420" s="87"/>
      <c r="J420" s="87"/>
      <c r="K420" s="87"/>
      <c r="L420" s="87"/>
      <c r="M420" s="87"/>
      <c r="N420" s="87"/>
      <c r="O420" s="87"/>
      <c r="P420" s="87"/>
      <c r="Q420" s="87"/>
      <c r="R420" s="87"/>
      <c r="S420" s="87"/>
      <c r="T420" s="87"/>
      <c r="U420" s="87"/>
      <c r="V420" s="87"/>
      <c r="W420" s="87"/>
      <c r="X420" s="87"/>
      <c r="Y420" s="87"/>
      <c r="Z420" s="87"/>
    </row>
    <row r="421" spans="1:26" ht="14">
      <c r="A421" s="87"/>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row>
    <row r="422" spans="1:26" ht="14">
      <c r="A422" s="87"/>
      <c r="B422" s="87"/>
      <c r="C422" s="87"/>
      <c r="D422" s="87"/>
      <c r="E422" s="87"/>
      <c r="F422" s="87"/>
      <c r="G422" s="87"/>
      <c r="H422" s="87"/>
      <c r="I422" s="87"/>
      <c r="J422" s="87"/>
      <c r="K422" s="87"/>
      <c r="L422" s="87"/>
      <c r="M422" s="87"/>
      <c r="N422" s="87"/>
      <c r="O422" s="87"/>
      <c r="P422" s="87"/>
      <c r="Q422" s="87"/>
      <c r="R422" s="87"/>
      <c r="S422" s="87"/>
      <c r="T422" s="87"/>
      <c r="U422" s="87"/>
      <c r="V422" s="87"/>
      <c r="W422" s="87"/>
      <c r="X422" s="87"/>
      <c r="Y422" s="87"/>
      <c r="Z422" s="87"/>
    </row>
    <row r="423" spans="1:26" ht="14">
      <c r="A423" s="87"/>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row>
    <row r="424" spans="1:26" ht="14">
      <c r="A424" s="87"/>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row>
    <row r="425" spans="1:26" ht="14">
      <c r="A425" s="87"/>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row>
    <row r="426" spans="1:26" ht="14">
      <c r="A426" s="87"/>
      <c r="B426" s="87"/>
      <c r="C426" s="87"/>
      <c r="D426" s="87"/>
      <c r="E426" s="87"/>
      <c r="F426" s="87"/>
      <c r="G426" s="87"/>
      <c r="H426" s="87"/>
      <c r="I426" s="87"/>
      <c r="J426" s="87"/>
      <c r="K426" s="87"/>
      <c r="L426" s="87"/>
      <c r="M426" s="87"/>
      <c r="N426" s="87"/>
      <c r="O426" s="87"/>
      <c r="P426" s="87"/>
      <c r="Q426" s="87"/>
      <c r="R426" s="87"/>
      <c r="S426" s="87"/>
      <c r="T426" s="87"/>
      <c r="U426" s="87"/>
      <c r="V426" s="87"/>
      <c r="W426" s="87"/>
      <c r="X426" s="87"/>
      <c r="Y426" s="87"/>
      <c r="Z426" s="87"/>
    </row>
    <row r="427" spans="1:26" ht="14">
      <c r="A427" s="87"/>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row>
    <row r="428" spans="1:26" ht="14">
      <c r="A428" s="87"/>
      <c r="B428" s="87"/>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Z428" s="87"/>
    </row>
    <row r="429" spans="1:26" ht="14">
      <c r="A429" s="87"/>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row>
    <row r="430" spans="1:26" ht="14">
      <c r="A430" s="87"/>
      <c r="B430" s="87"/>
      <c r="C430" s="87"/>
      <c r="D430" s="87"/>
      <c r="E430" s="87"/>
      <c r="F430" s="87"/>
      <c r="G430" s="87"/>
      <c r="H430" s="87"/>
      <c r="I430" s="87"/>
      <c r="J430" s="87"/>
      <c r="K430" s="87"/>
      <c r="L430" s="87"/>
      <c r="M430" s="87"/>
      <c r="N430" s="87"/>
      <c r="O430" s="87"/>
      <c r="P430" s="87"/>
      <c r="Q430" s="87"/>
      <c r="R430" s="87"/>
      <c r="S430" s="87"/>
      <c r="T430" s="87"/>
      <c r="U430" s="87"/>
      <c r="V430" s="87"/>
      <c r="W430" s="87"/>
      <c r="X430" s="87"/>
      <c r="Y430" s="87"/>
      <c r="Z430" s="87"/>
    </row>
    <row r="431" spans="1:26" ht="14">
      <c r="A431" s="87"/>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row>
    <row r="432" spans="1:26" ht="14">
      <c r="A432" s="87"/>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Z432" s="87"/>
    </row>
    <row r="433" spans="1:26" ht="14">
      <c r="A433" s="87"/>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row>
    <row r="434" spans="1:26" ht="14">
      <c r="A434" s="87"/>
      <c r="B434" s="87"/>
      <c r="C434" s="87"/>
      <c r="D434" s="87"/>
      <c r="E434" s="87"/>
      <c r="F434" s="87"/>
      <c r="G434" s="87"/>
      <c r="H434" s="87"/>
      <c r="I434" s="87"/>
      <c r="J434" s="87"/>
      <c r="K434" s="87"/>
      <c r="L434" s="87"/>
      <c r="M434" s="87"/>
      <c r="N434" s="87"/>
      <c r="O434" s="87"/>
      <c r="P434" s="87"/>
      <c r="Q434" s="87"/>
      <c r="R434" s="87"/>
      <c r="S434" s="87"/>
      <c r="T434" s="87"/>
      <c r="U434" s="87"/>
      <c r="V434" s="87"/>
      <c r="W434" s="87"/>
      <c r="X434" s="87"/>
      <c r="Y434" s="87"/>
      <c r="Z434" s="87"/>
    </row>
    <row r="435" spans="1:26" ht="14">
      <c r="A435" s="87"/>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row>
    <row r="436" spans="1:26" ht="14">
      <c r="A436" s="87"/>
      <c r="B436" s="87"/>
      <c r="C436" s="87"/>
      <c r="D436" s="87"/>
      <c r="E436" s="87"/>
      <c r="F436" s="87"/>
      <c r="G436" s="87"/>
      <c r="H436" s="87"/>
      <c r="I436" s="87"/>
      <c r="J436" s="87"/>
      <c r="K436" s="87"/>
      <c r="L436" s="87"/>
      <c r="M436" s="87"/>
      <c r="N436" s="87"/>
      <c r="O436" s="87"/>
      <c r="P436" s="87"/>
      <c r="Q436" s="87"/>
      <c r="R436" s="87"/>
      <c r="S436" s="87"/>
      <c r="T436" s="87"/>
      <c r="U436" s="87"/>
      <c r="V436" s="87"/>
      <c r="W436" s="87"/>
      <c r="X436" s="87"/>
      <c r="Y436" s="87"/>
      <c r="Z436" s="87"/>
    </row>
    <row r="437" spans="1:26" ht="14">
      <c r="A437" s="87"/>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row>
    <row r="438" spans="1:26" ht="14">
      <c r="A438" s="87"/>
      <c r="B438" s="87"/>
      <c r="C438" s="87"/>
      <c r="D438" s="87"/>
      <c r="E438" s="87"/>
      <c r="F438" s="87"/>
      <c r="G438" s="87"/>
      <c r="H438" s="87"/>
      <c r="I438" s="87"/>
      <c r="J438" s="87"/>
      <c r="K438" s="87"/>
      <c r="L438" s="87"/>
      <c r="M438" s="87"/>
      <c r="N438" s="87"/>
      <c r="O438" s="87"/>
      <c r="P438" s="87"/>
      <c r="Q438" s="87"/>
      <c r="R438" s="87"/>
      <c r="S438" s="87"/>
      <c r="T438" s="87"/>
      <c r="U438" s="87"/>
      <c r="V438" s="87"/>
      <c r="W438" s="87"/>
      <c r="X438" s="87"/>
      <c r="Y438" s="87"/>
      <c r="Z438" s="87"/>
    </row>
    <row r="439" spans="1:26" ht="14">
      <c r="A439" s="87"/>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row>
    <row r="440" spans="1:26" ht="14">
      <c r="A440" s="87"/>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c r="Z440" s="87"/>
    </row>
    <row r="441" spans="1:26" ht="14">
      <c r="A441" s="87"/>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row>
    <row r="442" spans="1:26" ht="14">
      <c r="A442" s="87"/>
      <c r="B442" s="87"/>
      <c r="C442" s="87"/>
      <c r="D442" s="87"/>
      <c r="E442" s="87"/>
      <c r="F442" s="87"/>
      <c r="G442" s="87"/>
      <c r="H442" s="87"/>
      <c r="I442" s="87"/>
      <c r="J442" s="87"/>
      <c r="K442" s="87"/>
      <c r="L442" s="87"/>
      <c r="M442" s="87"/>
      <c r="N442" s="87"/>
      <c r="O442" s="87"/>
      <c r="P442" s="87"/>
      <c r="Q442" s="87"/>
      <c r="R442" s="87"/>
      <c r="S442" s="87"/>
      <c r="T442" s="87"/>
      <c r="U442" s="87"/>
      <c r="V442" s="87"/>
      <c r="W442" s="87"/>
      <c r="X442" s="87"/>
      <c r="Y442" s="87"/>
      <c r="Z442" s="87"/>
    </row>
    <row r="443" spans="1:26" ht="14">
      <c r="A443" s="87"/>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row>
    <row r="444" spans="1:26" ht="14">
      <c r="A444" s="87"/>
      <c r="B444" s="87"/>
      <c r="C444" s="87"/>
      <c r="D444" s="87"/>
      <c r="E444" s="87"/>
      <c r="F444" s="87"/>
      <c r="G444" s="87"/>
      <c r="H444" s="87"/>
      <c r="I444" s="87"/>
      <c r="J444" s="87"/>
      <c r="K444" s="87"/>
      <c r="L444" s="87"/>
      <c r="M444" s="87"/>
      <c r="N444" s="87"/>
      <c r="O444" s="87"/>
      <c r="P444" s="87"/>
      <c r="Q444" s="87"/>
      <c r="R444" s="87"/>
      <c r="S444" s="87"/>
      <c r="T444" s="87"/>
      <c r="U444" s="87"/>
      <c r="V444" s="87"/>
      <c r="W444" s="87"/>
      <c r="X444" s="87"/>
      <c r="Y444" s="87"/>
      <c r="Z444" s="87"/>
    </row>
    <row r="445" spans="1:26" ht="14">
      <c r="A445" s="87"/>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row>
    <row r="446" spans="1:26" ht="14">
      <c r="A446" s="87"/>
      <c r="B446" s="87"/>
      <c r="C446" s="87"/>
      <c r="D446" s="87"/>
      <c r="E446" s="87"/>
      <c r="F446" s="87"/>
      <c r="G446" s="87"/>
      <c r="H446" s="87"/>
      <c r="I446" s="87"/>
      <c r="J446" s="87"/>
      <c r="K446" s="87"/>
      <c r="L446" s="87"/>
      <c r="M446" s="87"/>
      <c r="N446" s="87"/>
      <c r="O446" s="87"/>
      <c r="P446" s="87"/>
      <c r="Q446" s="87"/>
      <c r="R446" s="87"/>
      <c r="S446" s="87"/>
      <c r="T446" s="87"/>
      <c r="U446" s="87"/>
      <c r="V446" s="87"/>
      <c r="W446" s="87"/>
      <c r="X446" s="87"/>
      <c r="Y446" s="87"/>
      <c r="Z446" s="87"/>
    </row>
    <row r="447" spans="1:26" ht="14">
      <c r="A447" s="87"/>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row>
    <row r="448" spans="1:26" ht="14">
      <c r="A448" s="87"/>
      <c r="B448" s="87"/>
      <c r="C448" s="87"/>
      <c r="D448" s="87"/>
      <c r="E448" s="87"/>
      <c r="F448" s="87"/>
      <c r="G448" s="87"/>
      <c r="H448" s="87"/>
      <c r="I448" s="87"/>
      <c r="J448" s="87"/>
      <c r="K448" s="87"/>
      <c r="L448" s="87"/>
      <c r="M448" s="87"/>
      <c r="N448" s="87"/>
      <c r="O448" s="87"/>
      <c r="P448" s="87"/>
      <c r="Q448" s="87"/>
      <c r="R448" s="87"/>
      <c r="S448" s="87"/>
      <c r="T448" s="87"/>
      <c r="U448" s="87"/>
      <c r="V448" s="87"/>
      <c r="W448" s="87"/>
      <c r="X448" s="87"/>
      <c r="Y448" s="87"/>
      <c r="Z448" s="87"/>
    </row>
    <row r="449" spans="1:26" ht="14">
      <c r="A449" s="87"/>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row>
    <row r="450" spans="1:26" ht="14">
      <c r="A450" s="87"/>
      <c r="B450" s="87"/>
      <c r="C450" s="87"/>
      <c r="D450" s="87"/>
      <c r="E450" s="87"/>
      <c r="F450" s="87"/>
      <c r="G450" s="87"/>
      <c r="H450" s="87"/>
      <c r="I450" s="87"/>
      <c r="J450" s="87"/>
      <c r="K450" s="87"/>
      <c r="L450" s="87"/>
      <c r="M450" s="87"/>
      <c r="N450" s="87"/>
      <c r="O450" s="87"/>
      <c r="P450" s="87"/>
      <c r="Q450" s="87"/>
      <c r="R450" s="87"/>
      <c r="S450" s="87"/>
      <c r="T450" s="87"/>
      <c r="U450" s="87"/>
      <c r="V450" s="87"/>
      <c r="W450" s="87"/>
      <c r="X450" s="87"/>
      <c r="Y450" s="87"/>
      <c r="Z450" s="87"/>
    </row>
    <row r="451" spans="1:26" ht="14">
      <c r="A451" s="87"/>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row>
    <row r="452" spans="1:26" ht="14">
      <c r="A452" s="87"/>
      <c r="B452" s="87"/>
      <c r="C452" s="87"/>
      <c r="D452" s="87"/>
      <c r="E452" s="87"/>
      <c r="F452" s="87"/>
      <c r="G452" s="87"/>
      <c r="H452" s="87"/>
      <c r="I452" s="87"/>
      <c r="J452" s="87"/>
      <c r="K452" s="87"/>
      <c r="L452" s="87"/>
      <c r="M452" s="87"/>
      <c r="N452" s="87"/>
      <c r="O452" s="87"/>
      <c r="P452" s="87"/>
      <c r="Q452" s="87"/>
      <c r="R452" s="87"/>
      <c r="S452" s="87"/>
      <c r="T452" s="87"/>
      <c r="U452" s="87"/>
      <c r="V452" s="87"/>
      <c r="W452" s="87"/>
      <c r="X452" s="87"/>
      <c r="Y452" s="87"/>
      <c r="Z452" s="87"/>
    </row>
    <row r="453" spans="1:26" ht="14">
      <c r="A453" s="87"/>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row>
    <row r="454" spans="1:26" ht="14">
      <c r="A454" s="87"/>
      <c r="B454" s="87"/>
      <c r="C454" s="87"/>
      <c r="D454" s="87"/>
      <c r="E454" s="87"/>
      <c r="F454" s="87"/>
      <c r="G454" s="87"/>
      <c r="H454" s="87"/>
      <c r="I454" s="87"/>
      <c r="J454" s="87"/>
      <c r="K454" s="87"/>
      <c r="L454" s="87"/>
      <c r="M454" s="87"/>
      <c r="N454" s="87"/>
      <c r="O454" s="87"/>
      <c r="P454" s="87"/>
      <c r="Q454" s="87"/>
      <c r="R454" s="87"/>
      <c r="S454" s="87"/>
      <c r="T454" s="87"/>
      <c r="U454" s="87"/>
      <c r="V454" s="87"/>
      <c r="W454" s="87"/>
      <c r="X454" s="87"/>
      <c r="Y454" s="87"/>
      <c r="Z454" s="87"/>
    </row>
    <row r="455" spans="1:26" ht="14">
      <c r="A455" s="87"/>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row>
    <row r="456" spans="1:26" ht="14">
      <c r="A456" s="87"/>
      <c r="B456" s="87"/>
      <c r="C456" s="87"/>
      <c r="D456" s="87"/>
      <c r="E456" s="87"/>
      <c r="F456" s="87"/>
      <c r="G456" s="87"/>
      <c r="H456" s="87"/>
      <c r="I456" s="87"/>
      <c r="J456" s="87"/>
      <c r="K456" s="87"/>
      <c r="L456" s="87"/>
      <c r="M456" s="87"/>
      <c r="N456" s="87"/>
      <c r="O456" s="87"/>
      <c r="P456" s="87"/>
      <c r="Q456" s="87"/>
      <c r="R456" s="87"/>
      <c r="S456" s="87"/>
      <c r="T456" s="87"/>
      <c r="U456" s="87"/>
      <c r="V456" s="87"/>
      <c r="W456" s="87"/>
      <c r="X456" s="87"/>
      <c r="Y456" s="87"/>
      <c r="Z456" s="87"/>
    </row>
    <row r="457" spans="1:26" ht="14">
      <c r="A457" s="87"/>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row>
    <row r="458" spans="1:26" ht="14">
      <c r="A458" s="87"/>
      <c r="B458" s="87"/>
      <c r="C458" s="87"/>
      <c r="D458" s="87"/>
      <c r="E458" s="87"/>
      <c r="F458" s="87"/>
      <c r="G458" s="87"/>
      <c r="H458" s="87"/>
      <c r="I458" s="87"/>
      <c r="J458" s="87"/>
      <c r="K458" s="87"/>
      <c r="L458" s="87"/>
      <c r="M458" s="87"/>
      <c r="N458" s="87"/>
      <c r="O458" s="87"/>
      <c r="P458" s="87"/>
      <c r="Q458" s="87"/>
      <c r="R458" s="87"/>
      <c r="S458" s="87"/>
      <c r="T458" s="87"/>
      <c r="U458" s="87"/>
      <c r="V458" s="87"/>
      <c r="W458" s="87"/>
      <c r="X458" s="87"/>
      <c r="Y458" s="87"/>
      <c r="Z458" s="87"/>
    </row>
    <row r="459" spans="1:26" ht="14">
      <c r="A459" s="87"/>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row>
    <row r="460" spans="1:26" ht="14">
      <c r="A460" s="87"/>
      <c r="B460" s="87"/>
      <c r="C460" s="87"/>
      <c r="D460" s="87"/>
      <c r="E460" s="87"/>
      <c r="F460" s="87"/>
      <c r="G460" s="87"/>
      <c r="H460" s="87"/>
      <c r="I460" s="87"/>
      <c r="J460" s="87"/>
      <c r="K460" s="87"/>
      <c r="L460" s="87"/>
      <c r="M460" s="87"/>
      <c r="N460" s="87"/>
      <c r="O460" s="87"/>
      <c r="P460" s="87"/>
      <c r="Q460" s="87"/>
      <c r="R460" s="87"/>
      <c r="S460" s="87"/>
      <c r="T460" s="87"/>
      <c r="U460" s="87"/>
      <c r="V460" s="87"/>
      <c r="W460" s="87"/>
      <c r="X460" s="87"/>
      <c r="Y460" s="87"/>
      <c r="Z460" s="87"/>
    </row>
    <row r="461" spans="1:26" ht="14">
      <c r="A461" s="87"/>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row>
    <row r="462" spans="1:26" ht="14">
      <c r="A462" s="87"/>
      <c r="B462" s="87"/>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Z462" s="87"/>
    </row>
    <row r="463" spans="1:26" ht="14">
      <c r="A463" s="87"/>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row>
    <row r="464" spans="1:26" ht="14">
      <c r="A464" s="87"/>
      <c r="B464" s="87"/>
      <c r="C464" s="87"/>
      <c r="D464" s="87"/>
      <c r="E464" s="87"/>
      <c r="F464" s="87"/>
      <c r="G464" s="87"/>
      <c r="H464" s="87"/>
      <c r="I464" s="87"/>
      <c r="J464" s="87"/>
      <c r="K464" s="87"/>
      <c r="L464" s="87"/>
      <c r="M464" s="87"/>
      <c r="N464" s="87"/>
      <c r="O464" s="87"/>
      <c r="P464" s="87"/>
      <c r="Q464" s="87"/>
      <c r="R464" s="87"/>
      <c r="S464" s="87"/>
      <c r="T464" s="87"/>
      <c r="U464" s="87"/>
      <c r="V464" s="87"/>
      <c r="W464" s="87"/>
      <c r="X464" s="87"/>
      <c r="Y464" s="87"/>
      <c r="Z464" s="87"/>
    </row>
    <row r="465" spans="1:26" ht="14">
      <c r="A465" s="87"/>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row>
    <row r="466" spans="1:26" ht="14">
      <c r="A466" s="87"/>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Z466" s="87"/>
    </row>
    <row r="467" spans="1:26" ht="14">
      <c r="A467" s="87"/>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row>
    <row r="468" spans="1:26" ht="14">
      <c r="A468" s="87"/>
      <c r="B468" s="87"/>
      <c r="C468" s="87"/>
      <c r="D468" s="87"/>
      <c r="E468" s="87"/>
      <c r="F468" s="87"/>
      <c r="G468" s="87"/>
      <c r="H468" s="87"/>
      <c r="I468" s="87"/>
      <c r="J468" s="87"/>
      <c r="K468" s="87"/>
      <c r="L468" s="87"/>
      <c r="M468" s="87"/>
      <c r="N468" s="87"/>
      <c r="O468" s="87"/>
      <c r="P468" s="87"/>
      <c r="Q468" s="87"/>
      <c r="R468" s="87"/>
      <c r="S468" s="87"/>
      <c r="T468" s="87"/>
      <c r="U468" s="87"/>
      <c r="V468" s="87"/>
      <c r="W468" s="87"/>
      <c r="X468" s="87"/>
      <c r="Y468" s="87"/>
      <c r="Z468" s="87"/>
    </row>
    <row r="469" spans="1:26" ht="14">
      <c r="A469" s="87"/>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row>
    <row r="470" spans="1:26" ht="14">
      <c r="A470" s="87"/>
      <c r="B470" s="87"/>
      <c r="C470" s="87"/>
      <c r="D470" s="87"/>
      <c r="E470" s="87"/>
      <c r="F470" s="87"/>
      <c r="G470" s="87"/>
      <c r="H470" s="87"/>
      <c r="I470" s="87"/>
      <c r="J470" s="87"/>
      <c r="K470" s="87"/>
      <c r="L470" s="87"/>
      <c r="M470" s="87"/>
      <c r="N470" s="87"/>
      <c r="O470" s="87"/>
      <c r="P470" s="87"/>
      <c r="Q470" s="87"/>
      <c r="R470" s="87"/>
      <c r="S470" s="87"/>
      <c r="T470" s="87"/>
      <c r="U470" s="87"/>
      <c r="V470" s="87"/>
      <c r="W470" s="87"/>
      <c r="X470" s="87"/>
      <c r="Y470" s="87"/>
      <c r="Z470" s="87"/>
    </row>
    <row r="471" spans="1:26" ht="14">
      <c r="A471" s="87"/>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row>
    <row r="472" spans="1:26" ht="14">
      <c r="A472" s="87"/>
      <c r="B472" s="87"/>
      <c r="C472" s="87"/>
      <c r="D472" s="87"/>
      <c r="E472" s="87"/>
      <c r="F472" s="87"/>
      <c r="G472" s="87"/>
      <c r="H472" s="87"/>
      <c r="I472" s="87"/>
      <c r="J472" s="87"/>
      <c r="K472" s="87"/>
      <c r="L472" s="87"/>
      <c r="M472" s="87"/>
      <c r="N472" s="87"/>
      <c r="O472" s="87"/>
      <c r="P472" s="87"/>
      <c r="Q472" s="87"/>
      <c r="R472" s="87"/>
      <c r="S472" s="87"/>
      <c r="T472" s="87"/>
      <c r="U472" s="87"/>
      <c r="V472" s="87"/>
      <c r="W472" s="87"/>
      <c r="X472" s="87"/>
      <c r="Y472" s="87"/>
      <c r="Z472" s="87"/>
    </row>
    <row r="473" spans="1:26" ht="14">
      <c r="A473" s="87"/>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row>
    <row r="474" spans="1:26" ht="14">
      <c r="A474" s="87"/>
      <c r="B474" s="87"/>
      <c r="C474" s="87"/>
      <c r="D474" s="87"/>
      <c r="E474" s="87"/>
      <c r="F474" s="87"/>
      <c r="G474" s="87"/>
      <c r="H474" s="87"/>
      <c r="I474" s="87"/>
      <c r="J474" s="87"/>
      <c r="K474" s="87"/>
      <c r="L474" s="87"/>
      <c r="M474" s="87"/>
      <c r="N474" s="87"/>
      <c r="O474" s="87"/>
      <c r="P474" s="87"/>
      <c r="Q474" s="87"/>
      <c r="R474" s="87"/>
      <c r="S474" s="87"/>
      <c r="T474" s="87"/>
      <c r="U474" s="87"/>
      <c r="V474" s="87"/>
      <c r="W474" s="87"/>
      <c r="X474" s="87"/>
      <c r="Y474" s="87"/>
      <c r="Z474" s="87"/>
    </row>
    <row r="475" spans="1:26" ht="14">
      <c r="A475" s="87"/>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row>
    <row r="476" spans="1:26" ht="14">
      <c r="A476" s="87"/>
      <c r="B476" s="87"/>
      <c r="C476" s="87"/>
      <c r="D476" s="87"/>
      <c r="E476" s="87"/>
      <c r="F476" s="87"/>
      <c r="G476" s="87"/>
      <c r="H476" s="87"/>
      <c r="I476" s="87"/>
      <c r="J476" s="87"/>
      <c r="K476" s="87"/>
      <c r="L476" s="87"/>
      <c r="M476" s="87"/>
      <c r="N476" s="87"/>
      <c r="O476" s="87"/>
      <c r="P476" s="87"/>
      <c r="Q476" s="87"/>
      <c r="R476" s="87"/>
      <c r="S476" s="87"/>
      <c r="T476" s="87"/>
      <c r="U476" s="87"/>
      <c r="V476" s="87"/>
      <c r="W476" s="87"/>
      <c r="X476" s="87"/>
      <c r="Y476" s="87"/>
      <c r="Z476" s="87"/>
    </row>
    <row r="477" spans="1:26" ht="14">
      <c r="A477" s="87"/>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row>
    <row r="478" spans="1:26" ht="14">
      <c r="A478" s="87"/>
      <c r="B478" s="87"/>
      <c r="C478" s="87"/>
      <c r="D478" s="87"/>
      <c r="E478" s="87"/>
      <c r="F478" s="87"/>
      <c r="G478" s="87"/>
      <c r="H478" s="87"/>
      <c r="I478" s="87"/>
      <c r="J478" s="87"/>
      <c r="K478" s="87"/>
      <c r="L478" s="87"/>
      <c r="M478" s="87"/>
      <c r="N478" s="87"/>
      <c r="O478" s="87"/>
      <c r="P478" s="87"/>
      <c r="Q478" s="87"/>
      <c r="R478" s="87"/>
      <c r="S478" s="87"/>
      <c r="T478" s="87"/>
      <c r="U478" s="87"/>
      <c r="V478" s="87"/>
      <c r="W478" s="87"/>
      <c r="X478" s="87"/>
      <c r="Y478" s="87"/>
      <c r="Z478" s="87"/>
    </row>
    <row r="479" spans="1:26" ht="14">
      <c r="A479" s="87"/>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row>
    <row r="480" spans="1:26" ht="14">
      <c r="A480" s="87"/>
      <c r="B480" s="87"/>
      <c r="C480" s="87"/>
      <c r="D480" s="87"/>
      <c r="E480" s="87"/>
      <c r="F480" s="87"/>
      <c r="G480" s="87"/>
      <c r="H480" s="87"/>
      <c r="I480" s="87"/>
      <c r="J480" s="87"/>
      <c r="K480" s="87"/>
      <c r="L480" s="87"/>
      <c r="M480" s="87"/>
      <c r="N480" s="87"/>
      <c r="O480" s="87"/>
      <c r="P480" s="87"/>
      <c r="Q480" s="87"/>
      <c r="R480" s="87"/>
      <c r="S480" s="87"/>
      <c r="T480" s="87"/>
      <c r="U480" s="87"/>
      <c r="V480" s="87"/>
      <c r="W480" s="87"/>
      <c r="X480" s="87"/>
      <c r="Y480" s="87"/>
      <c r="Z480" s="87"/>
    </row>
    <row r="481" spans="1:26" ht="14">
      <c r="A481" s="87"/>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row>
    <row r="482" spans="1:26" ht="14">
      <c r="A482" s="87"/>
      <c r="B482" s="87"/>
      <c r="C482" s="87"/>
      <c r="D482" s="87"/>
      <c r="E482" s="87"/>
      <c r="F482" s="87"/>
      <c r="G482" s="87"/>
      <c r="H482" s="87"/>
      <c r="I482" s="87"/>
      <c r="J482" s="87"/>
      <c r="K482" s="87"/>
      <c r="L482" s="87"/>
      <c r="M482" s="87"/>
      <c r="N482" s="87"/>
      <c r="O482" s="87"/>
      <c r="P482" s="87"/>
      <c r="Q482" s="87"/>
      <c r="R482" s="87"/>
      <c r="S482" s="87"/>
      <c r="T482" s="87"/>
      <c r="U482" s="87"/>
      <c r="V482" s="87"/>
      <c r="W482" s="87"/>
      <c r="X482" s="87"/>
      <c r="Y482" s="87"/>
      <c r="Z482" s="87"/>
    </row>
    <row r="483" spans="1:26" ht="14">
      <c r="A483" s="87"/>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row>
    <row r="484" spans="1:26" ht="14">
      <c r="A484" s="87"/>
      <c r="B484" s="87"/>
      <c r="C484" s="87"/>
      <c r="D484" s="87"/>
      <c r="E484" s="87"/>
      <c r="F484" s="87"/>
      <c r="G484" s="87"/>
      <c r="H484" s="87"/>
      <c r="I484" s="87"/>
      <c r="J484" s="87"/>
      <c r="K484" s="87"/>
      <c r="L484" s="87"/>
      <c r="M484" s="87"/>
      <c r="N484" s="87"/>
      <c r="O484" s="87"/>
      <c r="P484" s="87"/>
      <c r="Q484" s="87"/>
      <c r="R484" s="87"/>
      <c r="S484" s="87"/>
      <c r="T484" s="87"/>
      <c r="U484" s="87"/>
      <c r="V484" s="87"/>
      <c r="W484" s="87"/>
      <c r="X484" s="87"/>
      <c r="Y484" s="87"/>
      <c r="Z484" s="87"/>
    </row>
    <row r="485" spans="1:26" ht="14">
      <c r="A485" s="87"/>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row>
    <row r="486" spans="1:26" ht="14">
      <c r="A486" s="87"/>
      <c r="B486" s="87"/>
      <c r="C486" s="87"/>
      <c r="D486" s="87"/>
      <c r="E486" s="87"/>
      <c r="F486" s="87"/>
      <c r="G486" s="87"/>
      <c r="H486" s="87"/>
      <c r="I486" s="87"/>
      <c r="J486" s="87"/>
      <c r="K486" s="87"/>
      <c r="L486" s="87"/>
      <c r="M486" s="87"/>
      <c r="N486" s="87"/>
      <c r="O486" s="87"/>
      <c r="P486" s="87"/>
      <c r="Q486" s="87"/>
      <c r="R486" s="87"/>
      <c r="S486" s="87"/>
      <c r="T486" s="87"/>
      <c r="U486" s="87"/>
      <c r="V486" s="87"/>
      <c r="W486" s="87"/>
      <c r="X486" s="87"/>
      <c r="Y486" s="87"/>
      <c r="Z486" s="87"/>
    </row>
    <row r="487" spans="1:26" ht="14">
      <c r="A487" s="87"/>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row>
    <row r="488" spans="1:26" ht="14">
      <c r="A488" s="87"/>
      <c r="B488" s="87"/>
      <c r="C488" s="87"/>
      <c r="D488" s="87"/>
      <c r="E488" s="87"/>
      <c r="F488" s="87"/>
      <c r="G488" s="87"/>
      <c r="H488" s="87"/>
      <c r="I488" s="87"/>
      <c r="J488" s="87"/>
      <c r="K488" s="87"/>
      <c r="L488" s="87"/>
      <c r="M488" s="87"/>
      <c r="N488" s="87"/>
      <c r="O488" s="87"/>
      <c r="P488" s="87"/>
      <c r="Q488" s="87"/>
      <c r="R488" s="87"/>
      <c r="S488" s="87"/>
      <c r="T488" s="87"/>
      <c r="U488" s="87"/>
      <c r="V488" s="87"/>
      <c r="W488" s="87"/>
      <c r="X488" s="87"/>
      <c r="Y488" s="87"/>
      <c r="Z488" s="87"/>
    </row>
    <row r="489" spans="1:26" ht="14">
      <c r="A489" s="87"/>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row>
    <row r="490" spans="1:26" ht="14">
      <c r="A490" s="87"/>
      <c r="B490" s="87"/>
      <c r="C490" s="87"/>
      <c r="D490" s="87"/>
      <c r="E490" s="87"/>
      <c r="F490" s="87"/>
      <c r="G490" s="87"/>
      <c r="H490" s="87"/>
      <c r="I490" s="87"/>
      <c r="J490" s="87"/>
      <c r="K490" s="87"/>
      <c r="L490" s="87"/>
      <c r="M490" s="87"/>
      <c r="N490" s="87"/>
      <c r="O490" s="87"/>
      <c r="P490" s="87"/>
      <c r="Q490" s="87"/>
      <c r="R490" s="87"/>
      <c r="S490" s="87"/>
      <c r="T490" s="87"/>
      <c r="U490" s="87"/>
      <c r="V490" s="87"/>
      <c r="W490" s="87"/>
      <c r="X490" s="87"/>
      <c r="Y490" s="87"/>
      <c r="Z490" s="87"/>
    </row>
    <row r="491" spans="1:26" ht="14">
      <c r="A491" s="87"/>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row>
    <row r="492" spans="1:26" ht="14">
      <c r="A492" s="87"/>
      <c r="B492" s="87"/>
      <c r="C492" s="87"/>
      <c r="D492" s="87"/>
      <c r="E492" s="87"/>
      <c r="F492" s="87"/>
      <c r="G492" s="87"/>
      <c r="H492" s="87"/>
      <c r="I492" s="87"/>
      <c r="J492" s="87"/>
      <c r="K492" s="87"/>
      <c r="L492" s="87"/>
      <c r="M492" s="87"/>
      <c r="N492" s="87"/>
      <c r="O492" s="87"/>
      <c r="P492" s="87"/>
      <c r="Q492" s="87"/>
      <c r="R492" s="87"/>
      <c r="S492" s="87"/>
      <c r="T492" s="87"/>
      <c r="U492" s="87"/>
      <c r="V492" s="87"/>
      <c r="W492" s="87"/>
      <c r="X492" s="87"/>
      <c r="Y492" s="87"/>
      <c r="Z492" s="87"/>
    </row>
    <row r="493" spans="1:26" ht="14">
      <c r="A493" s="87"/>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row>
    <row r="494" spans="1:26" ht="14">
      <c r="A494" s="87"/>
      <c r="B494" s="87"/>
      <c r="C494" s="87"/>
      <c r="D494" s="87"/>
      <c r="E494" s="87"/>
      <c r="F494" s="87"/>
      <c r="G494" s="87"/>
      <c r="H494" s="87"/>
      <c r="I494" s="87"/>
      <c r="J494" s="87"/>
      <c r="K494" s="87"/>
      <c r="L494" s="87"/>
      <c r="M494" s="87"/>
      <c r="N494" s="87"/>
      <c r="O494" s="87"/>
      <c r="P494" s="87"/>
      <c r="Q494" s="87"/>
      <c r="R494" s="87"/>
      <c r="S494" s="87"/>
      <c r="T494" s="87"/>
      <c r="U494" s="87"/>
      <c r="V494" s="87"/>
      <c r="W494" s="87"/>
      <c r="X494" s="87"/>
      <c r="Y494" s="87"/>
      <c r="Z494" s="87"/>
    </row>
    <row r="495" spans="1:26" ht="14">
      <c r="A495" s="87"/>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row>
    <row r="496" spans="1:26" ht="14">
      <c r="A496" s="87"/>
      <c r="B496" s="87"/>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Z496" s="87"/>
    </row>
    <row r="497" spans="1:26" ht="14">
      <c r="A497" s="87"/>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row>
    <row r="498" spans="1:26" ht="14">
      <c r="A498" s="87"/>
      <c r="B498" s="87"/>
      <c r="C498" s="87"/>
      <c r="D498" s="87"/>
      <c r="E498" s="87"/>
      <c r="F498" s="87"/>
      <c r="G498" s="87"/>
      <c r="H498" s="87"/>
      <c r="I498" s="87"/>
      <c r="J498" s="87"/>
      <c r="K498" s="87"/>
      <c r="L498" s="87"/>
      <c r="M498" s="87"/>
      <c r="N498" s="87"/>
      <c r="O498" s="87"/>
      <c r="P498" s="87"/>
      <c r="Q498" s="87"/>
      <c r="R498" s="87"/>
      <c r="S498" s="87"/>
      <c r="T498" s="87"/>
      <c r="U498" s="87"/>
      <c r="V498" s="87"/>
      <c r="W498" s="87"/>
      <c r="X498" s="87"/>
      <c r="Y498" s="87"/>
      <c r="Z498" s="87"/>
    </row>
    <row r="499" spans="1:26" ht="14">
      <c r="A499" s="87"/>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row>
    <row r="500" spans="1:26" ht="14">
      <c r="A500" s="87"/>
      <c r="B500" s="87"/>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Z500" s="87"/>
    </row>
    <row r="501" spans="1:26" ht="14">
      <c r="A501" s="87"/>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row>
    <row r="502" spans="1:26" ht="14">
      <c r="A502" s="87"/>
      <c r="B502" s="87"/>
      <c r="C502" s="87"/>
      <c r="D502" s="87"/>
      <c r="E502" s="87"/>
      <c r="F502" s="87"/>
      <c r="G502" s="87"/>
      <c r="H502" s="87"/>
      <c r="I502" s="87"/>
      <c r="J502" s="87"/>
      <c r="K502" s="87"/>
      <c r="L502" s="87"/>
      <c r="M502" s="87"/>
      <c r="N502" s="87"/>
      <c r="O502" s="87"/>
      <c r="P502" s="87"/>
      <c r="Q502" s="87"/>
      <c r="R502" s="87"/>
      <c r="S502" s="87"/>
      <c r="T502" s="87"/>
      <c r="U502" s="87"/>
      <c r="V502" s="87"/>
      <c r="W502" s="87"/>
      <c r="X502" s="87"/>
      <c r="Y502" s="87"/>
      <c r="Z502" s="87"/>
    </row>
    <row r="503" spans="1:26" ht="14">
      <c r="A503" s="87"/>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row>
    <row r="504" spans="1:26" ht="14">
      <c r="A504" s="87"/>
      <c r="B504" s="87"/>
      <c r="C504" s="87"/>
      <c r="D504" s="87"/>
      <c r="E504" s="87"/>
      <c r="F504" s="87"/>
      <c r="G504" s="87"/>
      <c r="H504" s="87"/>
      <c r="I504" s="87"/>
      <c r="J504" s="87"/>
      <c r="K504" s="87"/>
      <c r="L504" s="87"/>
      <c r="M504" s="87"/>
      <c r="N504" s="87"/>
      <c r="O504" s="87"/>
      <c r="P504" s="87"/>
      <c r="Q504" s="87"/>
      <c r="R504" s="87"/>
      <c r="S504" s="87"/>
      <c r="T504" s="87"/>
      <c r="U504" s="87"/>
      <c r="V504" s="87"/>
      <c r="W504" s="87"/>
      <c r="X504" s="87"/>
      <c r="Y504" s="87"/>
      <c r="Z504" s="87"/>
    </row>
    <row r="505" spans="1:26" ht="14">
      <c r="A505" s="87"/>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row>
    <row r="506" spans="1:26" ht="14">
      <c r="A506" s="87"/>
      <c r="B506" s="87"/>
      <c r="C506" s="87"/>
      <c r="D506" s="87"/>
      <c r="E506" s="87"/>
      <c r="F506" s="87"/>
      <c r="G506" s="87"/>
      <c r="H506" s="87"/>
      <c r="I506" s="87"/>
      <c r="J506" s="87"/>
      <c r="K506" s="87"/>
      <c r="L506" s="87"/>
      <c r="M506" s="87"/>
      <c r="N506" s="87"/>
      <c r="O506" s="87"/>
      <c r="P506" s="87"/>
      <c r="Q506" s="87"/>
      <c r="R506" s="87"/>
      <c r="S506" s="87"/>
      <c r="T506" s="87"/>
      <c r="U506" s="87"/>
      <c r="V506" s="87"/>
      <c r="W506" s="87"/>
      <c r="X506" s="87"/>
      <c r="Y506" s="87"/>
      <c r="Z506" s="87"/>
    </row>
    <row r="507" spans="1:26" ht="14">
      <c r="A507" s="87"/>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row>
    <row r="508" spans="1:26" ht="14">
      <c r="A508" s="87"/>
      <c r="B508" s="87"/>
      <c r="C508" s="87"/>
      <c r="D508" s="87"/>
      <c r="E508" s="87"/>
      <c r="F508" s="87"/>
      <c r="G508" s="87"/>
      <c r="H508" s="87"/>
      <c r="I508" s="87"/>
      <c r="J508" s="87"/>
      <c r="K508" s="87"/>
      <c r="L508" s="87"/>
      <c r="M508" s="87"/>
      <c r="N508" s="87"/>
      <c r="O508" s="87"/>
      <c r="P508" s="87"/>
      <c r="Q508" s="87"/>
      <c r="R508" s="87"/>
      <c r="S508" s="87"/>
      <c r="T508" s="87"/>
      <c r="U508" s="87"/>
      <c r="V508" s="87"/>
      <c r="W508" s="87"/>
      <c r="X508" s="87"/>
      <c r="Y508" s="87"/>
      <c r="Z508" s="87"/>
    </row>
    <row r="509" spans="1:26" ht="14">
      <c r="A509" s="87"/>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row>
    <row r="510" spans="1:26" ht="14">
      <c r="A510" s="87"/>
      <c r="B510" s="87"/>
      <c r="C510" s="87"/>
      <c r="D510" s="87"/>
      <c r="E510" s="87"/>
      <c r="F510" s="87"/>
      <c r="G510" s="87"/>
      <c r="H510" s="87"/>
      <c r="I510" s="87"/>
      <c r="J510" s="87"/>
      <c r="K510" s="87"/>
      <c r="L510" s="87"/>
      <c r="M510" s="87"/>
      <c r="N510" s="87"/>
      <c r="O510" s="87"/>
      <c r="P510" s="87"/>
      <c r="Q510" s="87"/>
      <c r="R510" s="87"/>
      <c r="S510" s="87"/>
      <c r="T510" s="87"/>
      <c r="U510" s="87"/>
      <c r="V510" s="87"/>
      <c r="W510" s="87"/>
      <c r="X510" s="87"/>
      <c r="Y510" s="87"/>
      <c r="Z510" s="87"/>
    </row>
    <row r="511" spans="1:26" ht="14">
      <c r="A511" s="87"/>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row>
    <row r="512" spans="1:26" ht="14">
      <c r="A512" s="87"/>
      <c r="B512" s="87"/>
      <c r="C512" s="87"/>
      <c r="D512" s="87"/>
      <c r="E512" s="87"/>
      <c r="F512" s="87"/>
      <c r="G512" s="87"/>
      <c r="H512" s="87"/>
      <c r="I512" s="87"/>
      <c r="J512" s="87"/>
      <c r="K512" s="87"/>
      <c r="L512" s="87"/>
      <c r="M512" s="87"/>
      <c r="N512" s="87"/>
      <c r="O512" s="87"/>
      <c r="P512" s="87"/>
      <c r="Q512" s="87"/>
      <c r="R512" s="87"/>
      <c r="S512" s="87"/>
      <c r="T512" s="87"/>
      <c r="U512" s="87"/>
      <c r="V512" s="87"/>
      <c r="W512" s="87"/>
      <c r="X512" s="87"/>
      <c r="Y512" s="87"/>
      <c r="Z512" s="87"/>
    </row>
    <row r="513" spans="1:26" ht="14">
      <c r="A513" s="87"/>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row>
    <row r="514" spans="1:26" ht="14">
      <c r="A514" s="87"/>
      <c r="B514" s="87"/>
      <c r="C514" s="87"/>
      <c r="D514" s="87"/>
      <c r="E514" s="87"/>
      <c r="F514" s="87"/>
      <c r="G514" s="87"/>
      <c r="H514" s="87"/>
      <c r="I514" s="87"/>
      <c r="J514" s="87"/>
      <c r="K514" s="87"/>
      <c r="L514" s="87"/>
      <c r="M514" s="87"/>
      <c r="N514" s="87"/>
      <c r="O514" s="87"/>
      <c r="P514" s="87"/>
      <c r="Q514" s="87"/>
      <c r="R514" s="87"/>
      <c r="S514" s="87"/>
      <c r="T514" s="87"/>
      <c r="U514" s="87"/>
      <c r="V514" s="87"/>
      <c r="W514" s="87"/>
      <c r="X514" s="87"/>
      <c r="Y514" s="87"/>
      <c r="Z514" s="87"/>
    </row>
    <row r="515" spans="1:26" ht="14">
      <c r="A515" s="87"/>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row>
    <row r="516" spans="1:26" ht="14">
      <c r="A516" s="87"/>
      <c r="B516" s="87"/>
      <c r="C516" s="87"/>
      <c r="D516" s="87"/>
      <c r="E516" s="87"/>
      <c r="F516" s="87"/>
      <c r="G516" s="87"/>
      <c r="H516" s="87"/>
      <c r="I516" s="87"/>
      <c r="J516" s="87"/>
      <c r="K516" s="87"/>
      <c r="L516" s="87"/>
      <c r="M516" s="87"/>
      <c r="N516" s="87"/>
      <c r="O516" s="87"/>
      <c r="P516" s="87"/>
      <c r="Q516" s="87"/>
      <c r="R516" s="87"/>
      <c r="S516" s="87"/>
      <c r="T516" s="87"/>
      <c r="U516" s="87"/>
      <c r="V516" s="87"/>
      <c r="W516" s="87"/>
      <c r="X516" s="87"/>
      <c r="Y516" s="87"/>
      <c r="Z516" s="87"/>
    </row>
    <row r="517" spans="1:26" ht="14">
      <c r="A517" s="87"/>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row>
    <row r="518" spans="1:26" ht="14">
      <c r="A518" s="87"/>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row>
    <row r="519" spans="1:26" ht="14">
      <c r="A519" s="87"/>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row>
    <row r="520" spans="1:26" ht="14">
      <c r="A520" s="87"/>
      <c r="B520" s="87"/>
      <c r="C520" s="87"/>
      <c r="D520" s="87"/>
      <c r="E520" s="87"/>
      <c r="F520" s="87"/>
      <c r="G520" s="87"/>
      <c r="H520" s="87"/>
      <c r="I520" s="87"/>
      <c r="J520" s="87"/>
      <c r="K520" s="87"/>
      <c r="L520" s="87"/>
      <c r="M520" s="87"/>
      <c r="N520" s="87"/>
      <c r="O520" s="87"/>
      <c r="P520" s="87"/>
      <c r="Q520" s="87"/>
      <c r="R520" s="87"/>
      <c r="S520" s="87"/>
      <c r="T520" s="87"/>
      <c r="U520" s="87"/>
      <c r="V520" s="87"/>
      <c r="W520" s="87"/>
      <c r="X520" s="87"/>
      <c r="Y520" s="87"/>
      <c r="Z520" s="87"/>
    </row>
    <row r="521" spans="1:26" ht="14">
      <c r="A521" s="87"/>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row>
    <row r="522" spans="1:26" ht="14">
      <c r="A522" s="87"/>
      <c r="B522" s="87"/>
      <c r="C522" s="87"/>
      <c r="D522" s="87"/>
      <c r="E522" s="87"/>
      <c r="F522" s="87"/>
      <c r="G522" s="87"/>
      <c r="H522" s="87"/>
      <c r="I522" s="87"/>
      <c r="J522" s="87"/>
      <c r="K522" s="87"/>
      <c r="L522" s="87"/>
      <c r="M522" s="87"/>
      <c r="N522" s="87"/>
      <c r="O522" s="87"/>
      <c r="P522" s="87"/>
      <c r="Q522" s="87"/>
      <c r="R522" s="87"/>
      <c r="S522" s="87"/>
      <c r="T522" s="87"/>
      <c r="U522" s="87"/>
      <c r="V522" s="87"/>
      <c r="W522" s="87"/>
      <c r="X522" s="87"/>
      <c r="Y522" s="87"/>
      <c r="Z522" s="87"/>
    </row>
    <row r="523" spans="1:26" ht="14">
      <c r="A523" s="87"/>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row>
    <row r="524" spans="1:26" ht="14">
      <c r="A524" s="87"/>
      <c r="B524" s="87"/>
      <c r="C524" s="87"/>
      <c r="D524" s="87"/>
      <c r="E524" s="87"/>
      <c r="F524" s="87"/>
      <c r="G524" s="87"/>
      <c r="H524" s="87"/>
      <c r="I524" s="87"/>
      <c r="J524" s="87"/>
      <c r="K524" s="87"/>
      <c r="L524" s="87"/>
      <c r="M524" s="87"/>
      <c r="N524" s="87"/>
      <c r="O524" s="87"/>
      <c r="P524" s="87"/>
      <c r="Q524" s="87"/>
      <c r="R524" s="87"/>
      <c r="S524" s="87"/>
      <c r="T524" s="87"/>
      <c r="U524" s="87"/>
      <c r="V524" s="87"/>
      <c r="W524" s="87"/>
      <c r="X524" s="87"/>
      <c r="Y524" s="87"/>
      <c r="Z524" s="87"/>
    </row>
    <row r="525" spans="1:26" ht="14">
      <c r="A525" s="87"/>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row>
    <row r="526" spans="1:26" ht="14">
      <c r="A526" s="87"/>
      <c r="B526" s="87"/>
      <c r="C526" s="87"/>
      <c r="D526" s="87"/>
      <c r="E526" s="87"/>
      <c r="F526" s="87"/>
      <c r="G526" s="87"/>
      <c r="H526" s="87"/>
      <c r="I526" s="87"/>
      <c r="J526" s="87"/>
      <c r="K526" s="87"/>
      <c r="L526" s="87"/>
      <c r="M526" s="87"/>
      <c r="N526" s="87"/>
      <c r="O526" s="87"/>
      <c r="P526" s="87"/>
      <c r="Q526" s="87"/>
      <c r="R526" s="87"/>
      <c r="S526" s="87"/>
      <c r="T526" s="87"/>
      <c r="U526" s="87"/>
      <c r="V526" s="87"/>
      <c r="W526" s="87"/>
      <c r="X526" s="87"/>
      <c r="Y526" s="87"/>
      <c r="Z526" s="87"/>
    </row>
    <row r="527" spans="1:26" ht="14">
      <c r="A527" s="87"/>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row>
    <row r="528" spans="1:26" ht="14">
      <c r="A528" s="87"/>
      <c r="B528" s="87"/>
      <c r="C528" s="87"/>
      <c r="D528" s="87"/>
      <c r="E528" s="87"/>
      <c r="F528" s="87"/>
      <c r="G528" s="87"/>
      <c r="H528" s="87"/>
      <c r="I528" s="87"/>
      <c r="J528" s="87"/>
      <c r="K528" s="87"/>
      <c r="L528" s="87"/>
      <c r="M528" s="87"/>
      <c r="N528" s="87"/>
      <c r="O528" s="87"/>
      <c r="P528" s="87"/>
      <c r="Q528" s="87"/>
      <c r="R528" s="87"/>
      <c r="S528" s="87"/>
      <c r="T528" s="87"/>
      <c r="U528" s="87"/>
      <c r="V528" s="87"/>
      <c r="W528" s="87"/>
      <c r="X528" s="87"/>
      <c r="Y528" s="87"/>
      <c r="Z528" s="87"/>
    </row>
    <row r="529" spans="1:26" ht="14">
      <c r="A529" s="87"/>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row>
    <row r="530" spans="1:26" ht="14">
      <c r="A530" s="87"/>
      <c r="B530" s="87"/>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Z530" s="87"/>
    </row>
    <row r="531" spans="1:26" ht="14">
      <c r="A531" s="87"/>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row>
    <row r="532" spans="1:26" ht="14">
      <c r="A532" s="87"/>
      <c r="B532" s="87"/>
      <c r="C532" s="87"/>
      <c r="D532" s="87"/>
      <c r="E532" s="87"/>
      <c r="F532" s="87"/>
      <c r="G532" s="87"/>
      <c r="H532" s="87"/>
      <c r="I532" s="87"/>
      <c r="J532" s="87"/>
      <c r="K532" s="87"/>
      <c r="L532" s="87"/>
      <c r="M532" s="87"/>
      <c r="N532" s="87"/>
      <c r="O532" s="87"/>
      <c r="P532" s="87"/>
      <c r="Q532" s="87"/>
      <c r="R532" s="87"/>
      <c r="S532" s="87"/>
      <c r="T532" s="87"/>
      <c r="U532" s="87"/>
      <c r="V532" s="87"/>
      <c r="W532" s="87"/>
      <c r="X532" s="87"/>
      <c r="Y532" s="87"/>
      <c r="Z532" s="87"/>
    </row>
    <row r="533" spans="1:26" ht="14">
      <c r="A533" s="87"/>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row>
    <row r="534" spans="1:26" ht="14">
      <c r="A534" s="87"/>
      <c r="B534" s="87"/>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Z534" s="87"/>
    </row>
    <row r="535" spans="1:26" ht="14">
      <c r="A535" s="87"/>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row>
    <row r="536" spans="1:26" ht="14">
      <c r="A536" s="87"/>
      <c r="B536" s="87"/>
      <c r="C536" s="87"/>
      <c r="D536" s="87"/>
      <c r="E536" s="87"/>
      <c r="F536" s="87"/>
      <c r="G536" s="87"/>
      <c r="H536" s="87"/>
      <c r="I536" s="87"/>
      <c r="J536" s="87"/>
      <c r="K536" s="87"/>
      <c r="L536" s="87"/>
      <c r="M536" s="87"/>
      <c r="N536" s="87"/>
      <c r="O536" s="87"/>
      <c r="P536" s="87"/>
      <c r="Q536" s="87"/>
      <c r="R536" s="87"/>
      <c r="S536" s="87"/>
      <c r="T536" s="87"/>
      <c r="U536" s="87"/>
      <c r="V536" s="87"/>
      <c r="W536" s="87"/>
      <c r="X536" s="87"/>
      <c r="Y536" s="87"/>
      <c r="Z536" s="87"/>
    </row>
    <row r="537" spans="1:26" ht="14">
      <c r="A537" s="87"/>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row>
    <row r="538" spans="1:26" ht="14">
      <c r="A538" s="87"/>
      <c r="B538" s="87"/>
      <c r="C538" s="87"/>
      <c r="D538" s="87"/>
      <c r="E538" s="87"/>
      <c r="F538" s="87"/>
      <c r="G538" s="87"/>
      <c r="H538" s="87"/>
      <c r="I538" s="87"/>
      <c r="J538" s="87"/>
      <c r="K538" s="87"/>
      <c r="L538" s="87"/>
      <c r="M538" s="87"/>
      <c r="N538" s="87"/>
      <c r="O538" s="87"/>
      <c r="P538" s="87"/>
      <c r="Q538" s="87"/>
      <c r="R538" s="87"/>
      <c r="S538" s="87"/>
      <c r="T538" s="87"/>
      <c r="U538" s="87"/>
      <c r="V538" s="87"/>
      <c r="W538" s="87"/>
      <c r="X538" s="87"/>
      <c r="Y538" s="87"/>
      <c r="Z538" s="87"/>
    </row>
    <row r="539" spans="1:26" ht="14">
      <c r="A539" s="87"/>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row>
    <row r="540" spans="1:26" ht="14">
      <c r="A540" s="87"/>
      <c r="B540" s="87"/>
      <c r="C540" s="87"/>
      <c r="D540" s="87"/>
      <c r="E540" s="87"/>
      <c r="F540" s="87"/>
      <c r="G540" s="87"/>
      <c r="H540" s="87"/>
      <c r="I540" s="87"/>
      <c r="J540" s="87"/>
      <c r="K540" s="87"/>
      <c r="L540" s="87"/>
      <c r="M540" s="87"/>
      <c r="N540" s="87"/>
      <c r="O540" s="87"/>
      <c r="P540" s="87"/>
      <c r="Q540" s="87"/>
      <c r="R540" s="87"/>
      <c r="S540" s="87"/>
      <c r="T540" s="87"/>
      <c r="U540" s="87"/>
      <c r="V540" s="87"/>
      <c r="W540" s="87"/>
      <c r="X540" s="87"/>
      <c r="Y540" s="87"/>
      <c r="Z540" s="87"/>
    </row>
    <row r="541" spans="1:26" ht="14">
      <c r="A541" s="87"/>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row>
    <row r="542" spans="1:26" ht="14">
      <c r="A542" s="87"/>
      <c r="B542" s="87"/>
      <c r="C542" s="87"/>
      <c r="D542" s="87"/>
      <c r="E542" s="87"/>
      <c r="F542" s="87"/>
      <c r="G542" s="87"/>
      <c r="H542" s="87"/>
      <c r="I542" s="87"/>
      <c r="J542" s="87"/>
      <c r="K542" s="87"/>
      <c r="L542" s="87"/>
      <c r="M542" s="87"/>
      <c r="N542" s="87"/>
      <c r="O542" s="87"/>
      <c r="P542" s="87"/>
      <c r="Q542" s="87"/>
      <c r="R542" s="87"/>
      <c r="S542" s="87"/>
      <c r="T542" s="87"/>
      <c r="U542" s="87"/>
      <c r="V542" s="87"/>
      <c r="W542" s="87"/>
      <c r="X542" s="87"/>
      <c r="Y542" s="87"/>
      <c r="Z542" s="87"/>
    </row>
    <row r="543" spans="1:26" ht="14">
      <c r="A543" s="87"/>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row>
    <row r="544" spans="1:26" ht="14">
      <c r="A544" s="87"/>
      <c r="B544" s="87"/>
      <c r="C544" s="87"/>
      <c r="D544" s="87"/>
      <c r="E544" s="87"/>
      <c r="F544" s="87"/>
      <c r="G544" s="87"/>
      <c r="H544" s="87"/>
      <c r="I544" s="87"/>
      <c r="J544" s="87"/>
      <c r="K544" s="87"/>
      <c r="L544" s="87"/>
      <c r="M544" s="87"/>
      <c r="N544" s="87"/>
      <c r="O544" s="87"/>
      <c r="P544" s="87"/>
      <c r="Q544" s="87"/>
      <c r="R544" s="87"/>
      <c r="S544" s="87"/>
      <c r="T544" s="87"/>
      <c r="U544" s="87"/>
      <c r="V544" s="87"/>
      <c r="W544" s="87"/>
      <c r="X544" s="87"/>
      <c r="Y544" s="87"/>
      <c r="Z544" s="87"/>
    </row>
    <row r="545" spans="1:26" ht="14">
      <c r="A545" s="87"/>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row>
    <row r="546" spans="1:26" ht="14">
      <c r="A546" s="87"/>
      <c r="B546" s="87"/>
      <c r="C546" s="87"/>
      <c r="D546" s="87"/>
      <c r="E546" s="87"/>
      <c r="F546" s="87"/>
      <c r="G546" s="87"/>
      <c r="H546" s="87"/>
      <c r="I546" s="87"/>
      <c r="J546" s="87"/>
      <c r="K546" s="87"/>
      <c r="L546" s="87"/>
      <c r="M546" s="87"/>
      <c r="N546" s="87"/>
      <c r="O546" s="87"/>
      <c r="P546" s="87"/>
      <c r="Q546" s="87"/>
      <c r="R546" s="87"/>
      <c r="S546" s="87"/>
      <c r="T546" s="87"/>
      <c r="U546" s="87"/>
      <c r="V546" s="87"/>
      <c r="W546" s="87"/>
      <c r="X546" s="87"/>
      <c r="Y546" s="87"/>
      <c r="Z546" s="87"/>
    </row>
    <row r="547" spans="1:26" ht="14">
      <c r="A547" s="87"/>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row>
    <row r="548" spans="1:26" ht="14">
      <c r="A548" s="87"/>
      <c r="B548" s="87"/>
      <c r="C548" s="87"/>
      <c r="D548" s="87"/>
      <c r="E548" s="87"/>
      <c r="F548" s="87"/>
      <c r="G548" s="87"/>
      <c r="H548" s="87"/>
      <c r="I548" s="87"/>
      <c r="J548" s="87"/>
      <c r="K548" s="87"/>
      <c r="L548" s="87"/>
      <c r="M548" s="87"/>
      <c r="N548" s="87"/>
      <c r="O548" s="87"/>
      <c r="P548" s="87"/>
      <c r="Q548" s="87"/>
      <c r="R548" s="87"/>
      <c r="S548" s="87"/>
      <c r="T548" s="87"/>
      <c r="U548" s="87"/>
      <c r="V548" s="87"/>
      <c r="W548" s="87"/>
      <c r="X548" s="87"/>
      <c r="Y548" s="87"/>
      <c r="Z548" s="87"/>
    </row>
    <row r="549" spans="1:26" ht="14">
      <c r="A549" s="87"/>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row>
    <row r="550" spans="1:26" ht="14">
      <c r="A550" s="87"/>
      <c r="B550" s="87"/>
      <c r="C550" s="87"/>
      <c r="D550" s="87"/>
      <c r="E550" s="87"/>
      <c r="F550" s="87"/>
      <c r="G550" s="87"/>
      <c r="H550" s="87"/>
      <c r="I550" s="87"/>
      <c r="J550" s="87"/>
      <c r="K550" s="87"/>
      <c r="L550" s="87"/>
      <c r="M550" s="87"/>
      <c r="N550" s="87"/>
      <c r="O550" s="87"/>
      <c r="P550" s="87"/>
      <c r="Q550" s="87"/>
      <c r="R550" s="87"/>
      <c r="S550" s="87"/>
      <c r="T550" s="87"/>
      <c r="U550" s="87"/>
      <c r="V550" s="87"/>
      <c r="W550" s="87"/>
      <c r="X550" s="87"/>
      <c r="Y550" s="87"/>
      <c r="Z550" s="87"/>
    </row>
    <row r="551" spans="1:26" ht="14">
      <c r="A551" s="87"/>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row>
    <row r="552" spans="1:26" ht="14">
      <c r="A552" s="87"/>
      <c r="B552" s="87"/>
      <c r="C552" s="87"/>
      <c r="D552" s="87"/>
      <c r="E552" s="87"/>
      <c r="F552" s="87"/>
      <c r="G552" s="87"/>
      <c r="H552" s="87"/>
      <c r="I552" s="87"/>
      <c r="J552" s="87"/>
      <c r="K552" s="87"/>
      <c r="L552" s="87"/>
      <c r="M552" s="87"/>
      <c r="N552" s="87"/>
      <c r="O552" s="87"/>
      <c r="P552" s="87"/>
      <c r="Q552" s="87"/>
      <c r="R552" s="87"/>
      <c r="S552" s="87"/>
      <c r="T552" s="87"/>
      <c r="U552" s="87"/>
      <c r="V552" s="87"/>
      <c r="W552" s="87"/>
      <c r="X552" s="87"/>
      <c r="Y552" s="87"/>
      <c r="Z552" s="87"/>
    </row>
    <row r="553" spans="1:26" ht="14">
      <c r="A553" s="87"/>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row>
    <row r="554" spans="1:26" ht="14">
      <c r="A554" s="87"/>
      <c r="B554" s="87"/>
      <c r="C554" s="87"/>
      <c r="D554" s="87"/>
      <c r="E554" s="87"/>
      <c r="F554" s="87"/>
      <c r="G554" s="87"/>
      <c r="H554" s="87"/>
      <c r="I554" s="87"/>
      <c r="J554" s="87"/>
      <c r="K554" s="87"/>
      <c r="L554" s="87"/>
      <c r="M554" s="87"/>
      <c r="N554" s="87"/>
      <c r="O554" s="87"/>
      <c r="P554" s="87"/>
      <c r="Q554" s="87"/>
      <c r="R554" s="87"/>
      <c r="S554" s="87"/>
      <c r="T554" s="87"/>
      <c r="U554" s="87"/>
      <c r="V554" s="87"/>
      <c r="W554" s="87"/>
      <c r="X554" s="87"/>
      <c r="Y554" s="87"/>
      <c r="Z554" s="87"/>
    </row>
    <row r="555" spans="1:26" ht="14">
      <c r="A555" s="87"/>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row>
    <row r="556" spans="1:26" ht="14">
      <c r="A556" s="87"/>
      <c r="B556" s="87"/>
      <c r="C556" s="87"/>
      <c r="D556" s="87"/>
      <c r="E556" s="87"/>
      <c r="F556" s="87"/>
      <c r="G556" s="87"/>
      <c r="H556" s="87"/>
      <c r="I556" s="87"/>
      <c r="J556" s="87"/>
      <c r="K556" s="87"/>
      <c r="L556" s="87"/>
      <c r="M556" s="87"/>
      <c r="N556" s="87"/>
      <c r="O556" s="87"/>
      <c r="P556" s="87"/>
      <c r="Q556" s="87"/>
      <c r="R556" s="87"/>
      <c r="S556" s="87"/>
      <c r="T556" s="87"/>
      <c r="U556" s="87"/>
      <c r="V556" s="87"/>
      <c r="W556" s="87"/>
      <c r="X556" s="87"/>
      <c r="Y556" s="87"/>
      <c r="Z556" s="87"/>
    </row>
    <row r="557" spans="1:26" ht="14">
      <c r="A557" s="87"/>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row>
    <row r="558" spans="1:26" ht="14">
      <c r="A558" s="87"/>
      <c r="B558" s="87"/>
      <c r="C558" s="87"/>
      <c r="D558" s="87"/>
      <c r="E558" s="87"/>
      <c r="F558" s="87"/>
      <c r="G558" s="87"/>
      <c r="H558" s="87"/>
      <c r="I558" s="87"/>
      <c r="J558" s="87"/>
      <c r="K558" s="87"/>
      <c r="L558" s="87"/>
      <c r="M558" s="87"/>
      <c r="N558" s="87"/>
      <c r="O558" s="87"/>
      <c r="P558" s="87"/>
      <c r="Q558" s="87"/>
      <c r="R558" s="87"/>
      <c r="S558" s="87"/>
      <c r="T558" s="87"/>
      <c r="U558" s="87"/>
      <c r="V558" s="87"/>
      <c r="W558" s="87"/>
      <c r="X558" s="87"/>
      <c r="Y558" s="87"/>
      <c r="Z558" s="87"/>
    </row>
    <row r="559" spans="1:26" ht="14">
      <c r="A559" s="87"/>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row>
    <row r="560" spans="1:26" ht="14">
      <c r="A560" s="87"/>
      <c r="B560" s="87"/>
      <c r="C560" s="87"/>
      <c r="D560" s="87"/>
      <c r="E560" s="87"/>
      <c r="F560" s="87"/>
      <c r="G560" s="87"/>
      <c r="H560" s="87"/>
      <c r="I560" s="87"/>
      <c r="J560" s="87"/>
      <c r="K560" s="87"/>
      <c r="L560" s="87"/>
      <c r="M560" s="87"/>
      <c r="N560" s="87"/>
      <c r="O560" s="87"/>
      <c r="P560" s="87"/>
      <c r="Q560" s="87"/>
      <c r="R560" s="87"/>
      <c r="S560" s="87"/>
      <c r="T560" s="87"/>
      <c r="U560" s="87"/>
      <c r="V560" s="87"/>
      <c r="W560" s="87"/>
      <c r="X560" s="87"/>
      <c r="Y560" s="87"/>
      <c r="Z560" s="87"/>
    </row>
    <row r="561" spans="1:26" ht="14">
      <c r="A561" s="87"/>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row>
    <row r="562" spans="1:26" ht="14">
      <c r="A562" s="87"/>
      <c r="B562" s="87"/>
      <c r="C562" s="87"/>
      <c r="D562" s="87"/>
      <c r="E562" s="87"/>
      <c r="F562" s="87"/>
      <c r="G562" s="87"/>
      <c r="H562" s="87"/>
      <c r="I562" s="87"/>
      <c r="J562" s="87"/>
      <c r="K562" s="87"/>
      <c r="L562" s="87"/>
      <c r="M562" s="87"/>
      <c r="N562" s="87"/>
      <c r="O562" s="87"/>
      <c r="P562" s="87"/>
      <c r="Q562" s="87"/>
      <c r="R562" s="87"/>
      <c r="S562" s="87"/>
      <c r="T562" s="87"/>
      <c r="U562" s="87"/>
      <c r="V562" s="87"/>
      <c r="W562" s="87"/>
      <c r="X562" s="87"/>
      <c r="Y562" s="87"/>
      <c r="Z562" s="87"/>
    </row>
    <row r="563" spans="1:26" ht="14">
      <c r="A563" s="87"/>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row>
    <row r="564" spans="1:26" ht="14">
      <c r="A564" s="87"/>
      <c r="B564" s="87"/>
      <c r="C564" s="87"/>
      <c r="D564" s="87"/>
      <c r="E564" s="87"/>
      <c r="F564" s="87"/>
      <c r="G564" s="87"/>
      <c r="H564" s="87"/>
      <c r="I564" s="87"/>
      <c r="J564" s="87"/>
      <c r="K564" s="87"/>
      <c r="L564" s="87"/>
      <c r="M564" s="87"/>
      <c r="N564" s="87"/>
      <c r="O564" s="87"/>
      <c r="P564" s="87"/>
      <c r="Q564" s="87"/>
      <c r="R564" s="87"/>
      <c r="S564" s="87"/>
      <c r="T564" s="87"/>
      <c r="U564" s="87"/>
      <c r="V564" s="87"/>
      <c r="W564" s="87"/>
      <c r="X564" s="87"/>
      <c r="Y564" s="87"/>
      <c r="Z564" s="87"/>
    </row>
    <row r="565" spans="1:26" ht="14">
      <c r="A565" s="87"/>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row>
    <row r="566" spans="1:26" ht="14">
      <c r="A566" s="87"/>
      <c r="B566" s="87"/>
      <c r="C566" s="87"/>
      <c r="D566" s="87"/>
      <c r="E566" s="87"/>
      <c r="F566" s="87"/>
      <c r="G566" s="87"/>
      <c r="H566" s="87"/>
      <c r="I566" s="87"/>
      <c r="J566" s="87"/>
      <c r="K566" s="87"/>
      <c r="L566" s="87"/>
      <c r="M566" s="87"/>
      <c r="N566" s="87"/>
      <c r="O566" s="87"/>
      <c r="P566" s="87"/>
      <c r="Q566" s="87"/>
      <c r="R566" s="87"/>
      <c r="S566" s="87"/>
      <c r="T566" s="87"/>
      <c r="U566" s="87"/>
      <c r="V566" s="87"/>
      <c r="W566" s="87"/>
      <c r="X566" s="87"/>
      <c r="Y566" s="87"/>
      <c r="Z566" s="87"/>
    </row>
    <row r="567" spans="1:26" ht="14">
      <c r="A567" s="87"/>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row>
    <row r="568" spans="1:26" ht="14">
      <c r="A568" s="87"/>
      <c r="B568" s="87"/>
      <c r="C568" s="87"/>
      <c r="D568" s="87"/>
      <c r="E568" s="87"/>
      <c r="F568" s="87"/>
      <c r="G568" s="87"/>
      <c r="H568" s="87"/>
      <c r="I568" s="87"/>
      <c r="J568" s="87"/>
      <c r="K568" s="87"/>
      <c r="L568" s="87"/>
      <c r="M568" s="87"/>
      <c r="N568" s="87"/>
      <c r="O568" s="87"/>
      <c r="P568" s="87"/>
      <c r="Q568" s="87"/>
      <c r="R568" s="87"/>
      <c r="S568" s="87"/>
      <c r="T568" s="87"/>
      <c r="U568" s="87"/>
      <c r="V568" s="87"/>
      <c r="W568" s="87"/>
      <c r="X568" s="87"/>
      <c r="Y568" s="87"/>
      <c r="Z568" s="87"/>
    </row>
    <row r="569" spans="1:26" ht="14">
      <c r="A569" s="87"/>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row>
    <row r="570" spans="1:26" ht="14">
      <c r="A570" s="87"/>
      <c r="B570" s="87"/>
      <c r="C570" s="87"/>
      <c r="D570" s="87"/>
      <c r="E570" s="87"/>
      <c r="F570" s="87"/>
      <c r="G570" s="87"/>
      <c r="H570" s="87"/>
      <c r="I570" s="87"/>
      <c r="J570" s="87"/>
      <c r="K570" s="87"/>
      <c r="L570" s="87"/>
      <c r="M570" s="87"/>
      <c r="N570" s="87"/>
      <c r="O570" s="87"/>
      <c r="P570" s="87"/>
      <c r="Q570" s="87"/>
      <c r="R570" s="87"/>
      <c r="S570" s="87"/>
      <c r="T570" s="87"/>
      <c r="U570" s="87"/>
      <c r="V570" s="87"/>
      <c r="W570" s="87"/>
      <c r="X570" s="87"/>
      <c r="Y570" s="87"/>
      <c r="Z570" s="87"/>
    </row>
    <row r="571" spans="1:26" ht="14">
      <c r="A571" s="87"/>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row>
    <row r="572" spans="1:26" ht="14">
      <c r="A572" s="87"/>
      <c r="B572" s="87"/>
      <c r="C572" s="87"/>
      <c r="D572" s="87"/>
      <c r="E572" s="87"/>
      <c r="F572" s="87"/>
      <c r="G572" s="87"/>
      <c r="H572" s="87"/>
      <c r="I572" s="87"/>
      <c r="J572" s="87"/>
      <c r="K572" s="87"/>
      <c r="L572" s="87"/>
      <c r="M572" s="87"/>
      <c r="N572" s="87"/>
      <c r="O572" s="87"/>
      <c r="P572" s="87"/>
      <c r="Q572" s="87"/>
      <c r="R572" s="87"/>
      <c r="S572" s="87"/>
      <c r="T572" s="87"/>
      <c r="U572" s="87"/>
      <c r="V572" s="87"/>
      <c r="W572" s="87"/>
      <c r="X572" s="87"/>
      <c r="Y572" s="87"/>
      <c r="Z572" s="87"/>
    </row>
    <row r="573" spans="1:26" ht="14">
      <c r="A573" s="87"/>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row>
    <row r="574" spans="1:26" ht="14">
      <c r="A574" s="87"/>
      <c r="B574" s="87"/>
      <c r="C574" s="87"/>
      <c r="D574" s="87"/>
      <c r="E574" s="87"/>
      <c r="F574" s="87"/>
      <c r="G574" s="87"/>
      <c r="H574" s="87"/>
      <c r="I574" s="87"/>
      <c r="J574" s="87"/>
      <c r="K574" s="87"/>
      <c r="L574" s="87"/>
      <c r="M574" s="87"/>
      <c r="N574" s="87"/>
      <c r="O574" s="87"/>
      <c r="P574" s="87"/>
      <c r="Q574" s="87"/>
      <c r="R574" s="87"/>
      <c r="S574" s="87"/>
      <c r="T574" s="87"/>
      <c r="U574" s="87"/>
      <c r="V574" s="87"/>
      <c r="W574" s="87"/>
      <c r="X574" s="87"/>
      <c r="Y574" s="87"/>
      <c r="Z574" s="87"/>
    </row>
    <row r="575" spans="1:26" ht="14">
      <c r="A575" s="87"/>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row>
    <row r="576" spans="1:26" ht="14">
      <c r="A576" s="87"/>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Z576" s="87"/>
    </row>
    <row r="577" spans="1:26" ht="14">
      <c r="A577" s="87"/>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row>
    <row r="578" spans="1:26" ht="14">
      <c r="A578" s="87"/>
      <c r="B578" s="87"/>
      <c r="C578" s="87"/>
      <c r="D578" s="87"/>
      <c r="E578" s="87"/>
      <c r="F578" s="87"/>
      <c r="G578" s="87"/>
      <c r="H578" s="87"/>
      <c r="I578" s="87"/>
      <c r="J578" s="87"/>
      <c r="K578" s="87"/>
      <c r="L578" s="87"/>
      <c r="M578" s="87"/>
      <c r="N578" s="87"/>
      <c r="O578" s="87"/>
      <c r="P578" s="87"/>
      <c r="Q578" s="87"/>
      <c r="R578" s="87"/>
      <c r="S578" s="87"/>
      <c r="T578" s="87"/>
      <c r="U578" s="87"/>
      <c r="V578" s="87"/>
      <c r="W578" s="87"/>
      <c r="X578" s="87"/>
      <c r="Y578" s="87"/>
      <c r="Z578" s="87"/>
    </row>
    <row r="579" spans="1:26" ht="14">
      <c r="A579" s="87"/>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row>
    <row r="580" spans="1:26" ht="14">
      <c r="A580" s="87"/>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Z580" s="87"/>
    </row>
    <row r="581" spans="1:26" ht="14">
      <c r="A581" s="87"/>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row>
    <row r="582" spans="1:26" ht="14">
      <c r="A582" s="87"/>
      <c r="B582" s="87"/>
      <c r="C582" s="87"/>
      <c r="D582" s="87"/>
      <c r="E582" s="87"/>
      <c r="F582" s="87"/>
      <c r="G582" s="87"/>
      <c r="H582" s="87"/>
      <c r="I582" s="87"/>
      <c r="J582" s="87"/>
      <c r="K582" s="87"/>
      <c r="L582" s="87"/>
      <c r="M582" s="87"/>
      <c r="N582" s="87"/>
      <c r="O582" s="87"/>
      <c r="P582" s="87"/>
      <c r="Q582" s="87"/>
      <c r="R582" s="87"/>
      <c r="S582" s="87"/>
      <c r="T582" s="87"/>
      <c r="U582" s="87"/>
      <c r="V582" s="87"/>
      <c r="W582" s="87"/>
      <c r="X582" s="87"/>
      <c r="Y582" s="87"/>
      <c r="Z582" s="87"/>
    </row>
    <row r="583" spans="1:26" ht="14">
      <c r="A583" s="87"/>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row>
    <row r="584" spans="1:26" ht="14">
      <c r="A584" s="87"/>
      <c r="B584" s="87"/>
      <c r="C584" s="87"/>
      <c r="D584" s="87"/>
      <c r="E584" s="87"/>
      <c r="F584" s="87"/>
      <c r="G584" s="87"/>
      <c r="H584" s="87"/>
      <c r="I584" s="87"/>
      <c r="J584" s="87"/>
      <c r="K584" s="87"/>
      <c r="L584" s="87"/>
      <c r="M584" s="87"/>
      <c r="N584" s="87"/>
      <c r="O584" s="87"/>
      <c r="P584" s="87"/>
      <c r="Q584" s="87"/>
      <c r="R584" s="87"/>
      <c r="S584" s="87"/>
      <c r="T584" s="87"/>
      <c r="U584" s="87"/>
      <c r="V584" s="87"/>
      <c r="W584" s="87"/>
      <c r="X584" s="87"/>
      <c r="Y584" s="87"/>
      <c r="Z584" s="87"/>
    </row>
    <row r="585" spans="1:26" ht="14">
      <c r="A585" s="87"/>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row>
    <row r="586" spans="1:26" ht="14">
      <c r="A586" s="87"/>
      <c r="B586" s="87"/>
      <c r="C586" s="87"/>
      <c r="D586" s="87"/>
      <c r="E586" s="87"/>
      <c r="F586" s="87"/>
      <c r="G586" s="87"/>
      <c r="H586" s="87"/>
      <c r="I586" s="87"/>
      <c r="J586" s="87"/>
      <c r="K586" s="87"/>
      <c r="L586" s="87"/>
      <c r="M586" s="87"/>
      <c r="N586" s="87"/>
      <c r="O586" s="87"/>
      <c r="P586" s="87"/>
      <c r="Q586" s="87"/>
      <c r="R586" s="87"/>
      <c r="S586" s="87"/>
      <c r="T586" s="87"/>
      <c r="U586" s="87"/>
      <c r="V586" s="87"/>
      <c r="W586" s="87"/>
      <c r="X586" s="87"/>
      <c r="Y586" s="87"/>
      <c r="Z586" s="87"/>
    </row>
    <row r="587" spans="1:26" ht="14">
      <c r="A587" s="87"/>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row>
    <row r="588" spans="1:26" ht="14">
      <c r="A588" s="87"/>
      <c r="B588" s="87"/>
      <c r="C588" s="87"/>
      <c r="D588" s="87"/>
      <c r="E588" s="87"/>
      <c r="F588" s="87"/>
      <c r="G588" s="87"/>
      <c r="H588" s="87"/>
      <c r="I588" s="87"/>
      <c r="J588" s="87"/>
      <c r="K588" s="87"/>
      <c r="L588" s="87"/>
      <c r="M588" s="87"/>
      <c r="N588" s="87"/>
      <c r="O588" s="87"/>
      <c r="P588" s="87"/>
      <c r="Q588" s="87"/>
      <c r="R588" s="87"/>
      <c r="S588" s="87"/>
      <c r="T588" s="87"/>
      <c r="U588" s="87"/>
      <c r="V588" s="87"/>
      <c r="W588" s="87"/>
      <c r="X588" s="87"/>
      <c r="Y588" s="87"/>
      <c r="Z588" s="87"/>
    </row>
    <row r="589" spans="1:26" ht="14">
      <c r="A589" s="87"/>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row>
    <row r="590" spans="1:26" ht="14">
      <c r="A590" s="87"/>
      <c r="B590" s="87"/>
      <c r="C590" s="87"/>
      <c r="D590" s="87"/>
      <c r="E590" s="87"/>
      <c r="F590" s="87"/>
      <c r="G590" s="87"/>
      <c r="H590" s="87"/>
      <c r="I590" s="87"/>
      <c r="J590" s="87"/>
      <c r="K590" s="87"/>
      <c r="L590" s="87"/>
      <c r="M590" s="87"/>
      <c r="N590" s="87"/>
      <c r="O590" s="87"/>
      <c r="P590" s="87"/>
      <c r="Q590" s="87"/>
      <c r="R590" s="87"/>
      <c r="S590" s="87"/>
      <c r="T590" s="87"/>
      <c r="U590" s="87"/>
      <c r="V590" s="87"/>
      <c r="W590" s="87"/>
      <c r="X590" s="87"/>
      <c r="Y590" s="87"/>
      <c r="Z590" s="87"/>
    </row>
    <row r="591" spans="1:26" ht="14">
      <c r="A591" s="87"/>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row>
    <row r="592" spans="1:26" ht="14">
      <c r="A592" s="87"/>
      <c r="B592" s="87"/>
      <c r="C592" s="87"/>
      <c r="D592" s="87"/>
      <c r="E592" s="87"/>
      <c r="F592" s="87"/>
      <c r="G592" s="87"/>
      <c r="H592" s="87"/>
      <c r="I592" s="87"/>
      <c r="J592" s="87"/>
      <c r="K592" s="87"/>
      <c r="L592" s="87"/>
      <c r="M592" s="87"/>
      <c r="N592" s="87"/>
      <c r="O592" s="87"/>
      <c r="P592" s="87"/>
      <c r="Q592" s="87"/>
      <c r="R592" s="87"/>
      <c r="S592" s="87"/>
      <c r="T592" s="87"/>
      <c r="U592" s="87"/>
      <c r="V592" s="87"/>
      <c r="W592" s="87"/>
      <c r="X592" s="87"/>
      <c r="Y592" s="87"/>
      <c r="Z592" s="87"/>
    </row>
    <row r="593" spans="1:26" ht="14">
      <c r="A593" s="87"/>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row>
    <row r="594" spans="1:26" ht="14">
      <c r="A594" s="87"/>
      <c r="B594" s="87"/>
      <c r="C594" s="87"/>
      <c r="D594" s="87"/>
      <c r="E594" s="87"/>
      <c r="F594" s="87"/>
      <c r="G594" s="87"/>
      <c r="H594" s="87"/>
      <c r="I594" s="87"/>
      <c r="J594" s="87"/>
      <c r="K594" s="87"/>
      <c r="L594" s="87"/>
      <c r="M594" s="87"/>
      <c r="N594" s="87"/>
      <c r="O594" s="87"/>
      <c r="P594" s="87"/>
      <c r="Q594" s="87"/>
      <c r="R594" s="87"/>
      <c r="S594" s="87"/>
      <c r="T594" s="87"/>
      <c r="U594" s="87"/>
      <c r="V594" s="87"/>
      <c r="W594" s="87"/>
      <c r="X594" s="87"/>
      <c r="Y594" s="87"/>
      <c r="Z594" s="87"/>
    </row>
    <row r="595" spans="1:26" ht="14">
      <c r="A595" s="87"/>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row>
    <row r="596" spans="1:26" ht="14">
      <c r="A596" s="87"/>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c r="Z596" s="87"/>
    </row>
    <row r="597" spans="1:26" ht="14">
      <c r="A597" s="87"/>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row>
    <row r="598" spans="1:26" ht="14">
      <c r="A598" s="87"/>
      <c r="B598" s="87"/>
      <c r="C598" s="87"/>
      <c r="D598" s="87"/>
      <c r="E598" s="87"/>
      <c r="F598" s="87"/>
      <c r="G598" s="87"/>
      <c r="H598" s="87"/>
      <c r="I598" s="87"/>
      <c r="J598" s="87"/>
      <c r="K598" s="87"/>
      <c r="L598" s="87"/>
      <c r="M598" s="87"/>
      <c r="N598" s="87"/>
      <c r="O598" s="87"/>
      <c r="P598" s="87"/>
      <c r="Q598" s="87"/>
      <c r="R598" s="87"/>
      <c r="S598" s="87"/>
      <c r="T598" s="87"/>
      <c r="U598" s="87"/>
      <c r="V598" s="87"/>
      <c r="W598" s="87"/>
      <c r="X598" s="87"/>
      <c r="Y598" s="87"/>
      <c r="Z598" s="87"/>
    </row>
    <row r="599" spans="1:26" ht="14">
      <c r="A599" s="87"/>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row>
    <row r="600" spans="1:26" ht="14">
      <c r="A600" s="87"/>
      <c r="B600" s="87"/>
      <c r="C600" s="87"/>
      <c r="D600" s="87"/>
      <c r="E600" s="87"/>
      <c r="F600" s="87"/>
      <c r="G600" s="87"/>
      <c r="H600" s="87"/>
      <c r="I600" s="87"/>
      <c r="J600" s="87"/>
      <c r="K600" s="87"/>
      <c r="L600" s="87"/>
      <c r="M600" s="87"/>
      <c r="N600" s="87"/>
      <c r="O600" s="87"/>
      <c r="P600" s="87"/>
      <c r="Q600" s="87"/>
      <c r="R600" s="87"/>
      <c r="S600" s="87"/>
      <c r="T600" s="87"/>
      <c r="U600" s="87"/>
      <c r="V600" s="87"/>
      <c r="W600" s="87"/>
      <c r="X600" s="87"/>
      <c r="Y600" s="87"/>
      <c r="Z600" s="87"/>
    </row>
    <row r="601" spans="1:26" ht="14">
      <c r="A601" s="87"/>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row>
    <row r="602" spans="1:26" ht="14">
      <c r="A602" s="87"/>
      <c r="B602" s="87"/>
      <c r="C602" s="87"/>
      <c r="D602" s="87"/>
      <c r="E602" s="87"/>
      <c r="F602" s="87"/>
      <c r="G602" s="87"/>
      <c r="H602" s="87"/>
      <c r="I602" s="87"/>
      <c r="J602" s="87"/>
      <c r="K602" s="87"/>
      <c r="L602" s="87"/>
      <c r="M602" s="87"/>
      <c r="N602" s="87"/>
      <c r="O602" s="87"/>
      <c r="P602" s="87"/>
      <c r="Q602" s="87"/>
      <c r="R602" s="87"/>
      <c r="S602" s="87"/>
      <c r="T602" s="87"/>
      <c r="U602" s="87"/>
      <c r="V602" s="87"/>
      <c r="W602" s="87"/>
      <c r="X602" s="87"/>
      <c r="Y602" s="87"/>
      <c r="Z602" s="87"/>
    </row>
    <row r="603" spans="1:26" ht="14">
      <c r="A603" s="87"/>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row>
    <row r="604" spans="1:26" ht="14">
      <c r="A604" s="87"/>
      <c r="B604" s="87"/>
      <c r="C604" s="87"/>
      <c r="D604" s="87"/>
      <c r="E604" s="87"/>
      <c r="F604" s="87"/>
      <c r="G604" s="87"/>
      <c r="H604" s="87"/>
      <c r="I604" s="87"/>
      <c r="J604" s="87"/>
      <c r="K604" s="87"/>
      <c r="L604" s="87"/>
      <c r="M604" s="87"/>
      <c r="N604" s="87"/>
      <c r="O604" s="87"/>
      <c r="P604" s="87"/>
      <c r="Q604" s="87"/>
      <c r="R604" s="87"/>
      <c r="S604" s="87"/>
      <c r="T604" s="87"/>
      <c r="U604" s="87"/>
      <c r="V604" s="87"/>
      <c r="W604" s="87"/>
      <c r="X604" s="87"/>
      <c r="Y604" s="87"/>
      <c r="Z604" s="87"/>
    </row>
    <row r="605" spans="1:26" ht="14">
      <c r="A605" s="87"/>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row>
    <row r="606" spans="1:26" ht="14">
      <c r="A606" s="87"/>
      <c r="B606" s="87"/>
      <c r="C606" s="87"/>
      <c r="D606" s="87"/>
      <c r="E606" s="87"/>
      <c r="F606" s="87"/>
      <c r="G606" s="87"/>
      <c r="H606" s="87"/>
      <c r="I606" s="87"/>
      <c r="J606" s="87"/>
      <c r="K606" s="87"/>
      <c r="L606" s="87"/>
      <c r="M606" s="87"/>
      <c r="N606" s="87"/>
      <c r="O606" s="87"/>
      <c r="P606" s="87"/>
      <c r="Q606" s="87"/>
      <c r="R606" s="87"/>
      <c r="S606" s="87"/>
      <c r="T606" s="87"/>
      <c r="U606" s="87"/>
      <c r="V606" s="87"/>
      <c r="W606" s="87"/>
      <c r="X606" s="87"/>
      <c r="Y606" s="87"/>
      <c r="Z606" s="87"/>
    </row>
    <row r="607" spans="1:26" ht="14">
      <c r="A607" s="87"/>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row>
    <row r="608" spans="1:26" ht="14">
      <c r="A608" s="87"/>
      <c r="B608" s="87"/>
      <c r="C608" s="87"/>
      <c r="D608" s="87"/>
      <c r="E608" s="87"/>
      <c r="F608" s="87"/>
      <c r="G608" s="87"/>
      <c r="H608" s="87"/>
      <c r="I608" s="87"/>
      <c r="J608" s="87"/>
      <c r="K608" s="87"/>
      <c r="L608" s="87"/>
      <c r="M608" s="87"/>
      <c r="N608" s="87"/>
      <c r="O608" s="87"/>
      <c r="P608" s="87"/>
      <c r="Q608" s="87"/>
      <c r="R608" s="87"/>
      <c r="S608" s="87"/>
      <c r="T608" s="87"/>
      <c r="U608" s="87"/>
      <c r="V608" s="87"/>
      <c r="W608" s="87"/>
      <c r="X608" s="87"/>
      <c r="Y608" s="87"/>
      <c r="Z608" s="87"/>
    </row>
    <row r="609" spans="1:26" ht="14">
      <c r="A609" s="87"/>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row>
    <row r="610" spans="1:26" ht="14">
      <c r="A610" s="87"/>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Z610" s="87"/>
    </row>
    <row r="611" spans="1:26" ht="14">
      <c r="A611" s="87"/>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row>
    <row r="612" spans="1:26" ht="14">
      <c r="A612" s="87"/>
      <c r="B612" s="87"/>
      <c r="C612" s="87"/>
      <c r="D612" s="87"/>
      <c r="E612" s="87"/>
      <c r="F612" s="87"/>
      <c r="G612" s="87"/>
      <c r="H612" s="87"/>
      <c r="I612" s="87"/>
      <c r="J612" s="87"/>
      <c r="K612" s="87"/>
      <c r="L612" s="87"/>
      <c r="M612" s="87"/>
      <c r="N612" s="87"/>
      <c r="O612" s="87"/>
      <c r="P612" s="87"/>
      <c r="Q612" s="87"/>
      <c r="R612" s="87"/>
      <c r="S612" s="87"/>
      <c r="T612" s="87"/>
      <c r="U612" s="87"/>
      <c r="V612" s="87"/>
      <c r="W612" s="87"/>
      <c r="X612" s="87"/>
      <c r="Y612" s="87"/>
      <c r="Z612" s="87"/>
    </row>
    <row r="613" spans="1:26" ht="14">
      <c r="A613" s="87"/>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row>
    <row r="614" spans="1:26" ht="14">
      <c r="A614" s="87"/>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row>
    <row r="615" spans="1:26" ht="14">
      <c r="A615" s="87"/>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row>
    <row r="616" spans="1:26" ht="14">
      <c r="A616" s="87"/>
      <c r="B616" s="87"/>
      <c r="C616" s="87"/>
      <c r="D616" s="87"/>
      <c r="E616" s="87"/>
      <c r="F616" s="87"/>
      <c r="G616" s="87"/>
      <c r="H616" s="87"/>
      <c r="I616" s="87"/>
      <c r="J616" s="87"/>
      <c r="K616" s="87"/>
      <c r="L616" s="87"/>
      <c r="M616" s="87"/>
      <c r="N616" s="87"/>
      <c r="O616" s="87"/>
      <c r="P616" s="87"/>
      <c r="Q616" s="87"/>
      <c r="R616" s="87"/>
      <c r="S616" s="87"/>
      <c r="T616" s="87"/>
      <c r="U616" s="87"/>
      <c r="V616" s="87"/>
      <c r="W616" s="87"/>
      <c r="X616" s="87"/>
      <c r="Y616" s="87"/>
      <c r="Z616" s="87"/>
    </row>
    <row r="617" spans="1:26" ht="14">
      <c r="A617" s="87"/>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row>
    <row r="618" spans="1:26" ht="14">
      <c r="A618" s="87"/>
      <c r="B618" s="87"/>
      <c r="C618" s="87"/>
      <c r="D618" s="87"/>
      <c r="E618" s="87"/>
      <c r="F618" s="87"/>
      <c r="G618" s="87"/>
      <c r="H618" s="87"/>
      <c r="I618" s="87"/>
      <c r="J618" s="87"/>
      <c r="K618" s="87"/>
      <c r="L618" s="87"/>
      <c r="M618" s="87"/>
      <c r="N618" s="87"/>
      <c r="O618" s="87"/>
      <c r="P618" s="87"/>
      <c r="Q618" s="87"/>
      <c r="R618" s="87"/>
      <c r="S618" s="87"/>
      <c r="T618" s="87"/>
      <c r="U618" s="87"/>
      <c r="V618" s="87"/>
      <c r="W618" s="87"/>
      <c r="X618" s="87"/>
      <c r="Y618" s="87"/>
      <c r="Z618" s="87"/>
    </row>
    <row r="619" spans="1:26" ht="14">
      <c r="A619" s="87"/>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row>
    <row r="620" spans="1:26" ht="14">
      <c r="A620" s="87"/>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c r="Z620" s="87"/>
    </row>
    <row r="621" spans="1:26" ht="14">
      <c r="A621" s="87"/>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row>
    <row r="622" spans="1:26" ht="14">
      <c r="A622" s="87"/>
      <c r="B622" s="87"/>
      <c r="C622" s="87"/>
      <c r="D622" s="87"/>
      <c r="E622" s="87"/>
      <c r="F622" s="87"/>
      <c r="G622" s="87"/>
      <c r="H622" s="87"/>
      <c r="I622" s="87"/>
      <c r="J622" s="87"/>
      <c r="K622" s="87"/>
      <c r="L622" s="87"/>
      <c r="M622" s="87"/>
      <c r="N622" s="87"/>
      <c r="O622" s="87"/>
      <c r="P622" s="87"/>
      <c r="Q622" s="87"/>
      <c r="R622" s="87"/>
      <c r="S622" s="87"/>
      <c r="T622" s="87"/>
      <c r="U622" s="87"/>
      <c r="V622" s="87"/>
      <c r="W622" s="87"/>
      <c r="X622" s="87"/>
      <c r="Y622" s="87"/>
      <c r="Z622" s="87"/>
    </row>
    <row r="623" spans="1:26" ht="14">
      <c r="A623" s="87"/>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row>
    <row r="624" spans="1:26" ht="14">
      <c r="A624" s="87"/>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row>
    <row r="625" spans="1:26" ht="14">
      <c r="A625" s="87"/>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row>
    <row r="626" spans="1:26" ht="14">
      <c r="A626" s="87"/>
      <c r="B626" s="87"/>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row>
    <row r="627" spans="1:26" ht="14">
      <c r="A627" s="87"/>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row>
    <row r="628" spans="1:26" ht="14">
      <c r="A628" s="87"/>
      <c r="B628" s="87"/>
      <c r="C628" s="87"/>
      <c r="D628" s="87"/>
      <c r="E628" s="87"/>
      <c r="F628" s="87"/>
      <c r="G628" s="87"/>
      <c r="H628" s="87"/>
      <c r="I628" s="87"/>
      <c r="J628" s="87"/>
      <c r="K628" s="87"/>
      <c r="L628" s="87"/>
      <c r="M628" s="87"/>
      <c r="N628" s="87"/>
      <c r="O628" s="87"/>
      <c r="P628" s="87"/>
      <c r="Q628" s="87"/>
      <c r="R628" s="87"/>
      <c r="S628" s="87"/>
      <c r="T628" s="87"/>
      <c r="U628" s="87"/>
      <c r="V628" s="87"/>
      <c r="W628" s="87"/>
      <c r="X628" s="87"/>
      <c r="Y628" s="87"/>
      <c r="Z628" s="87"/>
    </row>
    <row r="629" spans="1:26" ht="14">
      <c r="A629" s="87"/>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row>
    <row r="630" spans="1:26" ht="14">
      <c r="A630" s="87"/>
      <c r="B630" s="87"/>
      <c r="C630" s="87"/>
      <c r="D630" s="87"/>
      <c r="E630" s="87"/>
      <c r="F630" s="87"/>
      <c r="G630" s="87"/>
      <c r="H630" s="87"/>
      <c r="I630" s="87"/>
      <c r="J630" s="87"/>
      <c r="K630" s="87"/>
      <c r="L630" s="87"/>
      <c r="M630" s="87"/>
      <c r="N630" s="87"/>
      <c r="O630" s="87"/>
      <c r="P630" s="87"/>
      <c r="Q630" s="87"/>
      <c r="R630" s="87"/>
      <c r="S630" s="87"/>
      <c r="T630" s="87"/>
      <c r="U630" s="87"/>
      <c r="V630" s="87"/>
      <c r="W630" s="87"/>
      <c r="X630" s="87"/>
      <c r="Y630" s="87"/>
      <c r="Z630" s="87"/>
    </row>
    <row r="631" spans="1:26" ht="14">
      <c r="A631" s="87"/>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row>
    <row r="632" spans="1:26" ht="14">
      <c r="A632" s="87"/>
      <c r="B632" s="87"/>
      <c r="C632" s="87"/>
      <c r="D632" s="87"/>
      <c r="E632" s="87"/>
      <c r="F632" s="87"/>
      <c r="G632" s="87"/>
      <c r="H632" s="87"/>
      <c r="I632" s="87"/>
      <c r="J632" s="87"/>
      <c r="K632" s="87"/>
      <c r="L632" s="87"/>
      <c r="M632" s="87"/>
      <c r="N632" s="87"/>
      <c r="O632" s="87"/>
      <c r="P632" s="87"/>
      <c r="Q632" s="87"/>
      <c r="R632" s="87"/>
      <c r="S632" s="87"/>
      <c r="T632" s="87"/>
      <c r="U632" s="87"/>
      <c r="V632" s="87"/>
      <c r="W632" s="87"/>
      <c r="X632" s="87"/>
      <c r="Y632" s="87"/>
      <c r="Z632" s="87"/>
    </row>
    <row r="633" spans="1:26" ht="14">
      <c r="A633" s="87"/>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row>
    <row r="634" spans="1:26" ht="14">
      <c r="A634" s="87"/>
      <c r="B634" s="87"/>
      <c r="C634" s="87"/>
      <c r="D634" s="87"/>
      <c r="E634" s="87"/>
      <c r="F634" s="87"/>
      <c r="G634" s="87"/>
      <c r="H634" s="87"/>
      <c r="I634" s="87"/>
      <c r="J634" s="87"/>
      <c r="K634" s="87"/>
      <c r="L634" s="87"/>
      <c r="M634" s="87"/>
      <c r="N634" s="87"/>
      <c r="O634" s="87"/>
      <c r="P634" s="87"/>
      <c r="Q634" s="87"/>
      <c r="R634" s="87"/>
      <c r="S634" s="87"/>
      <c r="T634" s="87"/>
      <c r="U634" s="87"/>
      <c r="V634" s="87"/>
      <c r="W634" s="87"/>
      <c r="X634" s="87"/>
      <c r="Y634" s="87"/>
      <c r="Z634" s="87"/>
    </row>
    <row r="635" spans="1:26" ht="14">
      <c r="A635" s="87"/>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row>
    <row r="636" spans="1:26" ht="14">
      <c r="A636" s="87"/>
      <c r="B636" s="87"/>
      <c r="C636" s="87"/>
      <c r="D636" s="87"/>
      <c r="E636" s="87"/>
      <c r="F636" s="87"/>
      <c r="G636" s="87"/>
      <c r="H636" s="87"/>
      <c r="I636" s="87"/>
      <c r="J636" s="87"/>
      <c r="K636" s="87"/>
      <c r="L636" s="87"/>
      <c r="M636" s="87"/>
      <c r="N636" s="87"/>
      <c r="O636" s="87"/>
      <c r="P636" s="87"/>
      <c r="Q636" s="87"/>
      <c r="R636" s="87"/>
      <c r="S636" s="87"/>
      <c r="T636" s="87"/>
      <c r="U636" s="87"/>
      <c r="V636" s="87"/>
      <c r="W636" s="87"/>
      <c r="X636" s="87"/>
      <c r="Y636" s="87"/>
      <c r="Z636" s="87"/>
    </row>
    <row r="637" spans="1:26" ht="14">
      <c r="A637" s="87"/>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row>
    <row r="638" spans="1:26" ht="14">
      <c r="A638" s="87"/>
      <c r="B638" s="87"/>
      <c r="C638" s="87"/>
      <c r="D638" s="87"/>
      <c r="E638" s="87"/>
      <c r="F638" s="87"/>
      <c r="G638" s="87"/>
      <c r="H638" s="87"/>
      <c r="I638" s="87"/>
      <c r="J638" s="87"/>
      <c r="K638" s="87"/>
      <c r="L638" s="87"/>
      <c r="M638" s="87"/>
      <c r="N638" s="87"/>
      <c r="O638" s="87"/>
      <c r="P638" s="87"/>
      <c r="Q638" s="87"/>
      <c r="R638" s="87"/>
      <c r="S638" s="87"/>
      <c r="T638" s="87"/>
      <c r="U638" s="87"/>
      <c r="V638" s="87"/>
      <c r="W638" s="87"/>
      <c r="X638" s="87"/>
      <c r="Y638" s="87"/>
      <c r="Z638" s="87"/>
    </row>
    <row r="639" spans="1:26" ht="14">
      <c r="A639" s="87"/>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row>
    <row r="640" spans="1:26" ht="14">
      <c r="A640" s="87"/>
      <c r="B640" s="87"/>
      <c r="C640" s="87"/>
      <c r="D640" s="87"/>
      <c r="E640" s="87"/>
      <c r="F640" s="87"/>
      <c r="G640" s="87"/>
      <c r="H640" s="87"/>
      <c r="I640" s="87"/>
      <c r="J640" s="87"/>
      <c r="K640" s="87"/>
      <c r="L640" s="87"/>
      <c r="M640" s="87"/>
      <c r="N640" s="87"/>
      <c r="O640" s="87"/>
      <c r="P640" s="87"/>
      <c r="Q640" s="87"/>
      <c r="R640" s="87"/>
      <c r="S640" s="87"/>
      <c r="T640" s="87"/>
      <c r="U640" s="87"/>
      <c r="V640" s="87"/>
      <c r="W640" s="87"/>
      <c r="X640" s="87"/>
      <c r="Y640" s="87"/>
      <c r="Z640" s="87"/>
    </row>
    <row r="641" spans="1:26" ht="14">
      <c r="A641" s="87"/>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row>
    <row r="642" spans="1:26" ht="14">
      <c r="A642" s="87"/>
      <c r="B642" s="87"/>
      <c r="C642" s="87"/>
      <c r="D642" s="87"/>
      <c r="E642" s="87"/>
      <c r="F642" s="87"/>
      <c r="G642" s="87"/>
      <c r="H642" s="87"/>
      <c r="I642" s="87"/>
      <c r="J642" s="87"/>
      <c r="K642" s="87"/>
      <c r="L642" s="87"/>
      <c r="M642" s="87"/>
      <c r="N642" s="87"/>
      <c r="O642" s="87"/>
      <c r="P642" s="87"/>
      <c r="Q642" s="87"/>
      <c r="R642" s="87"/>
      <c r="S642" s="87"/>
      <c r="T642" s="87"/>
      <c r="U642" s="87"/>
      <c r="V642" s="87"/>
      <c r="W642" s="87"/>
      <c r="X642" s="87"/>
      <c r="Y642" s="87"/>
      <c r="Z642" s="87"/>
    </row>
    <row r="643" spans="1:26" ht="14">
      <c r="A643" s="87"/>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row>
    <row r="644" spans="1:26" ht="14">
      <c r="A644" s="87"/>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Z644" s="87"/>
    </row>
    <row r="645" spans="1:26" ht="14">
      <c r="A645" s="87"/>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row>
    <row r="646" spans="1:26" ht="14">
      <c r="A646" s="87"/>
      <c r="B646" s="87"/>
      <c r="C646" s="87"/>
      <c r="D646" s="87"/>
      <c r="E646" s="87"/>
      <c r="F646" s="87"/>
      <c r="G646" s="87"/>
      <c r="H646" s="87"/>
      <c r="I646" s="87"/>
      <c r="J646" s="87"/>
      <c r="K646" s="87"/>
      <c r="L646" s="87"/>
      <c r="M646" s="87"/>
      <c r="N646" s="87"/>
      <c r="O646" s="87"/>
      <c r="P646" s="87"/>
      <c r="Q646" s="87"/>
      <c r="R646" s="87"/>
      <c r="S646" s="87"/>
      <c r="T646" s="87"/>
      <c r="U646" s="87"/>
      <c r="V646" s="87"/>
      <c r="W646" s="87"/>
      <c r="X646" s="87"/>
      <c r="Y646" s="87"/>
      <c r="Z646" s="87"/>
    </row>
    <row r="647" spans="1:26" ht="14">
      <c r="A647" s="87"/>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row>
    <row r="648" spans="1:26" ht="14">
      <c r="A648" s="87"/>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Z648" s="87"/>
    </row>
    <row r="649" spans="1:26" ht="14">
      <c r="A649" s="87"/>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row>
    <row r="650" spans="1:26" ht="14">
      <c r="A650" s="87"/>
      <c r="B650" s="87"/>
      <c r="C650" s="87"/>
      <c r="D650" s="87"/>
      <c r="E650" s="87"/>
      <c r="F650" s="87"/>
      <c r="G650" s="87"/>
      <c r="H650" s="87"/>
      <c r="I650" s="87"/>
      <c r="J650" s="87"/>
      <c r="K650" s="87"/>
      <c r="L650" s="87"/>
      <c r="M650" s="87"/>
      <c r="N650" s="87"/>
      <c r="O650" s="87"/>
      <c r="P650" s="87"/>
      <c r="Q650" s="87"/>
      <c r="R650" s="87"/>
      <c r="S650" s="87"/>
      <c r="T650" s="87"/>
      <c r="U650" s="87"/>
      <c r="V650" s="87"/>
      <c r="W650" s="87"/>
      <c r="X650" s="87"/>
      <c r="Y650" s="87"/>
      <c r="Z650" s="87"/>
    </row>
    <row r="651" spans="1:26" ht="14">
      <c r="A651" s="87"/>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row>
    <row r="652" spans="1:26" ht="14">
      <c r="A652" s="87"/>
      <c r="B652" s="87"/>
      <c r="C652" s="87"/>
      <c r="D652" s="87"/>
      <c r="E652" s="87"/>
      <c r="F652" s="87"/>
      <c r="G652" s="87"/>
      <c r="H652" s="87"/>
      <c r="I652" s="87"/>
      <c r="J652" s="87"/>
      <c r="K652" s="87"/>
      <c r="L652" s="87"/>
      <c r="M652" s="87"/>
      <c r="N652" s="87"/>
      <c r="O652" s="87"/>
      <c r="P652" s="87"/>
      <c r="Q652" s="87"/>
      <c r="R652" s="87"/>
      <c r="S652" s="87"/>
      <c r="T652" s="87"/>
      <c r="U652" s="87"/>
      <c r="V652" s="87"/>
      <c r="W652" s="87"/>
      <c r="X652" s="87"/>
      <c r="Y652" s="87"/>
      <c r="Z652" s="87"/>
    </row>
    <row r="653" spans="1:26" ht="14">
      <c r="A653" s="87"/>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row>
    <row r="654" spans="1:26" ht="14">
      <c r="A654" s="87"/>
      <c r="B654" s="87"/>
      <c r="C654" s="87"/>
      <c r="D654" s="87"/>
      <c r="E654" s="87"/>
      <c r="F654" s="87"/>
      <c r="G654" s="87"/>
      <c r="H654" s="87"/>
      <c r="I654" s="87"/>
      <c r="J654" s="87"/>
      <c r="K654" s="87"/>
      <c r="L654" s="87"/>
      <c r="M654" s="87"/>
      <c r="N654" s="87"/>
      <c r="O654" s="87"/>
      <c r="P654" s="87"/>
      <c r="Q654" s="87"/>
      <c r="R654" s="87"/>
      <c r="S654" s="87"/>
      <c r="T654" s="87"/>
      <c r="U654" s="87"/>
      <c r="V654" s="87"/>
      <c r="W654" s="87"/>
      <c r="X654" s="87"/>
      <c r="Y654" s="87"/>
      <c r="Z654" s="87"/>
    </row>
    <row r="655" spans="1:26" ht="14">
      <c r="A655" s="87"/>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row>
    <row r="656" spans="1:26" ht="14">
      <c r="A656" s="87"/>
      <c r="B656" s="87"/>
      <c r="C656" s="87"/>
      <c r="D656" s="87"/>
      <c r="E656" s="87"/>
      <c r="F656" s="87"/>
      <c r="G656" s="87"/>
      <c r="H656" s="87"/>
      <c r="I656" s="87"/>
      <c r="J656" s="87"/>
      <c r="K656" s="87"/>
      <c r="L656" s="87"/>
      <c r="M656" s="87"/>
      <c r="N656" s="87"/>
      <c r="O656" s="87"/>
      <c r="P656" s="87"/>
      <c r="Q656" s="87"/>
      <c r="R656" s="87"/>
      <c r="S656" s="87"/>
      <c r="T656" s="87"/>
      <c r="U656" s="87"/>
      <c r="V656" s="87"/>
      <c r="W656" s="87"/>
      <c r="X656" s="87"/>
      <c r="Y656" s="87"/>
      <c r="Z656" s="87"/>
    </row>
    <row r="657" spans="1:26" ht="14">
      <c r="A657" s="87"/>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row>
    <row r="658" spans="1:26" ht="14">
      <c r="A658" s="87"/>
      <c r="B658" s="87"/>
      <c r="C658" s="87"/>
      <c r="D658" s="87"/>
      <c r="E658" s="87"/>
      <c r="F658" s="87"/>
      <c r="G658" s="87"/>
      <c r="H658" s="87"/>
      <c r="I658" s="87"/>
      <c r="J658" s="87"/>
      <c r="K658" s="87"/>
      <c r="L658" s="87"/>
      <c r="M658" s="87"/>
      <c r="N658" s="87"/>
      <c r="O658" s="87"/>
      <c r="P658" s="87"/>
      <c r="Q658" s="87"/>
      <c r="R658" s="87"/>
      <c r="S658" s="87"/>
      <c r="T658" s="87"/>
      <c r="U658" s="87"/>
      <c r="V658" s="87"/>
      <c r="W658" s="87"/>
      <c r="X658" s="87"/>
      <c r="Y658" s="87"/>
      <c r="Z658" s="87"/>
    </row>
    <row r="659" spans="1:26" ht="14">
      <c r="A659" s="87"/>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row>
    <row r="660" spans="1:26" ht="14">
      <c r="A660" s="87"/>
      <c r="B660" s="87"/>
      <c r="C660" s="87"/>
      <c r="D660" s="87"/>
      <c r="E660" s="87"/>
      <c r="F660" s="87"/>
      <c r="G660" s="87"/>
      <c r="H660" s="87"/>
      <c r="I660" s="87"/>
      <c r="J660" s="87"/>
      <c r="K660" s="87"/>
      <c r="L660" s="87"/>
      <c r="M660" s="87"/>
      <c r="N660" s="87"/>
      <c r="O660" s="87"/>
      <c r="P660" s="87"/>
      <c r="Q660" s="87"/>
      <c r="R660" s="87"/>
      <c r="S660" s="87"/>
      <c r="T660" s="87"/>
      <c r="U660" s="87"/>
      <c r="V660" s="87"/>
      <c r="W660" s="87"/>
      <c r="X660" s="87"/>
      <c r="Y660" s="87"/>
      <c r="Z660" s="87"/>
    </row>
    <row r="661" spans="1:26" ht="14">
      <c r="A661" s="87"/>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row>
    <row r="662" spans="1:26" ht="14">
      <c r="A662" s="87"/>
      <c r="B662" s="87"/>
      <c r="C662" s="87"/>
      <c r="D662" s="87"/>
      <c r="E662" s="87"/>
      <c r="F662" s="87"/>
      <c r="G662" s="87"/>
      <c r="H662" s="87"/>
      <c r="I662" s="87"/>
      <c r="J662" s="87"/>
      <c r="K662" s="87"/>
      <c r="L662" s="87"/>
      <c r="M662" s="87"/>
      <c r="N662" s="87"/>
      <c r="O662" s="87"/>
      <c r="P662" s="87"/>
      <c r="Q662" s="87"/>
      <c r="R662" s="87"/>
      <c r="S662" s="87"/>
      <c r="T662" s="87"/>
      <c r="U662" s="87"/>
      <c r="V662" s="87"/>
      <c r="W662" s="87"/>
      <c r="X662" s="87"/>
      <c r="Y662" s="87"/>
      <c r="Z662" s="87"/>
    </row>
    <row r="663" spans="1:26" ht="14">
      <c r="A663" s="87"/>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row>
    <row r="664" spans="1:26" ht="14">
      <c r="A664" s="87"/>
      <c r="B664" s="87"/>
      <c r="C664" s="87"/>
      <c r="D664" s="87"/>
      <c r="E664" s="87"/>
      <c r="F664" s="87"/>
      <c r="G664" s="87"/>
      <c r="H664" s="87"/>
      <c r="I664" s="87"/>
      <c r="J664" s="87"/>
      <c r="K664" s="87"/>
      <c r="L664" s="87"/>
      <c r="M664" s="87"/>
      <c r="N664" s="87"/>
      <c r="O664" s="87"/>
      <c r="P664" s="87"/>
      <c r="Q664" s="87"/>
      <c r="R664" s="87"/>
      <c r="S664" s="87"/>
      <c r="T664" s="87"/>
      <c r="U664" s="87"/>
      <c r="V664" s="87"/>
      <c r="W664" s="87"/>
      <c r="X664" s="87"/>
      <c r="Y664" s="87"/>
      <c r="Z664" s="87"/>
    </row>
    <row r="665" spans="1:26" ht="14">
      <c r="A665" s="87"/>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row>
    <row r="666" spans="1:26" ht="14">
      <c r="A666" s="87"/>
      <c r="B666" s="87"/>
      <c r="C666" s="87"/>
      <c r="D666" s="87"/>
      <c r="E666" s="87"/>
      <c r="F666" s="87"/>
      <c r="G666" s="87"/>
      <c r="H666" s="87"/>
      <c r="I666" s="87"/>
      <c r="J666" s="87"/>
      <c r="K666" s="87"/>
      <c r="L666" s="87"/>
      <c r="M666" s="87"/>
      <c r="N666" s="87"/>
      <c r="O666" s="87"/>
      <c r="P666" s="87"/>
      <c r="Q666" s="87"/>
      <c r="R666" s="87"/>
      <c r="S666" s="87"/>
      <c r="T666" s="87"/>
      <c r="U666" s="87"/>
      <c r="V666" s="87"/>
      <c r="W666" s="87"/>
      <c r="X666" s="87"/>
      <c r="Y666" s="87"/>
      <c r="Z666" s="87"/>
    </row>
    <row r="667" spans="1:26" ht="14">
      <c r="A667" s="87"/>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row>
    <row r="668" spans="1:26" ht="14">
      <c r="A668" s="87"/>
      <c r="B668" s="87"/>
      <c r="C668" s="87"/>
      <c r="D668" s="87"/>
      <c r="E668" s="87"/>
      <c r="F668" s="87"/>
      <c r="G668" s="87"/>
      <c r="H668" s="87"/>
      <c r="I668" s="87"/>
      <c r="J668" s="87"/>
      <c r="K668" s="87"/>
      <c r="L668" s="87"/>
      <c r="M668" s="87"/>
      <c r="N668" s="87"/>
      <c r="O668" s="87"/>
      <c r="P668" s="87"/>
      <c r="Q668" s="87"/>
      <c r="R668" s="87"/>
      <c r="S668" s="87"/>
      <c r="T668" s="87"/>
      <c r="U668" s="87"/>
      <c r="V668" s="87"/>
      <c r="W668" s="87"/>
      <c r="X668" s="87"/>
      <c r="Y668" s="87"/>
      <c r="Z668" s="87"/>
    </row>
    <row r="669" spans="1:26" ht="14">
      <c r="A669" s="87"/>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row>
    <row r="670" spans="1:26" ht="14">
      <c r="A670" s="87"/>
      <c r="B670" s="87"/>
      <c r="C670" s="87"/>
      <c r="D670" s="87"/>
      <c r="E670" s="87"/>
      <c r="F670" s="87"/>
      <c r="G670" s="87"/>
      <c r="H670" s="87"/>
      <c r="I670" s="87"/>
      <c r="J670" s="87"/>
      <c r="K670" s="87"/>
      <c r="L670" s="87"/>
      <c r="M670" s="87"/>
      <c r="N670" s="87"/>
      <c r="O670" s="87"/>
      <c r="P670" s="87"/>
      <c r="Q670" s="87"/>
      <c r="R670" s="87"/>
      <c r="S670" s="87"/>
      <c r="T670" s="87"/>
      <c r="U670" s="87"/>
      <c r="V670" s="87"/>
      <c r="W670" s="87"/>
      <c r="X670" s="87"/>
      <c r="Y670" s="87"/>
      <c r="Z670" s="87"/>
    </row>
    <row r="671" spans="1:26" ht="14">
      <c r="A671" s="87"/>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row>
    <row r="672" spans="1:26" ht="14">
      <c r="A672" s="87"/>
      <c r="B672" s="87"/>
      <c r="C672" s="87"/>
      <c r="D672" s="87"/>
      <c r="E672" s="87"/>
      <c r="F672" s="87"/>
      <c r="G672" s="87"/>
      <c r="H672" s="87"/>
      <c r="I672" s="87"/>
      <c r="J672" s="87"/>
      <c r="K672" s="87"/>
      <c r="L672" s="87"/>
      <c r="M672" s="87"/>
      <c r="N672" s="87"/>
      <c r="O672" s="87"/>
      <c r="P672" s="87"/>
      <c r="Q672" s="87"/>
      <c r="R672" s="87"/>
      <c r="S672" s="87"/>
      <c r="T672" s="87"/>
      <c r="U672" s="87"/>
      <c r="V672" s="87"/>
      <c r="W672" s="87"/>
      <c r="X672" s="87"/>
      <c r="Y672" s="87"/>
      <c r="Z672" s="87"/>
    </row>
    <row r="673" spans="1:26" ht="14">
      <c r="A673" s="87"/>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row>
    <row r="674" spans="1:26" ht="14">
      <c r="A674" s="87"/>
      <c r="B674" s="87"/>
      <c r="C674" s="87"/>
      <c r="D674" s="87"/>
      <c r="E674" s="87"/>
      <c r="F674" s="87"/>
      <c r="G674" s="87"/>
      <c r="H674" s="87"/>
      <c r="I674" s="87"/>
      <c r="J674" s="87"/>
      <c r="K674" s="87"/>
      <c r="L674" s="87"/>
      <c r="M674" s="87"/>
      <c r="N674" s="87"/>
      <c r="O674" s="87"/>
      <c r="P674" s="87"/>
      <c r="Q674" s="87"/>
      <c r="R674" s="87"/>
      <c r="S674" s="87"/>
      <c r="T674" s="87"/>
      <c r="U674" s="87"/>
      <c r="V674" s="87"/>
      <c r="W674" s="87"/>
      <c r="X674" s="87"/>
      <c r="Y674" s="87"/>
      <c r="Z674" s="87"/>
    </row>
    <row r="675" spans="1:26" ht="14">
      <c r="A675" s="87"/>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row>
    <row r="676" spans="1:26" ht="14">
      <c r="A676" s="87"/>
      <c r="B676" s="87"/>
      <c r="C676" s="87"/>
      <c r="D676" s="87"/>
      <c r="E676" s="87"/>
      <c r="F676" s="87"/>
      <c r="G676" s="87"/>
      <c r="H676" s="87"/>
      <c r="I676" s="87"/>
      <c r="J676" s="87"/>
      <c r="K676" s="87"/>
      <c r="L676" s="87"/>
      <c r="M676" s="87"/>
      <c r="N676" s="87"/>
      <c r="O676" s="87"/>
      <c r="P676" s="87"/>
      <c r="Q676" s="87"/>
      <c r="R676" s="87"/>
      <c r="S676" s="87"/>
      <c r="T676" s="87"/>
      <c r="U676" s="87"/>
      <c r="V676" s="87"/>
      <c r="W676" s="87"/>
      <c r="X676" s="87"/>
      <c r="Y676" s="87"/>
      <c r="Z676" s="87"/>
    </row>
    <row r="677" spans="1:26" ht="14">
      <c r="A677" s="87"/>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row>
    <row r="678" spans="1:26" ht="14">
      <c r="A678" s="87"/>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Z678" s="87"/>
    </row>
    <row r="679" spans="1:26" ht="14">
      <c r="A679" s="87"/>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row>
    <row r="680" spans="1:26" ht="14">
      <c r="A680" s="87"/>
      <c r="B680" s="87"/>
      <c r="C680" s="87"/>
      <c r="D680" s="87"/>
      <c r="E680" s="87"/>
      <c r="F680" s="87"/>
      <c r="G680" s="87"/>
      <c r="H680" s="87"/>
      <c r="I680" s="87"/>
      <c r="J680" s="87"/>
      <c r="K680" s="87"/>
      <c r="L680" s="87"/>
      <c r="M680" s="87"/>
      <c r="N680" s="87"/>
      <c r="O680" s="87"/>
      <c r="P680" s="87"/>
      <c r="Q680" s="87"/>
      <c r="R680" s="87"/>
      <c r="S680" s="87"/>
      <c r="T680" s="87"/>
      <c r="U680" s="87"/>
      <c r="V680" s="87"/>
      <c r="W680" s="87"/>
      <c r="X680" s="87"/>
      <c r="Y680" s="87"/>
      <c r="Z680" s="87"/>
    </row>
    <row r="681" spans="1:26" ht="14">
      <c r="A681" s="87"/>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row>
    <row r="682" spans="1:26" ht="14">
      <c r="A682" s="87"/>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Z682" s="87"/>
    </row>
    <row r="683" spans="1:26" ht="14">
      <c r="A683" s="87"/>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row>
    <row r="684" spans="1:26" ht="14">
      <c r="A684" s="87"/>
      <c r="B684" s="87"/>
      <c r="C684" s="87"/>
      <c r="D684" s="87"/>
      <c r="E684" s="87"/>
      <c r="F684" s="87"/>
      <c r="G684" s="87"/>
      <c r="H684" s="87"/>
      <c r="I684" s="87"/>
      <c r="J684" s="87"/>
      <c r="K684" s="87"/>
      <c r="L684" s="87"/>
      <c r="M684" s="87"/>
      <c r="N684" s="87"/>
      <c r="O684" s="87"/>
      <c r="P684" s="87"/>
      <c r="Q684" s="87"/>
      <c r="R684" s="87"/>
      <c r="S684" s="87"/>
      <c r="T684" s="87"/>
      <c r="U684" s="87"/>
      <c r="V684" s="87"/>
      <c r="W684" s="87"/>
      <c r="X684" s="87"/>
      <c r="Y684" s="87"/>
      <c r="Z684" s="87"/>
    </row>
    <row r="685" spans="1:26" ht="14">
      <c r="A685" s="87"/>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row>
    <row r="686" spans="1:26" ht="14">
      <c r="A686" s="87"/>
      <c r="B686" s="87"/>
      <c r="C686" s="87"/>
      <c r="D686" s="87"/>
      <c r="E686" s="87"/>
      <c r="F686" s="87"/>
      <c r="G686" s="87"/>
      <c r="H686" s="87"/>
      <c r="I686" s="87"/>
      <c r="J686" s="87"/>
      <c r="K686" s="87"/>
      <c r="L686" s="87"/>
      <c r="M686" s="87"/>
      <c r="N686" s="87"/>
      <c r="O686" s="87"/>
      <c r="P686" s="87"/>
      <c r="Q686" s="87"/>
      <c r="R686" s="87"/>
      <c r="S686" s="87"/>
      <c r="T686" s="87"/>
      <c r="U686" s="87"/>
      <c r="V686" s="87"/>
      <c r="W686" s="87"/>
      <c r="X686" s="87"/>
      <c r="Y686" s="87"/>
      <c r="Z686" s="87"/>
    </row>
    <row r="687" spans="1:26" ht="14">
      <c r="A687" s="87"/>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row>
    <row r="688" spans="1:26" ht="14">
      <c r="A688" s="87"/>
      <c r="B688" s="87"/>
      <c r="C688" s="87"/>
      <c r="D688" s="87"/>
      <c r="E688" s="87"/>
      <c r="F688" s="87"/>
      <c r="G688" s="87"/>
      <c r="H688" s="87"/>
      <c r="I688" s="87"/>
      <c r="J688" s="87"/>
      <c r="K688" s="87"/>
      <c r="L688" s="87"/>
      <c r="M688" s="87"/>
      <c r="N688" s="87"/>
      <c r="O688" s="87"/>
      <c r="P688" s="87"/>
      <c r="Q688" s="87"/>
      <c r="R688" s="87"/>
      <c r="S688" s="87"/>
      <c r="T688" s="87"/>
      <c r="U688" s="87"/>
      <c r="V688" s="87"/>
      <c r="W688" s="87"/>
      <c r="X688" s="87"/>
      <c r="Y688" s="87"/>
      <c r="Z688" s="87"/>
    </row>
    <row r="689" spans="1:26" ht="14">
      <c r="A689" s="87"/>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row>
    <row r="690" spans="1:26" ht="14">
      <c r="A690" s="87"/>
      <c r="B690" s="87"/>
      <c r="C690" s="87"/>
      <c r="D690" s="87"/>
      <c r="E690" s="87"/>
      <c r="F690" s="87"/>
      <c r="G690" s="87"/>
      <c r="H690" s="87"/>
      <c r="I690" s="87"/>
      <c r="J690" s="87"/>
      <c r="K690" s="87"/>
      <c r="L690" s="87"/>
      <c r="M690" s="87"/>
      <c r="N690" s="87"/>
      <c r="O690" s="87"/>
      <c r="P690" s="87"/>
      <c r="Q690" s="87"/>
      <c r="R690" s="87"/>
      <c r="S690" s="87"/>
      <c r="T690" s="87"/>
      <c r="U690" s="87"/>
      <c r="V690" s="87"/>
      <c r="W690" s="87"/>
      <c r="X690" s="87"/>
      <c r="Y690" s="87"/>
      <c r="Z690" s="87"/>
    </row>
    <row r="691" spans="1:26" ht="14">
      <c r="A691" s="87"/>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row>
    <row r="692" spans="1:26" ht="14">
      <c r="A692" s="87"/>
      <c r="B692" s="87"/>
      <c r="C692" s="87"/>
      <c r="D692" s="87"/>
      <c r="E692" s="87"/>
      <c r="F692" s="87"/>
      <c r="G692" s="87"/>
      <c r="H692" s="87"/>
      <c r="I692" s="87"/>
      <c r="J692" s="87"/>
      <c r="K692" s="87"/>
      <c r="L692" s="87"/>
      <c r="M692" s="87"/>
      <c r="N692" s="87"/>
      <c r="O692" s="87"/>
      <c r="P692" s="87"/>
      <c r="Q692" s="87"/>
      <c r="R692" s="87"/>
      <c r="S692" s="87"/>
      <c r="T692" s="87"/>
      <c r="U692" s="87"/>
      <c r="V692" s="87"/>
      <c r="W692" s="87"/>
      <c r="X692" s="87"/>
      <c r="Y692" s="87"/>
      <c r="Z692" s="87"/>
    </row>
    <row r="693" spans="1:26" ht="14">
      <c r="A693" s="87"/>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row>
    <row r="694" spans="1:26" ht="14">
      <c r="A694" s="87"/>
      <c r="B694" s="87"/>
      <c r="C694" s="87"/>
      <c r="D694" s="87"/>
      <c r="E694" s="87"/>
      <c r="F694" s="87"/>
      <c r="G694" s="87"/>
      <c r="H694" s="87"/>
      <c r="I694" s="87"/>
      <c r="J694" s="87"/>
      <c r="K694" s="87"/>
      <c r="L694" s="87"/>
      <c r="M694" s="87"/>
      <c r="N694" s="87"/>
      <c r="O694" s="87"/>
      <c r="P694" s="87"/>
      <c r="Q694" s="87"/>
      <c r="R694" s="87"/>
      <c r="S694" s="87"/>
      <c r="T694" s="87"/>
      <c r="U694" s="87"/>
      <c r="V694" s="87"/>
      <c r="W694" s="87"/>
      <c r="X694" s="87"/>
      <c r="Y694" s="87"/>
      <c r="Z694" s="87"/>
    </row>
    <row r="695" spans="1:26" ht="14">
      <c r="A695" s="87"/>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row>
    <row r="696" spans="1:26" ht="14">
      <c r="A696" s="87"/>
      <c r="B696" s="87"/>
      <c r="C696" s="87"/>
      <c r="D696" s="87"/>
      <c r="E696" s="87"/>
      <c r="F696" s="87"/>
      <c r="G696" s="87"/>
      <c r="H696" s="87"/>
      <c r="I696" s="87"/>
      <c r="J696" s="87"/>
      <c r="K696" s="87"/>
      <c r="L696" s="87"/>
      <c r="M696" s="87"/>
      <c r="N696" s="87"/>
      <c r="O696" s="87"/>
      <c r="P696" s="87"/>
      <c r="Q696" s="87"/>
      <c r="R696" s="87"/>
      <c r="S696" s="87"/>
      <c r="T696" s="87"/>
      <c r="U696" s="87"/>
      <c r="V696" s="87"/>
      <c r="W696" s="87"/>
      <c r="X696" s="87"/>
      <c r="Y696" s="87"/>
      <c r="Z696" s="87"/>
    </row>
    <row r="697" spans="1:26" ht="14">
      <c r="A697" s="87"/>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row>
    <row r="698" spans="1:26" ht="14">
      <c r="A698" s="87"/>
      <c r="B698" s="87"/>
      <c r="C698" s="87"/>
      <c r="D698" s="87"/>
      <c r="E698" s="87"/>
      <c r="F698" s="87"/>
      <c r="G698" s="87"/>
      <c r="H698" s="87"/>
      <c r="I698" s="87"/>
      <c r="J698" s="87"/>
      <c r="K698" s="87"/>
      <c r="L698" s="87"/>
      <c r="M698" s="87"/>
      <c r="N698" s="87"/>
      <c r="O698" s="87"/>
      <c r="P698" s="87"/>
      <c r="Q698" s="87"/>
      <c r="R698" s="87"/>
      <c r="S698" s="87"/>
      <c r="T698" s="87"/>
      <c r="U698" s="87"/>
      <c r="V698" s="87"/>
      <c r="W698" s="87"/>
      <c r="X698" s="87"/>
      <c r="Y698" s="87"/>
      <c r="Z698" s="87"/>
    </row>
    <row r="699" spans="1:26" ht="14">
      <c r="A699" s="87"/>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row>
    <row r="700" spans="1:26" ht="14">
      <c r="A700" s="87"/>
      <c r="B700" s="87"/>
      <c r="C700" s="87"/>
      <c r="D700" s="87"/>
      <c r="E700" s="87"/>
      <c r="F700" s="87"/>
      <c r="G700" s="87"/>
      <c r="H700" s="87"/>
      <c r="I700" s="87"/>
      <c r="J700" s="87"/>
      <c r="K700" s="87"/>
      <c r="L700" s="87"/>
      <c r="M700" s="87"/>
      <c r="N700" s="87"/>
      <c r="O700" s="87"/>
      <c r="P700" s="87"/>
      <c r="Q700" s="87"/>
      <c r="R700" s="87"/>
      <c r="S700" s="87"/>
      <c r="T700" s="87"/>
      <c r="U700" s="87"/>
      <c r="V700" s="87"/>
      <c r="W700" s="87"/>
      <c r="X700" s="87"/>
      <c r="Y700" s="87"/>
      <c r="Z700" s="87"/>
    </row>
    <row r="701" spans="1:26" ht="14">
      <c r="A701" s="87"/>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row>
    <row r="702" spans="1:26" ht="14">
      <c r="A702" s="87"/>
      <c r="B702" s="87"/>
      <c r="C702" s="87"/>
      <c r="D702" s="87"/>
      <c r="E702" s="87"/>
      <c r="F702" s="87"/>
      <c r="G702" s="87"/>
      <c r="H702" s="87"/>
      <c r="I702" s="87"/>
      <c r="J702" s="87"/>
      <c r="K702" s="87"/>
      <c r="L702" s="87"/>
      <c r="M702" s="87"/>
      <c r="N702" s="87"/>
      <c r="O702" s="87"/>
      <c r="P702" s="87"/>
      <c r="Q702" s="87"/>
      <c r="R702" s="87"/>
      <c r="S702" s="87"/>
      <c r="T702" s="87"/>
      <c r="U702" s="87"/>
      <c r="V702" s="87"/>
      <c r="W702" s="87"/>
      <c r="X702" s="87"/>
      <c r="Y702" s="87"/>
      <c r="Z702" s="87"/>
    </row>
    <row r="703" spans="1:26" ht="14">
      <c r="A703" s="87"/>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row>
    <row r="704" spans="1:26" ht="14">
      <c r="A704" s="87"/>
      <c r="B704" s="87"/>
      <c r="C704" s="87"/>
      <c r="D704" s="87"/>
      <c r="E704" s="87"/>
      <c r="F704" s="87"/>
      <c r="G704" s="87"/>
      <c r="H704" s="87"/>
      <c r="I704" s="87"/>
      <c r="J704" s="87"/>
      <c r="K704" s="87"/>
      <c r="L704" s="87"/>
      <c r="M704" s="87"/>
      <c r="N704" s="87"/>
      <c r="O704" s="87"/>
      <c r="P704" s="87"/>
      <c r="Q704" s="87"/>
      <c r="R704" s="87"/>
      <c r="S704" s="87"/>
      <c r="T704" s="87"/>
      <c r="U704" s="87"/>
      <c r="V704" s="87"/>
      <c r="W704" s="87"/>
      <c r="X704" s="87"/>
      <c r="Y704" s="87"/>
      <c r="Z704" s="87"/>
    </row>
    <row r="705" spans="1:26" ht="14">
      <c r="A705" s="87"/>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row>
    <row r="706" spans="1:26" ht="14">
      <c r="A706" s="87"/>
      <c r="B706" s="87"/>
      <c r="C706" s="87"/>
      <c r="D706" s="87"/>
      <c r="E706" s="87"/>
      <c r="F706" s="87"/>
      <c r="G706" s="87"/>
      <c r="H706" s="87"/>
      <c r="I706" s="87"/>
      <c r="J706" s="87"/>
      <c r="K706" s="87"/>
      <c r="L706" s="87"/>
      <c r="M706" s="87"/>
      <c r="N706" s="87"/>
      <c r="O706" s="87"/>
      <c r="P706" s="87"/>
      <c r="Q706" s="87"/>
      <c r="R706" s="87"/>
      <c r="S706" s="87"/>
      <c r="T706" s="87"/>
      <c r="U706" s="87"/>
      <c r="V706" s="87"/>
      <c r="W706" s="87"/>
      <c r="X706" s="87"/>
      <c r="Y706" s="87"/>
      <c r="Z706" s="87"/>
    </row>
    <row r="707" spans="1:26" ht="14">
      <c r="A707" s="87"/>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row>
    <row r="708" spans="1:26" ht="14">
      <c r="A708" s="87"/>
      <c r="B708" s="87"/>
      <c r="C708" s="87"/>
      <c r="D708" s="87"/>
      <c r="E708" s="87"/>
      <c r="F708" s="87"/>
      <c r="G708" s="87"/>
      <c r="H708" s="87"/>
      <c r="I708" s="87"/>
      <c r="J708" s="87"/>
      <c r="K708" s="87"/>
      <c r="L708" s="87"/>
      <c r="M708" s="87"/>
      <c r="N708" s="87"/>
      <c r="O708" s="87"/>
      <c r="P708" s="87"/>
      <c r="Q708" s="87"/>
      <c r="R708" s="87"/>
      <c r="S708" s="87"/>
      <c r="T708" s="87"/>
      <c r="U708" s="87"/>
      <c r="V708" s="87"/>
      <c r="W708" s="87"/>
      <c r="X708" s="87"/>
      <c r="Y708" s="87"/>
      <c r="Z708" s="87"/>
    </row>
    <row r="709" spans="1:26" ht="14">
      <c r="A709" s="87"/>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row>
    <row r="710" spans="1:26" ht="14">
      <c r="A710" s="87"/>
      <c r="B710" s="87"/>
      <c r="C710" s="87"/>
      <c r="D710" s="87"/>
      <c r="E710" s="87"/>
      <c r="F710" s="87"/>
      <c r="G710" s="87"/>
      <c r="H710" s="87"/>
      <c r="I710" s="87"/>
      <c r="J710" s="87"/>
      <c r="K710" s="87"/>
      <c r="L710" s="87"/>
      <c r="M710" s="87"/>
      <c r="N710" s="87"/>
      <c r="O710" s="87"/>
      <c r="P710" s="87"/>
      <c r="Q710" s="87"/>
      <c r="R710" s="87"/>
      <c r="S710" s="87"/>
      <c r="T710" s="87"/>
      <c r="U710" s="87"/>
      <c r="V710" s="87"/>
      <c r="W710" s="87"/>
      <c r="X710" s="87"/>
      <c r="Y710" s="87"/>
      <c r="Z710" s="87"/>
    </row>
    <row r="711" spans="1:26" ht="14">
      <c r="A711" s="87"/>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row>
    <row r="712" spans="1:26" ht="14">
      <c r="A712" s="87"/>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Z712" s="87"/>
    </row>
    <row r="713" spans="1:26" ht="14">
      <c r="A713" s="87"/>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row>
    <row r="714" spans="1:26" ht="14">
      <c r="A714" s="87"/>
      <c r="B714" s="87"/>
      <c r="C714" s="87"/>
      <c r="D714" s="87"/>
      <c r="E714" s="87"/>
      <c r="F714" s="87"/>
      <c r="G714" s="87"/>
      <c r="H714" s="87"/>
      <c r="I714" s="87"/>
      <c r="J714" s="87"/>
      <c r="K714" s="87"/>
      <c r="L714" s="87"/>
      <c r="M714" s="87"/>
      <c r="N714" s="87"/>
      <c r="O714" s="87"/>
      <c r="P714" s="87"/>
      <c r="Q714" s="87"/>
      <c r="R714" s="87"/>
      <c r="S714" s="87"/>
      <c r="T714" s="87"/>
      <c r="U714" s="87"/>
      <c r="V714" s="87"/>
      <c r="W714" s="87"/>
      <c r="X714" s="87"/>
      <c r="Y714" s="87"/>
      <c r="Z714" s="87"/>
    </row>
    <row r="715" spans="1:26" ht="14">
      <c r="A715" s="87"/>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row>
    <row r="716" spans="1:26" ht="14">
      <c r="A716" s="87"/>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Z716" s="87"/>
    </row>
    <row r="717" spans="1:26" ht="14">
      <c r="A717" s="87"/>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row>
    <row r="718" spans="1:26" ht="14">
      <c r="A718" s="87"/>
      <c r="B718" s="87"/>
      <c r="C718" s="87"/>
      <c r="D718" s="87"/>
      <c r="E718" s="87"/>
      <c r="F718" s="87"/>
      <c r="G718" s="87"/>
      <c r="H718" s="87"/>
      <c r="I718" s="87"/>
      <c r="J718" s="87"/>
      <c r="K718" s="87"/>
      <c r="L718" s="87"/>
      <c r="M718" s="87"/>
      <c r="N718" s="87"/>
      <c r="O718" s="87"/>
      <c r="P718" s="87"/>
      <c r="Q718" s="87"/>
      <c r="R718" s="87"/>
      <c r="S718" s="87"/>
      <c r="T718" s="87"/>
      <c r="U718" s="87"/>
      <c r="V718" s="87"/>
      <c r="W718" s="87"/>
      <c r="X718" s="87"/>
      <c r="Y718" s="87"/>
      <c r="Z718" s="87"/>
    </row>
    <row r="719" spans="1:26" ht="14">
      <c r="A719" s="87"/>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row>
    <row r="720" spans="1:26" ht="14">
      <c r="A720" s="87"/>
      <c r="B720" s="87"/>
      <c r="C720" s="87"/>
      <c r="D720" s="87"/>
      <c r="E720" s="87"/>
      <c r="F720" s="87"/>
      <c r="G720" s="87"/>
      <c r="H720" s="87"/>
      <c r="I720" s="87"/>
      <c r="J720" s="87"/>
      <c r="K720" s="87"/>
      <c r="L720" s="87"/>
      <c r="M720" s="87"/>
      <c r="N720" s="87"/>
      <c r="O720" s="87"/>
      <c r="P720" s="87"/>
      <c r="Q720" s="87"/>
      <c r="R720" s="87"/>
      <c r="S720" s="87"/>
      <c r="T720" s="87"/>
      <c r="U720" s="87"/>
      <c r="V720" s="87"/>
      <c r="W720" s="87"/>
      <c r="X720" s="87"/>
      <c r="Y720" s="87"/>
      <c r="Z720" s="87"/>
    </row>
    <row r="721" spans="1:26" ht="14">
      <c r="A721" s="87"/>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row>
    <row r="722" spans="1:26" ht="14">
      <c r="A722" s="87"/>
      <c r="B722" s="87"/>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row>
    <row r="723" spans="1:26" ht="14">
      <c r="A723" s="87"/>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row>
    <row r="724" spans="1:26" ht="14">
      <c r="A724" s="87"/>
      <c r="B724" s="87"/>
      <c r="C724" s="87"/>
      <c r="D724" s="87"/>
      <c r="E724" s="87"/>
      <c r="F724" s="87"/>
      <c r="G724" s="87"/>
      <c r="H724" s="87"/>
      <c r="I724" s="87"/>
      <c r="J724" s="87"/>
      <c r="K724" s="87"/>
      <c r="L724" s="87"/>
      <c r="M724" s="87"/>
      <c r="N724" s="87"/>
      <c r="O724" s="87"/>
      <c r="P724" s="87"/>
      <c r="Q724" s="87"/>
      <c r="R724" s="87"/>
      <c r="S724" s="87"/>
      <c r="T724" s="87"/>
      <c r="U724" s="87"/>
      <c r="V724" s="87"/>
      <c r="W724" s="87"/>
      <c r="X724" s="87"/>
      <c r="Y724" s="87"/>
      <c r="Z724" s="87"/>
    </row>
    <row r="725" spans="1:26" ht="14">
      <c r="A725" s="87"/>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row>
    <row r="726" spans="1:26" ht="14">
      <c r="A726" s="87"/>
      <c r="B726" s="87"/>
      <c r="C726" s="87"/>
      <c r="D726" s="87"/>
      <c r="E726" s="87"/>
      <c r="F726" s="87"/>
      <c r="G726" s="87"/>
      <c r="H726" s="87"/>
      <c r="I726" s="87"/>
      <c r="J726" s="87"/>
      <c r="K726" s="87"/>
      <c r="L726" s="87"/>
      <c r="M726" s="87"/>
      <c r="N726" s="87"/>
      <c r="O726" s="87"/>
      <c r="P726" s="87"/>
      <c r="Q726" s="87"/>
      <c r="R726" s="87"/>
      <c r="S726" s="87"/>
      <c r="T726" s="87"/>
      <c r="U726" s="87"/>
      <c r="V726" s="87"/>
      <c r="W726" s="87"/>
      <c r="X726" s="87"/>
      <c r="Y726" s="87"/>
      <c r="Z726" s="87"/>
    </row>
    <row r="727" spans="1:26" ht="14">
      <c r="A727" s="87"/>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row>
    <row r="728" spans="1:26" ht="14">
      <c r="A728" s="87"/>
      <c r="B728" s="87"/>
      <c r="C728" s="87"/>
      <c r="D728" s="87"/>
      <c r="E728" s="87"/>
      <c r="F728" s="87"/>
      <c r="G728" s="87"/>
      <c r="H728" s="87"/>
      <c r="I728" s="87"/>
      <c r="J728" s="87"/>
      <c r="K728" s="87"/>
      <c r="L728" s="87"/>
      <c r="M728" s="87"/>
      <c r="N728" s="87"/>
      <c r="O728" s="87"/>
      <c r="P728" s="87"/>
      <c r="Q728" s="87"/>
      <c r="R728" s="87"/>
      <c r="S728" s="87"/>
      <c r="T728" s="87"/>
      <c r="U728" s="87"/>
      <c r="V728" s="87"/>
      <c r="W728" s="87"/>
      <c r="X728" s="87"/>
      <c r="Y728" s="87"/>
      <c r="Z728" s="87"/>
    </row>
    <row r="729" spans="1:26" ht="14">
      <c r="A729" s="87"/>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row>
    <row r="730" spans="1:26" ht="14">
      <c r="A730" s="87"/>
      <c r="B730" s="87"/>
      <c r="C730" s="87"/>
      <c r="D730" s="87"/>
      <c r="E730" s="87"/>
      <c r="F730" s="87"/>
      <c r="G730" s="87"/>
      <c r="H730" s="87"/>
      <c r="I730" s="87"/>
      <c r="J730" s="87"/>
      <c r="K730" s="87"/>
      <c r="L730" s="87"/>
      <c r="M730" s="87"/>
      <c r="N730" s="87"/>
      <c r="O730" s="87"/>
      <c r="P730" s="87"/>
      <c r="Q730" s="87"/>
      <c r="R730" s="87"/>
      <c r="S730" s="87"/>
      <c r="T730" s="87"/>
      <c r="U730" s="87"/>
      <c r="V730" s="87"/>
      <c r="W730" s="87"/>
      <c r="X730" s="87"/>
      <c r="Y730" s="87"/>
      <c r="Z730" s="87"/>
    </row>
    <row r="731" spans="1:26" ht="14">
      <c r="A731" s="87"/>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row>
    <row r="732" spans="1:26" ht="14">
      <c r="A732" s="87"/>
      <c r="B732" s="87"/>
      <c r="C732" s="87"/>
      <c r="D732" s="87"/>
      <c r="E732" s="87"/>
      <c r="F732" s="87"/>
      <c r="G732" s="87"/>
      <c r="H732" s="87"/>
      <c r="I732" s="87"/>
      <c r="J732" s="87"/>
      <c r="K732" s="87"/>
      <c r="L732" s="87"/>
      <c r="M732" s="87"/>
      <c r="N732" s="87"/>
      <c r="O732" s="87"/>
      <c r="P732" s="87"/>
      <c r="Q732" s="87"/>
      <c r="R732" s="87"/>
      <c r="S732" s="87"/>
      <c r="T732" s="87"/>
      <c r="U732" s="87"/>
      <c r="V732" s="87"/>
      <c r="W732" s="87"/>
      <c r="X732" s="87"/>
      <c r="Y732" s="87"/>
      <c r="Z732" s="87"/>
    </row>
    <row r="733" spans="1:26" ht="14">
      <c r="A733" s="87"/>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row>
    <row r="734" spans="1:26" ht="14">
      <c r="A734" s="87"/>
      <c r="B734" s="87"/>
      <c r="C734" s="87"/>
      <c r="D734" s="87"/>
      <c r="E734" s="87"/>
      <c r="F734" s="87"/>
      <c r="G734" s="87"/>
      <c r="H734" s="87"/>
      <c r="I734" s="87"/>
      <c r="J734" s="87"/>
      <c r="K734" s="87"/>
      <c r="L734" s="87"/>
      <c r="M734" s="87"/>
      <c r="N734" s="87"/>
      <c r="O734" s="87"/>
      <c r="P734" s="87"/>
      <c r="Q734" s="87"/>
      <c r="R734" s="87"/>
      <c r="S734" s="87"/>
      <c r="T734" s="87"/>
      <c r="U734" s="87"/>
      <c r="V734" s="87"/>
      <c r="W734" s="87"/>
      <c r="X734" s="87"/>
      <c r="Y734" s="87"/>
      <c r="Z734" s="87"/>
    </row>
    <row r="735" spans="1:26" ht="14">
      <c r="A735" s="87"/>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row>
    <row r="736" spans="1:26" ht="14">
      <c r="A736" s="87"/>
      <c r="B736" s="87"/>
      <c r="C736" s="87"/>
      <c r="D736" s="87"/>
      <c r="E736" s="87"/>
      <c r="F736" s="87"/>
      <c r="G736" s="87"/>
      <c r="H736" s="87"/>
      <c r="I736" s="87"/>
      <c r="J736" s="87"/>
      <c r="K736" s="87"/>
      <c r="L736" s="87"/>
      <c r="M736" s="87"/>
      <c r="N736" s="87"/>
      <c r="O736" s="87"/>
      <c r="P736" s="87"/>
      <c r="Q736" s="87"/>
      <c r="R736" s="87"/>
      <c r="S736" s="87"/>
      <c r="T736" s="87"/>
      <c r="U736" s="87"/>
      <c r="V736" s="87"/>
      <c r="W736" s="87"/>
      <c r="X736" s="87"/>
      <c r="Y736" s="87"/>
      <c r="Z736" s="87"/>
    </row>
    <row r="737" spans="1:26" ht="14">
      <c r="A737" s="87"/>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row>
    <row r="738" spans="1:26" ht="14">
      <c r="A738" s="87"/>
      <c r="B738" s="87"/>
      <c r="C738" s="87"/>
      <c r="D738" s="87"/>
      <c r="E738" s="87"/>
      <c r="F738" s="87"/>
      <c r="G738" s="87"/>
      <c r="H738" s="87"/>
      <c r="I738" s="87"/>
      <c r="J738" s="87"/>
      <c r="K738" s="87"/>
      <c r="L738" s="87"/>
      <c r="M738" s="87"/>
      <c r="N738" s="87"/>
      <c r="O738" s="87"/>
      <c r="P738" s="87"/>
      <c r="Q738" s="87"/>
      <c r="R738" s="87"/>
      <c r="S738" s="87"/>
      <c r="T738" s="87"/>
      <c r="U738" s="87"/>
      <c r="V738" s="87"/>
      <c r="W738" s="87"/>
      <c r="X738" s="87"/>
      <c r="Y738" s="87"/>
      <c r="Z738" s="87"/>
    </row>
    <row r="739" spans="1:26" ht="14">
      <c r="A739" s="87"/>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row>
    <row r="740" spans="1:26" ht="14">
      <c r="A740" s="87"/>
      <c r="B740" s="87"/>
      <c r="C740" s="87"/>
      <c r="D740" s="87"/>
      <c r="E740" s="87"/>
      <c r="F740" s="87"/>
      <c r="G740" s="87"/>
      <c r="H740" s="87"/>
      <c r="I740" s="87"/>
      <c r="J740" s="87"/>
      <c r="K740" s="87"/>
      <c r="L740" s="87"/>
      <c r="M740" s="87"/>
      <c r="N740" s="87"/>
      <c r="O740" s="87"/>
      <c r="P740" s="87"/>
      <c r="Q740" s="87"/>
      <c r="R740" s="87"/>
      <c r="S740" s="87"/>
      <c r="T740" s="87"/>
      <c r="U740" s="87"/>
      <c r="V740" s="87"/>
      <c r="W740" s="87"/>
      <c r="X740" s="87"/>
      <c r="Y740" s="87"/>
      <c r="Z740" s="87"/>
    </row>
    <row r="741" spans="1:26" ht="14">
      <c r="A741" s="87"/>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row>
    <row r="742" spans="1:26" ht="14">
      <c r="A742" s="87"/>
      <c r="B742" s="87"/>
      <c r="C742" s="87"/>
      <c r="D742" s="87"/>
      <c r="E742" s="87"/>
      <c r="F742" s="87"/>
      <c r="G742" s="87"/>
      <c r="H742" s="87"/>
      <c r="I742" s="87"/>
      <c r="J742" s="87"/>
      <c r="K742" s="87"/>
      <c r="L742" s="87"/>
      <c r="M742" s="87"/>
      <c r="N742" s="87"/>
      <c r="O742" s="87"/>
      <c r="P742" s="87"/>
      <c r="Q742" s="87"/>
      <c r="R742" s="87"/>
      <c r="S742" s="87"/>
      <c r="T742" s="87"/>
      <c r="U742" s="87"/>
      <c r="V742" s="87"/>
      <c r="W742" s="87"/>
      <c r="X742" s="87"/>
      <c r="Y742" s="87"/>
      <c r="Z742" s="87"/>
    </row>
    <row r="743" spans="1:26" ht="14">
      <c r="A743" s="87"/>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row>
    <row r="744" spans="1:26" ht="14">
      <c r="A744" s="87"/>
      <c r="B744" s="87"/>
      <c r="C744" s="87"/>
      <c r="D744" s="87"/>
      <c r="E744" s="87"/>
      <c r="F744" s="87"/>
      <c r="G744" s="87"/>
      <c r="H744" s="87"/>
      <c r="I744" s="87"/>
      <c r="J744" s="87"/>
      <c r="K744" s="87"/>
      <c r="L744" s="87"/>
      <c r="M744" s="87"/>
      <c r="N744" s="87"/>
      <c r="O744" s="87"/>
      <c r="P744" s="87"/>
      <c r="Q744" s="87"/>
      <c r="R744" s="87"/>
      <c r="S744" s="87"/>
      <c r="T744" s="87"/>
      <c r="U744" s="87"/>
      <c r="V744" s="87"/>
      <c r="W744" s="87"/>
      <c r="X744" s="87"/>
      <c r="Y744" s="87"/>
      <c r="Z744" s="87"/>
    </row>
    <row r="745" spans="1:26" ht="14">
      <c r="A745" s="87"/>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row>
    <row r="746" spans="1:26" ht="14">
      <c r="A746" s="87"/>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Z746" s="87"/>
    </row>
    <row r="747" spans="1:26" ht="14">
      <c r="A747" s="87"/>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row>
    <row r="748" spans="1:26" ht="14">
      <c r="A748" s="87"/>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row>
    <row r="749" spans="1:26" ht="14">
      <c r="A749" s="87"/>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row>
    <row r="750" spans="1:26" ht="14">
      <c r="A750" s="87"/>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Z750" s="87"/>
    </row>
    <row r="751" spans="1:26" ht="14">
      <c r="A751" s="87"/>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row>
    <row r="752" spans="1:26" ht="14">
      <c r="A752" s="87"/>
      <c r="B752" s="87"/>
      <c r="C752" s="87"/>
      <c r="D752" s="87"/>
      <c r="E752" s="87"/>
      <c r="F752" s="87"/>
      <c r="G752" s="87"/>
      <c r="H752" s="87"/>
      <c r="I752" s="87"/>
      <c r="J752" s="87"/>
      <c r="K752" s="87"/>
      <c r="L752" s="87"/>
      <c r="M752" s="87"/>
      <c r="N752" s="87"/>
      <c r="O752" s="87"/>
      <c r="P752" s="87"/>
      <c r="Q752" s="87"/>
      <c r="R752" s="87"/>
      <c r="S752" s="87"/>
      <c r="T752" s="87"/>
      <c r="U752" s="87"/>
      <c r="V752" s="87"/>
      <c r="W752" s="87"/>
      <c r="X752" s="87"/>
      <c r="Y752" s="87"/>
      <c r="Z752" s="87"/>
    </row>
    <row r="753" spans="1:26" ht="14">
      <c r="A753" s="87"/>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row>
    <row r="754" spans="1:26" ht="14">
      <c r="A754" s="87"/>
      <c r="B754" s="87"/>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row>
    <row r="755" spans="1:26" ht="14">
      <c r="A755" s="87"/>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row>
    <row r="756" spans="1:26" ht="14">
      <c r="A756" s="87"/>
      <c r="B756" s="87"/>
      <c r="C756" s="87"/>
      <c r="D756" s="87"/>
      <c r="E756" s="87"/>
      <c r="F756" s="87"/>
      <c r="G756" s="87"/>
      <c r="H756" s="87"/>
      <c r="I756" s="87"/>
      <c r="J756" s="87"/>
      <c r="K756" s="87"/>
      <c r="L756" s="87"/>
      <c r="M756" s="87"/>
      <c r="N756" s="87"/>
      <c r="O756" s="87"/>
      <c r="P756" s="87"/>
      <c r="Q756" s="87"/>
      <c r="R756" s="87"/>
      <c r="S756" s="87"/>
      <c r="T756" s="87"/>
      <c r="U756" s="87"/>
      <c r="V756" s="87"/>
      <c r="W756" s="87"/>
      <c r="X756" s="87"/>
      <c r="Y756" s="87"/>
      <c r="Z756" s="87"/>
    </row>
    <row r="757" spans="1:26" ht="14">
      <c r="A757" s="87"/>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row>
    <row r="758" spans="1:26" ht="14">
      <c r="A758" s="87"/>
      <c r="B758" s="87"/>
      <c r="C758" s="87"/>
      <c r="D758" s="87"/>
      <c r="E758" s="87"/>
      <c r="F758" s="87"/>
      <c r="G758" s="87"/>
      <c r="H758" s="87"/>
      <c r="I758" s="87"/>
      <c r="J758" s="87"/>
      <c r="K758" s="87"/>
      <c r="L758" s="87"/>
      <c r="M758" s="87"/>
      <c r="N758" s="87"/>
      <c r="O758" s="87"/>
      <c r="P758" s="87"/>
      <c r="Q758" s="87"/>
      <c r="R758" s="87"/>
      <c r="S758" s="87"/>
      <c r="T758" s="87"/>
      <c r="U758" s="87"/>
      <c r="V758" s="87"/>
      <c r="W758" s="87"/>
      <c r="X758" s="87"/>
      <c r="Y758" s="87"/>
      <c r="Z758" s="87"/>
    </row>
    <row r="759" spans="1:26" ht="14">
      <c r="A759" s="87"/>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row>
    <row r="760" spans="1:26" ht="14">
      <c r="A760" s="87"/>
      <c r="B760" s="87"/>
      <c r="C760" s="87"/>
      <c r="D760" s="87"/>
      <c r="E760" s="87"/>
      <c r="F760" s="87"/>
      <c r="G760" s="87"/>
      <c r="H760" s="87"/>
      <c r="I760" s="87"/>
      <c r="J760" s="87"/>
      <c r="K760" s="87"/>
      <c r="L760" s="87"/>
      <c r="M760" s="87"/>
      <c r="N760" s="87"/>
      <c r="O760" s="87"/>
      <c r="P760" s="87"/>
      <c r="Q760" s="87"/>
      <c r="R760" s="87"/>
      <c r="S760" s="87"/>
      <c r="T760" s="87"/>
      <c r="U760" s="87"/>
      <c r="V760" s="87"/>
      <c r="W760" s="87"/>
      <c r="X760" s="87"/>
      <c r="Y760" s="87"/>
      <c r="Z760" s="87"/>
    </row>
    <row r="761" spans="1:26" ht="14">
      <c r="A761" s="87"/>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row>
    <row r="762" spans="1:26" ht="14">
      <c r="A762" s="87"/>
      <c r="B762" s="87"/>
      <c r="C762" s="87"/>
      <c r="D762" s="87"/>
      <c r="E762" s="87"/>
      <c r="F762" s="87"/>
      <c r="G762" s="87"/>
      <c r="H762" s="87"/>
      <c r="I762" s="87"/>
      <c r="J762" s="87"/>
      <c r="K762" s="87"/>
      <c r="L762" s="87"/>
      <c r="M762" s="87"/>
      <c r="N762" s="87"/>
      <c r="O762" s="87"/>
      <c r="P762" s="87"/>
      <c r="Q762" s="87"/>
      <c r="R762" s="87"/>
      <c r="S762" s="87"/>
      <c r="T762" s="87"/>
      <c r="U762" s="87"/>
      <c r="V762" s="87"/>
      <c r="W762" s="87"/>
      <c r="X762" s="87"/>
      <c r="Y762" s="87"/>
      <c r="Z762" s="87"/>
    </row>
    <row r="763" spans="1:26" ht="14">
      <c r="A763" s="87"/>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row>
    <row r="764" spans="1:26" ht="14">
      <c r="A764" s="87"/>
      <c r="B764" s="87"/>
      <c r="C764" s="87"/>
      <c r="D764" s="87"/>
      <c r="E764" s="87"/>
      <c r="F764" s="87"/>
      <c r="G764" s="87"/>
      <c r="H764" s="87"/>
      <c r="I764" s="87"/>
      <c r="J764" s="87"/>
      <c r="K764" s="87"/>
      <c r="L764" s="87"/>
      <c r="M764" s="87"/>
      <c r="N764" s="87"/>
      <c r="O764" s="87"/>
      <c r="P764" s="87"/>
      <c r="Q764" s="87"/>
      <c r="R764" s="87"/>
      <c r="S764" s="87"/>
      <c r="T764" s="87"/>
      <c r="U764" s="87"/>
      <c r="V764" s="87"/>
      <c r="W764" s="87"/>
      <c r="X764" s="87"/>
      <c r="Y764" s="87"/>
      <c r="Z764" s="87"/>
    </row>
    <row r="765" spans="1:26" ht="14">
      <c r="A765" s="87"/>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row>
    <row r="766" spans="1:26" ht="14">
      <c r="A766" s="87"/>
      <c r="B766" s="87"/>
      <c r="C766" s="87"/>
      <c r="D766" s="87"/>
      <c r="E766" s="87"/>
      <c r="F766" s="87"/>
      <c r="G766" s="87"/>
      <c r="H766" s="87"/>
      <c r="I766" s="87"/>
      <c r="J766" s="87"/>
      <c r="K766" s="87"/>
      <c r="L766" s="87"/>
      <c r="M766" s="87"/>
      <c r="N766" s="87"/>
      <c r="O766" s="87"/>
      <c r="P766" s="87"/>
      <c r="Q766" s="87"/>
      <c r="R766" s="87"/>
      <c r="S766" s="87"/>
      <c r="T766" s="87"/>
      <c r="U766" s="87"/>
      <c r="V766" s="87"/>
      <c r="W766" s="87"/>
      <c r="X766" s="87"/>
      <c r="Y766" s="87"/>
      <c r="Z766" s="87"/>
    </row>
    <row r="767" spans="1:26" ht="14">
      <c r="A767" s="87"/>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row>
    <row r="768" spans="1:26" ht="14">
      <c r="A768" s="87"/>
      <c r="B768" s="87"/>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row>
    <row r="769" spans="1:26" ht="14">
      <c r="A769" s="87"/>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row>
    <row r="770" spans="1:26" ht="14">
      <c r="A770" s="87"/>
      <c r="B770" s="87"/>
      <c r="C770" s="87"/>
      <c r="D770" s="87"/>
      <c r="E770" s="87"/>
      <c r="F770" s="87"/>
      <c r="G770" s="87"/>
      <c r="H770" s="87"/>
      <c r="I770" s="87"/>
      <c r="J770" s="87"/>
      <c r="K770" s="87"/>
      <c r="L770" s="87"/>
      <c r="M770" s="87"/>
      <c r="N770" s="87"/>
      <c r="O770" s="87"/>
      <c r="P770" s="87"/>
      <c r="Q770" s="87"/>
      <c r="R770" s="87"/>
      <c r="S770" s="87"/>
      <c r="T770" s="87"/>
      <c r="U770" s="87"/>
      <c r="V770" s="87"/>
      <c r="W770" s="87"/>
      <c r="X770" s="87"/>
      <c r="Y770" s="87"/>
      <c r="Z770" s="87"/>
    </row>
    <row r="771" spans="1:26" ht="14">
      <c r="A771" s="87"/>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row>
    <row r="772" spans="1:26" ht="14">
      <c r="A772" s="87"/>
      <c r="B772" s="87"/>
      <c r="C772" s="87"/>
      <c r="D772" s="87"/>
      <c r="E772" s="87"/>
      <c r="F772" s="87"/>
      <c r="G772" s="87"/>
      <c r="H772" s="87"/>
      <c r="I772" s="87"/>
      <c r="J772" s="87"/>
      <c r="K772" s="87"/>
      <c r="L772" s="87"/>
      <c r="M772" s="87"/>
      <c r="N772" s="87"/>
      <c r="O772" s="87"/>
      <c r="P772" s="87"/>
      <c r="Q772" s="87"/>
      <c r="R772" s="87"/>
      <c r="S772" s="87"/>
      <c r="T772" s="87"/>
      <c r="U772" s="87"/>
      <c r="V772" s="87"/>
      <c r="W772" s="87"/>
      <c r="X772" s="87"/>
      <c r="Y772" s="87"/>
      <c r="Z772" s="87"/>
    </row>
    <row r="773" spans="1:26" ht="14">
      <c r="A773" s="87"/>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row>
    <row r="774" spans="1:26" ht="14">
      <c r="A774" s="87"/>
      <c r="B774" s="87"/>
      <c r="C774" s="87"/>
      <c r="D774" s="87"/>
      <c r="E774" s="87"/>
      <c r="F774" s="87"/>
      <c r="G774" s="87"/>
      <c r="H774" s="87"/>
      <c r="I774" s="87"/>
      <c r="J774" s="87"/>
      <c r="K774" s="87"/>
      <c r="L774" s="87"/>
      <c r="M774" s="87"/>
      <c r="N774" s="87"/>
      <c r="O774" s="87"/>
      <c r="P774" s="87"/>
      <c r="Q774" s="87"/>
      <c r="R774" s="87"/>
      <c r="S774" s="87"/>
      <c r="T774" s="87"/>
      <c r="U774" s="87"/>
      <c r="V774" s="87"/>
      <c r="W774" s="87"/>
      <c r="X774" s="87"/>
      <c r="Y774" s="87"/>
      <c r="Z774" s="87"/>
    </row>
    <row r="775" spans="1:26" ht="14">
      <c r="A775" s="87"/>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row>
    <row r="776" spans="1:26" ht="14">
      <c r="A776" s="87"/>
      <c r="B776" s="87"/>
      <c r="C776" s="87"/>
      <c r="D776" s="87"/>
      <c r="E776" s="87"/>
      <c r="F776" s="87"/>
      <c r="G776" s="87"/>
      <c r="H776" s="87"/>
      <c r="I776" s="87"/>
      <c r="J776" s="87"/>
      <c r="K776" s="87"/>
      <c r="L776" s="87"/>
      <c r="M776" s="87"/>
      <c r="N776" s="87"/>
      <c r="O776" s="87"/>
      <c r="P776" s="87"/>
      <c r="Q776" s="87"/>
      <c r="R776" s="87"/>
      <c r="S776" s="87"/>
      <c r="T776" s="87"/>
      <c r="U776" s="87"/>
      <c r="V776" s="87"/>
      <c r="W776" s="87"/>
      <c r="X776" s="87"/>
      <c r="Y776" s="87"/>
      <c r="Z776" s="87"/>
    </row>
    <row r="777" spans="1:26" ht="14">
      <c r="A777" s="87"/>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row>
    <row r="778" spans="1:26" ht="14">
      <c r="A778" s="87"/>
      <c r="B778" s="87"/>
      <c r="C778" s="87"/>
      <c r="D778" s="87"/>
      <c r="E778" s="87"/>
      <c r="F778" s="87"/>
      <c r="G778" s="87"/>
      <c r="H778" s="87"/>
      <c r="I778" s="87"/>
      <c r="J778" s="87"/>
      <c r="K778" s="87"/>
      <c r="L778" s="87"/>
      <c r="M778" s="87"/>
      <c r="N778" s="87"/>
      <c r="O778" s="87"/>
      <c r="P778" s="87"/>
      <c r="Q778" s="87"/>
      <c r="R778" s="87"/>
      <c r="S778" s="87"/>
      <c r="T778" s="87"/>
      <c r="U778" s="87"/>
      <c r="V778" s="87"/>
      <c r="W778" s="87"/>
      <c r="X778" s="87"/>
      <c r="Y778" s="87"/>
      <c r="Z778" s="87"/>
    </row>
    <row r="779" spans="1:26" ht="14">
      <c r="A779" s="87"/>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row>
    <row r="780" spans="1:26" ht="14">
      <c r="A780" s="87"/>
      <c r="B780" s="87"/>
      <c r="C780" s="87"/>
      <c r="D780" s="87"/>
      <c r="E780" s="87"/>
      <c r="F780" s="87"/>
      <c r="G780" s="87"/>
      <c r="H780" s="87"/>
      <c r="I780" s="87"/>
      <c r="J780" s="87"/>
      <c r="K780" s="87"/>
      <c r="L780" s="87"/>
      <c r="M780" s="87"/>
      <c r="N780" s="87"/>
      <c r="O780" s="87"/>
      <c r="P780" s="87"/>
      <c r="Q780" s="87"/>
      <c r="R780" s="87"/>
      <c r="S780" s="87"/>
      <c r="T780" s="87"/>
      <c r="U780" s="87"/>
      <c r="V780" s="87"/>
      <c r="W780" s="87"/>
      <c r="X780" s="87"/>
      <c r="Y780" s="87"/>
      <c r="Z780" s="87"/>
    </row>
    <row r="781" spans="1:26" ht="14">
      <c r="A781" s="87"/>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row>
    <row r="782" spans="1:26" ht="14">
      <c r="A782" s="87"/>
      <c r="B782" s="87"/>
      <c r="C782" s="87"/>
      <c r="D782" s="87"/>
      <c r="E782" s="87"/>
      <c r="F782" s="87"/>
      <c r="G782" s="87"/>
      <c r="H782" s="87"/>
      <c r="I782" s="87"/>
      <c r="J782" s="87"/>
      <c r="K782" s="87"/>
      <c r="L782" s="87"/>
      <c r="M782" s="87"/>
      <c r="N782" s="87"/>
      <c r="O782" s="87"/>
      <c r="P782" s="87"/>
      <c r="Q782" s="87"/>
      <c r="R782" s="87"/>
      <c r="S782" s="87"/>
      <c r="T782" s="87"/>
      <c r="U782" s="87"/>
      <c r="V782" s="87"/>
      <c r="W782" s="87"/>
      <c r="X782" s="87"/>
      <c r="Y782" s="87"/>
      <c r="Z782" s="87"/>
    </row>
    <row r="783" spans="1:26" ht="14">
      <c r="A783" s="87"/>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row>
    <row r="784" spans="1:26" ht="14">
      <c r="A784" s="87"/>
      <c r="B784" s="87"/>
      <c r="C784" s="87"/>
      <c r="D784" s="87"/>
      <c r="E784" s="87"/>
      <c r="F784" s="87"/>
      <c r="G784" s="87"/>
      <c r="H784" s="87"/>
      <c r="I784" s="87"/>
      <c r="J784" s="87"/>
      <c r="K784" s="87"/>
      <c r="L784" s="87"/>
      <c r="M784" s="87"/>
      <c r="N784" s="87"/>
      <c r="O784" s="87"/>
      <c r="P784" s="87"/>
      <c r="Q784" s="87"/>
      <c r="R784" s="87"/>
      <c r="S784" s="87"/>
      <c r="T784" s="87"/>
      <c r="U784" s="87"/>
      <c r="V784" s="87"/>
      <c r="W784" s="87"/>
      <c r="X784" s="87"/>
      <c r="Y784" s="87"/>
      <c r="Z784" s="87"/>
    </row>
    <row r="785" spans="1:26" ht="14">
      <c r="A785" s="87"/>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row>
    <row r="786" spans="1:26" ht="14">
      <c r="A786" s="87"/>
      <c r="B786" s="87"/>
      <c r="C786" s="87"/>
      <c r="D786" s="87"/>
      <c r="E786" s="87"/>
      <c r="F786" s="87"/>
      <c r="G786" s="87"/>
      <c r="H786" s="87"/>
      <c r="I786" s="87"/>
      <c r="J786" s="87"/>
      <c r="K786" s="87"/>
      <c r="L786" s="87"/>
      <c r="M786" s="87"/>
      <c r="N786" s="87"/>
      <c r="O786" s="87"/>
      <c r="P786" s="87"/>
      <c r="Q786" s="87"/>
      <c r="R786" s="87"/>
      <c r="S786" s="87"/>
      <c r="T786" s="87"/>
      <c r="U786" s="87"/>
      <c r="V786" s="87"/>
      <c r="W786" s="87"/>
      <c r="X786" s="87"/>
      <c r="Y786" s="87"/>
      <c r="Z786" s="87"/>
    </row>
    <row r="787" spans="1:26" ht="14">
      <c r="A787" s="87"/>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row>
    <row r="788" spans="1:26" ht="14">
      <c r="A788" s="87"/>
      <c r="B788" s="87"/>
      <c r="C788" s="87"/>
      <c r="D788" s="87"/>
      <c r="E788" s="87"/>
      <c r="F788" s="87"/>
      <c r="G788" s="87"/>
      <c r="H788" s="87"/>
      <c r="I788" s="87"/>
      <c r="J788" s="87"/>
      <c r="K788" s="87"/>
      <c r="L788" s="87"/>
      <c r="M788" s="87"/>
      <c r="N788" s="87"/>
      <c r="O788" s="87"/>
      <c r="P788" s="87"/>
      <c r="Q788" s="87"/>
      <c r="R788" s="87"/>
      <c r="S788" s="87"/>
      <c r="T788" s="87"/>
      <c r="U788" s="87"/>
      <c r="V788" s="87"/>
      <c r="W788" s="87"/>
      <c r="X788" s="87"/>
      <c r="Y788" s="87"/>
      <c r="Z788" s="87"/>
    </row>
    <row r="789" spans="1:26" ht="14">
      <c r="A789" s="87"/>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row>
    <row r="790" spans="1:26" ht="14">
      <c r="A790" s="87"/>
      <c r="B790" s="87"/>
      <c r="C790" s="87"/>
      <c r="D790" s="87"/>
      <c r="E790" s="87"/>
      <c r="F790" s="87"/>
      <c r="G790" s="87"/>
      <c r="H790" s="87"/>
      <c r="I790" s="87"/>
      <c r="J790" s="87"/>
      <c r="K790" s="87"/>
      <c r="L790" s="87"/>
      <c r="M790" s="87"/>
      <c r="N790" s="87"/>
      <c r="O790" s="87"/>
      <c r="P790" s="87"/>
      <c r="Q790" s="87"/>
      <c r="R790" s="87"/>
      <c r="S790" s="87"/>
      <c r="T790" s="87"/>
      <c r="U790" s="87"/>
      <c r="V790" s="87"/>
      <c r="W790" s="87"/>
      <c r="X790" s="87"/>
      <c r="Y790" s="87"/>
      <c r="Z790" s="87"/>
    </row>
    <row r="791" spans="1:26" ht="14">
      <c r="A791" s="87"/>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row>
    <row r="792" spans="1:26" ht="14">
      <c r="A792" s="87"/>
      <c r="B792" s="87"/>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row>
    <row r="793" spans="1:26" ht="14">
      <c r="A793" s="87"/>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row>
    <row r="794" spans="1:26" ht="14">
      <c r="A794" s="87"/>
      <c r="B794" s="87"/>
      <c r="C794" s="87"/>
      <c r="D794" s="87"/>
      <c r="E794" s="87"/>
      <c r="F794" s="87"/>
      <c r="G794" s="87"/>
      <c r="H794" s="87"/>
      <c r="I794" s="87"/>
      <c r="J794" s="87"/>
      <c r="K794" s="87"/>
      <c r="L794" s="87"/>
      <c r="M794" s="87"/>
      <c r="N794" s="87"/>
      <c r="O794" s="87"/>
      <c r="P794" s="87"/>
      <c r="Q794" s="87"/>
      <c r="R794" s="87"/>
      <c r="S794" s="87"/>
      <c r="T794" s="87"/>
      <c r="U794" s="87"/>
      <c r="V794" s="87"/>
      <c r="W794" s="87"/>
      <c r="X794" s="87"/>
      <c r="Y794" s="87"/>
      <c r="Z794" s="87"/>
    </row>
    <row r="795" spans="1:26" ht="14">
      <c r="A795" s="87"/>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row>
    <row r="796" spans="1:26" ht="14">
      <c r="A796" s="87"/>
      <c r="B796" s="87"/>
      <c r="C796" s="87"/>
      <c r="D796" s="87"/>
      <c r="E796" s="87"/>
      <c r="F796" s="87"/>
      <c r="G796" s="87"/>
      <c r="H796" s="87"/>
      <c r="I796" s="87"/>
      <c r="J796" s="87"/>
      <c r="K796" s="87"/>
      <c r="L796" s="87"/>
      <c r="M796" s="87"/>
      <c r="N796" s="87"/>
      <c r="O796" s="87"/>
      <c r="P796" s="87"/>
      <c r="Q796" s="87"/>
      <c r="R796" s="87"/>
      <c r="S796" s="87"/>
      <c r="T796" s="87"/>
      <c r="U796" s="87"/>
      <c r="V796" s="87"/>
      <c r="W796" s="87"/>
      <c r="X796" s="87"/>
      <c r="Y796" s="87"/>
      <c r="Z796" s="87"/>
    </row>
    <row r="797" spans="1:26" ht="14">
      <c r="A797" s="87"/>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row>
    <row r="798" spans="1:26" ht="14">
      <c r="A798" s="87"/>
      <c r="B798" s="87"/>
      <c r="C798" s="87"/>
      <c r="D798" s="87"/>
      <c r="E798" s="87"/>
      <c r="F798" s="87"/>
      <c r="G798" s="87"/>
      <c r="H798" s="87"/>
      <c r="I798" s="87"/>
      <c r="J798" s="87"/>
      <c r="K798" s="87"/>
      <c r="L798" s="87"/>
      <c r="M798" s="87"/>
      <c r="N798" s="87"/>
      <c r="O798" s="87"/>
      <c r="P798" s="87"/>
      <c r="Q798" s="87"/>
      <c r="R798" s="87"/>
      <c r="S798" s="87"/>
      <c r="T798" s="87"/>
      <c r="U798" s="87"/>
      <c r="V798" s="87"/>
      <c r="W798" s="87"/>
      <c r="X798" s="87"/>
      <c r="Y798" s="87"/>
      <c r="Z798" s="87"/>
    </row>
    <row r="799" spans="1:26" ht="14">
      <c r="A799" s="87"/>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row>
    <row r="800" spans="1:26" ht="14">
      <c r="A800" s="87"/>
      <c r="B800" s="87"/>
      <c r="C800" s="87"/>
      <c r="D800" s="87"/>
      <c r="E800" s="87"/>
      <c r="F800" s="87"/>
      <c r="G800" s="87"/>
      <c r="H800" s="87"/>
      <c r="I800" s="87"/>
      <c r="J800" s="87"/>
      <c r="K800" s="87"/>
      <c r="L800" s="87"/>
      <c r="M800" s="87"/>
      <c r="N800" s="87"/>
      <c r="O800" s="87"/>
      <c r="P800" s="87"/>
      <c r="Q800" s="87"/>
      <c r="R800" s="87"/>
      <c r="S800" s="87"/>
      <c r="T800" s="87"/>
      <c r="U800" s="87"/>
      <c r="V800" s="87"/>
      <c r="W800" s="87"/>
      <c r="X800" s="87"/>
      <c r="Y800" s="87"/>
      <c r="Z800" s="87"/>
    </row>
    <row r="801" spans="1:26" ht="14">
      <c r="A801" s="87"/>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row>
    <row r="802" spans="1:26" ht="14">
      <c r="A802" s="87"/>
      <c r="B802" s="87"/>
      <c r="C802" s="87"/>
      <c r="D802" s="87"/>
      <c r="E802" s="87"/>
      <c r="F802" s="87"/>
      <c r="G802" s="87"/>
      <c r="H802" s="87"/>
      <c r="I802" s="87"/>
      <c r="J802" s="87"/>
      <c r="K802" s="87"/>
      <c r="L802" s="87"/>
      <c r="M802" s="87"/>
      <c r="N802" s="87"/>
      <c r="O802" s="87"/>
      <c r="P802" s="87"/>
      <c r="Q802" s="87"/>
      <c r="R802" s="87"/>
      <c r="S802" s="87"/>
      <c r="T802" s="87"/>
      <c r="U802" s="87"/>
      <c r="V802" s="87"/>
      <c r="W802" s="87"/>
      <c r="X802" s="87"/>
      <c r="Y802" s="87"/>
      <c r="Z802" s="87"/>
    </row>
    <row r="803" spans="1:26" ht="14">
      <c r="A803" s="87"/>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row>
    <row r="804" spans="1:26" ht="14">
      <c r="A804" s="87"/>
      <c r="B804" s="87"/>
      <c r="C804" s="87"/>
      <c r="D804" s="87"/>
      <c r="E804" s="87"/>
      <c r="F804" s="87"/>
      <c r="G804" s="87"/>
      <c r="H804" s="87"/>
      <c r="I804" s="87"/>
      <c r="J804" s="87"/>
      <c r="K804" s="87"/>
      <c r="L804" s="87"/>
      <c r="M804" s="87"/>
      <c r="N804" s="87"/>
      <c r="O804" s="87"/>
      <c r="P804" s="87"/>
      <c r="Q804" s="87"/>
      <c r="R804" s="87"/>
      <c r="S804" s="87"/>
      <c r="T804" s="87"/>
      <c r="U804" s="87"/>
      <c r="V804" s="87"/>
      <c r="W804" s="87"/>
      <c r="X804" s="87"/>
      <c r="Y804" s="87"/>
      <c r="Z804" s="87"/>
    </row>
    <row r="805" spans="1:26" ht="14">
      <c r="A805" s="87"/>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row>
    <row r="806" spans="1:26" ht="14">
      <c r="A806" s="87"/>
      <c r="B806" s="87"/>
      <c r="C806" s="87"/>
      <c r="D806" s="87"/>
      <c r="E806" s="87"/>
      <c r="F806" s="87"/>
      <c r="G806" s="87"/>
      <c r="H806" s="87"/>
      <c r="I806" s="87"/>
      <c r="J806" s="87"/>
      <c r="K806" s="87"/>
      <c r="L806" s="87"/>
      <c r="M806" s="87"/>
      <c r="N806" s="87"/>
      <c r="O806" s="87"/>
      <c r="P806" s="87"/>
      <c r="Q806" s="87"/>
      <c r="R806" s="87"/>
      <c r="S806" s="87"/>
      <c r="T806" s="87"/>
      <c r="U806" s="87"/>
      <c r="V806" s="87"/>
      <c r="W806" s="87"/>
      <c r="X806" s="87"/>
      <c r="Y806" s="87"/>
      <c r="Z806" s="87"/>
    </row>
    <row r="807" spans="1:26" ht="14">
      <c r="A807" s="87"/>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row>
    <row r="808" spans="1:26" ht="14">
      <c r="A808" s="87"/>
      <c r="B808" s="87"/>
      <c r="C808" s="87"/>
      <c r="D808" s="87"/>
      <c r="E808" s="87"/>
      <c r="F808" s="87"/>
      <c r="G808" s="87"/>
      <c r="H808" s="87"/>
      <c r="I808" s="87"/>
      <c r="J808" s="87"/>
      <c r="K808" s="87"/>
      <c r="L808" s="87"/>
      <c r="M808" s="87"/>
      <c r="N808" s="87"/>
      <c r="O808" s="87"/>
      <c r="P808" s="87"/>
      <c r="Q808" s="87"/>
      <c r="R808" s="87"/>
      <c r="S808" s="87"/>
      <c r="T808" s="87"/>
      <c r="U808" s="87"/>
      <c r="V808" s="87"/>
      <c r="W808" s="87"/>
      <c r="X808" s="87"/>
      <c r="Y808" s="87"/>
      <c r="Z808" s="87"/>
    </row>
    <row r="809" spans="1:26" ht="14">
      <c r="A809" s="87"/>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row>
    <row r="810" spans="1:26" ht="14">
      <c r="A810" s="87"/>
      <c r="B810" s="87"/>
      <c r="C810" s="87"/>
      <c r="D810" s="87"/>
      <c r="E810" s="87"/>
      <c r="F810" s="87"/>
      <c r="G810" s="87"/>
      <c r="H810" s="87"/>
      <c r="I810" s="87"/>
      <c r="J810" s="87"/>
      <c r="K810" s="87"/>
      <c r="L810" s="87"/>
      <c r="M810" s="87"/>
      <c r="N810" s="87"/>
      <c r="O810" s="87"/>
      <c r="P810" s="87"/>
      <c r="Q810" s="87"/>
      <c r="R810" s="87"/>
      <c r="S810" s="87"/>
      <c r="T810" s="87"/>
      <c r="U810" s="87"/>
      <c r="V810" s="87"/>
      <c r="W810" s="87"/>
      <c r="X810" s="87"/>
      <c r="Y810" s="87"/>
      <c r="Z810" s="87"/>
    </row>
    <row r="811" spans="1:26" ht="14">
      <c r="A811" s="87"/>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row>
    <row r="812" spans="1:26" ht="14">
      <c r="A812" s="87"/>
      <c r="B812" s="87"/>
      <c r="C812" s="87"/>
      <c r="D812" s="87"/>
      <c r="E812" s="87"/>
      <c r="F812" s="87"/>
      <c r="G812" s="87"/>
      <c r="H812" s="87"/>
      <c r="I812" s="87"/>
      <c r="J812" s="87"/>
      <c r="K812" s="87"/>
      <c r="L812" s="87"/>
      <c r="M812" s="87"/>
      <c r="N812" s="87"/>
      <c r="O812" s="87"/>
      <c r="P812" s="87"/>
      <c r="Q812" s="87"/>
      <c r="R812" s="87"/>
      <c r="S812" s="87"/>
      <c r="T812" s="87"/>
      <c r="U812" s="87"/>
      <c r="V812" s="87"/>
      <c r="W812" s="87"/>
      <c r="X812" s="87"/>
      <c r="Y812" s="87"/>
      <c r="Z812" s="87"/>
    </row>
    <row r="813" spans="1:26" ht="14">
      <c r="A813" s="87"/>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row>
    <row r="814" spans="1:26" ht="14">
      <c r="A814" s="87"/>
      <c r="B814" s="87"/>
      <c r="C814" s="87"/>
      <c r="D814" s="87"/>
      <c r="E814" s="87"/>
      <c r="F814" s="87"/>
      <c r="G814" s="87"/>
      <c r="H814" s="87"/>
      <c r="I814" s="87"/>
      <c r="J814" s="87"/>
      <c r="K814" s="87"/>
      <c r="L814" s="87"/>
      <c r="M814" s="87"/>
      <c r="N814" s="87"/>
      <c r="O814" s="87"/>
      <c r="P814" s="87"/>
      <c r="Q814" s="87"/>
      <c r="R814" s="87"/>
      <c r="S814" s="87"/>
      <c r="T814" s="87"/>
      <c r="U814" s="87"/>
      <c r="V814" s="87"/>
      <c r="W814" s="87"/>
      <c r="X814" s="87"/>
      <c r="Y814" s="87"/>
      <c r="Z814" s="87"/>
    </row>
    <row r="815" spans="1:26" ht="14">
      <c r="A815" s="87"/>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row>
    <row r="816" spans="1:26" ht="14">
      <c r="A816" s="87"/>
      <c r="B816" s="87"/>
      <c r="C816" s="87"/>
      <c r="D816" s="87"/>
      <c r="E816" s="87"/>
      <c r="F816" s="87"/>
      <c r="G816" s="87"/>
      <c r="H816" s="87"/>
      <c r="I816" s="87"/>
      <c r="J816" s="87"/>
      <c r="K816" s="87"/>
      <c r="L816" s="87"/>
      <c r="M816" s="87"/>
      <c r="N816" s="87"/>
      <c r="O816" s="87"/>
      <c r="P816" s="87"/>
      <c r="Q816" s="87"/>
      <c r="R816" s="87"/>
      <c r="S816" s="87"/>
      <c r="T816" s="87"/>
      <c r="U816" s="87"/>
      <c r="V816" s="87"/>
      <c r="W816" s="87"/>
      <c r="X816" s="87"/>
      <c r="Y816" s="87"/>
      <c r="Z816" s="87"/>
    </row>
    <row r="817" spans="1:26" ht="14">
      <c r="A817" s="87"/>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row>
    <row r="818" spans="1:26" ht="14">
      <c r="A818" s="87"/>
      <c r="B818" s="87"/>
      <c r="C818" s="87"/>
      <c r="D818" s="87"/>
      <c r="E818" s="87"/>
      <c r="F818" s="87"/>
      <c r="G818" s="87"/>
      <c r="H818" s="87"/>
      <c r="I818" s="87"/>
      <c r="J818" s="87"/>
      <c r="K818" s="87"/>
      <c r="L818" s="87"/>
      <c r="M818" s="87"/>
      <c r="N818" s="87"/>
      <c r="O818" s="87"/>
      <c r="P818" s="87"/>
      <c r="Q818" s="87"/>
      <c r="R818" s="87"/>
      <c r="S818" s="87"/>
      <c r="T818" s="87"/>
      <c r="U818" s="87"/>
      <c r="V818" s="87"/>
      <c r="W818" s="87"/>
      <c r="X818" s="87"/>
      <c r="Y818" s="87"/>
      <c r="Z818" s="87"/>
    </row>
    <row r="819" spans="1:26" ht="14">
      <c r="A819" s="87"/>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row>
    <row r="820" spans="1:26" ht="14">
      <c r="A820" s="87"/>
      <c r="B820" s="87"/>
      <c r="C820" s="87"/>
      <c r="D820" s="87"/>
      <c r="E820" s="87"/>
      <c r="F820" s="87"/>
      <c r="G820" s="87"/>
      <c r="H820" s="87"/>
      <c r="I820" s="87"/>
      <c r="J820" s="87"/>
      <c r="K820" s="87"/>
      <c r="L820" s="87"/>
      <c r="M820" s="87"/>
      <c r="N820" s="87"/>
      <c r="O820" s="87"/>
      <c r="P820" s="87"/>
      <c r="Q820" s="87"/>
      <c r="R820" s="87"/>
      <c r="S820" s="87"/>
      <c r="T820" s="87"/>
      <c r="U820" s="87"/>
      <c r="V820" s="87"/>
      <c r="W820" s="87"/>
      <c r="X820" s="87"/>
      <c r="Y820" s="87"/>
      <c r="Z820" s="87"/>
    </row>
    <row r="821" spans="1:26" ht="14">
      <c r="A821" s="87"/>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row>
    <row r="822" spans="1:26" ht="14">
      <c r="A822" s="87"/>
      <c r="B822" s="87"/>
      <c r="C822" s="87"/>
      <c r="D822" s="87"/>
      <c r="E822" s="87"/>
      <c r="F822" s="87"/>
      <c r="G822" s="87"/>
      <c r="H822" s="87"/>
      <c r="I822" s="87"/>
      <c r="J822" s="87"/>
      <c r="K822" s="87"/>
      <c r="L822" s="87"/>
      <c r="M822" s="87"/>
      <c r="N822" s="87"/>
      <c r="O822" s="87"/>
      <c r="P822" s="87"/>
      <c r="Q822" s="87"/>
      <c r="R822" s="87"/>
      <c r="S822" s="87"/>
      <c r="T822" s="87"/>
      <c r="U822" s="87"/>
      <c r="V822" s="87"/>
      <c r="W822" s="87"/>
      <c r="X822" s="87"/>
      <c r="Y822" s="87"/>
      <c r="Z822" s="87"/>
    </row>
    <row r="823" spans="1:26" ht="14">
      <c r="A823" s="87"/>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row>
    <row r="824" spans="1:26" ht="14">
      <c r="A824" s="87"/>
      <c r="B824" s="87"/>
      <c r="C824" s="87"/>
      <c r="D824" s="87"/>
      <c r="E824" s="87"/>
      <c r="F824" s="87"/>
      <c r="G824" s="87"/>
      <c r="H824" s="87"/>
      <c r="I824" s="87"/>
      <c r="J824" s="87"/>
      <c r="K824" s="87"/>
      <c r="L824" s="87"/>
      <c r="M824" s="87"/>
      <c r="N824" s="87"/>
      <c r="O824" s="87"/>
      <c r="P824" s="87"/>
      <c r="Q824" s="87"/>
      <c r="R824" s="87"/>
      <c r="S824" s="87"/>
      <c r="T824" s="87"/>
      <c r="U824" s="87"/>
      <c r="V824" s="87"/>
      <c r="W824" s="87"/>
      <c r="X824" s="87"/>
      <c r="Y824" s="87"/>
      <c r="Z824" s="87"/>
    </row>
    <row r="825" spans="1:26" ht="14">
      <c r="A825" s="87"/>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row>
    <row r="826" spans="1:26" ht="14">
      <c r="A826" s="87"/>
      <c r="B826" s="87"/>
      <c r="C826" s="87"/>
      <c r="D826" s="87"/>
      <c r="E826" s="87"/>
      <c r="F826" s="87"/>
      <c r="G826" s="87"/>
      <c r="H826" s="87"/>
      <c r="I826" s="87"/>
      <c r="J826" s="87"/>
      <c r="K826" s="87"/>
      <c r="L826" s="87"/>
      <c r="M826" s="87"/>
      <c r="N826" s="87"/>
      <c r="O826" s="87"/>
      <c r="P826" s="87"/>
      <c r="Q826" s="87"/>
      <c r="R826" s="87"/>
      <c r="S826" s="87"/>
      <c r="T826" s="87"/>
      <c r="U826" s="87"/>
      <c r="V826" s="87"/>
      <c r="W826" s="87"/>
      <c r="X826" s="87"/>
      <c r="Y826" s="87"/>
      <c r="Z826" s="87"/>
    </row>
    <row r="827" spans="1:26" ht="14">
      <c r="A827" s="87"/>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row>
    <row r="828" spans="1:26" ht="14">
      <c r="A828" s="87"/>
      <c r="B828" s="87"/>
      <c r="C828" s="87"/>
      <c r="D828" s="87"/>
      <c r="E828" s="87"/>
      <c r="F828" s="87"/>
      <c r="G828" s="87"/>
      <c r="H828" s="87"/>
      <c r="I828" s="87"/>
      <c r="J828" s="87"/>
      <c r="K828" s="87"/>
      <c r="L828" s="87"/>
      <c r="M828" s="87"/>
      <c r="N828" s="87"/>
      <c r="O828" s="87"/>
      <c r="P828" s="87"/>
      <c r="Q828" s="87"/>
      <c r="R828" s="87"/>
      <c r="S828" s="87"/>
      <c r="T828" s="87"/>
      <c r="U828" s="87"/>
      <c r="V828" s="87"/>
      <c r="W828" s="87"/>
      <c r="X828" s="87"/>
      <c r="Y828" s="87"/>
      <c r="Z828" s="87"/>
    </row>
    <row r="829" spans="1:26" ht="14">
      <c r="A829" s="87"/>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row>
    <row r="830" spans="1:26" ht="14">
      <c r="A830" s="87"/>
      <c r="B830" s="87"/>
      <c r="C830" s="87"/>
      <c r="D830" s="87"/>
      <c r="E830" s="87"/>
      <c r="F830" s="87"/>
      <c r="G830" s="87"/>
      <c r="H830" s="87"/>
      <c r="I830" s="87"/>
      <c r="J830" s="87"/>
      <c r="K830" s="87"/>
      <c r="L830" s="87"/>
      <c r="M830" s="87"/>
      <c r="N830" s="87"/>
      <c r="O830" s="87"/>
      <c r="P830" s="87"/>
      <c r="Q830" s="87"/>
      <c r="R830" s="87"/>
      <c r="S830" s="87"/>
      <c r="T830" s="87"/>
      <c r="U830" s="87"/>
      <c r="V830" s="87"/>
      <c r="W830" s="87"/>
      <c r="X830" s="87"/>
      <c r="Y830" s="87"/>
      <c r="Z830" s="87"/>
    </row>
    <row r="831" spans="1:26" ht="14">
      <c r="A831" s="87"/>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row>
    <row r="832" spans="1:26" ht="14">
      <c r="A832" s="87"/>
      <c r="B832" s="87"/>
      <c r="C832" s="87"/>
      <c r="D832" s="87"/>
      <c r="E832" s="87"/>
      <c r="F832" s="87"/>
      <c r="G832" s="87"/>
      <c r="H832" s="87"/>
      <c r="I832" s="87"/>
      <c r="J832" s="87"/>
      <c r="K832" s="87"/>
      <c r="L832" s="87"/>
      <c r="M832" s="87"/>
      <c r="N832" s="87"/>
      <c r="O832" s="87"/>
      <c r="P832" s="87"/>
      <c r="Q832" s="87"/>
      <c r="R832" s="87"/>
      <c r="S832" s="87"/>
      <c r="T832" s="87"/>
      <c r="U832" s="87"/>
      <c r="V832" s="87"/>
      <c r="W832" s="87"/>
      <c r="X832" s="87"/>
      <c r="Y832" s="87"/>
      <c r="Z832" s="87"/>
    </row>
    <row r="833" spans="1:26" ht="14">
      <c r="A833" s="87"/>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row>
    <row r="834" spans="1:26" ht="14">
      <c r="A834" s="87"/>
      <c r="B834" s="87"/>
      <c r="C834" s="87"/>
      <c r="D834" s="87"/>
      <c r="E834" s="87"/>
      <c r="F834" s="87"/>
      <c r="G834" s="87"/>
      <c r="H834" s="87"/>
      <c r="I834" s="87"/>
      <c r="J834" s="87"/>
      <c r="K834" s="87"/>
      <c r="L834" s="87"/>
      <c r="M834" s="87"/>
      <c r="N834" s="87"/>
      <c r="O834" s="87"/>
      <c r="P834" s="87"/>
      <c r="Q834" s="87"/>
      <c r="R834" s="87"/>
      <c r="S834" s="87"/>
      <c r="T834" s="87"/>
      <c r="U834" s="87"/>
      <c r="V834" s="87"/>
      <c r="W834" s="87"/>
      <c r="X834" s="87"/>
      <c r="Y834" s="87"/>
      <c r="Z834" s="87"/>
    </row>
    <row r="835" spans="1:26" ht="14">
      <c r="A835" s="87"/>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row>
    <row r="836" spans="1:26" ht="14">
      <c r="A836" s="87"/>
      <c r="B836" s="87"/>
      <c r="C836" s="87"/>
      <c r="D836" s="87"/>
      <c r="E836" s="87"/>
      <c r="F836" s="87"/>
      <c r="G836" s="87"/>
      <c r="H836" s="87"/>
      <c r="I836" s="87"/>
      <c r="J836" s="87"/>
      <c r="K836" s="87"/>
      <c r="L836" s="87"/>
      <c r="M836" s="87"/>
      <c r="N836" s="87"/>
      <c r="O836" s="87"/>
      <c r="P836" s="87"/>
      <c r="Q836" s="87"/>
      <c r="R836" s="87"/>
      <c r="S836" s="87"/>
      <c r="T836" s="87"/>
      <c r="U836" s="87"/>
      <c r="V836" s="87"/>
      <c r="W836" s="87"/>
      <c r="X836" s="87"/>
      <c r="Y836" s="87"/>
      <c r="Z836" s="87"/>
    </row>
    <row r="837" spans="1:26" ht="14">
      <c r="A837" s="87"/>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row>
    <row r="838" spans="1:26" ht="14">
      <c r="A838" s="87"/>
      <c r="B838" s="87"/>
      <c r="C838" s="87"/>
      <c r="D838" s="87"/>
      <c r="E838" s="87"/>
      <c r="F838" s="87"/>
      <c r="G838" s="87"/>
      <c r="H838" s="87"/>
      <c r="I838" s="87"/>
      <c r="J838" s="87"/>
      <c r="K838" s="87"/>
      <c r="L838" s="87"/>
      <c r="M838" s="87"/>
      <c r="N838" s="87"/>
      <c r="O838" s="87"/>
      <c r="P838" s="87"/>
      <c r="Q838" s="87"/>
      <c r="R838" s="87"/>
      <c r="S838" s="87"/>
      <c r="T838" s="87"/>
      <c r="U838" s="87"/>
      <c r="V838" s="87"/>
      <c r="W838" s="87"/>
      <c r="X838" s="87"/>
      <c r="Y838" s="87"/>
      <c r="Z838" s="87"/>
    </row>
    <row r="839" spans="1:26" ht="14">
      <c r="A839" s="87"/>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row>
    <row r="840" spans="1:26" ht="14">
      <c r="A840" s="87"/>
      <c r="B840" s="87"/>
      <c r="C840" s="87"/>
      <c r="D840" s="87"/>
      <c r="E840" s="87"/>
      <c r="F840" s="87"/>
      <c r="G840" s="87"/>
      <c r="H840" s="87"/>
      <c r="I840" s="87"/>
      <c r="J840" s="87"/>
      <c r="K840" s="87"/>
      <c r="L840" s="87"/>
      <c r="M840" s="87"/>
      <c r="N840" s="87"/>
      <c r="O840" s="87"/>
      <c r="P840" s="87"/>
      <c r="Q840" s="87"/>
      <c r="R840" s="87"/>
      <c r="S840" s="87"/>
      <c r="T840" s="87"/>
      <c r="U840" s="87"/>
      <c r="V840" s="87"/>
      <c r="W840" s="87"/>
      <c r="X840" s="87"/>
      <c r="Y840" s="87"/>
      <c r="Z840" s="87"/>
    </row>
    <row r="841" spans="1:26" ht="14">
      <c r="A841" s="87"/>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row>
    <row r="842" spans="1:26" ht="14">
      <c r="A842" s="87"/>
      <c r="B842" s="87"/>
      <c r="C842" s="87"/>
      <c r="D842" s="87"/>
      <c r="E842" s="87"/>
      <c r="F842" s="87"/>
      <c r="G842" s="87"/>
      <c r="H842" s="87"/>
      <c r="I842" s="87"/>
      <c r="J842" s="87"/>
      <c r="K842" s="87"/>
      <c r="L842" s="87"/>
      <c r="M842" s="87"/>
      <c r="N842" s="87"/>
      <c r="O842" s="87"/>
      <c r="P842" s="87"/>
      <c r="Q842" s="87"/>
      <c r="R842" s="87"/>
      <c r="S842" s="87"/>
      <c r="T842" s="87"/>
      <c r="U842" s="87"/>
      <c r="V842" s="87"/>
      <c r="W842" s="87"/>
      <c r="X842" s="87"/>
      <c r="Y842" s="87"/>
      <c r="Z842" s="87"/>
    </row>
    <row r="843" spans="1:26" ht="14">
      <c r="A843" s="87"/>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row>
    <row r="844" spans="1:26" ht="14">
      <c r="A844" s="87"/>
      <c r="B844" s="87"/>
      <c r="C844" s="87"/>
      <c r="D844" s="87"/>
      <c r="E844" s="87"/>
      <c r="F844" s="87"/>
      <c r="G844" s="87"/>
      <c r="H844" s="87"/>
      <c r="I844" s="87"/>
      <c r="J844" s="87"/>
      <c r="K844" s="87"/>
      <c r="L844" s="87"/>
      <c r="M844" s="87"/>
      <c r="N844" s="87"/>
      <c r="O844" s="87"/>
      <c r="P844" s="87"/>
      <c r="Q844" s="87"/>
      <c r="R844" s="87"/>
      <c r="S844" s="87"/>
      <c r="T844" s="87"/>
      <c r="U844" s="87"/>
      <c r="V844" s="87"/>
      <c r="W844" s="87"/>
      <c r="X844" s="87"/>
      <c r="Y844" s="87"/>
      <c r="Z844" s="87"/>
    </row>
    <row r="845" spans="1:26" ht="14">
      <c r="A845" s="87"/>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row>
    <row r="846" spans="1:26" ht="14">
      <c r="A846" s="87"/>
      <c r="B846" s="87"/>
      <c r="C846" s="87"/>
      <c r="D846" s="87"/>
      <c r="E846" s="87"/>
      <c r="F846" s="87"/>
      <c r="G846" s="87"/>
      <c r="H846" s="87"/>
      <c r="I846" s="87"/>
      <c r="J846" s="87"/>
      <c r="K846" s="87"/>
      <c r="L846" s="87"/>
      <c r="M846" s="87"/>
      <c r="N846" s="87"/>
      <c r="O846" s="87"/>
      <c r="P846" s="87"/>
      <c r="Q846" s="87"/>
      <c r="R846" s="87"/>
      <c r="S846" s="87"/>
      <c r="T846" s="87"/>
      <c r="U846" s="87"/>
      <c r="V846" s="87"/>
      <c r="W846" s="87"/>
      <c r="X846" s="87"/>
      <c r="Y846" s="87"/>
      <c r="Z846" s="87"/>
    </row>
    <row r="847" spans="1:26" ht="14">
      <c r="A847" s="87"/>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row>
    <row r="848" spans="1:26" ht="14">
      <c r="A848" s="87"/>
      <c r="B848" s="87"/>
      <c r="C848" s="87"/>
      <c r="D848" s="87"/>
      <c r="E848" s="87"/>
      <c r="F848" s="87"/>
      <c r="G848" s="87"/>
      <c r="H848" s="87"/>
      <c r="I848" s="87"/>
      <c r="J848" s="87"/>
      <c r="K848" s="87"/>
      <c r="L848" s="87"/>
      <c r="M848" s="87"/>
      <c r="N848" s="87"/>
      <c r="O848" s="87"/>
      <c r="P848" s="87"/>
      <c r="Q848" s="87"/>
      <c r="R848" s="87"/>
      <c r="S848" s="87"/>
      <c r="T848" s="87"/>
      <c r="U848" s="87"/>
      <c r="V848" s="87"/>
      <c r="W848" s="87"/>
      <c r="X848" s="87"/>
      <c r="Y848" s="87"/>
      <c r="Z848" s="87"/>
    </row>
    <row r="849" spans="1:26" ht="14">
      <c r="A849" s="87"/>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row>
    <row r="850" spans="1:26" ht="14">
      <c r="A850" s="87"/>
      <c r="B850" s="87"/>
      <c r="C850" s="87"/>
      <c r="D850" s="87"/>
      <c r="E850" s="87"/>
      <c r="F850" s="87"/>
      <c r="G850" s="87"/>
      <c r="H850" s="87"/>
      <c r="I850" s="87"/>
      <c r="J850" s="87"/>
      <c r="K850" s="87"/>
      <c r="L850" s="87"/>
      <c r="M850" s="87"/>
      <c r="N850" s="87"/>
      <c r="O850" s="87"/>
      <c r="P850" s="87"/>
      <c r="Q850" s="87"/>
      <c r="R850" s="87"/>
      <c r="S850" s="87"/>
      <c r="T850" s="87"/>
      <c r="U850" s="87"/>
      <c r="V850" s="87"/>
      <c r="W850" s="87"/>
      <c r="X850" s="87"/>
      <c r="Y850" s="87"/>
      <c r="Z850" s="87"/>
    </row>
    <row r="851" spans="1:26" ht="14">
      <c r="A851" s="87"/>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row>
    <row r="852" spans="1:26" ht="14">
      <c r="A852" s="87"/>
      <c r="B852" s="87"/>
      <c r="C852" s="87"/>
      <c r="D852" s="87"/>
      <c r="E852" s="87"/>
      <c r="F852" s="87"/>
      <c r="G852" s="87"/>
      <c r="H852" s="87"/>
      <c r="I852" s="87"/>
      <c r="J852" s="87"/>
      <c r="K852" s="87"/>
      <c r="L852" s="87"/>
      <c r="M852" s="87"/>
      <c r="N852" s="87"/>
      <c r="O852" s="87"/>
      <c r="P852" s="87"/>
      <c r="Q852" s="87"/>
      <c r="R852" s="87"/>
      <c r="S852" s="87"/>
      <c r="T852" s="87"/>
      <c r="U852" s="87"/>
      <c r="V852" s="87"/>
      <c r="W852" s="87"/>
      <c r="X852" s="87"/>
      <c r="Y852" s="87"/>
      <c r="Z852" s="87"/>
    </row>
    <row r="853" spans="1:26" ht="14">
      <c r="A853" s="87"/>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row>
    <row r="854" spans="1:26" ht="14">
      <c r="A854" s="87"/>
      <c r="B854" s="87"/>
      <c r="C854" s="87"/>
      <c r="D854" s="87"/>
      <c r="E854" s="87"/>
      <c r="F854" s="87"/>
      <c r="G854" s="87"/>
      <c r="H854" s="87"/>
      <c r="I854" s="87"/>
      <c r="J854" s="87"/>
      <c r="K854" s="87"/>
      <c r="L854" s="87"/>
      <c r="M854" s="87"/>
      <c r="N854" s="87"/>
      <c r="O854" s="87"/>
      <c r="P854" s="87"/>
      <c r="Q854" s="87"/>
      <c r="R854" s="87"/>
      <c r="S854" s="87"/>
      <c r="T854" s="87"/>
      <c r="U854" s="87"/>
      <c r="V854" s="87"/>
      <c r="W854" s="87"/>
      <c r="X854" s="87"/>
      <c r="Y854" s="87"/>
      <c r="Z854" s="87"/>
    </row>
    <row r="855" spans="1:26" ht="14">
      <c r="A855" s="87"/>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row>
    <row r="856" spans="1:26" ht="14">
      <c r="A856" s="87"/>
      <c r="B856" s="87"/>
      <c r="C856" s="87"/>
      <c r="D856" s="87"/>
      <c r="E856" s="87"/>
      <c r="F856" s="87"/>
      <c r="G856" s="87"/>
      <c r="H856" s="87"/>
      <c r="I856" s="87"/>
      <c r="J856" s="87"/>
      <c r="K856" s="87"/>
      <c r="L856" s="87"/>
      <c r="M856" s="87"/>
      <c r="N856" s="87"/>
      <c r="O856" s="87"/>
      <c r="P856" s="87"/>
      <c r="Q856" s="87"/>
      <c r="R856" s="87"/>
      <c r="S856" s="87"/>
      <c r="T856" s="87"/>
      <c r="U856" s="87"/>
      <c r="V856" s="87"/>
      <c r="W856" s="87"/>
      <c r="X856" s="87"/>
      <c r="Y856" s="87"/>
      <c r="Z856" s="87"/>
    </row>
    <row r="857" spans="1:26" ht="14">
      <c r="A857" s="87"/>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row>
    <row r="858" spans="1:26" ht="14">
      <c r="A858" s="87"/>
      <c r="B858" s="87"/>
      <c r="C858" s="87"/>
      <c r="D858" s="87"/>
      <c r="E858" s="87"/>
      <c r="F858" s="87"/>
      <c r="G858" s="87"/>
      <c r="H858" s="87"/>
      <c r="I858" s="87"/>
      <c r="J858" s="87"/>
      <c r="K858" s="87"/>
      <c r="L858" s="87"/>
      <c r="M858" s="87"/>
      <c r="N858" s="87"/>
      <c r="O858" s="87"/>
      <c r="P858" s="87"/>
      <c r="Q858" s="87"/>
      <c r="R858" s="87"/>
      <c r="S858" s="87"/>
      <c r="T858" s="87"/>
      <c r="U858" s="87"/>
      <c r="V858" s="87"/>
      <c r="W858" s="87"/>
      <c r="X858" s="87"/>
      <c r="Y858" s="87"/>
      <c r="Z858" s="87"/>
    </row>
    <row r="859" spans="1:26" ht="14">
      <c r="A859" s="87"/>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row>
    <row r="860" spans="1:26" ht="14">
      <c r="A860" s="87"/>
      <c r="B860" s="87"/>
      <c r="C860" s="87"/>
      <c r="D860" s="87"/>
      <c r="E860" s="87"/>
      <c r="F860" s="87"/>
      <c r="G860" s="87"/>
      <c r="H860" s="87"/>
      <c r="I860" s="87"/>
      <c r="J860" s="87"/>
      <c r="K860" s="87"/>
      <c r="L860" s="87"/>
      <c r="M860" s="87"/>
      <c r="N860" s="87"/>
      <c r="O860" s="87"/>
      <c r="P860" s="87"/>
      <c r="Q860" s="87"/>
      <c r="R860" s="87"/>
      <c r="S860" s="87"/>
      <c r="T860" s="87"/>
      <c r="U860" s="87"/>
      <c r="V860" s="87"/>
      <c r="W860" s="87"/>
      <c r="X860" s="87"/>
      <c r="Y860" s="87"/>
      <c r="Z860" s="87"/>
    </row>
    <row r="861" spans="1:26" ht="14">
      <c r="A861" s="87"/>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row>
    <row r="862" spans="1:26" ht="14">
      <c r="A862" s="87"/>
      <c r="B862" s="87"/>
      <c r="C862" s="87"/>
      <c r="D862" s="87"/>
      <c r="E862" s="87"/>
      <c r="F862" s="87"/>
      <c r="G862" s="87"/>
      <c r="H862" s="87"/>
      <c r="I862" s="87"/>
      <c r="J862" s="87"/>
      <c r="K862" s="87"/>
      <c r="L862" s="87"/>
      <c r="M862" s="87"/>
      <c r="N862" s="87"/>
      <c r="O862" s="87"/>
      <c r="P862" s="87"/>
      <c r="Q862" s="87"/>
      <c r="R862" s="87"/>
      <c r="S862" s="87"/>
      <c r="T862" s="87"/>
      <c r="U862" s="87"/>
      <c r="V862" s="87"/>
      <c r="W862" s="87"/>
      <c r="X862" s="87"/>
      <c r="Y862" s="87"/>
      <c r="Z862" s="87"/>
    </row>
    <row r="863" spans="1:26" ht="14">
      <c r="A863" s="87"/>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row>
    <row r="864" spans="1:26" ht="14">
      <c r="A864" s="87"/>
      <c r="B864" s="87"/>
      <c r="C864" s="87"/>
      <c r="D864" s="87"/>
      <c r="E864" s="87"/>
      <c r="F864" s="87"/>
      <c r="G864" s="87"/>
      <c r="H864" s="87"/>
      <c r="I864" s="87"/>
      <c r="J864" s="87"/>
      <c r="K864" s="87"/>
      <c r="L864" s="87"/>
      <c r="M864" s="87"/>
      <c r="N864" s="87"/>
      <c r="O864" s="87"/>
      <c r="P864" s="87"/>
      <c r="Q864" s="87"/>
      <c r="R864" s="87"/>
      <c r="S864" s="87"/>
      <c r="T864" s="87"/>
      <c r="U864" s="87"/>
      <c r="V864" s="87"/>
      <c r="W864" s="87"/>
      <c r="X864" s="87"/>
      <c r="Y864" s="87"/>
      <c r="Z864" s="87"/>
    </row>
    <row r="865" spans="1:26" ht="14">
      <c r="A865" s="87"/>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row>
    <row r="866" spans="1:26" ht="14">
      <c r="A866" s="87"/>
      <c r="B866" s="87"/>
      <c r="C866" s="87"/>
      <c r="D866" s="87"/>
      <c r="E866" s="87"/>
      <c r="F866" s="87"/>
      <c r="G866" s="87"/>
      <c r="H866" s="87"/>
      <c r="I866" s="87"/>
      <c r="J866" s="87"/>
      <c r="K866" s="87"/>
      <c r="L866" s="87"/>
      <c r="M866" s="87"/>
      <c r="N866" s="87"/>
      <c r="O866" s="87"/>
      <c r="P866" s="87"/>
      <c r="Q866" s="87"/>
      <c r="R866" s="87"/>
      <c r="S866" s="87"/>
      <c r="T866" s="87"/>
      <c r="U866" s="87"/>
      <c r="V866" s="87"/>
      <c r="W866" s="87"/>
      <c r="X866" s="87"/>
      <c r="Y866" s="87"/>
      <c r="Z866" s="87"/>
    </row>
    <row r="867" spans="1:26" ht="14">
      <c r="A867" s="87"/>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row>
    <row r="868" spans="1:26" ht="14">
      <c r="A868" s="87"/>
      <c r="B868" s="87"/>
      <c r="C868" s="87"/>
      <c r="D868" s="87"/>
      <c r="E868" s="87"/>
      <c r="F868" s="87"/>
      <c r="G868" s="87"/>
      <c r="H868" s="87"/>
      <c r="I868" s="87"/>
      <c r="J868" s="87"/>
      <c r="K868" s="87"/>
      <c r="L868" s="87"/>
      <c r="M868" s="87"/>
      <c r="N868" s="87"/>
      <c r="O868" s="87"/>
      <c r="P868" s="87"/>
      <c r="Q868" s="87"/>
      <c r="R868" s="87"/>
      <c r="S868" s="87"/>
      <c r="T868" s="87"/>
      <c r="U868" s="87"/>
      <c r="V868" s="87"/>
      <c r="W868" s="87"/>
      <c r="X868" s="87"/>
      <c r="Y868" s="87"/>
      <c r="Z868" s="87"/>
    </row>
    <row r="869" spans="1:26" ht="14">
      <c r="A869" s="87"/>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row>
    <row r="870" spans="1:26" ht="14">
      <c r="A870" s="87"/>
      <c r="B870" s="87"/>
      <c r="C870" s="87"/>
      <c r="D870" s="87"/>
      <c r="E870" s="87"/>
      <c r="F870" s="87"/>
      <c r="G870" s="87"/>
      <c r="H870" s="87"/>
      <c r="I870" s="87"/>
      <c r="J870" s="87"/>
      <c r="K870" s="87"/>
      <c r="L870" s="87"/>
      <c r="M870" s="87"/>
      <c r="N870" s="87"/>
      <c r="O870" s="87"/>
      <c r="P870" s="87"/>
      <c r="Q870" s="87"/>
      <c r="R870" s="87"/>
      <c r="S870" s="87"/>
      <c r="T870" s="87"/>
      <c r="U870" s="87"/>
      <c r="V870" s="87"/>
      <c r="W870" s="87"/>
      <c r="X870" s="87"/>
      <c r="Y870" s="87"/>
      <c r="Z870" s="87"/>
    </row>
    <row r="871" spans="1:26" ht="14">
      <c r="A871" s="87"/>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row>
    <row r="872" spans="1:26" ht="14">
      <c r="A872" s="87"/>
      <c r="B872" s="87"/>
      <c r="C872" s="87"/>
      <c r="D872" s="87"/>
      <c r="E872" s="87"/>
      <c r="F872" s="87"/>
      <c r="G872" s="87"/>
      <c r="H872" s="87"/>
      <c r="I872" s="87"/>
      <c r="J872" s="87"/>
      <c r="K872" s="87"/>
      <c r="L872" s="87"/>
      <c r="M872" s="87"/>
      <c r="N872" s="87"/>
      <c r="O872" s="87"/>
      <c r="P872" s="87"/>
      <c r="Q872" s="87"/>
      <c r="R872" s="87"/>
      <c r="S872" s="87"/>
      <c r="T872" s="87"/>
      <c r="U872" s="87"/>
      <c r="V872" s="87"/>
      <c r="W872" s="87"/>
      <c r="X872" s="87"/>
      <c r="Y872" s="87"/>
      <c r="Z872" s="87"/>
    </row>
    <row r="873" spans="1:26" ht="14">
      <c r="A873" s="87"/>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row>
    <row r="874" spans="1:26" ht="14">
      <c r="A874" s="87"/>
      <c r="B874" s="87"/>
      <c r="C874" s="87"/>
      <c r="D874" s="87"/>
      <c r="E874" s="87"/>
      <c r="F874" s="87"/>
      <c r="G874" s="87"/>
      <c r="H874" s="87"/>
      <c r="I874" s="87"/>
      <c r="J874" s="87"/>
      <c r="K874" s="87"/>
      <c r="L874" s="87"/>
      <c r="M874" s="87"/>
      <c r="N874" s="87"/>
      <c r="O874" s="87"/>
      <c r="P874" s="87"/>
      <c r="Q874" s="87"/>
      <c r="R874" s="87"/>
      <c r="S874" s="87"/>
      <c r="T874" s="87"/>
      <c r="U874" s="87"/>
      <c r="V874" s="87"/>
      <c r="W874" s="87"/>
      <c r="X874" s="87"/>
      <c r="Y874" s="87"/>
      <c r="Z874" s="87"/>
    </row>
    <row r="875" spans="1:26" ht="14">
      <c r="A875" s="87"/>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row>
    <row r="876" spans="1:26" ht="14">
      <c r="A876" s="87"/>
      <c r="B876" s="87"/>
      <c r="C876" s="87"/>
      <c r="D876" s="87"/>
      <c r="E876" s="87"/>
      <c r="F876" s="87"/>
      <c r="G876" s="87"/>
      <c r="H876" s="87"/>
      <c r="I876" s="87"/>
      <c r="J876" s="87"/>
      <c r="K876" s="87"/>
      <c r="L876" s="87"/>
      <c r="M876" s="87"/>
      <c r="N876" s="87"/>
      <c r="O876" s="87"/>
      <c r="P876" s="87"/>
      <c r="Q876" s="87"/>
      <c r="R876" s="87"/>
      <c r="S876" s="87"/>
      <c r="T876" s="87"/>
      <c r="U876" s="87"/>
      <c r="V876" s="87"/>
      <c r="W876" s="87"/>
      <c r="X876" s="87"/>
      <c r="Y876" s="87"/>
      <c r="Z876" s="87"/>
    </row>
    <row r="877" spans="1:26" ht="14">
      <c r="A877" s="87"/>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row>
    <row r="878" spans="1:26" ht="14">
      <c r="A878" s="87"/>
      <c r="B878" s="87"/>
      <c r="C878" s="87"/>
      <c r="D878" s="87"/>
      <c r="E878" s="87"/>
      <c r="F878" s="87"/>
      <c r="G878" s="87"/>
      <c r="H878" s="87"/>
      <c r="I878" s="87"/>
      <c r="J878" s="87"/>
      <c r="K878" s="87"/>
      <c r="L878" s="87"/>
      <c r="M878" s="87"/>
      <c r="N878" s="87"/>
      <c r="O878" s="87"/>
      <c r="P878" s="87"/>
      <c r="Q878" s="87"/>
      <c r="R878" s="87"/>
      <c r="S878" s="87"/>
      <c r="T878" s="87"/>
      <c r="U878" s="87"/>
      <c r="V878" s="87"/>
      <c r="W878" s="87"/>
      <c r="X878" s="87"/>
      <c r="Y878" s="87"/>
      <c r="Z878" s="87"/>
    </row>
    <row r="879" spans="1:26" ht="14">
      <c r="A879" s="87"/>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row>
    <row r="880" spans="1:26" ht="14">
      <c r="A880" s="87"/>
      <c r="B880" s="87"/>
      <c r="C880" s="87"/>
      <c r="D880" s="87"/>
      <c r="E880" s="87"/>
      <c r="F880" s="87"/>
      <c r="G880" s="87"/>
      <c r="H880" s="87"/>
      <c r="I880" s="87"/>
      <c r="J880" s="87"/>
      <c r="K880" s="87"/>
      <c r="L880" s="87"/>
      <c r="M880" s="87"/>
      <c r="N880" s="87"/>
      <c r="O880" s="87"/>
      <c r="P880" s="87"/>
      <c r="Q880" s="87"/>
      <c r="R880" s="87"/>
      <c r="S880" s="87"/>
      <c r="T880" s="87"/>
      <c r="U880" s="87"/>
      <c r="V880" s="87"/>
      <c r="W880" s="87"/>
      <c r="X880" s="87"/>
      <c r="Y880" s="87"/>
      <c r="Z880" s="87"/>
    </row>
    <row r="881" spans="1:26" ht="14">
      <c r="A881" s="87"/>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row>
    <row r="882" spans="1:26" ht="14">
      <c r="A882" s="87"/>
      <c r="B882" s="87"/>
      <c r="C882" s="87"/>
      <c r="D882" s="87"/>
      <c r="E882" s="87"/>
      <c r="F882" s="87"/>
      <c r="G882" s="87"/>
      <c r="H882" s="87"/>
      <c r="I882" s="87"/>
      <c r="J882" s="87"/>
      <c r="K882" s="87"/>
      <c r="L882" s="87"/>
      <c r="M882" s="87"/>
      <c r="N882" s="87"/>
      <c r="O882" s="87"/>
      <c r="P882" s="87"/>
      <c r="Q882" s="87"/>
      <c r="R882" s="87"/>
      <c r="S882" s="87"/>
      <c r="T882" s="87"/>
      <c r="U882" s="87"/>
      <c r="V882" s="87"/>
      <c r="W882" s="87"/>
      <c r="X882" s="87"/>
      <c r="Y882" s="87"/>
      <c r="Z882" s="87"/>
    </row>
    <row r="883" spans="1:26" ht="14">
      <c r="A883" s="87"/>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row>
    <row r="884" spans="1:26" ht="14">
      <c r="A884" s="87"/>
      <c r="B884" s="87"/>
      <c r="C884" s="87"/>
      <c r="D884" s="87"/>
      <c r="E884" s="87"/>
      <c r="F884" s="87"/>
      <c r="G884" s="87"/>
      <c r="H884" s="87"/>
      <c r="I884" s="87"/>
      <c r="J884" s="87"/>
      <c r="K884" s="87"/>
      <c r="L884" s="87"/>
      <c r="M884" s="87"/>
      <c r="N884" s="87"/>
      <c r="O884" s="87"/>
      <c r="P884" s="87"/>
      <c r="Q884" s="87"/>
      <c r="R884" s="87"/>
      <c r="S884" s="87"/>
      <c r="T884" s="87"/>
      <c r="U884" s="87"/>
      <c r="V884" s="87"/>
      <c r="W884" s="87"/>
      <c r="X884" s="87"/>
      <c r="Y884" s="87"/>
      <c r="Z884" s="87"/>
    </row>
    <row r="885" spans="1:26" ht="14">
      <c r="A885" s="87"/>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row>
    <row r="886" spans="1:26" ht="14">
      <c r="A886" s="87"/>
      <c r="B886" s="87"/>
      <c r="C886" s="87"/>
      <c r="D886" s="87"/>
      <c r="E886" s="87"/>
      <c r="F886" s="87"/>
      <c r="G886" s="87"/>
      <c r="H886" s="87"/>
      <c r="I886" s="87"/>
      <c r="J886" s="87"/>
      <c r="K886" s="87"/>
      <c r="L886" s="87"/>
      <c r="M886" s="87"/>
      <c r="N886" s="87"/>
      <c r="O886" s="87"/>
      <c r="P886" s="87"/>
      <c r="Q886" s="87"/>
      <c r="R886" s="87"/>
      <c r="S886" s="87"/>
      <c r="T886" s="87"/>
      <c r="U886" s="87"/>
      <c r="V886" s="87"/>
      <c r="W886" s="87"/>
      <c r="X886" s="87"/>
      <c r="Y886" s="87"/>
      <c r="Z886" s="87"/>
    </row>
    <row r="887" spans="1:26" ht="14">
      <c r="A887" s="87"/>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row>
    <row r="888" spans="1:26" ht="14">
      <c r="A888" s="87"/>
      <c r="B888" s="87"/>
      <c r="C888" s="87"/>
      <c r="D888" s="87"/>
      <c r="E888" s="87"/>
      <c r="F888" s="87"/>
      <c r="G888" s="87"/>
      <c r="H888" s="87"/>
      <c r="I888" s="87"/>
      <c r="J888" s="87"/>
      <c r="K888" s="87"/>
      <c r="L888" s="87"/>
      <c r="M888" s="87"/>
      <c r="N888" s="87"/>
      <c r="O888" s="87"/>
      <c r="P888" s="87"/>
      <c r="Q888" s="87"/>
      <c r="R888" s="87"/>
      <c r="S888" s="87"/>
      <c r="T888" s="87"/>
      <c r="U888" s="87"/>
      <c r="V888" s="87"/>
      <c r="W888" s="87"/>
      <c r="X888" s="87"/>
      <c r="Y888" s="87"/>
      <c r="Z888" s="87"/>
    </row>
    <row r="889" spans="1:26" ht="14">
      <c r="A889" s="87"/>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row>
    <row r="890" spans="1:26" ht="14">
      <c r="A890" s="87"/>
      <c r="B890" s="87"/>
      <c r="C890" s="87"/>
      <c r="D890" s="87"/>
      <c r="E890" s="87"/>
      <c r="F890" s="87"/>
      <c r="G890" s="87"/>
      <c r="H890" s="87"/>
      <c r="I890" s="87"/>
      <c r="J890" s="87"/>
      <c r="K890" s="87"/>
      <c r="L890" s="87"/>
      <c r="M890" s="87"/>
      <c r="N890" s="87"/>
      <c r="O890" s="87"/>
      <c r="P890" s="87"/>
      <c r="Q890" s="87"/>
      <c r="R890" s="87"/>
      <c r="S890" s="87"/>
      <c r="T890" s="87"/>
      <c r="U890" s="87"/>
      <c r="V890" s="87"/>
      <c r="W890" s="87"/>
      <c r="X890" s="87"/>
      <c r="Y890" s="87"/>
      <c r="Z890" s="87"/>
    </row>
    <row r="891" spans="1:26" ht="14">
      <c r="A891" s="87"/>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row>
    <row r="892" spans="1:26" ht="14">
      <c r="A892" s="87"/>
      <c r="B892" s="87"/>
      <c r="C892" s="87"/>
      <c r="D892" s="87"/>
      <c r="E892" s="87"/>
      <c r="F892" s="87"/>
      <c r="G892" s="87"/>
      <c r="H892" s="87"/>
      <c r="I892" s="87"/>
      <c r="J892" s="87"/>
      <c r="K892" s="87"/>
      <c r="L892" s="87"/>
      <c r="M892" s="87"/>
      <c r="N892" s="87"/>
      <c r="O892" s="87"/>
      <c r="P892" s="87"/>
      <c r="Q892" s="87"/>
      <c r="R892" s="87"/>
      <c r="S892" s="87"/>
      <c r="T892" s="87"/>
      <c r="U892" s="87"/>
      <c r="V892" s="87"/>
      <c r="W892" s="87"/>
      <c r="X892" s="87"/>
      <c r="Y892" s="87"/>
      <c r="Z892" s="87"/>
    </row>
    <row r="893" spans="1:26" ht="14">
      <c r="A893" s="87"/>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row>
    <row r="894" spans="1:26" ht="14">
      <c r="A894" s="87"/>
      <c r="B894" s="87"/>
      <c r="C894" s="87"/>
      <c r="D894" s="87"/>
      <c r="E894" s="87"/>
      <c r="F894" s="87"/>
      <c r="G894" s="87"/>
      <c r="H894" s="87"/>
      <c r="I894" s="87"/>
      <c r="J894" s="87"/>
      <c r="K894" s="87"/>
      <c r="L894" s="87"/>
      <c r="M894" s="87"/>
      <c r="N894" s="87"/>
      <c r="O894" s="87"/>
      <c r="P894" s="87"/>
      <c r="Q894" s="87"/>
      <c r="R894" s="87"/>
      <c r="S894" s="87"/>
      <c r="T894" s="87"/>
      <c r="U894" s="87"/>
      <c r="V894" s="87"/>
      <c r="W894" s="87"/>
      <c r="X894" s="87"/>
      <c r="Y894" s="87"/>
      <c r="Z894" s="87"/>
    </row>
    <row r="895" spans="1:26" ht="14">
      <c r="A895" s="87"/>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row>
    <row r="896" spans="1:26" ht="14">
      <c r="A896" s="87"/>
      <c r="B896" s="87"/>
      <c r="C896" s="87"/>
      <c r="D896" s="87"/>
      <c r="E896" s="87"/>
      <c r="F896" s="87"/>
      <c r="G896" s="87"/>
      <c r="H896" s="87"/>
      <c r="I896" s="87"/>
      <c r="J896" s="87"/>
      <c r="K896" s="87"/>
      <c r="L896" s="87"/>
      <c r="M896" s="87"/>
      <c r="N896" s="87"/>
      <c r="O896" s="87"/>
      <c r="P896" s="87"/>
      <c r="Q896" s="87"/>
      <c r="R896" s="87"/>
      <c r="S896" s="87"/>
      <c r="T896" s="87"/>
      <c r="U896" s="87"/>
      <c r="V896" s="87"/>
      <c r="W896" s="87"/>
      <c r="X896" s="87"/>
      <c r="Y896" s="87"/>
      <c r="Z896" s="87"/>
    </row>
    <row r="897" spans="1:26" ht="14">
      <c r="A897" s="87"/>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row>
    <row r="898" spans="1:26" ht="14">
      <c r="A898" s="87"/>
      <c r="B898" s="87"/>
      <c r="C898" s="87"/>
      <c r="D898" s="87"/>
      <c r="E898" s="87"/>
      <c r="F898" s="87"/>
      <c r="G898" s="87"/>
      <c r="H898" s="87"/>
      <c r="I898" s="87"/>
      <c r="J898" s="87"/>
      <c r="K898" s="87"/>
      <c r="L898" s="87"/>
      <c r="M898" s="87"/>
      <c r="N898" s="87"/>
      <c r="O898" s="87"/>
      <c r="P898" s="87"/>
      <c r="Q898" s="87"/>
      <c r="R898" s="87"/>
      <c r="S898" s="87"/>
      <c r="T898" s="87"/>
      <c r="U898" s="87"/>
      <c r="V898" s="87"/>
      <c r="W898" s="87"/>
      <c r="X898" s="87"/>
      <c r="Y898" s="87"/>
      <c r="Z898" s="87"/>
    </row>
    <row r="899" spans="1:26" ht="14">
      <c r="A899" s="87"/>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row>
    <row r="900" spans="1:26" ht="14">
      <c r="A900" s="87"/>
      <c r="B900" s="87"/>
      <c r="C900" s="87"/>
      <c r="D900" s="87"/>
      <c r="E900" s="87"/>
      <c r="F900" s="87"/>
      <c r="G900" s="87"/>
      <c r="H900" s="87"/>
      <c r="I900" s="87"/>
      <c r="J900" s="87"/>
      <c r="K900" s="87"/>
      <c r="L900" s="87"/>
      <c r="M900" s="87"/>
      <c r="N900" s="87"/>
      <c r="O900" s="87"/>
      <c r="P900" s="87"/>
      <c r="Q900" s="87"/>
      <c r="R900" s="87"/>
      <c r="S900" s="87"/>
      <c r="T900" s="87"/>
      <c r="U900" s="87"/>
      <c r="V900" s="87"/>
      <c r="W900" s="87"/>
      <c r="X900" s="87"/>
      <c r="Y900" s="87"/>
      <c r="Z900" s="87"/>
    </row>
    <row r="901" spans="1:26" ht="14">
      <c r="A901" s="87"/>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row>
    <row r="902" spans="1:26" ht="14">
      <c r="A902" s="87"/>
      <c r="B902" s="87"/>
      <c r="C902" s="87"/>
      <c r="D902" s="87"/>
      <c r="E902" s="87"/>
      <c r="F902" s="87"/>
      <c r="G902" s="87"/>
      <c r="H902" s="87"/>
      <c r="I902" s="87"/>
      <c r="J902" s="87"/>
      <c r="K902" s="87"/>
      <c r="L902" s="87"/>
      <c r="M902" s="87"/>
      <c r="N902" s="87"/>
      <c r="O902" s="87"/>
      <c r="P902" s="87"/>
      <c r="Q902" s="87"/>
      <c r="R902" s="87"/>
      <c r="S902" s="87"/>
      <c r="T902" s="87"/>
      <c r="U902" s="87"/>
      <c r="V902" s="87"/>
      <c r="W902" s="87"/>
      <c r="X902" s="87"/>
      <c r="Y902" s="87"/>
      <c r="Z902" s="87"/>
    </row>
    <row r="903" spans="1:26" ht="14">
      <c r="A903" s="87"/>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row>
    <row r="904" spans="1:26" ht="14">
      <c r="A904" s="87"/>
      <c r="B904" s="87"/>
      <c r="C904" s="87"/>
      <c r="D904" s="87"/>
      <c r="E904" s="87"/>
      <c r="F904" s="87"/>
      <c r="G904" s="87"/>
      <c r="H904" s="87"/>
      <c r="I904" s="87"/>
      <c r="J904" s="87"/>
      <c r="K904" s="87"/>
      <c r="L904" s="87"/>
      <c r="M904" s="87"/>
      <c r="N904" s="87"/>
      <c r="O904" s="87"/>
      <c r="P904" s="87"/>
      <c r="Q904" s="87"/>
      <c r="R904" s="87"/>
      <c r="S904" s="87"/>
      <c r="T904" s="87"/>
      <c r="U904" s="87"/>
      <c r="V904" s="87"/>
      <c r="W904" s="87"/>
      <c r="X904" s="87"/>
      <c r="Y904" s="87"/>
      <c r="Z904" s="87"/>
    </row>
    <row r="905" spans="1:26" ht="14">
      <c r="A905" s="87"/>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row>
    <row r="906" spans="1:26" ht="14">
      <c r="A906" s="87"/>
      <c r="B906" s="87"/>
      <c r="C906" s="87"/>
      <c r="D906" s="87"/>
      <c r="E906" s="87"/>
      <c r="F906" s="87"/>
      <c r="G906" s="87"/>
      <c r="H906" s="87"/>
      <c r="I906" s="87"/>
      <c r="J906" s="87"/>
      <c r="K906" s="87"/>
      <c r="L906" s="87"/>
      <c r="M906" s="87"/>
      <c r="N906" s="87"/>
      <c r="O906" s="87"/>
      <c r="P906" s="87"/>
      <c r="Q906" s="87"/>
      <c r="R906" s="87"/>
      <c r="S906" s="87"/>
      <c r="T906" s="87"/>
      <c r="U906" s="87"/>
      <c r="V906" s="87"/>
      <c r="W906" s="87"/>
      <c r="X906" s="87"/>
      <c r="Y906" s="87"/>
      <c r="Z906" s="87"/>
    </row>
    <row r="907" spans="1:26" ht="14">
      <c r="A907" s="87"/>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row>
    <row r="908" spans="1:26" ht="14">
      <c r="A908" s="87"/>
      <c r="B908" s="87"/>
      <c r="C908" s="87"/>
      <c r="D908" s="87"/>
      <c r="E908" s="87"/>
      <c r="F908" s="87"/>
      <c r="G908" s="87"/>
      <c r="H908" s="87"/>
      <c r="I908" s="87"/>
      <c r="J908" s="87"/>
      <c r="K908" s="87"/>
      <c r="L908" s="87"/>
      <c r="M908" s="87"/>
      <c r="N908" s="87"/>
      <c r="O908" s="87"/>
      <c r="P908" s="87"/>
      <c r="Q908" s="87"/>
      <c r="R908" s="87"/>
      <c r="S908" s="87"/>
      <c r="T908" s="87"/>
      <c r="U908" s="87"/>
      <c r="V908" s="87"/>
      <c r="W908" s="87"/>
      <c r="X908" s="87"/>
      <c r="Y908" s="87"/>
      <c r="Z908" s="87"/>
    </row>
    <row r="909" spans="1:26" ht="14">
      <c r="A909" s="87"/>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row>
    <row r="910" spans="1:26" ht="14">
      <c r="A910" s="87"/>
      <c r="B910" s="87"/>
      <c r="C910" s="87"/>
      <c r="D910" s="87"/>
      <c r="E910" s="87"/>
      <c r="F910" s="87"/>
      <c r="G910" s="87"/>
      <c r="H910" s="87"/>
      <c r="I910" s="87"/>
      <c r="J910" s="87"/>
      <c r="K910" s="87"/>
      <c r="L910" s="87"/>
      <c r="M910" s="87"/>
      <c r="N910" s="87"/>
      <c r="O910" s="87"/>
      <c r="P910" s="87"/>
      <c r="Q910" s="87"/>
      <c r="R910" s="87"/>
      <c r="S910" s="87"/>
      <c r="T910" s="87"/>
      <c r="U910" s="87"/>
      <c r="V910" s="87"/>
      <c r="W910" s="87"/>
      <c r="X910" s="87"/>
      <c r="Y910" s="87"/>
      <c r="Z910" s="87"/>
    </row>
    <row r="911" spans="1:26" ht="14">
      <c r="A911" s="87"/>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row>
    <row r="912" spans="1:26" ht="14">
      <c r="A912" s="87"/>
      <c r="B912" s="87"/>
      <c r="C912" s="87"/>
      <c r="D912" s="87"/>
      <c r="E912" s="87"/>
      <c r="F912" s="87"/>
      <c r="G912" s="87"/>
      <c r="H912" s="87"/>
      <c r="I912" s="87"/>
      <c r="J912" s="87"/>
      <c r="K912" s="87"/>
      <c r="L912" s="87"/>
      <c r="M912" s="87"/>
      <c r="N912" s="87"/>
      <c r="O912" s="87"/>
      <c r="P912" s="87"/>
      <c r="Q912" s="87"/>
      <c r="R912" s="87"/>
      <c r="S912" s="87"/>
      <c r="T912" s="87"/>
      <c r="U912" s="87"/>
      <c r="V912" s="87"/>
      <c r="W912" s="87"/>
      <c r="X912" s="87"/>
      <c r="Y912" s="87"/>
      <c r="Z912" s="87"/>
    </row>
    <row r="913" spans="1:26" ht="14">
      <c r="A913" s="87"/>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row>
    <row r="914" spans="1:26" ht="14">
      <c r="A914" s="87"/>
      <c r="B914" s="87"/>
      <c r="C914" s="87"/>
      <c r="D914" s="87"/>
      <c r="E914" s="87"/>
      <c r="F914" s="87"/>
      <c r="G914" s="87"/>
      <c r="H914" s="87"/>
      <c r="I914" s="87"/>
      <c r="J914" s="87"/>
      <c r="K914" s="87"/>
      <c r="L914" s="87"/>
      <c r="M914" s="87"/>
      <c r="N914" s="87"/>
      <c r="O914" s="87"/>
      <c r="P914" s="87"/>
      <c r="Q914" s="87"/>
      <c r="R914" s="87"/>
      <c r="S914" s="87"/>
      <c r="T914" s="87"/>
      <c r="U914" s="87"/>
      <c r="V914" s="87"/>
      <c r="W914" s="87"/>
      <c r="X914" s="87"/>
      <c r="Y914" s="87"/>
      <c r="Z914" s="87"/>
    </row>
    <row r="915" spans="1:26" ht="14">
      <c r="A915" s="87"/>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row>
    <row r="916" spans="1:26" ht="14">
      <c r="A916" s="87"/>
      <c r="B916" s="87"/>
      <c r="C916" s="87"/>
      <c r="D916" s="87"/>
      <c r="E916" s="87"/>
      <c r="F916" s="87"/>
      <c r="G916" s="87"/>
      <c r="H916" s="87"/>
      <c r="I916" s="87"/>
      <c r="J916" s="87"/>
      <c r="K916" s="87"/>
      <c r="L916" s="87"/>
      <c r="M916" s="87"/>
      <c r="N916" s="87"/>
      <c r="O916" s="87"/>
      <c r="P916" s="87"/>
      <c r="Q916" s="87"/>
      <c r="R916" s="87"/>
      <c r="S916" s="87"/>
      <c r="T916" s="87"/>
      <c r="U916" s="87"/>
      <c r="V916" s="87"/>
      <c r="W916" s="87"/>
      <c r="X916" s="87"/>
      <c r="Y916" s="87"/>
      <c r="Z916" s="87"/>
    </row>
    <row r="917" spans="1:26" ht="14">
      <c r="A917" s="87"/>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row>
    <row r="918" spans="1:26" ht="14">
      <c r="A918" s="87"/>
      <c r="B918" s="87"/>
      <c r="C918" s="87"/>
      <c r="D918" s="87"/>
      <c r="E918" s="87"/>
      <c r="F918" s="87"/>
      <c r="G918" s="87"/>
      <c r="H918" s="87"/>
      <c r="I918" s="87"/>
      <c r="J918" s="87"/>
      <c r="K918" s="87"/>
      <c r="L918" s="87"/>
      <c r="M918" s="87"/>
      <c r="N918" s="87"/>
      <c r="O918" s="87"/>
      <c r="P918" s="87"/>
      <c r="Q918" s="87"/>
      <c r="R918" s="87"/>
      <c r="S918" s="87"/>
      <c r="T918" s="87"/>
      <c r="U918" s="87"/>
      <c r="V918" s="87"/>
      <c r="W918" s="87"/>
      <c r="X918" s="87"/>
      <c r="Y918" s="87"/>
      <c r="Z918" s="87"/>
    </row>
    <row r="919" spans="1:26" ht="14">
      <c r="A919" s="87"/>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row>
    <row r="920" spans="1:26" ht="14">
      <c r="A920" s="87"/>
      <c r="B920" s="87"/>
      <c r="C920" s="87"/>
      <c r="D920" s="87"/>
      <c r="E920" s="87"/>
      <c r="F920" s="87"/>
      <c r="G920" s="87"/>
      <c r="H920" s="87"/>
      <c r="I920" s="87"/>
      <c r="J920" s="87"/>
      <c r="K920" s="87"/>
      <c r="L920" s="87"/>
      <c r="M920" s="87"/>
      <c r="N920" s="87"/>
      <c r="O920" s="87"/>
      <c r="P920" s="87"/>
      <c r="Q920" s="87"/>
      <c r="R920" s="87"/>
      <c r="S920" s="87"/>
      <c r="T920" s="87"/>
      <c r="U920" s="87"/>
      <c r="V920" s="87"/>
      <c r="W920" s="87"/>
      <c r="X920" s="87"/>
      <c r="Y920" s="87"/>
      <c r="Z920" s="87"/>
    </row>
    <row r="921" spans="1:26" ht="14">
      <c r="A921" s="87"/>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row>
    <row r="922" spans="1:26" ht="14">
      <c r="A922" s="87"/>
      <c r="B922" s="87"/>
      <c r="C922" s="87"/>
      <c r="D922" s="87"/>
      <c r="E922" s="87"/>
      <c r="F922" s="87"/>
      <c r="G922" s="87"/>
      <c r="H922" s="87"/>
      <c r="I922" s="87"/>
      <c r="J922" s="87"/>
      <c r="K922" s="87"/>
      <c r="L922" s="87"/>
      <c r="M922" s="87"/>
      <c r="N922" s="87"/>
      <c r="O922" s="87"/>
      <c r="P922" s="87"/>
      <c r="Q922" s="87"/>
      <c r="R922" s="87"/>
      <c r="S922" s="87"/>
      <c r="T922" s="87"/>
      <c r="U922" s="87"/>
      <c r="V922" s="87"/>
      <c r="W922" s="87"/>
      <c r="X922" s="87"/>
      <c r="Y922" s="87"/>
      <c r="Z922" s="87"/>
    </row>
    <row r="923" spans="1:26" ht="14">
      <c r="A923" s="87"/>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row>
    <row r="924" spans="1:26" ht="14">
      <c r="A924" s="87"/>
      <c r="B924" s="87"/>
      <c r="C924" s="87"/>
      <c r="D924" s="87"/>
      <c r="E924" s="87"/>
      <c r="F924" s="87"/>
      <c r="G924" s="87"/>
      <c r="H924" s="87"/>
      <c r="I924" s="87"/>
      <c r="J924" s="87"/>
      <c r="K924" s="87"/>
      <c r="L924" s="87"/>
      <c r="M924" s="87"/>
      <c r="N924" s="87"/>
      <c r="O924" s="87"/>
      <c r="P924" s="87"/>
      <c r="Q924" s="87"/>
      <c r="R924" s="87"/>
      <c r="S924" s="87"/>
      <c r="T924" s="87"/>
      <c r="U924" s="87"/>
      <c r="V924" s="87"/>
      <c r="W924" s="87"/>
      <c r="X924" s="87"/>
      <c r="Y924" s="87"/>
      <c r="Z924" s="87"/>
    </row>
    <row r="925" spans="1:26" ht="14">
      <c r="A925" s="87"/>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row>
    <row r="926" spans="1:26" ht="14">
      <c r="A926" s="87"/>
      <c r="B926" s="87"/>
      <c r="C926" s="87"/>
      <c r="D926" s="87"/>
      <c r="E926" s="87"/>
      <c r="F926" s="87"/>
      <c r="G926" s="87"/>
      <c r="H926" s="87"/>
      <c r="I926" s="87"/>
      <c r="J926" s="87"/>
      <c r="K926" s="87"/>
      <c r="L926" s="87"/>
      <c r="M926" s="87"/>
      <c r="N926" s="87"/>
      <c r="O926" s="87"/>
      <c r="P926" s="87"/>
      <c r="Q926" s="87"/>
      <c r="R926" s="87"/>
      <c r="S926" s="87"/>
      <c r="T926" s="87"/>
      <c r="U926" s="87"/>
      <c r="V926" s="87"/>
      <c r="W926" s="87"/>
      <c r="X926" s="87"/>
      <c r="Y926" s="87"/>
      <c r="Z926" s="87"/>
    </row>
    <row r="927" spans="1:26" ht="14">
      <c r="A927" s="87"/>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row>
    <row r="928" spans="1:26" ht="14">
      <c r="A928" s="87"/>
      <c r="B928" s="87"/>
      <c r="C928" s="87"/>
      <c r="D928" s="87"/>
      <c r="E928" s="87"/>
      <c r="F928" s="87"/>
      <c r="G928" s="87"/>
      <c r="H928" s="87"/>
      <c r="I928" s="87"/>
      <c r="J928" s="87"/>
      <c r="K928" s="87"/>
      <c r="L928" s="87"/>
      <c r="M928" s="87"/>
      <c r="N928" s="87"/>
      <c r="O928" s="87"/>
      <c r="P928" s="87"/>
      <c r="Q928" s="87"/>
      <c r="R928" s="87"/>
      <c r="S928" s="87"/>
      <c r="T928" s="87"/>
      <c r="U928" s="87"/>
      <c r="V928" s="87"/>
      <c r="W928" s="87"/>
      <c r="X928" s="87"/>
      <c r="Y928" s="87"/>
      <c r="Z928" s="87"/>
    </row>
    <row r="929" spans="1:26" ht="14">
      <c r="A929" s="87"/>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row>
    <row r="930" spans="1:26" ht="14">
      <c r="A930" s="87"/>
      <c r="B930" s="87"/>
      <c r="C930" s="87"/>
      <c r="D930" s="87"/>
      <c r="E930" s="87"/>
      <c r="F930" s="87"/>
      <c r="G930" s="87"/>
      <c r="H930" s="87"/>
      <c r="I930" s="87"/>
      <c r="J930" s="87"/>
      <c r="K930" s="87"/>
      <c r="L930" s="87"/>
      <c r="M930" s="87"/>
      <c r="N930" s="87"/>
      <c r="O930" s="87"/>
      <c r="P930" s="87"/>
      <c r="Q930" s="87"/>
      <c r="R930" s="87"/>
      <c r="S930" s="87"/>
      <c r="T930" s="87"/>
      <c r="U930" s="87"/>
      <c r="V930" s="87"/>
      <c r="W930" s="87"/>
      <c r="X930" s="87"/>
      <c r="Y930" s="87"/>
      <c r="Z930" s="87"/>
    </row>
    <row r="931" spans="1:26" ht="14">
      <c r="A931" s="87"/>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row>
    <row r="932" spans="1:26" ht="14">
      <c r="A932" s="87"/>
      <c r="B932" s="87"/>
      <c r="C932" s="87"/>
      <c r="D932" s="87"/>
      <c r="E932" s="87"/>
      <c r="F932" s="87"/>
      <c r="G932" s="87"/>
      <c r="H932" s="87"/>
      <c r="I932" s="87"/>
      <c r="J932" s="87"/>
      <c r="K932" s="87"/>
      <c r="L932" s="87"/>
      <c r="M932" s="87"/>
      <c r="N932" s="87"/>
      <c r="O932" s="87"/>
      <c r="P932" s="87"/>
      <c r="Q932" s="87"/>
      <c r="R932" s="87"/>
      <c r="S932" s="87"/>
      <c r="T932" s="87"/>
      <c r="U932" s="87"/>
      <c r="V932" s="87"/>
      <c r="W932" s="87"/>
      <c r="X932" s="87"/>
      <c r="Y932" s="87"/>
      <c r="Z932" s="87"/>
    </row>
    <row r="933" spans="1:26" ht="14">
      <c r="A933" s="87"/>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row>
    <row r="934" spans="1:26" ht="14">
      <c r="A934" s="87"/>
      <c r="B934" s="87"/>
      <c r="C934" s="87"/>
      <c r="D934" s="87"/>
      <c r="E934" s="87"/>
      <c r="F934" s="87"/>
      <c r="G934" s="87"/>
      <c r="H934" s="87"/>
      <c r="I934" s="87"/>
      <c r="J934" s="87"/>
      <c r="K934" s="87"/>
      <c r="L934" s="87"/>
      <c r="M934" s="87"/>
      <c r="N934" s="87"/>
      <c r="O934" s="87"/>
      <c r="P934" s="87"/>
      <c r="Q934" s="87"/>
      <c r="R934" s="87"/>
      <c r="S934" s="87"/>
      <c r="T934" s="87"/>
      <c r="U934" s="87"/>
      <c r="V934" s="87"/>
      <c r="W934" s="87"/>
      <c r="X934" s="87"/>
      <c r="Y934" s="87"/>
      <c r="Z934" s="87"/>
    </row>
    <row r="935" spans="1:26" ht="14">
      <c r="A935" s="87"/>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row>
    <row r="936" spans="1:26" ht="14">
      <c r="A936" s="87"/>
      <c r="B936" s="87"/>
      <c r="C936" s="87"/>
      <c r="D936" s="87"/>
      <c r="E936" s="87"/>
      <c r="F936" s="87"/>
      <c r="G936" s="87"/>
      <c r="H936" s="87"/>
      <c r="I936" s="87"/>
      <c r="J936" s="87"/>
      <c r="K936" s="87"/>
      <c r="L936" s="87"/>
      <c r="M936" s="87"/>
      <c r="N936" s="87"/>
      <c r="O936" s="87"/>
      <c r="P936" s="87"/>
      <c r="Q936" s="87"/>
      <c r="R936" s="87"/>
      <c r="S936" s="87"/>
      <c r="T936" s="87"/>
      <c r="U936" s="87"/>
      <c r="V936" s="87"/>
      <c r="W936" s="87"/>
      <c r="X936" s="87"/>
      <c r="Y936" s="87"/>
      <c r="Z936" s="87"/>
    </row>
    <row r="937" spans="1:26" ht="14">
      <c r="A937" s="87"/>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row>
    <row r="938" spans="1:26" ht="14">
      <c r="A938" s="87"/>
      <c r="B938" s="87"/>
      <c r="C938" s="87"/>
      <c r="D938" s="87"/>
      <c r="E938" s="87"/>
      <c r="F938" s="87"/>
      <c r="G938" s="87"/>
      <c r="H938" s="87"/>
      <c r="I938" s="87"/>
      <c r="J938" s="87"/>
      <c r="K938" s="87"/>
      <c r="L938" s="87"/>
      <c r="M938" s="87"/>
      <c r="N938" s="87"/>
      <c r="O938" s="87"/>
      <c r="P938" s="87"/>
      <c r="Q938" s="87"/>
      <c r="R938" s="87"/>
      <c r="S938" s="87"/>
      <c r="T938" s="87"/>
      <c r="U938" s="87"/>
      <c r="V938" s="87"/>
      <c r="W938" s="87"/>
      <c r="X938" s="87"/>
      <c r="Y938" s="87"/>
      <c r="Z938" s="87"/>
    </row>
    <row r="939" spans="1:26" ht="14">
      <c r="A939" s="87"/>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row>
    <row r="940" spans="1:26" ht="14">
      <c r="A940" s="87"/>
      <c r="B940" s="87"/>
      <c r="C940" s="87"/>
      <c r="D940" s="87"/>
      <c r="E940" s="87"/>
      <c r="F940" s="87"/>
      <c r="G940" s="87"/>
      <c r="H940" s="87"/>
      <c r="I940" s="87"/>
      <c r="J940" s="87"/>
      <c r="K940" s="87"/>
      <c r="L940" s="87"/>
      <c r="M940" s="87"/>
      <c r="N940" s="87"/>
      <c r="O940" s="87"/>
      <c r="P940" s="87"/>
      <c r="Q940" s="87"/>
      <c r="R940" s="87"/>
      <c r="S940" s="87"/>
      <c r="T940" s="87"/>
      <c r="U940" s="87"/>
      <c r="V940" s="87"/>
      <c r="W940" s="87"/>
      <c r="X940" s="87"/>
      <c r="Y940" s="87"/>
      <c r="Z940" s="87"/>
    </row>
    <row r="941" spans="1:26" ht="14">
      <c r="A941" s="87"/>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row>
    <row r="942" spans="1:26" ht="14">
      <c r="A942" s="87"/>
      <c r="B942" s="87"/>
      <c r="C942" s="87"/>
      <c r="D942" s="87"/>
      <c r="E942" s="87"/>
      <c r="F942" s="87"/>
      <c r="G942" s="87"/>
      <c r="H942" s="87"/>
      <c r="I942" s="87"/>
      <c r="J942" s="87"/>
      <c r="K942" s="87"/>
      <c r="L942" s="87"/>
      <c r="M942" s="87"/>
      <c r="N942" s="87"/>
      <c r="O942" s="87"/>
      <c r="P942" s="87"/>
      <c r="Q942" s="87"/>
      <c r="R942" s="87"/>
      <c r="S942" s="87"/>
      <c r="T942" s="87"/>
      <c r="U942" s="87"/>
      <c r="V942" s="87"/>
      <c r="W942" s="87"/>
      <c r="X942" s="87"/>
      <c r="Y942" s="87"/>
      <c r="Z942" s="87"/>
    </row>
    <row r="943" spans="1:26" ht="14">
      <c r="A943" s="87"/>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row>
    <row r="944" spans="1:26" ht="14">
      <c r="A944" s="87"/>
      <c r="B944" s="87"/>
      <c r="C944" s="87"/>
      <c r="D944" s="87"/>
      <c r="E944" s="87"/>
      <c r="F944" s="87"/>
      <c r="G944" s="87"/>
      <c r="H944" s="87"/>
      <c r="I944" s="87"/>
      <c r="J944" s="87"/>
      <c r="K944" s="87"/>
      <c r="L944" s="87"/>
      <c r="M944" s="87"/>
      <c r="N944" s="87"/>
      <c r="O944" s="87"/>
      <c r="P944" s="87"/>
      <c r="Q944" s="87"/>
      <c r="R944" s="87"/>
      <c r="S944" s="87"/>
      <c r="T944" s="87"/>
      <c r="U944" s="87"/>
      <c r="V944" s="87"/>
      <c r="W944" s="87"/>
      <c r="X944" s="87"/>
      <c r="Y944" s="87"/>
      <c r="Z944" s="87"/>
    </row>
    <row r="945" spans="1:26" ht="14">
      <c r="A945" s="87"/>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row>
    <row r="946" spans="1:26" ht="14">
      <c r="A946" s="87"/>
      <c r="B946" s="87"/>
      <c r="C946" s="87"/>
      <c r="D946" s="87"/>
      <c r="E946" s="87"/>
      <c r="F946" s="87"/>
      <c r="G946" s="87"/>
      <c r="H946" s="87"/>
      <c r="I946" s="87"/>
      <c r="J946" s="87"/>
      <c r="K946" s="87"/>
      <c r="L946" s="87"/>
      <c r="M946" s="87"/>
      <c r="N946" s="87"/>
      <c r="O946" s="87"/>
      <c r="P946" s="87"/>
      <c r="Q946" s="87"/>
      <c r="R946" s="87"/>
      <c r="S946" s="87"/>
      <c r="T946" s="87"/>
      <c r="U946" s="87"/>
      <c r="V946" s="87"/>
      <c r="W946" s="87"/>
      <c r="X946" s="87"/>
      <c r="Y946" s="87"/>
      <c r="Z946" s="87"/>
    </row>
    <row r="947" spans="1:26" ht="14">
      <c r="A947" s="87"/>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row>
    <row r="948" spans="1:26" ht="14">
      <c r="A948" s="87"/>
      <c r="B948" s="87"/>
      <c r="C948" s="87"/>
      <c r="D948" s="87"/>
      <c r="E948" s="87"/>
      <c r="F948" s="87"/>
      <c r="G948" s="87"/>
      <c r="H948" s="87"/>
      <c r="I948" s="87"/>
      <c r="J948" s="87"/>
      <c r="K948" s="87"/>
      <c r="L948" s="87"/>
      <c r="M948" s="87"/>
      <c r="N948" s="87"/>
      <c r="O948" s="87"/>
      <c r="P948" s="87"/>
      <c r="Q948" s="87"/>
      <c r="R948" s="87"/>
      <c r="S948" s="87"/>
      <c r="T948" s="87"/>
      <c r="U948" s="87"/>
      <c r="V948" s="87"/>
      <c r="W948" s="87"/>
      <c r="X948" s="87"/>
      <c r="Y948" s="87"/>
      <c r="Z948" s="87"/>
    </row>
    <row r="949" spans="1:26" ht="14">
      <c r="A949" s="87"/>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row>
    <row r="950" spans="1:26" ht="14">
      <c r="A950" s="87"/>
      <c r="B950" s="87"/>
      <c r="C950" s="87"/>
      <c r="D950" s="87"/>
      <c r="E950" s="87"/>
      <c r="F950" s="87"/>
      <c r="G950" s="87"/>
      <c r="H950" s="87"/>
      <c r="I950" s="87"/>
      <c r="J950" s="87"/>
      <c r="K950" s="87"/>
      <c r="L950" s="87"/>
      <c r="M950" s="87"/>
      <c r="N950" s="87"/>
      <c r="O950" s="87"/>
      <c r="P950" s="87"/>
      <c r="Q950" s="87"/>
      <c r="R950" s="87"/>
      <c r="S950" s="87"/>
      <c r="T950" s="87"/>
      <c r="U950" s="87"/>
      <c r="V950" s="87"/>
      <c r="W950" s="87"/>
      <c r="X950" s="87"/>
      <c r="Y950" s="87"/>
      <c r="Z950" s="87"/>
    </row>
    <row r="951" spans="1:26" ht="14">
      <c r="A951" s="87"/>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row>
    <row r="952" spans="1:26" ht="14">
      <c r="A952" s="87"/>
      <c r="B952" s="87"/>
      <c r="C952" s="87"/>
      <c r="D952" s="87"/>
      <c r="E952" s="87"/>
      <c r="F952" s="87"/>
      <c r="G952" s="87"/>
      <c r="H952" s="87"/>
      <c r="I952" s="87"/>
      <c r="J952" s="87"/>
      <c r="K952" s="87"/>
      <c r="L952" s="87"/>
      <c r="M952" s="87"/>
      <c r="N952" s="87"/>
      <c r="O952" s="87"/>
      <c r="P952" s="87"/>
      <c r="Q952" s="87"/>
      <c r="R952" s="87"/>
      <c r="S952" s="87"/>
      <c r="T952" s="87"/>
      <c r="U952" s="87"/>
      <c r="V952" s="87"/>
      <c r="W952" s="87"/>
      <c r="X952" s="87"/>
      <c r="Y952" s="87"/>
      <c r="Z952" s="87"/>
    </row>
    <row r="953" spans="1:26" ht="14">
      <c r="A953" s="87"/>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row>
    <row r="954" spans="1:26" ht="14">
      <c r="A954" s="87"/>
      <c r="B954" s="87"/>
      <c r="C954" s="87"/>
      <c r="D954" s="87"/>
      <c r="E954" s="87"/>
      <c r="F954" s="87"/>
      <c r="G954" s="87"/>
      <c r="H954" s="87"/>
      <c r="I954" s="87"/>
      <c r="J954" s="87"/>
      <c r="K954" s="87"/>
      <c r="L954" s="87"/>
      <c r="M954" s="87"/>
      <c r="N954" s="87"/>
      <c r="O954" s="87"/>
      <c r="P954" s="87"/>
      <c r="Q954" s="87"/>
      <c r="R954" s="87"/>
      <c r="S954" s="87"/>
      <c r="T954" s="87"/>
      <c r="U954" s="87"/>
      <c r="V954" s="87"/>
      <c r="W954" s="87"/>
      <c r="X954" s="87"/>
      <c r="Y954" s="87"/>
      <c r="Z954" s="87"/>
    </row>
    <row r="955" spans="1:26" ht="14">
      <c r="A955" s="87"/>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row>
    <row r="956" spans="1:26" ht="14">
      <c r="A956" s="87"/>
      <c r="B956" s="87"/>
      <c r="C956" s="87"/>
      <c r="D956" s="87"/>
      <c r="E956" s="87"/>
      <c r="F956" s="87"/>
      <c r="G956" s="87"/>
      <c r="H956" s="87"/>
      <c r="I956" s="87"/>
      <c r="J956" s="87"/>
      <c r="K956" s="87"/>
      <c r="L956" s="87"/>
      <c r="M956" s="87"/>
      <c r="N956" s="87"/>
      <c r="O956" s="87"/>
      <c r="P956" s="87"/>
      <c r="Q956" s="87"/>
      <c r="R956" s="87"/>
      <c r="S956" s="87"/>
      <c r="T956" s="87"/>
      <c r="U956" s="87"/>
      <c r="V956" s="87"/>
      <c r="W956" s="87"/>
      <c r="X956" s="87"/>
      <c r="Y956" s="87"/>
      <c r="Z956" s="87"/>
    </row>
    <row r="957" spans="1:26" ht="14">
      <c r="A957" s="87"/>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row>
    <row r="958" spans="1:26" ht="14">
      <c r="A958" s="87"/>
      <c r="B958" s="87"/>
      <c r="C958" s="87"/>
      <c r="D958" s="87"/>
      <c r="E958" s="87"/>
      <c r="F958" s="87"/>
      <c r="G958" s="87"/>
      <c r="H958" s="87"/>
      <c r="I958" s="87"/>
      <c r="J958" s="87"/>
      <c r="K958" s="87"/>
      <c r="L958" s="87"/>
      <c r="M958" s="87"/>
      <c r="N958" s="87"/>
      <c r="O958" s="87"/>
      <c r="P958" s="87"/>
      <c r="Q958" s="87"/>
      <c r="R958" s="87"/>
      <c r="S958" s="87"/>
      <c r="T958" s="87"/>
      <c r="U958" s="87"/>
      <c r="V958" s="87"/>
      <c r="W958" s="87"/>
      <c r="X958" s="87"/>
      <c r="Y958" s="87"/>
      <c r="Z958" s="87"/>
    </row>
    <row r="959" spans="1:26" ht="14">
      <c r="A959" s="87"/>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row>
    <row r="960" spans="1:26" ht="14">
      <c r="A960" s="87"/>
      <c r="B960" s="87"/>
      <c r="C960" s="87"/>
      <c r="D960" s="87"/>
      <c r="E960" s="87"/>
      <c r="F960" s="87"/>
      <c r="G960" s="87"/>
      <c r="H960" s="87"/>
      <c r="I960" s="87"/>
      <c r="J960" s="87"/>
      <c r="K960" s="87"/>
      <c r="L960" s="87"/>
      <c r="M960" s="87"/>
      <c r="N960" s="87"/>
      <c r="O960" s="87"/>
      <c r="P960" s="87"/>
      <c r="Q960" s="87"/>
      <c r="R960" s="87"/>
      <c r="S960" s="87"/>
      <c r="T960" s="87"/>
      <c r="U960" s="87"/>
      <c r="V960" s="87"/>
      <c r="W960" s="87"/>
      <c r="X960" s="87"/>
      <c r="Y960" s="87"/>
      <c r="Z960" s="87"/>
    </row>
    <row r="961" spans="1:26" ht="14">
      <c r="A961" s="87"/>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row>
    <row r="962" spans="1:26" ht="14">
      <c r="A962" s="87"/>
      <c r="B962" s="87"/>
      <c r="C962" s="87"/>
      <c r="D962" s="87"/>
      <c r="E962" s="87"/>
      <c r="F962" s="87"/>
      <c r="G962" s="87"/>
      <c r="H962" s="87"/>
      <c r="I962" s="87"/>
      <c r="J962" s="87"/>
      <c r="K962" s="87"/>
      <c r="L962" s="87"/>
      <c r="M962" s="87"/>
      <c r="N962" s="87"/>
      <c r="O962" s="87"/>
      <c r="P962" s="87"/>
      <c r="Q962" s="87"/>
      <c r="R962" s="87"/>
      <c r="S962" s="87"/>
      <c r="T962" s="87"/>
      <c r="U962" s="87"/>
      <c r="V962" s="87"/>
      <c r="W962" s="87"/>
      <c r="X962" s="87"/>
      <c r="Y962" s="87"/>
      <c r="Z962" s="87"/>
    </row>
    <row r="963" spans="1:26" ht="14">
      <c r="A963" s="87"/>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row>
    <row r="964" spans="1:26" ht="14">
      <c r="A964" s="87"/>
      <c r="B964" s="87"/>
      <c r="C964" s="87"/>
      <c r="D964" s="87"/>
      <c r="E964" s="87"/>
      <c r="F964" s="87"/>
      <c r="G964" s="87"/>
      <c r="H964" s="87"/>
      <c r="I964" s="87"/>
      <c r="J964" s="87"/>
      <c r="K964" s="87"/>
      <c r="L964" s="87"/>
      <c r="M964" s="87"/>
      <c r="N964" s="87"/>
      <c r="O964" s="87"/>
      <c r="P964" s="87"/>
      <c r="Q964" s="87"/>
      <c r="R964" s="87"/>
      <c r="S964" s="87"/>
      <c r="T964" s="87"/>
      <c r="U964" s="87"/>
      <c r="V964" s="87"/>
      <c r="W964" s="87"/>
      <c r="X964" s="87"/>
      <c r="Y964" s="87"/>
      <c r="Z964" s="87"/>
    </row>
    <row r="965" spans="1:26" ht="14">
      <c r="A965" s="87"/>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row>
    <row r="966" spans="1:26" ht="14">
      <c r="A966" s="87"/>
      <c r="B966" s="87"/>
      <c r="C966" s="87"/>
      <c r="D966" s="87"/>
      <c r="E966" s="87"/>
      <c r="F966" s="87"/>
      <c r="G966" s="87"/>
      <c r="H966" s="87"/>
      <c r="I966" s="87"/>
      <c r="J966" s="87"/>
      <c r="K966" s="87"/>
      <c r="L966" s="87"/>
      <c r="M966" s="87"/>
      <c r="N966" s="87"/>
      <c r="O966" s="87"/>
      <c r="P966" s="87"/>
      <c r="Q966" s="87"/>
      <c r="R966" s="87"/>
      <c r="S966" s="87"/>
      <c r="T966" s="87"/>
      <c r="U966" s="87"/>
      <c r="V966" s="87"/>
      <c r="W966" s="87"/>
      <c r="X966" s="87"/>
      <c r="Y966" s="87"/>
      <c r="Z966" s="87"/>
    </row>
    <row r="967" spans="1:26" ht="14">
      <c r="A967" s="87"/>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row>
    <row r="968" spans="1:26" ht="14">
      <c r="A968" s="87"/>
      <c r="B968" s="87"/>
      <c r="C968" s="87"/>
      <c r="D968" s="87"/>
      <c r="E968" s="87"/>
      <c r="F968" s="87"/>
      <c r="G968" s="87"/>
      <c r="H968" s="87"/>
      <c r="I968" s="87"/>
      <c r="J968" s="87"/>
      <c r="K968" s="87"/>
      <c r="L968" s="87"/>
      <c r="M968" s="87"/>
      <c r="N968" s="87"/>
      <c r="O968" s="87"/>
      <c r="P968" s="87"/>
      <c r="Q968" s="87"/>
      <c r="R968" s="87"/>
      <c r="S968" s="87"/>
      <c r="T968" s="87"/>
      <c r="U968" s="87"/>
      <c r="V968" s="87"/>
      <c r="W968" s="87"/>
      <c r="X968" s="87"/>
      <c r="Y968" s="87"/>
      <c r="Z968" s="87"/>
    </row>
    <row r="969" spans="1:26" ht="14">
      <c r="A969" s="87"/>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row>
    <row r="970" spans="1:26" ht="14">
      <c r="A970" s="87"/>
      <c r="B970" s="87"/>
      <c r="C970" s="87"/>
      <c r="D970" s="87"/>
      <c r="E970" s="87"/>
      <c r="F970" s="87"/>
      <c r="G970" s="87"/>
      <c r="H970" s="87"/>
      <c r="I970" s="87"/>
      <c r="J970" s="87"/>
      <c r="K970" s="87"/>
      <c r="L970" s="87"/>
      <c r="M970" s="87"/>
      <c r="N970" s="87"/>
      <c r="O970" s="87"/>
      <c r="P970" s="87"/>
      <c r="Q970" s="87"/>
      <c r="R970" s="87"/>
      <c r="S970" s="87"/>
      <c r="T970" s="87"/>
      <c r="U970" s="87"/>
      <c r="V970" s="87"/>
      <c r="W970" s="87"/>
      <c r="X970" s="87"/>
      <c r="Y970" s="87"/>
      <c r="Z970" s="87"/>
    </row>
    <row r="971" spans="1:26" ht="14">
      <c r="A971" s="87"/>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row>
    <row r="972" spans="1:26" ht="14">
      <c r="A972" s="87"/>
      <c r="B972" s="87"/>
      <c r="C972" s="87"/>
      <c r="D972" s="87"/>
      <c r="E972" s="87"/>
      <c r="F972" s="87"/>
      <c r="G972" s="87"/>
      <c r="H972" s="87"/>
      <c r="I972" s="87"/>
      <c r="J972" s="87"/>
      <c r="K972" s="87"/>
      <c r="L972" s="87"/>
      <c r="M972" s="87"/>
      <c r="N972" s="87"/>
      <c r="O972" s="87"/>
      <c r="P972" s="87"/>
      <c r="Q972" s="87"/>
      <c r="R972" s="87"/>
      <c r="S972" s="87"/>
      <c r="T972" s="87"/>
      <c r="U972" s="87"/>
      <c r="V972" s="87"/>
      <c r="W972" s="87"/>
      <c r="X972" s="87"/>
      <c r="Y972" s="87"/>
      <c r="Z972" s="87"/>
    </row>
    <row r="973" spans="1:26" ht="14">
      <c r="A973" s="87"/>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row>
    <row r="974" spans="1:26" ht="14">
      <c r="A974" s="87"/>
      <c r="B974" s="87"/>
      <c r="C974" s="87"/>
      <c r="D974" s="87"/>
      <c r="E974" s="87"/>
      <c r="F974" s="87"/>
      <c r="G974" s="87"/>
      <c r="H974" s="87"/>
      <c r="I974" s="87"/>
      <c r="J974" s="87"/>
      <c r="K974" s="87"/>
      <c r="L974" s="87"/>
      <c r="M974" s="87"/>
      <c r="N974" s="87"/>
      <c r="O974" s="87"/>
      <c r="P974" s="87"/>
      <c r="Q974" s="87"/>
      <c r="R974" s="87"/>
      <c r="S974" s="87"/>
      <c r="T974" s="87"/>
      <c r="U974" s="87"/>
      <c r="V974" s="87"/>
      <c r="W974" s="87"/>
      <c r="X974" s="87"/>
      <c r="Y974" s="87"/>
      <c r="Z974" s="87"/>
    </row>
    <row r="975" spans="1:26" ht="14">
      <c r="A975" s="87"/>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row>
    <row r="976" spans="1:26" ht="14">
      <c r="A976" s="87"/>
      <c r="B976" s="87"/>
      <c r="C976" s="87"/>
      <c r="D976" s="87"/>
      <c r="E976" s="87"/>
      <c r="F976" s="87"/>
      <c r="G976" s="87"/>
      <c r="H976" s="87"/>
      <c r="I976" s="87"/>
      <c r="J976" s="87"/>
      <c r="K976" s="87"/>
      <c r="L976" s="87"/>
      <c r="M976" s="87"/>
      <c r="N976" s="87"/>
      <c r="O976" s="87"/>
      <c r="P976" s="87"/>
      <c r="Q976" s="87"/>
      <c r="R976" s="87"/>
      <c r="S976" s="87"/>
      <c r="T976" s="87"/>
      <c r="U976" s="87"/>
      <c r="V976" s="87"/>
      <c r="W976" s="87"/>
      <c r="X976" s="87"/>
      <c r="Y976" s="87"/>
      <c r="Z976" s="87"/>
    </row>
    <row r="977" spans="1:26" ht="14">
      <c r="A977" s="87"/>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row>
    <row r="978" spans="1:26" ht="14">
      <c r="A978" s="87"/>
      <c r="B978" s="87"/>
      <c r="C978" s="87"/>
      <c r="D978" s="87"/>
      <c r="E978" s="87"/>
      <c r="F978" s="87"/>
      <c r="G978" s="87"/>
      <c r="H978" s="87"/>
      <c r="I978" s="87"/>
      <c r="J978" s="87"/>
      <c r="K978" s="87"/>
      <c r="L978" s="87"/>
      <c r="M978" s="87"/>
      <c r="N978" s="87"/>
      <c r="O978" s="87"/>
      <c r="P978" s="87"/>
      <c r="Q978" s="87"/>
      <c r="R978" s="87"/>
      <c r="S978" s="87"/>
      <c r="T978" s="87"/>
      <c r="U978" s="87"/>
      <c r="V978" s="87"/>
      <c r="W978" s="87"/>
      <c r="X978" s="87"/>
      <c r="Y978" s="87"/>
      <c r="Z978" s="87"/>
    </row>
    <row r="979" spans="1:26" ht="14">
      <c r="A979" s="87"/>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row>
    <row r="980" spans="1:26" ht="14">
      <c r="A980" s="87"/>
      <c r="B980" s="87"/>
      <c r="C980" s="87"/>
      <c r="D980" s="87"/>
      <c r="E980" s="87"/>
      <c r="F980" s="87"/>
      <c r="G980" s="87"/>
      <c r="H980" s="87"/>
      <c r="I980" s="87"/>
      <c r="J980" s="87"/>
      <c r="K980" s="87"/>
      <c r="L980" s="87"/>
      <c r="M980" s="87"/>
      <c r="N980" s="87"/>
      <c r="O980" s="87"/>
      <c r="P980" s="87"/>
      <c r="Q980" s="87"/>
      <c r="R980" s="87"/>
      <c r="S980" s="87"/>
      <c r="T980" s="87"/>
      <c r="U980" s="87"/>
      <c r="V980" s="87"/>
      <c r="W980" s="87"/>
      <c r="X980" s="87"/>
      <c r="Y980" s="87"/>
      <c r="Z980" s="87"/>
    </row>
    <row r="981" spans="1:26" ht="14">
      <c r="A981" s="87"/>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row>
    <row r="982" spans="1:26" ht="14">
      <c r="A982" s="87"/>
      <c r="B982" s="87"/>
      <c r="C982" s="87"/>
      <c r="D982" s="87"/>
      <c r="E982" s="87"/>
      <c r="F982" s="87"/>
      <c r="G982" s="87"/>
      <c r="H982" s="87"/>
      <c r="I982" s="87"/>
      <c r="J982" s="87"/>
      <c r="K982" s="87"/>
      <c r="L982" s="87"/>
      <c r="M982" s="87"/>
      <c r="N982" s="87"/>
      <c r="O982" s="87"/>
      <c r="P982" s="87"/>
      <c r="Q982" s="87"/>
      <c r="R982" s="87"/>
      <c r="S982" s="87"/>
      <c r="T982" s="87"/>
      <c r="U982" s="87"/>
      <c r="V982" s="87"/>
      <c r="W982" s="87"/>
      <c r="X982" s="87"/>
      <c r="Y982" s="87"/>
      <c r="Z982" s="87"/>
    </row>
    <row r="983" spans="1:26" ht="14">
      <c r="A983" s="87"/>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row>
    <row r="984" spans="1:26" ht="14">
      <c r="A984" s="87"/>
      <c r="B984" s="87"/>
      <c r="C984" s="87"/>
      <c r="D984" s="87"/>
      <c r="E984" s="87"/>
      <c r="F984" s="87"/>
      <c r="G984" s="87"/>
      <c r="H984" s="87"/>
      <c r="I984" s="87"/>
      <c r="J984" s="87"/>
      <c r="K984" s="87"/>
      <c r="L984" s="87"/>
      <c r="M984" s="87"/>
      <c r="N984" s="87"/>
      <c r="O984" s="87"/>
      <c r="P984" s="87"/>
      <c r="Q984" s="87"/>
      <c r="R984" s="87"/>
      <c r="S984" s="87"/>
      <c r="T984" s="87"/>
      <c r="U984" s="87"/>
      <c r="V984" s="87"/>
      <c r="W984" s="87"/>
      <c r="X984" s="87"/>
      <c r="Y984" s="87"/>
      <c r="Z984" s="87"/>
    </row>
    <row r="985" spans="1:26" ht="14">
      <c r="A985" s="87"/>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row>
    <row r="986" spans="1:26" ht="14">
      <c r="A986" s="87"/>
      <c r="B986" s="87"/>
      <c r="C986" s="87"/>
      <c r="D986" s="87"/>
      <c r="E986" s="87"/>
      <c r="F986" s="87"/>
      <c r="G986" s="87"/>
      <c r="H986" s="87"/>
      <c r="I986" s="87"/>
      <c r="J986" s="87"/>
      <c r="K986" s="87"/>
      <c r="L986" s="87"/>
      <c r="M986" s="87"/>
      <c r="N986" s="87"/>
      <c r="O986" s="87"/>
      <c r="P986" s="87"/>
      <c r="Q986" s="87"/>
      <c r="R986" s="87"/>
      <c r="S986" s="87"/>
      <c r="T986" s="87"/>
      <c r="U986" s="87"/>
      <c r="V986" s="87"/>
      <c r="W986" s="87"/>
      <c r="X986" s="87"/>
      <c r="Y986" s="87"/>
      <c r="Z986" s="87"/>
    </row>
    <row r="987" spans="1:26" ht="14">
      <c r="A987" s="87"/>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row>
    <row r="988" spans="1:26" ht="14">
      <c r="A988" s="87"/>
      <c r="B988" s="87"/>
      <c r="C988" s="87"/>
      <c r="D988" s="87"/>
      <c r="E988" s="87"/>
      <c r="F988" s="87"/>
      <c r="G988" s="87"/>
      <c r="H988" s="87"/>
      <c r="I988" s="87"/>
      <c r="J988" s="87"/>
      <c r="K988" s="87"/>
      <c r="L988" s="87"/>
      <c r="M988" s="87"/>
      <c r="N988" s="87"/>
      <c r="O988" s="87"/>
      <c r="P988" s="87"/>
      <c r="Q988" s="87"/>
      <c r="R988" s="87"/>
      <c r="S988" s="87"/>
      <c r="T988" s="87"/>
      <c r="U988" s="87"/>
      <c r="V988" s="87"/>
      <c r="W988" s="87"/>
      <c r="X988" s="87"/>
      <c r="Y988" s="87"/>
      <c r="Z988" s="87"/>
    </row>
    <row r="989" spans="1:26" ht="14">
      <c r="A989" s="87"/>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row>
    <row r="990" spans="1:26" ht="14">
      <c r="A990" s="87"/>
      <c r="B990" s="87"/>
      <c r="C990" s="87"/>
      <c r="D990" s="87"/>
      <c r="E990" s="87"/>
      <c r="F990" s="87"/>
      <c r="G990" s="87"/>
      <c r="H990" s="87"/>
      <c r="I990" s="87"/>
      <c r="J990" s="87"/>
      <c r="K990" s="87"/>
      <c r="L990" s="87"/>
      <c r="M990" s="87"/>
      <c r="N990" s="87"/>
      <c r="O990" s="87"/>
      <c r="P990" s="87"/>
      <c r="Q990" s="87"/>
      <c r="R990" s="87"/>
      <c r="S990" s="87"/>
      <c r="T990" s="87"/>
      <c r="U990" s="87"/>
      <c r="V990" s="87"/>
      <c r="W990" s="87"/>
      <c r="X990" s="87"/>
      <c r="Y990" s="87"/>
      <c r="Z990" s="87"/>
    </row>
    <row r="991" spans="1:26" ht="14">
      <c r="A991" s="87"/>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row>
    <row r="992" spans="1:26" ht="14">
      <c r="A992" s="87"/>
      <c r="B992" s="87"/>
      <c r="C992" s="87"/>
      <c r="D992" s="87"/>
      <c r="E992" s="87"/>
      <c r="F992" s="87"/>
      <c r="G992" s="87"/>
      <c r="H992" s="87"/>
      <c r="I992" s="87"/>
      <c r="J992" s="87"/>
      <c r="K992" s="87"/>
      <c r="L992" s="87"/>
      <c r="M992" s="87"/>
      <c r="N992" s="87"/>
      <c r="O992" s="87"/>
      <c r="P992" s="87"/>
      <c r="Q992" s="87"/>
      <c r="R992" s="87"/>
      <c r="S992" s="87"/>
      <c r="T992" s="87"/>
      <c r="U992" s="87"/>
      <c r="V992" s="87"/>
      <c r="W992" s="87"/>
      <c r="X992" s="87"/>
      <c r="Y992" s="87"/>
      <c r="Z992" s="87"/>
    </row>
    <row r="993" spans="1:26" ht="14">
      <c r="A993" s="87"/>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row>
    <row r="994" spans="1:26" ht="14">
      <c r="A994" s="87"/>
      <c r="B994" s="87"/>
      <c r="C994" s="87"/>
      <c r="D994" s="87"/>
      <c r="E994" s="87"/>
      <c r="F994" s="87"/>
      <c r="G994" s="87"/>
      <c r="H994" s="87"/>
      <c r="I994" s="87"/>
      <c r="J994" s="87"/>
      <c r="K994" s="87"/>
      <c r="L994" s="87"/>
      <c r="M994" s="87"/>
      <c r="N994" s="87"/>
      <c r="O994" s="87"/>
      <c r="P994" s="87"/>
      <c r="Q994" s="87"/>
      <c r="R994" s="87"/>
      <c r="S994" s="87"/>
      <c r="T994" s="87"/>
      <c r="U994" s="87"/>
      <c r="V994" s="87"/>
      <c r="W994" s="87"/>
      <c r="X994" s="87"/>
      <c r="Y994" s="87"/>
      <c r="Z994" s="87"/>
    </row>
    <row r="995" spans="1:26" ht="14">
      <c r="A995" s="87"/>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row>
    <row r="996" spans="1:26" ht="14">
      <c r="A996" s="87"/>
      <c r="B996" s="87"/>
      <c r="C996" s="87"/>
      <c r="D996" s="87"/>
      <c r="E996" s="87"/>
      <c r="F996" s="87"/>
      <c r="G996" s="87"/>
      <c r="H996" s="87"/>
      <c r="I996" s="87"/>
      <c r="J996" s="87"/>
      <c r="K996" s="87"/>
      <c r="L996" s="87"/>
      <c r="M996" s="87"/>
      <c r="N996" s="87"/>
      <c r="O996" s="87"/>
      <c r="P996" s="87"/>
      <c r="Q996" s="87"/>
      <c r="R996" s="87"/>
      <c r="S996" s="87"/>
      <c r="T996" s="87"/>
      <c r="U996" s="87"/>
      <c r="V996" s="87"/>
      <c r="W996" s="87"/>
      <c r="X996" s="87"/>
      <c r="Y996" s="87"/>
      <c r="Z996" s="87"/>
    </row>
    <row r="997" spans="1:26" ht="14">
      <c r="A997" s="87"/>
      <c r="B997" s="87"/>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row>
    <row r="998" spans="1:26" ht="14">
      <c r="A998" s="87"/>
      <c r="B998" s="87"/>
      <c r="C998" s="87"/>
      <c r="D998" s="87"/>
      <c r="E998" s="87"/>
      <c r="F998" s="87"/>
      <c r="G998" s="87"/>
      <c r="H998" s="87"/>
      <c r="I998" s="87"/>
      <c r="J998" s="87"/>
      <c r="K998" s="87"/>
      <c r="L998" s="87"/>
      <c r="M998" s="87"/>
      <c r="N998" s="87"/>
      <c r="O998" s="87"/>
      <c r="P998" s="87"/>
      <c r="Q998" s="87"/>
      <c r="R998" s="87"/>
      <c r="S998" s="87"/>
      <c r="T998" s="87"/>
      <c r="U998" s="87"/>
      <c r="V998" s="87"/>
      <c r="W998" s="87"/>
      <c r="X998" s="87"/>
      <c r="Y998" s="87"/>
      <c r="Z998" s="87"/>
    </row>
    <row r="999" spans="1:26" ht="14">
      <c r="A999" s="87"/>
      <c r="B999" s="87"/>
      <c r="C999" s="87"/>
      <c r="D999" s="87"/>
      <c r="E999" s="87"/>
      <c r="F999" s="87"/>
      <c r="G999" s="87"/>
      <c r="H999" s="87"/>
      <c r="I999" s="87"/>
      <c r="J999" s="87"/>
      <c r="K999" s="87"/>
      <c r="L999" s="87"/>
      <c r="M999" s="87"/>
      <c r="N999" s="87"/>
      <c r="O999" s="87"/>
      <c r="P999" s="87"/>
      <c r="Q999" s="87"/>
      <c r="R999" s="87"/>
      <c r="S999" s="87"/>
      <c r="T999" s="87"/>
      <c r="U999" s="87"/>
      <c r="V999" s="87"/>
      <c r="W999" s="87"/>
      <c r="X999" s="87"/>
      <c r="Y999" s="87"/>
      <c r="Z999" s="87"/>
    </row>
    <row r="1000" spans="1:26" ht="14">
      <c r="A1000" s="87"/>
      <c r="B1000" s="87"/>
      <c r="C1000" s="87"/>
      <c r="D1000" s="87"/>
      <c r="E1000" s="87"/>
      <c r="F1000" s="87"/>
      <c r="G1000" s="87"/>
      <c r="H1000" s="87"/>
      <c r="I1000" s="87"/>
      <c r="J1000" s="87"/>
      <c r="K1000" s="87"/>
      <c r="L1000" s="87"/>
      <c r="M1000" s="87"/>
      <c r="N1000" s="87"/>
      <c r="O1000" s="87"/>
      <c r="P1000" s="87"/>
      <c r="Q1000" s="87"/>
      <c r="R1000" s="87"/>
      <c r="S1000" s="87"/>
      <c r="T1000" s="87"/>
      <c r="U1000" s="87"/>
      <c r="V1000" s="87"/>
      <c r="W1000" s="87"/>
      <c r="X1000" s="87"/>
      <c r="Y1000" s="87"/>
      <c r="Z1000" s="87"/>
    </row>
    <row r="1001" spans="1:26" ht="14">
      <c r="A1001" s="87"/>
      <c r="B1001" s="87"/>
      <c r="C1001" s="87"/>
      <c r="D1001" s="87"/>
      <c r="E1001" s="87"/>
      <c r="F1001" s="87"/>
      <c r="G1001" s="87"/>
      <c r="H1001" s="87"/>
      <c r="I1001" s="87"/>
      <c r="J1001" s="87"/>
      <c r="K1001" s="87"/>
      <c r="L1001" s="87"/>
      <c r="M1001" s="87"/>
      <c r="N1001" s="87"/>
      <c r="O1001" s="87"/>
      <c r="P1001" s="87"/>
      <c r="Q1001" s="87"/>
      <c r="R1001" s="87"/>
      <c r="S1001" s="87"/>
      <c r="T1001" s="87"/>
      <c r="U1001" s="87"/>
      <c r="V1001" s="87"/>
      <c r="W1001" s="87"/>
      <c r="X1001" s="87"/>
      <c r="Y1001" s="87"/>
      <c r="Z1001" s="87"/>
    </row>
    <row r="1002" spans="1:26" ht="14">
      <c r="A1002" s="87"/>
      <c r="B1002" s="87"/>
      <c r="C1002" s="87"/>
      <c r="D1002" s="87"/>
      <c r="E1002" s="87"/>
      <c r="F1002" s="87"/>
      <c r="G1002" s="87"/>
      <c r="H1002" s="87"/>
      <c r="I1002" s="87"/>
      <c r="J1002" s="87"/>
      <c r="K1002" s="87"/>
      <c r="L1002" s="87"/>
      <c r="M1002" s="87"/>
      <c r="N1002" s="87"/>
      <c r="O1002" s="87"/>
      <c r="P1002" s="87"/>
      <c r="Q1002" s="87"/>
      <c r="R1002" s="87"/>
      <c r="S1002" s="87"/>
      <c r="T1002" s="87"/>
      <c r="U1002" s="87"/>
      <c r="V1002" s="87"/>
      <c r="W1002" s="87"/>
      <c r="X1002" s="87"/>
      <c r="Y1002" s="87"/>
      <c r="Z1002" s="87"/>
    </row>
    <row r="1003" spans="1:26" ht="14">
      <c r="A1003" s="87"/>
      <c r="B1003" s="87"/>
      <c r="C1003" s="87"/>
      <c r="D1003" s="87"/>
      <c r="E1003" s="87"/>
      <c r="F1003" s="87"/>
      <c r="G1003" s="87"/>
      <c r="H1003" s="87"/>
      <c r="I1003" s="87"/>
      <c r="J1003" s="87"/>
      <c r="K1003" s="87"/>
      <c r="L1003" s="87"/>
      <c r="M1003" s="87"/>
      <c r="N1003" s="87"/>
      <c r="O1003" s="87"/>
      <c r="P1003" s="87"/>
      <c r="Q1003" s="87"/>
      <c r="R1003" s="87"/>
      <c r="S1003" s="87"/>
      <c r="T1003" s="87"/>
      <c r="U1003" s="87"/>
      <c r="V1003" s="87"/>
      <c r="W1003" s="87"/>
      <c r="X1003" s="87"/>
      <c r="Y1003" s="87"/>
      <c r="Z1003" s="87"/>
    </row>
    <row r="1004" spans="1:26" ht="14">
      <c r="A1004" s="87"/>
      <c r="B1004" s="87"/>
      <c r="C1004" s="87"/>
      <c r="D1004" s="87"/>
      <c r="E1004" s="87"/>
      <c r="F1004" s="87"/>
      <c r="G1004" s="87"/>
      <c r="H1004" s="87"/>
      <c r="I1004" s="87"/>
      <c r="J1004" s="87"/>
      <c r="K1004" s="87"/>
      <c r="L1004" s="87"/>
      <c r="M1004" s="87"/>
      <c r="N1004" s="87"/>
      <c r="O1004" s="87"/>
      <c r="P1004" s="87"/>
      <c r="Q1004" s="87"/>
      <c r="R1004" s="87"/>
      <c r="S1004" s="87"/>
      <c r="T1004" s="87"/>
      <c r="U1004" s="87"/>
      <c r="V1004" s="87"/>
      <c r="W1004" s="87"/>
      <c r="X1004" s="87"/>
      <c r="Y1004" s="87"/>
      <c r="Z1004" s="87"/>
    </row>
    <row r="1005" spans="1:26" ht="14">
      <c r="A1005" s="87"/>
      <c r="B1005" s="87"/>
      <c r="C1005" s="87"/>
      <c r="D1005" s="87"/>
      <c r="E1005" s="87"/>
      <c r="F1005" s="87"/>
      <c r="G1005" s="87"/>
      <c r="H1005" s="87"/>
      <c r="I1005" s="87"/>
      <c r="J1005" s="87"/>
      <c r="K1005" s="87"/>
      <c r="L1005" s="87"/>
      <c r="M1005" s="87"/>
      <c r="N1005" s="87"/>
      <c r="O1005" s="87"/>
      <c r="P1005" s="87"/>
      <c r="Q1005" s="87"/>
      <c r="R1005" s="87"/>
      <c r="S1005" s="87"/>
      <c r="T1005" s="87"/>
      <c r="U1005" s="87"/>
      <c r="V1005" s="87"/>
      <c r="W1005" s="87"/>
      <c r="X1005" s="87"/>
      <c r="Y1005" s="87"/>
      <c r="Z1005" s="87"/>
    </row>
    <row r="1006" spans="1:26" ht="14">
      <c r="A1006" s="87"/>
      <c r="B1006" s="87"/>
      <c r="C1006" s="87"/>
      <c r="D1006" s="87"/>
      <c r="E1006" s="87"/>
      <c r="F1006" s="87"/>
      <c r="G1006" s="87"/>
      <c r="H1006" s="87"/>
      <c r="I1006" s="87"/>
      <c r="J1006" s="87"/>
      <c r="K1006" s="87"/>
      <c r="L1006" s="87"/>
      <c r="M1006" s="87"/>
      <c r="N1006" s="87"/>
      <c r="O1006" s="87"/>
      <c r="P1006" s="87"/>
      <c r="Q1006" s="87"/>
      <c r="R1006" s="87"/>
      <c r="S1006" s="87"/>
      <c r="T1006" s="87"/>
      <c r="U1006" s="87"/>
      <c r="V1006" s="87"/>
      <c r="W1006" s="87"/>
      <c r="X1006" s="87"/>
      <c r="Y1006" s="87"/>
      <c r="Z1006" s="87"/>
    </row>
    <row r="1007" spans="1:26" ht="14">
      <c r="A1007" s="87"/>
      <c r="B1007" s="87"/>
      <c r="C1007" s="87"/>
      <c r="D1007" s="87"/>
      <c r="E1007" s="87"/>
      <c r="F1007" s="87"/>
      <c r="G1007" s="87"/>
      <c r="H1007" s="87"/>
      <c r="I1007" s="87"/>
      <c r="J1007" s="87"/>
      <c r="K1007" s="87"/>
      <c r="L1007" s="87"/>
      <c r="M1007" s="87"/>
      <c r="N1007" s="87"/>
      <c r="O1007" s="87"/>
      <c r="P1007" s="87"/>
      <c r="Q1007" s="87"/>
      <c r="R1007" s="87"/>
      <c r="S1007" s="87"/>
      <c r="T1007" s="87"/>
      <c r="U1007" s="87"/>
      <c r="V1007" s="87"/>
      <c r="W1007" s="87"/>
      <c r="X1007" s="87"/>
      <c r="Y1007" s="87"/>
      <c r="Z1007" s="87"/>
    </row>
    <row r="1008" spans="1:26" ht="14">
      <c r="A1008" s="87"/>
      <c r="B1008" s="87"/>
      <c r="C1008" s="87"/>
      <c r="D1008" s="87"/>
      <c r="E1008" s="87"/>
      <c r="F1008" s="87"/>
      <c r="G1008" s="87"/>
      <c r="H1008" s="87"/>
      <c r="I1008" s="87"/>
      <c r="J1008" s="87"/>
      <c r="K1008" s="87"/>
      <c r="L1008" s="87"/>
      <c r="M1008" s="87"/>
      <c r="N1008" s="87"/>
      <c r="O1008" s="87"/>
      <c r="P1008" s="87"/>
      <c r="Q1008" s="87"/>
      <c r="R1008" s="87"/>
      <c r="S1008" s="87"/>
      <c r="T1008" s="87"/>
      <c r="U1008" s="87"/>
      <c r="V1008" s="87"/>
      <c r="W1008" s="87"/>
      <c r="X1008" s="87"/>
      <c r="Y1008" s="87"/>
      <c r="Z1008" s="87"/>
    </row>
  </sheetData>
  <hyperlinks>
    <hyperlink ref="B12" r:id="rId1" display="https://www.paletovezbozi.cz/admin/objednavky-detail/?id=12336" xr:uid="{00000000-0004-0000-2C00-000000000000}"/>
  </hyperlinks>
  <pageMargins left="0.7" right="0.7" top="0.78740157499999996" bottom="0.78740157499999996"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outlinePr summaryBelow="0" summaryRight="0"/>
  </sheetPr>
  <dimension ref="A1:W181"/>
  <sheetViews>
    <sheetView workbookViewId="0"/>
  </sheetViews>
  <sheetFormatPr baseColWidth="10" defaultColWidth="14.3984375" defaultRowHeight="15.75" customHeight="1"/>
  <cols>
    <col min="8" max="8" width="17.796875" customWidth="1"/>
    <col min="9" max="9" width="18.19921875" customWidth="1"/>
    <col min="10" max="10" width="9.796875" customWidth="1"/>
    <col min="11" max="11" width="19.19921875" customWidth="1"/>
    <col min="12" max="12" width="10.19921875" customWidth="1"/>
    <col min="13" max="13" width="11.19921875" customWidth="1"/>
    <col min="14" max="14" width="8.3984375" customWidth="1"/>
    <col min="15" max="15" width="8.19921875" customWidth="1"/>
  </cols>
  <sheetData>
    <row r="1" spans="1:23">
      <c r="A1" s="68" t="s">
        <v>9</v>
      </c>
      <c r="B1" s="68" t="s">
        <v>3179</v>
      </c>
      <c r="C1" s="68" t="s">
        <v>572</v>
      </c>
      <c r="D1" s="68"/>
      <c r="E1" s="68"/>
      <c r="F1" s="68" t="s">
        <v>3806</v>
      </c>
      <c r="G1" s="68" t="s">
        <v>3807</v>
      </c>
      <c r="H1" s="68" t="s">
        <v>3808</v>
      </c>
      <c r="J1" s="20" t="s">
        <v>583</v>
      </c>
      <c r="K1" s="20" t="s">
        <v>575</v>
      </c>
      <c r="L1" s="20" t="s">
        <v>576</v>
      </c>
      <c r="M1" s="82" t="s">
        <v>577</v>
      </c>
      <c r="N1" s="20" t="s">
        <v>578</v>
      </c>
      <c r="O1" s="20" t="s">
        <v>579</v>
      </c>
      <c r="P1" s="20" t="s">
        <v>580</v>
      </c>
      <c r="Q1" s="82" t="s">
        <v>581</v>
      </c>
      <c r="R1" s="82" t="s">
        <v>573</v>
      </c>
      <c r="S1" s="82" t="s">
        <v>574</v>
      </c>
      <c r="T1" s="83" t="s">
        <v>582</v>
      </c>
      <c r="U1" s="83" t="s">
        <v>573</v>
      </c>
      <c r="V1" s="83" t="s">
        <v>574</v>
      </c>
      <c r="W1" s="20" t="s">
        <v>583</v>
      </c>
    </row>
    <row r="2" spans="1:23">
      <c r="A2" s="2" t="s">
        <v>3809</v>
      </c>
      <c r="B2" s="68">
        <v>600</v>
      </c>
      <c r="F2" s="84">
        <v>44837</v>
      </c>
      <c r="G2" s="2">
        <v>800</v>
      </c>
      <c r="H2" s="2">
        <v>9</v>
      </c>
      <c r="J2" s="20">
        <v>600</v>
      </c>
      <c r="K2" s="23" t="s">
        <v>584</v>
      </c>
      <c r="L2" s="23">
        <v>30</v>
      </c>
      <c r="M2" s="23">
        <v>41.02</v>
      </c>
      <c r="N2" s="23">
        <v>4.3209999999999997</v>
      </c>
      <c r="O2" s="23">
        <v>17.100000000000001</v>
      </c>
      <c r="P2" s="23">
        <v>5</v>
      </c>
      <c r="Q2" s="23">
        <f t="shared" ref="Q2:Q9" si="0">(P2*L2)+M2+N2</f>
        <v>195.34100000000001</v>
      </c>
      <c r="R2" s="23">
        <f t="shared" ref="R2:R13" si="1">Q2*2.5</f>
        <v>488.35250000000002</v>
      </c>
      <c r="S2" s="23">
        <f t="shared" ref="S2:S13" si="2">R2-Q2</f>
        <v>293.01150000000001</v>
      </c>
      <c r="T2" s="23">
        <f t="shared" ref="T2:T6" si="3">P2*L2+N2+O2</f>
        <v>171.42099999999999</v>
      </c>
      <c r="U2" s="23">
        <f t="shared" ref="U2:U6" si="4">T2*2.5</f>
        <v>428.55250000000001</v>
      </c>
      <c r="V2" s="23">
        <f t="shared" ref="V2:V6" si="5">U2-T2</f>
        <v>257.13150000000002</v>
      </c>
      <c r="W2" s="20">
        <v>600</v>
      </c>
    </row>
    <row r="3" spans="1:23">
      <c r="A3" s="84">
        <v>44837</v>
      </c>
      <c r="B3" s="2">
        <v>250</v>
      </c>
      <c r="C3" s="2" t="s">
        <v>591</v>
      </c>
      <c r="F3" s="84">
        <v>44839</v>
      </c>
      <c r="G3" s="2">
        <v>800</v>
      </c>
      <c r="H3" s="2">
        <v>10</v>
      </c>
      <c r="J3" s="20">
        <v>800</v>
      </c>
      <c r="K3" s="23" t="s">
        <v>585</v>
      </c>
      <c r="L3" s="23">
        <v>50</v>
      </c>
      <c r="M3" s="23">
        <v>84.62</v>
      </c>
      <c r="N3" s="23">
        <v>4.3209999999999997</v>
      </c>
      <c r="O3" s="23">
        <v>17.100000000000001</v>
      </c>
      <c r="P3" s="23">
        <v>5</v>
      </c>
      <c r="Q3" s="23">
        <f t="shared" si="0"/>
        <v>338.94100000000003</v>
      </c>
      <c r="R3" s="23">
        <f t="shared" si="1"/>
        <v>847.35250000000008</v>
      </c>
      <c r="S3" s="23">
        <f t="shared" si="2"/>
        <v>508.41150000000005</v>
      </c>
      <c r="T3" s="23">
        <f t="shared" si="3"/>
        <v>271.42099999999999</v>
      </c>
      <c r="U3" s="23">
        <f t="shared" si="4"/>
        <v>678.55250000000001</v>
      </c>
      <c r="V3" s="23">
        <f t="shared" si="5"/>
        <v>407.13150000000002</v>
      </c>
      <c r="W3" s="20">
        <v>800</v>
      </c>
    </row>
    <row r="4" spans="1:23">
      <c r="A4" s="84">
        <v>44837</v>
      </c>
      <c r="B4" s="2">
        <v>300</v>
      </c>
      <c r="C4" s="2" t="s">
        <v>589</v>
      </c>
      <c r="F4" s="84">
        <v>44841</v>
      </c>
      <c r="G4" s="2">
        <v>800</v>
      </c>
      <c r="H4" s="2">
        <v>10</v>
      </c>
      <c r="J4" s="20">
        <v>600</v>
      </c>
      <c r="K4" s="23" t="s">
        <v>586</v>
      </c>
      <c r="L4" s="23">
        <v>25</v>
      </c>
      <c r="M4" s="23">
        <v>84.62</v>
      </c>
      <c r="N4" s="23">
        <v>4.3209999999999997</v>
      </c>
      <c r="O4" s="23">
        <v>27.25</v>
      </c>
      <c r="P4" s="23">
        <v>5</v>
      </c>
      <c r="Q4" s="23">
        <f t="shared" si="0"/>
        <v>213.941</v>
      </c>
      <c r="R4" s="23">
        <f t="shared" si="1"/>
        <v>534.85249999999996</v>
      </c>
      <c r="S4" s="23">
        <f t="shared" si="2"/>
        <v>320.91149999999993</v>
      </c>
      <c r="T4" s="23">
        <f t="shared" si="3"/>
        <v>156.571</v>
      </c>
      <c r="U4" s="23">
        <f t="shared" si="4"/>
        <v>391.42750000000001</v>
      </c>
      <c r="V4" s="23">
        <f t="shared" si="5"/>
        <v>234.85650000000001</v>
      </c>
      <c r="W4" s="20">
        <v>600</v>
      </c>
    </row>
    <row r="5" spans="1:23">
      <c r="B5" s="68">
        <f>SUM(B2:B4)</f>
        <v>1150</v>
      </c>
      <c r="F5" s="84">
        <v>44844</v>
      </c>
      <c r="G5" s="2">
        <v>1100</v>
      </c>
      <c r="H5" s="2">
        <v>10</v>
      </c>
      <c r="J5" s="20">
        <v>600</v>
      </c>
      <c r="K5" s="23" t="s">
        <v>587</v>
      </c>
      <c r="L5" s="23">
        <v>25</v>
      </c>
      <c r="M5" s="23">
        <v>84.62</v>
      </c>
      <c r="N5" s="23">
        <v>4.3209999999999997</v>
      </c>
      <c r="O5" s="23">
        <v>27.25</v>
      </c>
      <c r="P5" s="23">
        <v>5</v>
      </c>
      <c r="Q5" s="23">
        <f t="shared" si="0"/>
        <v>213.941</v>
      </c>
      <c r="R5" s="23">
        <f t="shared" si="1"/>
        <v>534.85249999999996</v>
      </c>
      <c r="S5" s="23">
        <f t="shared" si="2"/>
        <v>320.91149999999993</v>
      </c>
      <c r="T5" s="23">
        <f t="shared" si="3"/>
        <v>156.571</v>
      </c>
      <c r="U5" s="23">
        <f t="shared" si="4"/>
        <v>391.42750000000001</v>
      </c>
      <c r="V5" s="23">
        <f t="shared" si="5"/>
        <v>234.85650000000001</v>
      </c>
      <c r="W5" s="20">
        <v>600</v>
      </c>
    </row>
    <row r="6" spans="1:23">
      <c r="A6" s="84">
        <v>44841</v>
      </c>
      <c r="B6" s="2">
        <v>500</v>
      </c>
      <c r="C6" s="2" t="s">
        <v>3810</v>
      </c>
      <c r="F6" s="84">
        <v>44846</v>
      </c>
      <c r="G6" s="2">
        <v>1100</v>
      </c>
      <c r="H6" s="2">
        <v>10</v>
      </c>
      <c r="J6" s="20">
        <v>1200</v>
      </c>
      <c r="K6" s="23" t="s">
        <v>588</v>
      </c>
      <c r="L6" s="23">
        <v>100</v>
      </c>
      <c r="M6" s="23">
        <v>0</v>
      </c>
      <c r="N6" s="23">
        <v>0</v>
      </c>
      <c r="O6" s="23"/>
      <c r="P6" s="23">
        <v>2.5</v>
      </c>
      <c r="Q6" s="23">
        <f t="shared" si="0"/>
        <v>250</v>
      </c>
      <c r="R6" s="23">
        <f t="shared" si="1"/>
        <v>625</v>
      </c>
      <c r="S6" s="23">
        <f t="shared" si="2"/>
        <v>375</v>
      </c>
      <c r="T6" s="23">
        <f t="shared" si="3"/>
        <v>250</v>
      </c>
      <c r="U6" s="23">
        <f t="shared" si="4"/>
        <v>625</v>
      </c>
      <c r="V6" s="23">
        <f t="shared" si="5"/>
        <v>375</v>
      </c>
      <c r="W6" s="20">
        <v>1200</v>
      </c>
    </row>
    <row r="7" spans="1:23">
      <c r="A7" s="84">
        <v>44841</v>
      </c>
      <c r="B7" s="2">
        <v>200</v>
      </c>
      <c r="C7" s="2" t="s">
        <v>3811</v>
      </c>
      <c r="F7" s="84">
        <v>44848</v>
      </c>
      <c r="G7" s="2">
        <v>1100</v>
      </c>
      <c r="H7" s="2">
        <v>10</v>
      </c>
      <c r="J7" s="20">
        <v>300</v>
      </c>
      <c r="K7" s="23" t="s">
        <v>589</v>
      </c>
      <c r="L7" s="23">
        <v>15</v>
      </c>
      <c r="M7" s="23">
        <v>15</v>
      </c>
      <c r="N7" s="23">
        <v>0</v>
      </c>
      <c r="O7" s="23"/>
      <c r="P7" s="23">
        <v>5</v>
      </c>
      <c r="Q7" s="23">
        <f t="shared" si="0"/>
        <v>90</v>
      </c>
      <c r="R7" s="23">
        <f t="shared" si="1"/>
        <v>225</v>
      </c>
      <c r="S7" s="23">
        <f t="shared" si="2"/>
        <v>135</v>
      </c>
      <c r="T7" s="23"/>
      <c r="U7" s="23"/>
      <c r="V7" s="23"/>
      <c r="W7" s="20">
        <v>300</v>
      </c>
    </row>
    <row r="8" spans="1:23">
      <c r="A8" s="84">
        <v>44841</v>
      </c>
      <c r="B8" s="2">
        <v>200</v>
      </c>
      <c r="C8" s="2" t="s">
        <v>3811</v>
      </c>
      <c r="F8" s="84">
        <v>44851</v>
      </c>
      <c r="G8" s="2">
        <v>1100</v>
      </c>
      <c r="H8" s="2">
        <v>10</v>
      </c>
      <c r="J8" s="20">
        <v>250</v>
      </c>
      <c r="K8" s="23" t="s">
        <v>590</v>
      </c>
      <c r="L8" s="23">
        <v>5</v>
      </c>
      <c r="M8" s="23">
        <v>15</v>
      </c>
      <c r="N8" s="23">
        <v>0</v>
      </c>
      <c r="O8" s="23"/>
      <c r="P8" s="23">
        <v>15</v>
      </c>
      <c r="Q8" s="23">
        <f t="shared" si="0"/>
        <v>90</v>
      </c>
      <c r="R8" s="23">
        <f t="shared" si="1"/>
        <v>225</v>
      </c>
      <c r="S8" s="23">
        <f t="shared" si="2"/>
        <v>135</v>
      </c>
      <c r="T8" s="23"/>
      <c r="U8" s="23"/>
      <c r="V8" s="23"/>
      <c r="W8" s="20">
        <v>250</v>
      </c>
    </row>
    <row r="9" spans="1:23">
      <c r="A9" s="84">
        <v>44841</v>
      </c>
      <c r="B9" s="2">
        <v>300</v>
      </c>
      <c r="C9" s="2" t="s">
        <v>3812</v>
      </c>
      <c r="F9" s="84">
        <v>44853</v>
      </c>
      <c r="G9" s="2">
        <v>1100</v>
      </c>
      <c r="H9" s="2">
        <v>10</v>
      </c>
      <c r="J9" s="20">
        <v>250</v>
      </c>
      <c r="K9" s="23" t="s">
        <v>591</v>
      </c>
      <c r="L9" s="23">
        <v>10</v>
      </c>
      <c r="M9" s="23">
        <v>15</v>
      </c>
      <c r="N9" s="23">
        <v>0</v>
      </c>
      <c r="O9" s="23"/>
      <c r="P9" s="23">
        <v>5</v>
      </c>
      <c r="Q9" s="23">
        <f t="shared" si="0"/>
        <v>65</v>
      </c>
      <c r="R9" s="23">
        <f t="shared" si="1"/>
        <v>162.5</v>
      </c>
      <c r="S9" s="23">
        <f t="shared" si="2"/>
        <v>97.5</v>
      </c>
      <c r="T9" s="23"/>
      <c r="U9" s="23"/>
      <c r="V9" s="23"/>
      <c r="W9" s="20">
        <v>250</v>
      </c>
    </row>
    <row r="10" spans="1:23">
      <c r="A10" s="84">
        <v>44841</v>
      </c>
      <c r="B10" s="2">
        <v>600</v>
      </c>
      <c r="C10" s="2" t="s">
        <v>3813</v>
      </c>
      <c r="F10" s="84">
        <v>44855</v>
      </c>
      <c r="G10" s="2">
        <v>1100</v>
      </c>
      <c r="H10" s="2">
        <v>10</v>
      </c>
      <c r="J10" s="20">
        <v>200</v>
      </c>
      <c r="K10" s="23" t="s">
        <v>592</v>
      </c>
      <c r="L10" s="23">
        <v>10</v>
      </c>
      <c r="M10" s="23">
        <v>15</v>
      </c>
      <c r="N10" s="23">
        <v>2.15</v>
      </c>
      <c r="O10" s="23"/>
      <c r="P10" s="23">
        <v>2.5</v>
      </c>
      <c r="Q10" s="23">
        <f t="shared" ref="Q10:Q12" si="6">(P10*L10)+M10+$E$44</f>
        <v>40</v>
      </c>
      <c r="R10" s="23">
        <f t="shared" si="1"/>
        <v>100</v>
      </c>
      <c r="S10" s="23">
        <f t="shared" si="2"/>
        <v>60</v>
      </c>
      <c r="T10" s="23"/>
      <c r="U10" s="23"/>
      <c r="V10" s="23"/>
      <c r="W10" s="20">
        <v>200</v>
      </c>
    </row>
    <row r="11" spans="1:23">
      <c r="A11" s="84">
        <v>44841</v>
      </c>
      <c r="B11" s="2">
        <v>100</v>
      </c>
      <c r="C11" s="2" t="s">
        <v>3814</v>
      </c>
      <c r="F11" s="84">
        <v>44858</v>
      </c>
      <c r="G11" s="2">
        <v>1100</v>
      </c>
      <c r="H11" s="2">
        <v>10</v>
      </c>
      <c r="J11" s="77">
        <v>1000</v>
      </c>
      <c r="K11" s="85" t="s">
        <v>593</v>
      </c>
      <c r="L11" s="85">
        <v>5</v>
      </c>
      <c r="M11" s="85">
        <v>15</v>
      </c>
      <c r="N11" s="85">
        <v>0</v>
      </c>
      <c r="O11" s="85">
        <v>0</v>
      </c>
      <c r="P11" s="85">
        <v>42.698</v>
      </c>
      <c r="Q11" s="23">
        <f t="shared" si="6"/>
        <v>228.49</v>
      </c>
      <c r="R11" s="23">
        <f t="shared" si="1"/>
        <v>571.22500000000002</v>
      </c>
      <c r="S11" s="23">
        <f t="shared" si="2"/>
        <v>342.73500000000001</v>
      </c>
      <c r="T11" s="85"/>
      <c r="U11" s="85"/>
      <c r="V11" s="85"/>
      <c r="W11" s="77">
        <v>1000</v>
      </c>
    </row>
    <row r="12" spans="1:23">
      <c r="A12" s="84">
        <v>44841</v>
      </c>
      <c r="B12" s="2">
        <v>600</v>
      </c>
      <c r="C12" s="2" t="s">
        <v>3815</v>
      </c>
      <c r="F12" s="84">
        <v>44860</v>
      </c>
      <c r="G12" s="2">
        <v>1100</v>
      </c>
      <c r="H12" s="2">
        <v>10</v>
      </c>
      <c r="J12" s="77">
        <v>500</v>
      </c>
      <c r="K12" s="85" t="s">
        <v>594</v>
      </c>
      <c r="L12" s="85">
        <v>5</v>
      </c>
      <c r="M12" s="85">
        <v>15</v>
      </c>
      <c r="N12" s="85">
        <v>0</v>
      </c>
      <c r="O12" s="85">
        <v>0</v>
      </c>
      <c r="P12" s="85">
        <v>18.228000000000002</v>
      </c>
      <c r="Q12" s="23">
        <f t="shared" si="6"/>
        <v>106.14000000000001</v>
      </c>
      <c r="R12" s="23">
        <f t="shared" si="1"/>
        <v>265.35000000000002</v>
      </c>
      <c r="S12" s="23">
        <f t="shared" si="2"/>
        <v>159.21</v>
      </c>
      <c r="T12" s="85"/>
      <c r="U12" s="85"/>
      <c r="V12" s="85"/>
      <c r="W12" s="77">
        <v>500</v>
      </c>
    </row>
    <row r="13" spans="1:23">
      <c r="A13" s="84">
        <v>44841</v>
      </c>
      <c r="B13" s="2">
        <v>100</v>
      </c>
      <c r="C13" s="2" t="s">
        <v>3814</v>
      </c>
      <c r="F13" s="84">
        <v>44865</v>
      </c>
      <c r="G13" s="2">
        <v>1100</v>
      </c>
      <c r="H13" s="2">
        <v>10</v>
      </c>
      <c r="J13" s="77">
        <v>999</v>
      </c>
      <c r="K13" s="85" t="s">
        <v>3816</v>
      </c>
      <c r="L13" s="85">
        <v>25</v>
      </c>
      <c r="M13" s="23">
        <v>41.02</v>
      </c>
      <c r="N13" s="85">
        <v>4.3209999999999997</v>
      </c>
      <c r="O13" s="85"/>
      <c r="P13" s="85">
        <v>2.5</v>
      </c>
      <c r="Q13" s="85">
        <f t="shared" ref="Q13:Q14" si="7">(P13*L13)+M13+N13</f>
        <v>107.84100000000001</v>
      </c>
      <c r="R13" s="85">
        <f t="shared" si="1"/>
        <v>269.60250000000002</v>
      </c>
      <c r="S13" s="85">
        <f t="shared" si="2"/>
        <v>161.76150000000001</v>
      </c>
      <c r="T13" s="85"/>
    </row>
    <row r="14" spans="1:23">
      <c r="A14" s="84">
        <v>44841</v>
      </c>
      <c r="B14" s="2">
        <v>200</v>
      </c>
      <c r="C14" s="2" t="s">
        <v>3811</v>
      </c>
      <c r="F14" s="84">
        <v>44867</v>
      </c>
      <c r="G14" s="2">
        <v>1100</v>
      </c>
      <c r="H14" s="2">
        <v>10</v>
      </c>
      <c r="J14" s="85">
        <v>300</v>
      </c>
      <c r="K14" s="85" t="s">
        <v>3812</v>
      </c>
      <c r="L14" s="85">
        <v>20</v>
      </c>
      <c r="M14" s="85">
        <v>15</v>
      </c>
      <c r="N14" s="85">
        <v>0</v>
      </c>
      <c r="O14" s="85"/>
      <c r="P14" s="85">
        <v>5</v>
      </c>
      <c r="Q14" s="85">
        <f t="shared" si="7"/>
        <v>115</v>
      </c>
      <c r="R14" s="85"/>
      <c r="S14" s="85"/>
      <c r="T14" s="85"/>
    </row>
    <row r="15" spans="1:23">
      <c r="A15" s="84">
        <v>44841</v>
      </c>
      <c r="B15" s="2">
        <v>200</v>
      </c>
      <c r="C15" s="2" t="s">
        <v>3811</v>
      </c>
      <c r="F15" s="84">
        <v>44869</v>
      </c>
      <c r="G15" s="2">
        <v>1100</v>
      </c>
      <c r="H15" s="2">
        <v>10</v>
      </c>
      <c r="J15" s="85"/>
      <c r="K15" s="85"/>
      <c r="L15" s="85"/>
      <c r="M15" s="85"/>
      <c r="N15" s="85"/>
      <c r="O15" s="85"/>
      <c r="P15" s="85"/>
      <c r="Q15" s="85"/>
      <c r="R15" s="85"/>
      <c r="S15" s="85"/>
      <c r="T15" s="85"/>
    </row>
    <row r="16" spans="1:23">
      <c r="A16" s="84">
        <v>44841</v>
      </c>
      <c r="B16" s="2">
        <v>200</v>
      </c>
      <c r="C16" s="2" t="s">
        <v>3811</v>
      </c>
      <c r="F16" s="84">
        <v>44872</v>
      </c>
      <c r="G16" s="2">
        <v>1100</v>
      </c>
      <c r="H16" s="2">
        <v>10</v>
      </c>
      <c r="J16" s="85"/>
      <c r="K16" s="85"/>
      <c r="L16" s="85"/>
      <c r="M16" s="85"/>
      <c r="N16" s="85"/>
      <c r="O16" s="85"/>
      <c r="P16" s="85"/>
      <c r="Q16" s="85"/>
      <c r="R16" s="85"/>
      <c r="S16" s="85"/>
      <c r="T16" s="85"/>
    </row>
    <row r="17" spans="1:20">
      <c r="B17" s="68">
        <f>SUM(B5:B16)</f>
        <v>4350</v>
      </c>
      <c r="F17" s="84">
        <v>44874</v>
      </c>
      <c r="G17" s="2">
        <v>1100</v>
      </c>
      <c r="H17" s="2">
        <v>10</v>
      </c>
      <c r="J17" s="85"/>
      <c r="K17" s="85"/>
      <c r="L17" s="85"/>
      <c r="M17" s="85"/>
      <c r="N17" s="85"/>
      <c r="O17" s="85"/>
      <c r="P17" s="85"/>
      <c r="Q17" s="85"/>
      <c r="R17" s="85"/>
      <c r="S17" s="85"/>
      <c r="T17" s="85"/>
    </row>
    <row r="18" spans="1:20">
      <c r="A18" s="420">
        <v>44844</v>
      </c>
      <c r="B18" s="421">
        <v>3750</v>
      </c>
      <c r="C18" s="421" t="s">
        <v>3817</v>
      </c>
      <c r="F18" s="84">
        <v>44876</v>
      </c>
      <c r="G18" s="2">
        <v>1100</v>
      </c>
      <c r="H18" s="2">
        <v>10</v>
      </c>
      <c r="J18" s="85"/>
      <c r="K18" s="85"/>
      <c r="L18" s="85"/>
      <c r="M18" s="85"/>
      <c r="N18" s="85"/>
      <c r="O18" s="85"/>
      <c r="P18" s="85"/>
      <c r="Q18" s="85"/>
      <c r="R18" s="85"/>
      <c r="S18" s="85"/>
      <c r="T18" s="85"/>
    </row>
    <row r="19" spans="1:20">
      <c r="B19" s="68">
        <f>B17-B18</f>
        <v>600</v>
      </c>
      <c r="C19" s="2" t="s">
        <v>3818</v>
      </c>
      <c r="F19" s="84">
        <v>44879</v>
      </c>
      <c r="G19" s="2">
        <v>1100</v>
      </c>
      <c r="H19" s="2">
        <v>10</v>
      </c>
      <c r="J19" s="85"/>
      <c r="K19" s="85"/>
      <c r="L19" s="85"/>
      <c r="M19" s="85"/>
      <c r="N19" s="85"/>
      <c r="O19" s="85"/>
      <c r="P19" s="85"/>
      <c r="Q19" s="85"/>
      <c r="R19" s="85"/>
      <c r="S19" s="85"/>
      <c r="T19" s="85"/>
    </row>
    <row r="20" spans="1:20">
      <c r="A20" s="84">
        <v>44844</v>
      </c>
      <c r="B20" s="2">
        <v>250</v>
      </c>
      <c r="C20" s="2" t="s">
        <v>591</v>
      </c>
      <c r="F20" s="84">
        <v>44881</v>
      </c>
      <c r="G20" s="2">
        <v>1100</v>
      </c>
      <c r="H20" s="2">
        <v>10</v>
      </c>
      <c r="K20" s="59"/>
      <c r="O20" s="85"/>
    </row>
    <row r="21" spans="1:20">
      <c r="A21" s="84">
        <v>44844</v>
      </c>
      <c r="B21" s="2">
        <v>200</v>
      </c>
      <c r="C21" s="2" t="s">
        <v>3811</v>
      </c>
      <c r="F21" s="84">
        <v>44883</v>
      </c>
      <c r="G21" s="2">
        <v>1100</v>
      </c>
      <c r="H21" s="2">
        <v>10</v>
      </c>
      <c r="K21" s="59"/>
    </row>
    <row r="22" spans="1:20">
      <c r="B22" s="68">
        <f>B19+B20+B21</f>
        <v>1050</v>
      </c>
      <c r="F22" s="84">
        <v>44886</v>
      </c>
      <c r="G22" s="2">
        <v>1100</v>
      </c>
      <c r="H22" s="2">
        <v>10</v>
      </c>
    </row>
    <row r="23" spans="1:20">
      <c r="A23" s="84">
        <v>44846</v>
      </c>
      <c r="B23" s="2">
        <v>200</v>
      </c>
      <c r="C23" s="2" t="s">
        <v>3811</v>
      </c>
      <c r="F23" s="84">
        <v>44888</v>
      </c>
      <c r="G23" s="2">
        <v>1100</v>
      </c>
      <c r="H23" s="2">
        <v>10</v>
      </c>
    </row>
    <row r="24" spans="1:20">
      <c r="A24" s="84">
        <v>44846</v>
      </c>
      <c r="B24" s="2">
        <v>200</v>
      </c>
      <c r="C24" s="2" t="s">
        <v>3811</v>
      </c>
      <c r="F24" s="84">
        <v>44890</v>
      </c>
      <c r="G24" s="2">
        <v>1100</v>
      </c>
      <c r="H24" s="2">
        <v>10</v>
      </c>
    </row>
    <row r="25" spans="1:20">
      <c r="A25" s="84">
        <v>44846</v>
      </c>
      <c r="B25" s="2">
        <v>200</v>
      </c>
      <c r="C25" s="2" t="s">
        <v>3811</v>
      </c>
      <c r="F25" s="84">
        <v>44893</v>
      </c>
      <c r="G25" s="2">
        <v>1100</v>
      </c>
      <c r="H25" s="2" t="s">
        <v>3819</v>
      </c>
    </row>
    <row r="26" spans="1:20">
      <c r="A26" s="84">
        <v>44846</v>
      </c>
      <c r="B26" s="2">
        <v>1000</v>
      </c>
      <c r="C26" s="2" t="s">
        <v>3820</v>
      </c>
      <c r="F26" s="84">
        <v>44895</v>
      </c>
      <c r="G26" s="2">
        <v>1100</v>
      </c>
      <c r="H26" s="2" t="s">
        <v>3819</v>
      </c>
    </row>
    <row r="27" spans="1:20">
      <c r="A27" s="84">
        <v>44846</v>
      </c>
      <c r="B27" s="2">
        <v>250</v>
      </c>
      <c r="C27" s="2" t="s">
        <v>591</v>
      </c>
      <c r="F27" s="84">
        <v>45265</v>
      </c>
      <c r="H27" s="2">
        <v>10</v>
      </c>
    </row>
    <row r="28" spans="1:20">
      <c r="A28" s="84">
        <v>44846</v>
      </c>
      <c r="B28" s="2">
        <v>600</v>
      </c>
      <c r="C28" s="2" t="s">
        <v>3815</v>
      </c>
      <c r="F28" s="84">
        <v>45266</v>
      </c>
      <c r="H28" s="2">
        <v>10</v>
      </c>
    </row>
    <row r="29" spans="1:20">
      <c r="A29" s="84">
        <v>44846</v>
      </c>
      <c r="B29" s="2">
        <v>100</v>
      </c>
      <c r="C29" s="2" t="s">
        <v>3814</v>
      </c>
      <c r="F29" s="84">
        <v>45267</v>
      </c>
      <c r="H29" s="2">
        <v>10</v>
      </c>
    </row>
    <row r="30" spans="1:20">
      <c r="A30" s="84">
        <v>44846</v>
      </c>
      <c r="B30" s="2">
        <v>250</v>
      </c>
      <c r="C30" s="2" t="s">
        <v>590</v>
      </c>
      <c r="F30" s="84">
        <v>45268</v>
      </c>
      <c r="H30" s="2">
        <v>10</v>
      </c>
    </row>
    <row r="31" spans="1:20">
      <c r="A31" s="84"/>
      <c r="B31" s="68">
        <f>SUM(B22:B30)</f>
        <v>3850</v>
      </c>
      <c r="F31" s="422">
        <v>45270</v>
      </c>
      <c r="H31" s="2">
        <v>5</v>
      </c>
    </row>
    <row r="32" spans="1:20">
      <c r="A32" s="420">
        <v>44848</v>
      </c>
      <c r="B32" s="421">
        <v>3250</v>
      </c>
      <c r="C32" s="421" t="s">
        <v>3817</v>
      </c>
      <c r="F32" s="84">
        <v>45272</v>
      </c>
      <c r="H32" s="2">
        <v>10</v>
      </c>
    </row>
    <row r="33" spans="1:10">
      <c r="B33" s="68">
        <v>600</v>
      </c>
      <c r="C33" s="2" t="s">
        <v>3818</v>
      </c>
      <c r="F33" s="84">
        <v>45273</v>
      </c>
      <c r="H33" s="2">
        <v>10</v>
      </c>
    </row>
    <row r="34" spans="1:10">
      <c r="A34" s="84">
        <v>44848</v>
      </c>
      <c r="B34" s="2">
        <v>200</v>
      </c>
      <c r="C34" s="2" t="s">
        <v>3811</v>
      </c>
      <c r="F34" s="84">
        <v>45276</v>
      </c>
      <c r="H34" s="2">
        <v>10</v>
      </c>
    </row>
    <row r="35" spans="1:10">
      <c r="A35" s="84">
        <v>44848</v>
      </c>
      <c r="B35" s="2">
        <v>200</v>
      </c>
      <c r="C35" s="2" t="s">
        <v>3811</v>
      </c>
      <c r="F35" s="84">
        <v>45279</v>
      </c>
      <c r="H35" s="2">
        <v>10</v>
      </c>
    </row>
    <row r="36" spans="1:10">
      <c r="A36" s="84">
        <v>44848</v>
      </c>
      <c r="B36" s="2">
        <v>1000</v>
      </c>
      <c r="C36" s="2" t="s">
        <v>3820</v>
      </c>
      <c r="F36" s="84">
        <v>45280</v>
      </c>
      <c r="H36" s="2">
        <v>10</v>
      </c>
    </row>
    <row r="37" spans="1:10">
      <c r="A37" s="84">
        <v>44848</v>
      </c>
      <c r="B37" s="2">
        <v>300</v>
      </c>
      <c r="C37" s="2" t="s">
        <v>3812</v>
      </c>
      <c r="F37" s="84">
        <v>45281</v>
      </c>
      <c r="H37" s="2">
        <v>10</v>
      </c>
    </row>
    <row r="38" spans="1:10">
      <c r="A38" s="84">
        <v>44848</v>
      </c>
      <c r="B38" s="2">
        <v>300</v>
      </c>
      <c r="C38" s="2" t="s">
        <v>3812</v>
      </c>
      <c r="F38" s="84">
        <v>45282</v>
      </c>
      <c r="H38" s="2">
        <v>9</v>
      </c>
    </row>
    <row r="39" spans="1:10">
      <c r="A39" s="84">
        <v>44848</v>
      </c>
      <c r="B39" s="2">
        <v>200</v>
      </c>
      <c r="C39" s="2" t="s">
        <v>3811</v>
      </c>
      <c r="F39" s="84">
        <v>45283</v>
      </c>
      <c r="H39" s="2">
        <v>4</v>
      </c>
    </row>
    <row r="40" spans="1:10">
      <c r="A40" s="84">
        <v>44848</v>
      </c>
      <c r="B40" s="2">
        <v>250</v>
      </c>
      <c r="C40" s="2" t="s">
        <v>591</v>
      </c>
    </row>
    <row r="41" spans="1:10">
      <c r="A41" s="84">
        <v>44848</v>
      </c>
      <c r="B41" s="2">
        <v>1000</v>
      </c>
      <c r="C41" s="2" t="s">
        <v>3820</v>
      </c>
    </row>
    <row r="42" spans="1:10">
      <c r="A42" s="84">
        <v>44848</v>
      </c>
      <c r="B42" s="2">
        <v>500</v>
      </c>
      <c r="C42" s="2" t="s">
        <v>3810</v>
      </c>
    </row>
    <row r="43" spans="1:10">
      <c r="A43" s="84">
        <v>44848</v>
      </c>
      <c r="B43" s="2">
        <v>250</v>
      </c>
      <c r="C43" s="2" t="s">
        <v>591</v>
      </c>
    </row>
    <row r="44" spans="1:10">
      <c r="A44" s="84">
        <v>44848</v>
      </c>
      <c r="B44" s="2">
        <v>200</v>
      </c>
      <c r="C44" s="2" t="s">
        <v>3811</v>
      </c>
    </row>
    <row r="45" spans="1:10">
      <c r="A45" s="84">
        <v>44848</v>
      </c>
      <c r="B45" s="2">
        <v>1000</v>
      </c>
      <c r="C45" s="2" t="s">
        <v>3820</v>
      </c>
    </row>
    <row r="46" spans="1:10">
      <c r="A46" s="84">
        <v>44848</v>
      </c>
      <c r="B46" s="2">
        <v>500</v>
      </c>
      <c r="C46" s="2" t="s">
        <v>3810</v>
      </c>
      <c r="F46" s="54" t="s">
        <v>3821</v>
      </c>
      <c r="G46" s="54"/>
      <c r="I46" s="54" t="s">
        <v>3822</v>
      </c>
      <c r="J46" s="54"/>
    </row>
    <row r="47" spans="1:10">
      <c r="A47" s="84">
        <v>44848</v>
      </c>
      <c r="B47" s="2">
        <v>250</v>
      </c>
      <c r="C47" s="2" t="s">
        <v>591</v>
      </c>
      <c r="F47" s="54" t="s">
        <v>3823</v>
      </c>
      <c r="G47" s="54">
        <v>26600</v>
      </c>
      <c r="I47" s="54" t="s">
        <v>3823</v>
      </c>
      <c r="J47" s="54">
        <v>18392</v>
      </c>
    </row>
    <row r="48" spans="1:10">
      <c r="A48" s="84">
        <v>44848</v>
      </c>
      <c r="B48" s="2">
        <v>300</v>
      </c>
      <c r="C48" s="2" t="s">
        <v>3812</v>
      </c>
      <c r="F48" s="54" t="s">
        <v>3824</v>
      </c>
      <c r="G48" s="54">
        <v>25200</v>
      </c>
      <c r="I48" s="54" t="s">
        <v>3824</v>
      </c>
      <c r="J48" s="54">
        <v>12980</v>
      </c>
    </row>
    <row r="49" spans="1:10">
      <c r="A49" s="84">
        <v>44848</v>
      </c>
      <c r="B49" s="2">
        <v>500</v>
      </c>
      <c r="C49" s="2" t="s">
        <v>3810</v>
      </c>
      <c r="F49" s="54" t="s">
        <v>3825</v>
      </c>
      <c r="G49" s="54">
        <v>9191</v>
      </c>
      <c r="I49" s="54" t="s">
        <v>3825</v>
      </c>
      <c r="J49" s="54">
        <v>856</v>
      </c>
    </row>
    <row r="50" spans="1:10">
      <c r="A50" s="84">
        <v>44848</v>
      </c>
      <c r="B50" s="2">
        <v>300</v>
      </c>
      <c r="C50" s="2" t="s">
        <v>589</v>
      </c>
      <c r="F50" s="54"/>
      <c r="G50" s="54"/>
      <c r="I50" s="54"/>
      <c r="J50" s="54"/>
    </row>
    <row r="51" spans="1:10">
      <c r="A51" s="84">
        <v>44848</v>
      </c>
      <c r="B51" s="2">
        <v>200</v>
      </c>
      <c r="C51" s="2" t="s">
        <v>3811</v>
      </c>
      <c r="F51" s="54" t="s">
        <v>3826</v>
      </c>
      <c r="G51" s="54">
        <v>35649</v>
      </c>
      <c r="I51" s="54" t="s">
        <v>3826</v>
      </c>
      <c r="J51" s="54">
        <v>11750</v>
      </c>
    </row>
    <row r="52" spans="1:10">
      <c r="A52" s="84">
        <v>44848</v>
      </c>
      <c r="B52" s="2">
        <v>250</v>
      </c>
      <c r="C52" s="2" t="s">
        <v>591</v>
      </c>
      <c r="F52" s="54" t="s">
        <v>3827</v>
      </c>
      <c r="G52" s="54">
        <v>9191</v>
      </c>
      <c r="I52" s="54" t="s">
        <v>3827</v>
      </c>
      <c r="J52" s="54">
        <v>856</v>
      </c>
    </row>
    <row r="53" spans="1:10">
      <c r="B53" s="68">
        <f>SUM(B33:B52)</f>
        <v>8300</v>
      </c>
    </row>
    <row r="54" spans="1:10">
      <c r="A54" s="423">
        <v>44851</v>
      </c>
      <c r="B54" s="424">
        <v>7700</v>
      </c>
      <c r="C54" s="424" t="s">
        <v>3817</v>
      </c>
    </row>
    <row r="55" spans="1:10">
      <c r="A55" s="84">
        <v>44851</v>
      </c>
      <c r="B55" s="68">
        <f>B53-B54</f>
        <v>600</v>
      </c>
      <c r="C55" s="2" t="s">
        <v>3818</v>
      </c>
      <c r="F55" s="2" t="s">
        <v>3828</v>
      </c>
    </row>
    <row r="56" spans="1:10">
      <c r="A56" s="84">
        <v>44851</v>
      </c>
      <c r="B56" s="2">
        <v>300</v>
      </c>
      <c r="C56" s="2" t="s">
        <v>589</v>
      </c>
      <c r="F56" s="2" t="s">
        <v>3829</v>
      </c>
    </row>
    <row r="57" spans="1:10">
      <c r="A57" s="84">
        <v>44851</v>
      </c>
      <c r="B57" s="2">
        <v>1000</v>
      </c>
      <c r="C57" s="2" t="s">
        <v>3820</v>
      </c>
      <c r="F57" s="2" t="s">
        <v>3830</v>
      </c>
    </row>
    <row r="58" spans="1:10">
      <c r="A58" s="84">
        <v>44851</v>
      </c>
      <c r="B58" s="2">
        <v>500</v>
      </c>
      <c r="C58" s="2" t="s">
        <v>3810</v>
      </c>
      <c r="F58" s="2" t="s">
        <v>3831</v>
      </c>
    </row>
    <row r="59" spans="1:10">
      <c r="A59" s="84">
        <v>44851</v>
      </c>
      <c r="B59" s="2">
        <v>600</v>
      </c>
      <c r="C59" s="2" t="s">
        <v>3813</v>
      </c>
      <c r="F59" s="2" t="s">
        <v>3832</v>
      </c>
    </row>
    <row r="60" spans="1:10">
      <c r="A60" s="84">
        <v>44851</v>
      </c>
      <c r="B60" s="2">
        <v>200</v>
      </c>
      <c r="C60" s="2" t="s">
        <v>3811</v>
      </c>
    </row>
    <row r="61" spans="1:10">
      <c r="A61" s="84">
        <v>44851</v>
      </c>
      <c r="B61" s="2">
        <v>250</v>
      </c>
      <c r="C61" s="2" t="s">
        <v>591</v>
      </c>
    </row>
    <row r="62" spans="1:10">
      <c r="A62" s="84">
        <v>44851</v>
      </c>
      <c r="B62" s="2">
        <v>1000</v>
      </c>
      <c r="C62" s="2" t="s">
        <v>3820</v>
      </c>
    </row>
    <row r="63" spans="1:10">
      <c r="A63" s="84">
        <v>44851</v>
      </c>
      <c r="B63" s="2">
        <v>250</v>
      </c>
      <c r="C63" s="2" t="s">
        <v>591</v>
      </c>
    </row>
    <row r="64" spans="1:10">
      <c r="A64" s="84">
        <v>44851</v>
      </c>
      <c r="B64" s="2">
        <v>1000</v>
      </c>
      <c r="C64" s="2" t="s">
        <v>3820</v>
      </c>
    </row>
    <row r="65" spans="1:3">
      <c r="A65" s="84">
        <v>44851</v>
      </c>
      <c r="B65" s="2">
        <v>200</v>
      </c>
      <c r="C65" s="2" t="s">
        <v>3811</v>
      </c>
    </row>
    <row r="66" spans="1:3">
      <c r="A66" s="84">
        <v>44851</v>
      </c>
      <c r="B66" s="2">
        <v>300</v>
      </c>
      <c r="C66" s="2" t="s">
        <v>3833</v>
      </c>
    </row>
    <row r="67" spans="1:3">
      <c r="B67" s="68">
        <f>SUM(B55:B66)</f>
        <v>6200</v>
      </c>
    </row>
    <row r="68" spans="1:3">
      <c r="A68" s="84">
        <v>44853</v>
      </c>
      <c r="B68" s="2">
        <v>300</v>
      </c>
      <c r="C68" s="2" t="s">
        <v>3833</v>
      </c>
    </row>
    <row r="69" spans="1:3">
      <c r="A69" s="84">
        <v>44853</v>
      </c>
      <c r="B69" s="2">
        <v>300</v>
      </c>
      <c r="C69" s="2" t="s">
        <v>3833</v>
      </c>
    </row>
    <row r="70" spans="1:3">
      <c r="A70" s="84">
        <v>44853</v>
      </c>
      <c r="B70" s="2">
        <v>200</v>
      </c>
      <c r="C70" s="2" t="s">
        <v>3811</v>
      </c>
    </row>
    <row r="71" spans="1:3">
      <c r="A71" s="84">
        <v>44853</v>
      </c>
      <c r="B71" s="2">
        <v>600</v>
      </c>
      <c r="C71" s="2" t="s">
        <v>3813</v>
      </c>
    </row>
    <row r="72" spans="1:3">
      <c r="B72" s="68">
        <f>SUM(B67:B71)</f>
        <v>7600</v>
      </c>
    </row>
    <row r="73" spans="1:3">
      <c r="A73" s="423">
        <v>44855</v>
      </c>
      <c r="B73" s="424">
        <v>7000</v>
      </c>
      <c r="C73" s="424" t="s">
        <v>3817</v>
      </c>
    </row>
    <row r="74" spans="1:3">
      <c r="A74" s="84">
        <v>44855</v>
      </c>
      <c r="B74" s="2">
        <f>B72-B73</f>
        <v>600</v>
      </c>
      <c r="C74" s="2" t="s">
        <v>3818</v>
      </c>
    </row>
    <row r="75" spans="1:3">
      <c r="A75" s="84">
        <v>44855</v>
      </c>
      <c r="B75" s="2">
        <v>300</v>
      </c>
      <c r="C75" s="2" t="s">
        <v>3833</v>
      </c>
    </row>
    <row r="76" spans="1:3">
      <c r="A76" s="84">
        <v>44855</v>
      </c>
      <c r="B76" s="2">
        <v>300</v>
      </c>
      <c r="C76" s="2" t="s">
        <v>589</v>
      </c>
    </row>
    <row r="77" spans="1:3">
      <c r="A77" s="84">
        <v>44855</v>
      </c>
      <c r="B77" s="2">
        <v>999</v>
      </c>
      <c r="C77" s="2" t="s">
        <v>3834</v>
      </c>
    </row>
    <row r="78" spans="1:3">
      <c r="A78" s="84">
        <v>44855</v>
      </c>
      <c r="B78" s="2">
        <v>300</v>
      </c>
      <c r="C78" s="2" t="s">
        <v>3833</v>
      </c>
    </row>
    <row r="79" spans="1:3">
      <c r="A79" s="84">
        <v>44855</v>
      </c>
      <c r="B79" s="2">
        <v>500</v>
      </c>
      <c r="C79" s="2" t="s">
        <v>3810</v>
      </c>
    </row>
    <row r="80" spans="1:3">
      <c r="A80" s="84">
        <v>44855</v>
      </c>
      <c r="B80" s="2">
        <v>300</v>
      </c>
      <c r="C80" s="2" t="s">
        <v>589</v>
      </c>
    </row>
    <row r="81" spans="1:3">
      <c r="A81" s="84">
        <v>44855</v>
      </c>
      <c r="B81" s="2">
        <v>1000</v>
      </c>
      <c r="C81" s="2" t="s">
        <v>3820</v>
      </c>
    </row>
    <row r="82" spans="1:3">
      <c r="A82" s="84">
        <v>44855</v>
      </c>
      <c r="B82" s="2">
        <v>1000</v>
      </c>
      <c r="C82" s="2" t="s">
        <v>3820</v>
      </c>
    </row>
    <row r="83" spans="1:3">
      <c r="A83" s="84">
        <v>44855</v>
      </c>
      <c r="B83" s="2">
        <v>1000</v>
      </c>
      <c r="C83" s="2" t="s">
        <v>3820</v>
      </c>
    </row>
    <row r="84" spans="1:3">
      <c r="B84" s="68">
        <f>SUM(B74:B83)</f>
        <v>6299</v>
      </c>
    </row>
    <row r="85" spans="1:3">
      <c r="A85" s="424"/>
      <c r="B85" s="424">
        <v>5699</v>
      </c>
      <c r="C85" s="424" t="s">
        <v>3817</v>
      </c>
    </row>
    <row r="86" spans="1:3">
      <c r="A86" s="84"/>
      <c r="B86" s="2">
        <f>B84-B85</f>
        <v>600</v>
      </c>
      <c r="C86" s="2" t="s">
        <v>3818</v>
      </c>
    </row>
    <row r="87" spans="1:3">
      <c r="A87" s="84">
        <v>44858</v>
      </c>
      <c r="B87" s="2">
        <v>0</v>
      </c>
    </row>
    <row r="88" spans="1:3">
      <c r="A88" s="84">
        <v>44860</v>
      </c>
      <c r="B88" s="2">
        <v>200</v>
      </c>
      <c r="C88" s="2" t="s">
        <v>3811</v>
      </c>
    </row>
    <row r="89" spans="1:3">
      <c r="A89" s="84">
        <v>44860</v>
      </c>
      <c r="B89" s="2">
        <v>300</v>
      </c>
      <c r="C89" s="2" t="s">
        <v>3812</v>
      </c>
    </row>
    <row r="90" spans="1:3">
      <c r="A90" s="84">
        <v>44860</v>
      </c>
      <c r="B90" s="2">
        <v>250</v>
      </c>
      <c r="C90" s="2" t="s">
        <v>590</v>
      </c>
    </row>
    <row r="91" spans="1:3">
      <c r="B91" s="68">
        <f>B86+B88+B89+B90</f>
        <v>1350</v>
      </c>
    </row>
    <row r="92" spans="1:3">
      <c r="A92" s="84">
        <v>44865</v>
      </c>
      <c r="B92" s="2">
        <v>250</v>
      </c>
      <c r="C92" s="2" t="s">
        <v>591</v>
      </c>
    </row>
    <row r="93" spans="1:3">
      <c r="A93" s="84"/>
      <c r="B93" s="2">
        <v>500</v>
      </c>
      <c r="C93" s="2" t="s">
        <v>3810</v>
      </c>
    </row>
    <row r="94" spans="1:3">
      <c r="A94" s="84"/>
      <c r="B94" s="2">
        <v>300</v>
      </c>
      <c r="C94" s="2" t="s">
        <v>3812</v>
      </c>
    </row>
    <row r="95" spans="1:3">
      <c r="A95" s="84"/>
      <c r="B95" s="2">
        <v>300</v>
      </c>
      <c r="C95" s="2" t="s">
        <v>3812</v>
      </c>
    </row>
    <row r="96" spans="1:3">
      <c r="A96" s="84"/>
      <c r="B96" s="68">
        <f>B91+B92+B93+B94+B95</f>
        <v>2700</v>
      </c>
    </row>
    <row r="97" spans="1:3">
      <c r="A97" s="84">
        <v>44867</v>
      </c>
      <c r="B97" s="2">
        <v>0</v>
      </c>
    </row>
    <row r="98" spans="1:3">
      <c r="A98" s="84">
        <v>44869</v>
      </c>
      <c r="B98" s="2">
        <v>0</v>
      </c>
    </row>
    <row r="99" spans="1:3">
      <c r="A99" s="84">
        <v>44872</v>
      </c>
      <c r="B99" s="2">
        <v>1200</v>
      </c>
      <c r="C99" s="2" t="s">
        <v>588</v>
      </c>
    </row>
    <row r="100" spans="1:3">
      <c r="B100" s="68">
        <f>B96+B99</f>
        <v>3900</v>
      </c>
    </row>
    <row r="101" spans="1:3">
      <c r="A101" s="84">
        <v>44874</v>
      </c>
      <c r="B101" s="2">
        <v>600</v>
      </c>
      <c r="C101" s="2" t="s">
        <v>3815</v>
      </c>
    </row>
    <row r="102" spans="1:3">
      <c r="B102" s="2">
        <v>600</v>
      </c>
      <c r="C102" s="2" t="s">
        <v>3815</v>
      </c>
    </row>
    <row r="103" spans="1:3">
      <c r="B103" s="2">
        <v>300</v>
      </c>
      <c r="C103" s="2" t="s">
        <v>589</v>
      </c>
    </row>
    <row r="104" spans="1:3">
      <c r="B104" s="68">
        <f>B100+B101+B102+B103</f>
        <v>5400</v>
      </c>
    </row>
    <row r="105" spans="1:3">
      <c r="A105" s="84">
        <v>44876</v>
      </c>
      <c r="B105" s="2">
        <v>250</v>
      </c>
      <c r="C105" s="2" t="s">
        <v>591</v>
      </c>
    </row>
    <row r="106" spans="1:3">
      <c r="B106" s="2">
        <v>250</v>
      </c>
      <c r="C106" s="2" t="s">
        <v>591</v>
      </c>
    </row>
    <row r="107" spans="1:3">
      <c r="B107" s="68">
        <f>B104+B105+B106</f>
        <v>5900</v>
      </c>
    </row>
    <row r="108" spans="1:3">
      <c r="B108" s="2">
        <v>172</v>
      </c>
      <c r="C108" s="2" t="s">
        <v>3835</v>
      </c>
    </row>
    <row r="109" spans="1:3">
      <c r="B109" s="68">
        <f>B107-B108</f>
        <v>5728</v>
      </c>
    </row>
    <row r="110" spans="1:3">
      <c r="A110" s="84">
        <v>44879</v>
      </c>
      <c r="B110" s="2">
        <v>5728</v>
      </c>
    </row>
    <row r="111" spans="1:3">
      <c r="A111" s="84">
        <v>44881</v>
      </c>
    </row>
    <row r="112" spans="1:3">
      <c r="B112" s="2">
        <v>6297</v>
      </c>
    </row>
    <row r="113" spans="1:3">
      <c r="A113" s="84">
        <v>44883</v>
      </c>
      <c r="B113" s="2">
        <v>250</v>
      </c>
      <c r="C113" s="2" t="s">
        <v>591</v>
      </c>
    </row>
    <row r="114" spans="1:3">
      <c r="B114" s="68">
        <v>6547</v>
      </c>
    </row>
    <row r="115" spans="1:3">
      <c r="A115" s="84">
        <v>44886</v>
      </c>
      <c r="B115" s="2">
        <v>1000</v>
      </c>
      <c r="C115" s="2" t="s">
        <v>3820</v>
      </c>
    </row>
    <row r="116" spans="1:3">
      <c r="B116" s="2">
        <v>200</v>
      </c>
      <c r="C116" s="2" t="s">
        <v>3811</v>
      </c>
    </row>
    <row r="117" spans="1:3">
      <c r="B117" s="68">
        <f>B114+B115+B116</f>
        <v>7747</v>
      </c>
    </row>
    <row r="118" spans="1:3">
      <c r="A118" s="84">
        <v>44888</v>
      </c>
      <c r="B118" s="2">
        <v>300</v>
      </c>
      <c r="C118" s="2" t="s">
        <v>3833</v>
      </c>
    </row>
    <row r="119" spans="1:3">
      <c r="B119" s="68">
        <f>B117+B118</f>
        <v>8047</v>
      </c>
    </row>
    <row r="120" spans="1:3">
      <c r="A120" s="423"/>
      <c r="B120" s="424">
        <v>7000</v>
      </c>
      <c r="C120" s="424" t="s">
        <v>3817</v>
      </c>
    </row>
    <row r="121" spans="1:3">
      <c r="A121" s="84">
        <v>44890</v>
      </c>
      <c r="B121" s="2">
        <v>250</v>
      </c>
      <c r="C121" s="2" t="s">
        <v>3836</v>
      </c>
    </row>
    <row r="122" spans="1:3">
      <c r="B122" s="2">
        <v>250</v>
      </c>
      <c r="C122" s="2" t="s">
        <v>591</v>
      </c>
    </row>
    <row r="123" spans="1:3">
      <c r="B123" s="2">
        <v>350</v>
      </c>
      <c r="C123" s="2" t="s">
        <v>3837</v>
      </c>
    </row>
    <row r="124" spans="1:3">
      <c r="B124" s="2">
        <v>350</v>
      </c>
      <c r="C124" s="2" t="s">
        <v>3837</v>
      </c>
    </row>
    <row r="125" spans="1:3">
      <c r="B125" s="68">
        <f>B119-B120+B121+B122+B123+B124</f>
        <v>2247</v>
      </c>
    </row>
    <row r="126" spans="1:3">
      <c r="A126" s="84">
        <v>44900</v>
      </c>
      <c r="B126" s="2">
        <v>350</v>
      </c>
      <c r="C126" s="2" t="s">
        <v>3837</v>
      </c>
    </row>
    <row r="127" spans="1:3">
      <c r="B127" s="2">
        <v>200</v>
      </c>
      <c r="C127" s="2" t="s">
        <v>3811</v>
      </c>
    </row>
    <row r="128" spans="1:3">
      <c r="B128" s="2">
        <v>250</v>
      </c>
      <c r="C128" s="2" t="s">
        <v>591</v>
      </c>
    </row>
    <row r="129" spans="1:3">
      <c r="B129" s="2">
        <v>250</v>
      </c>
      <c r="C129" s="2" t="s">
        <v>3836</v>
      </c>
    </row>
    <row r="130" spans="1:3">
      <c r="B130" s="2">
        <v>229</v>
      </c>
      <c r="C130" s="2" t="s">
        <v>3838</v>
      </c>
    </row>
    <row r="131" spans="1:3">
      <c r="B131" s="68">
        <f>B125+B126+B127+B128+B129-B130</f>
        <v>3068</v>
      </c>
    </row>
    <row r="132" spans="1:3">
      <c r="A132" s="84">
        <v>44901</v>
      </c>
      <c r="B132" s="2">
        <v>250</v>
      </c>
      <c r="C132" s="2" t="s">
        <v>3836</v>
      </c>
    </row>
    <row r="133" spans="1:3">
      <c r="B133" s="2">
        <v>200</v>
      </c>
      <c r="C133" s="2" t="s">
        <v>3811</v>
      </c>
    </row>
    <row r="134" spans="1:3">
      <c r="B134" s="68">
        <f>B131+B132+B133</f>
        <v>3518</v>
      </c>
    </row>
    <row r="135" spans="1:3">
      <c r="A135" s="84">
        <v>44902</v>
      </c>
      <c r="B135" s="2">
        <v>600</v>
      </c>
      <c r="C135" s="2" t="s">
        <v>3839</v>
      </c>
    </row>
    <row r="136" spans="1:3">
      <c r="B136" s="2">
        <v>350</v>
      </c>
      <c r="C136" s="2" t="s">
        <v>3837</v>
      </c>
    </row>
    <row r="137" spans="1:3">
      <c r="B137" s="2">
        <v>169</v>
      </c>
      <c r="C137" s="2" t="s">
        <v>3840</v>
      </c>
    </row>
    <row r="138" spans="1:3">
      <c r="A138" s="422"/>
      <c r="B138" s="68">
        <f>B134+B135+B136-B137</f>
        <v>4299</v>
      </c>
    </row>
    <row r="139" spans="1:3">
      <c r="A139" s="84">
        <v>44903</v>
      </c>
      <c r="B139" s="2">
        <v>250</v>
      </c>
      <c r="C139" s="2" t="s">
        <v>3841</v>
      </c>
    </row>
    <row r="140" spans="1:3">
      <c r="B140" s="2">
        <v>200</v>
      </c>
      <c r="C140" s="2" t="s">
        <v>3842</v>
      </c>
    </row>
    <row r="141" spans="1:3">
      <c r="B141" s="68">
        <f>B138+B139+B140</f>
        <v>4749</v>
      </c>
    </row>
    <row r="142" spans="1:3">
      <c r="A142" s="84">
        <v>44905</v>
      </c>
      <c r="B142" s="2">
        <v>500</v>
      </c>
      <c r="C142" s="2" t="s">
        <v>3810</v>
      </c>
    </row>
    <row r="143" spans="1:3">
      <c r="B143" s="68">
        <f>B141+B142</f>
        <v>5249</v>
      </c>
    </row>
    <row r="144" spans="1:3">
      <c r="A144" s="84">
        <v>44907</v>
      </c>
      <c r="B144" s="2">
        <v>200</v>
      </c>
      <c r="C144" s="2" t="s">
        <v>3842</v>
      </c>
    </row>
    <row r="145" spans="1:3">
      <c r="B145" s="2">
        <v>200</v>
      </c>
      <c r="C145" s="2" t="s">
        <v>3842</v>
      </c>
    </row>
    <row r="146" spans="1:3">
      <c r="B146" s="2">
        <v>350</v>
      </c>
      <c r="C146" s="2" t="s">
        <v>3837</v>
      </c>
    </row>
    <row r="147" spans="1:3">
      <c r="B147" s="2">
        <v>250</v>
      </c>
      <c r="C147" s="2" t="s">
        <v>3843</v>
      </c>
    </row>
    <row r="148" spans="1:3">
      <c r="B148" s="2">
        <v>350</v>
      </c>
      <c r="C148" s="2" t="s">
        <v>3837</v>
      </c>
    </row>
    <row r="149" spans="1:3">
      <c r="B149" s="2">
        <v>250</v>
      </c>
      <c r="C149" s="2" t="s">
        <v>591</v>
      </c>
    </row>
    <row r="150" spans="1:3">
      <c r="B150" s="68">
        <f>B143+B144+B145+B146+B147+B148+B149</f>
        <v>6849</v>
      </c>
    </row>
    <row r="151" spans="1:3">
      <c r="A151" s="84">
        <v>44908</v>
      </c>
      <c r="B151" s="2">
        <v>200</v>
      </c>
      <c r="C151" s="2" t="s">
        <v>3842</v>
      </c>
    </row>
    <row r="152" spans="1:3">
      <c r="B152" s="2">
        <v>200</v>
      </c>
      <c r="C152" s="2" t="s">
        <v>3842</v>
      </c>
    </row>
    <row r="153" spans="1:3">
      <c r="B153" s="2">
        <v>200</v>
      </c>
      <c r="C153" s="2" t="s">
        <v>3842</v>
      </c>
    </row>
    <row r="154" spans="1:3">
      <c r="B154" s="2">
        <v>350</v>
      </c>
      <c r="C154" s="2" t="s">
        <v>3837</v>
      </c>
    </row>
    <row r="155" spans="1:3">
      <c r="B155" s="68">
        <f>B150+B151+B152+B153+B154</f>
        <v>7799</v>
      </c>
    </row>
    <row r="156" spans="1:3">
      <c r="A156" s="84">
        <v>44911</v>
      </c>
      <c r="B156" s="2">
        <v>350</v>
      </c>
      <c r="C156" s="2" t="s">
        <v>3837</v>
      </c>
    </row>
    <row r="157" spans="1:3">
      <c r="B157" s="2">
        <v>350</v>
      </c>
      <c r="C157" s="2" t="s">
        <v>3837</v>
      </c>
    </row>
    <row r="158" spans="1:3">
      <c r="B158" s="2">
        <v>350</v>
      </c>
      <c r="C158" s="2" t="s">
        <v>3837</v>
      </c>
    </row>
    <row r="159" spans="1:3">
      <c r="B159" s="2">
        <v>350</v>
      </c>
      <c r="C159" s="2" t="s">
        <v>3837</v>
      </c>
    </row>
    <row r="160" spans="1:3">
      <c r="B160" s="2">
        <v>350</v>
      </c>
      <c r="C160" s="2" t="s">
        <v>3837</v>
      </c>
    </row>
    <row r="161" spans="1:6">
      <c r="B161" s="68">
        <f>B155+B156+B157+B158+B159+B160</f>
        <v>9549</v>
      </c>
    </row>
    <row r="162" spans="1:6">
      <c r="A162" s="84">
        <v>45279</v>
      </c>
      <c r="B162" s="2">
        <v>250</v>
      </c>
      <c r="C162" s="2" t="s">
        <v>3836</v>
      </c>
    </row>
    <row r="163" spans="1:6">
      <c r="B163" s="2">
        <v>250</v>
      </c>
      <c r="C163" s="2" t="s">
        <v>3844</v>
      </c>
    </row>
    <row r="164" spans="1:6">
      <c r="B164" s="2">
        <f>B161+B162+B163</f>
        <v>10049</v>
      </c>
    </row>
    <row r="165" spans="1:6">
      <c r="A165" s="84"/>
      <c r="B165" s="2">
        <v>9000</v>
      </c>
      <c r="C165" s="2" t="s">
        <v>3817</v>
      </c>
    </row>
    <row r="166" spans="1:6">
      <c r="B166" s="2">
        <v>1049</v>
      </c>
    </row>
    <row r="167" spans="1:6">
      <c r="A167" s="84">
        <v>45281</v>
      </c>
      <c r="B167" s="2">
        <v>250</v>
      </c>
      <c r="C167" s="2" t="s">
        <v>591</v>
      </c>
      <c r="F167" s="84"/>
    </row>
    <row r="168" spans="1:6">
      <c r="B168" s="2">
        <v>350</v>
      </c>
      <c r="C168" s="2" t="s">
        <v>3837</v>
      </c>
      <c r="F168" s="84"/>
    </row>
    <row r="169" spans="1:6">
      <c r="B169" s="2">
        <v>350</v>
      </c>
      <c r="C169" s="2" t="s">
        <v>3837</v>
      </c>
      <c r="F169" s="84"/>
    </row>
    <row r="170" spans="1:6">
      <c r="B170" s="2">
        <v>350</v>
      </c>
      <c r="C170" s="2" t="s">
        <v>3837</v>
      </c>
      <c r="F170" s="84"/>
    </row>
    <row r="171" spans="1:6">
      <c r="B171" s="2">
        <f>B166+B167+B168+B169+B170</f>
        <v>2349</v>
      </c>
      <c r="F171" s="422"/>
    </row>
    <row r="172" spans="1:6">
      <c r="A172" s="84">
        <v>45282</v>
      </c>
      <c r="B172" s="2">
        <v>350</v>
      </c>
      <c r="C172" s="2" t="s">
        <v>3837</v>
      </c>
      <c r="F172" s="84"/>
    </row>
    <row r="173" spans="1:6">
      <c r="B173" s="2">
        <v>250</v>
      </c>
      <c r="C173" s="2" t="s">
        <v>591</v>
      </c>
      <c r="F173" s="84"/>
    </row>
    <row r="174" spans="1:6">
      <c r="B174" s="2">
        <v>250</v>
      </c>
      <c r="C174" s="2" t="s">
        <v>591</v>
      </c>
      <c r="F174" s="84"/>
    </row>
    <row r="175" spans="1:6">
      <c r="B175" s="2">
        <v>250</v>
      </c>
      <c r="C175" s="2" t="s">
        <v>3836</v>
      </c>
      <c r="F175" s="84"/>
    </row>
    <row r="176" spans="1:6">
      <c r="B176" s="2">
        <v>300</v>
      </c>
      <c r="C176" s="2" t="s">
        <v>3842</v>
      </c>
      <c r="F176" s="84"/>
    </row>
    <row r="177" spans="1:6">
      <c r="B177" s="2">
        <v>300</v>
      </c>
      <c r="C177" s="2" t="s">
        <v>3842</v>
      </c>
      <c r="F177" s="84"/>
    </row>
    <row r="178" spans="1:6">
      <c r="B178" s="2">
        <f>B171+B172+B173+B174+B175+B176+B177</f>
        <v>4049</v>
      </c>
      <c r="F178" s="84"/>
    </row>
    <row r="179" spans="1:6">
      <c r="A179" s="84">
        <v>45283</v>
      </c>
      <c r="B179" s="2">
        <v>350</v>
      </c>
      <c r="C179" s="2" t="s">
        <v>3837</v>
      </c>
      <c r="F179" s="84"/>
    </row>
    <row r="180" spans="1:6">
      <c r="B180" s="2">
        <v>200</v>
      </c>
      <c r="C180" s="2" t="s">
        <v>3845</v>
      </c>
    </row>
    <row r="181" spans="1:6">
      <c r="B181" s="2">
        <f>B178+B179+B180</f>
        <v>4599</v>
      </c>
    </row>
  </sheetData>
  <pageMargins left="0.7" right="0.7" top="0.78740157499999996" bottom="0.78740157499999996"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C2D69B"/>
  </sheetPr>
  <dimension ref="A1:Z985"/>
  <sheetViews>
    <sheetView showGridLines="0" workbookViewId="0"/>
  </sheetViews>
  <sheetFormatPr baseColWidth="10" defaultColWidth="14.3984375" defaultRowHeight="15.75" customHeight="1"/>
  <cols>
    <col min="1" max="1" width="2.796875" customWidth="1"/>
    <col min="2" max="2" width="9.19921875" customWidth="1"/>
    <col min="3" max="3" width="2.796875" customWidth="1"/>
    <col min="4" max="4" width="32.3984375" customWidth="1"/>
    <col min="5" max="5" width="2.796875" customWidth="1"/>
    <col min="6" max="6" width="9.19921875" hidden="1" customWidth="1"/>
    <col min="7" max="26" width="8.796875" customWidth="1"/>
  </cols>
  <sheetData>
    <row r="1" spans="1:26" ht="15">
      <c r="A1" s="425"/>
      <c r="B1" s="425"/>
      <c r="C1" s="425"/>
      <c r="D1" s="425"/>
      <c r="E1" s="425"/>
      <c r="F1" s="425"/>
      <c r="G1" s="425"/>
      <c r="H1" s="425"/>
      <c r="I1" s="425"/>
      <c r="J1" s="425"/>
      <c r="K1" s="425"/>
      <c r="L1" s="425"/>
      <c r="M1" s="425"/>
      <c r="N1" s="425"/>
      <c r="O1" s="425"/>
      <c r="P1" s="425"/>
      <c r="Q1" s="425"/>
      <c r="R1" s="425"/>
      <c r="S1" s="425"/>
      <c r="T1" s="425"/>
      <c r="U1" s="425"/>
      <c r="V1" s="425"/>
      <c r="W1" s="425"/>
      <c r="X1" s="425"/>
      <c r="Y1" s="425"/>
      <c r="Z1" s="425"/>
    </row>
    <row r="2" spans="1:26" ht="18" customHeight="1">
      <c r="A2" s="425"/>
      <c r="B2" s="426" t="s">
        <v>3846</v>
      </c>
      <c r="C2" s="425"/>
      <c r="D2" s="427" t="s">
        <v>3847</v>
      </c>
      <c r="E2" s="425"/>
      <c r="F2" s="425"/>
      <c r="G2" s="425"/>
      <c r="H2" s="425"/>
      <c r="I2" s="425"/>
      <c r="J2" s="425"/>
      <c r="K2" s="425"/>
      <c r="L2" s="425"/>
      <c r="M2" s="425"/>
      <c r="N2" s="425"/>
      <c r="O2" s="425"/>
      <c r="P2" s="425"/>
      <c r="Q2" s="425"/>
      <c r="R2" s="425"/>
      <c r="S2" s="425"/>
      <c r="T2" s="425"/>
      <c r="U2" s="425"/>
      <c r="V2" s="425"/>
      <c r="W2" s="425"/>
      <c r="X2" s="425"/>
      <c r="Y2" s="425"/>
      <c r="Z2" s="425"/>
    </row>
    <row r="3" spans="1:26" ht="15">
      <c r="A3" s="425"/>
      <c r="B3" s="428">
        <v>2021</v>
      </c>
      <c r="C3" s="425"/>
      <c r="D3" s="429" t="s">
        <v>3848</v>
      </c>
      <c r="E3" s="425"/>
      <c r="F3" s="425"/>
      <c r="G3" s="425"/>
      <c r="H3" s="425"/>
      <c r="I3" s="425"/>
      <c r="J3" s="425"/>
      <c r="K3" s="425"/>
      <c r="L3" s="425"/>
      <c r="M3" s="425"/>
      <c r="N3" s="425"/>
      <c r="O3" s="425"/>
      <c r="P3" s="425"/>
      <c r="Q3" s="425"/>
      <c r="R3" s="425"/>
      <c r="S3" s="425"/>
      <c r="T3" s="425"/>
      <c r="U3" s="425"/>
      <c r="V3" s="425"/>
      <c r="W3" s="425"/>
      <c r="X3" s="425"/>
      <c r="Y3" s="425"/>
      <c r="Z3" s="425"/>
    </row>
    <row r="4" spans="1:26" ht="15">
      <c r="A4" s="425"/>
      <c r="B4" s="425"/>
      <c r="C4" s="425"/>
      <c r="D4" s="430" t="s">
        <v>3849</v>
      </c>
      <c r="E4" s="425"/>
      <c r="F4" s="425"/>
      <c r="G4" s="425"/>
      <c r="H4" s="425"/>
      <c r="I4" s="425"/>
      <c r="J4" s="425"/>
      <c r="K4" s="425"/>
      <c r="L4" s="425"/>
      <c r="M4" s="425"/>
      <c r="N4" s="425"/>
      <c r="O4" s="425"/>
      <c r="P4" s="425"/>
      <c r="Q4" s="425"/>
      <c r="R4" s="425"/>
      <c r="S4" s="425"/>
      <c r="T4" s="425"/>
      <c r="U4" s="425"/>
      <c r="V4" s="425"/>
      <c r="W4" s="425"/>
      <c r="X4" s="425"/>
      <c r="Y4" s="425"/>
      <c r="Z4" s="425"/>
    </row>
    <row r="5" spans="1:26" ht="15">
      <c r="A5" s="425"/>
      <c r="B5" s="425"/>
      <c r="C5" s="425"/>
      <c r="D5" s="430" t="s">
        <v>3850</v>
      </c>
      <c r="E5" s="425"/>
      <c r="F5" s="425"/>
      <c r="G5" s="425"/>
      <c r="H5" s="425"/>
      <c r="I5" s="425"/>
      <c r="J5" s="425"/>
      <c r="K5" s="425"/>
      <c r="L5" s="425"/>
      <c r="M5" s="425"/>
      <c r="N5" s="425"/>
      <c r="O5" s="425"/>
      <c r="P5" s="425"/>
      <c r="Q5" s="425"/>
      <c r="R5" s="425"/>
      <c r="S5" s="425"/>
      <c r="T5" s="425"/>
      <c r="U5" s="425"/>
      <c r="V5" s="425"/>
      <c r="W5" s="425"/>
      <c r="X5" s="425"/>
      <c r="Y5" s="425"/>
      <c r="Z5" s="425"/>
    </row>
    <row r="6" spans="1:26" ht="15">
      <c r="A6" s="425"/>
      <c r="B6" s="425"/>
      <c r="C6" s="425"/>
      <c r="D6" s="430" t="s">
        <v>1415</v>
      </c>
      <c r="E6" s="425"/>
      <c r="F6" s="425"/>
      <c r="G6" s="425"/>
      <c r="H6" s="425"/>
      <c r="I6" s="425"/>
      <c r="J6" s="425"/>
      <c r="K6" s="425"/>
      <c r="L6" s="425"/>
      <c r="M6" s="425"/>
      <c r="N6" s="425"/>
      <c r="O6" s="425"/>
      <c r="P6" s="425"/>
      <c r="Q6" s="425"/>
      <c r="R6" s="425"/>
      <c r="S6" s="425"/>
      <c r="T6" s="425"/>
      <c r="U6" s="425"/>
      <c r="V6" s="425"/>
      <c r="W6" s="425"/>
      <c r="X6" s="425"/>
      <c r="Y6" s="425"/>
      <c r="Z6" s="425"/>
    </row>
    <row r="7" spans="1:26" ht="15">
      <c r="A7" s="425"/>
      <c r="B7" s="425"/>
      <c r="C7" s="425"/>
      <c r="D7" s="430" t="s">
        <v>1667</v>
      </c>
      <c r="E7" s="425"/>
      <c r="F7" s="425"/>
      <c r="G7" s="425"/>
      <c r="H7" s="425"/>
      <c r="I7" s="425"/>
      <c r="J7" s="425"/>
      <c r="K7" s="425"/>
      <c r="L7" s="425"/>
      <c r="M7" s="425"/>
      <c r="N7" s="425"/>
      <c r="O7" s="425"/>
      <c r="P7" s="425"/>
      <c r="Q7" s="425"/>
      <c r="R7" s="425"/>
      <c r="S7" s="425"/>
      <c r="T7" s="425"/>
      <c r="U7" s="425"/>
      <c r="V7" s="425"/>
      <c r="W7" s="425"/>
      <c r="X7" s="425"/>
      <c r="Y7" s="425"/>
      <c r="Z7" s="425"/>
    </row>
    <row r="8" spans="1:26" ht="15">
      <c r="A8" s="425"/>
      <c r="B8" s="425"/>
      <c r="C8" s="425"/>
      <c r="D8" s="425"/>
      <c r="E8" s="425"/>
    </row>
    <row r="9" spans="1:26" ht="14"/>
    <row r="10" spans="1:26" ht="14"/>
    <row r="11" spans="1:26" ht="14"/>
    <row r="12" spans="1:26" ht="14"/>
    <row r="13" spans="1:26" ht="14"/>
    <row r="14" spans="1:26" ht="14"/>
    <row r="15" spans="1:26" ht="14"/>
    <row r="16" spans="1:26" ht="14"/>
    <row r="17" ht="14"/>
    <row r="18" ht="14"/>
    <row r="19" ht="14"/>
    <row r="20" ht="14"/>
    <row r="21" ht="14"/>
    <row r="22" ht="14"/>
    <row r="23" ht="14"/>
    <row r="24" ht="14"/>
    <row r="25" ht="14"/>
    <row r="26" ht="14"/>
    <row r="27" ht="14"/>
    <row r="28" ht="14"/>
    <row r="29" ht="14"/>
    <row r="30" ht="14"/>
    <row r="31" ht="14"/>
    <row r="32" ht="14"/>
    <row r="33" ht="14"/>
    <row r="34" ht="14"/>
    <row r="35" ht="14"/>
    <row r="36" ht="14"/>
    <row r="37" ht="14"/>
    <row r="38" ht="14"/>
    <row r="39" ht="14"/>
    <row r="40" ht="14"/>
    <row r="41" ht="14"/>
    <row r="42" ht="14"/>
    <row r="43" ht="14"/>
    <row r="44" ht="14"/>
    <row r="45" ht="14"/>
    <row r="46" ht="14"/>
    <row r="47" ht="14"/>
    <row r="48" ht="14"/>
    <row r="49" ht="14"/>
    <row r="50" ht="14"/>
    <row r="51" ht="14"/>
    <row r="52" ht="14"/>
    <row r="53" ht="14"/>
    <row r="54" ht="14"/>
    <row r="55" ht="14"/>
    <row r="56" ht="14"/>
    <row r="57" ht="14"/>
    <row r="58" ht="14"/>
    <row r="59" ht="14"/>
    <row r="60" ht="14"/>
    <row r="61" ht="14"/>
    <row r="62" ht="14"/>
    <row r="63" ht="14"/>
    <row r="64" ht="14"/>
    <row r="65" ht="14"/>
    <row r="66" ht="14"/>
    <row r="67" ht="14"/>
    <row r="68" ht="14"/>
    <row r="69" ht="14"/>
    <row r="70" ht="14"/>
    <row r="71" ht="14"/>
    <row r="72" ht="14"/>
    <row r="73" ht="14"/>
    <row r="74" ht="14"/>
    <row r="75" ht="14"/>
    <row r="76" ht="14"/>
    <row r="77" ht="14"/>
    <row r="78" ht="14"/>
    <row r="79" ht="14"/>
    <row r="80" ht="14"/>
    <row r="81" ht="14"/>
    <row r="82" ht="14"/>
    <row r="83" ht="14"/>
    <row r="84" ht="14"/>
    <row r="85" ht="14"/>
    <row r="86" ht="14"/>
    <row r="87" ht="14"/>
    <row r="88" ht="14"/>
    <row r="89" ht="14"/>
    <row r="90" ht="14"/>
    <row r="91" ht="14"/>
    <row r="92" ht="14"/>
    <row r="93" ht="14"/>
    <row r="94" ht="14"/>
    <row r="95" ht="14"/>
    <row r="96" ht="14"/>
    <row r="97" ht="14"/>
    <row r="98" ht="14"/>
    <row r="99" ht="14"/>
    <row r="100" ht="14"/>
    <row r="101" ht="14"/>
    <row r="102" ht="14"/>
    <row r="103" ht="14"/>
    <row r="104" ht="14"/>
    <row r="105" ht="14"/>
    <row r="106" ht="14"/>
    <row r="107" ht="14"/>
    <row r="108" ht="14"/>
    <row r="109" ht="14"/>
    <row r="110" ht="14"/>
    <row r="111" ht="14"/>
    <row r="112" ht="14"/>
    <row r="113" ht="14"/>
    <row r="114" ht="14"/>
    <row r="115" ht="14"/>
    <row r="116" ht="14"/>
    <row r="117" ht="14"/>
    <row r="118" ht="14"/>
    <row r="119" ht="14"/>
    <row r="120" ht="14"/>
    <row r="121" ht="14"/>
    <row r="122" ht="14"/>
    <row r="123" ht="14"/>
    <row r="124" ht="14"/>
    <row r="125" ht="14"/>
    <row r="126" ht="14"/>
    <row r="127" ht="14"/>
    <row r="128" ht="14"/>
    <row r="129" ht="14"/>
    <row r="130" ht="14"/>
    <row r="131" ht="14"/>
    <row r="132" ht="14"/>
    <row r="133" ht="14"/>
    <row r="134" ht="14"/>
    <row r="135" ht="14"/>
    <row r="136" ht="14"/>
    <row r="137" ht="14"/>
    <row r="138" ht="14"/>
    <row r="139" ht="14"/>
    <row r="140" ht="14"/>
    <row r="141" ht="14"/>
    <row r="142" ht="14"/>
    <row r="143" ht="14"/>
    <row r="144" ht="14"/>
    <row r="145" ht="14"/>
    <row r="146" ht="14"/>
    <row r="147" ht="14"/>
    <row r="148" ht="14"/>
    <row r="149" ht="14"/>
    <row r="150" ht="14"/>
    <row r="151" ht="14"/>
    <row r="152" ht="14"/>
    <row r="153" ht="14"/>
    <row r="154" ht="14"/>
    <row r="155" ht="14"/>
    <row r="156" ht="14"/>
    <row r="157" ht="14"/>
    <row r="158" ht="14"/>
    <row r="159" ht="14"/>
    <row r="160" ht="14"/>
    <row r="161" ht="14"/>
    <row r="162" ht="14"/>
    <row r="163" ht="14"/>
    <row r="164" ht="14"/>
    <row r="165" ht="14"/>
    <row r="166" ht="14"/>
    <row r="167" ht="14"/>
    <row r="168" ht="14"/>
    <row r="169" ht="14"/>
    <row r="170" ht="14"/>
    <row r="171" ht="14"/>
    <row r="172" ht="14"/>
    <row r="173" ht="14"/>
    <row r="174" ht="14"/>
    <row r="175" ht="14"/>
    <row r="176" ht="14"/>
    <row r="177" ht="14"/>
    <row r="178" ht="14"/>
    <row r="179" ht="14"/>
    <row r="180" ht="14"/>
    <row r="181" ht="14"/>
    <row r="182" ht="14"/>
    <row r="183" ht="14"/>
    <row r="184" ht="14"/>
    <row r="185" ht="14"/>
    <row r="186" ht="14"/>
    <row r="187" ht="14"/>
    <row r="188" ht="14"/>
    <row r="189" ht="14"/>
    <row r="190" ht="14"/>
    <row r="191" ht="14"/>
    <row r="192" ht="14"/>
    <row r="193" ht="14"/>
    <row r="194" ht="14"/>
    <row r="195" ht="14"/>
    <row r="196" ht="14"/>
    <row r="197" ht="14"/>
    <row r="198" ht="14"/>
    <row r="199" ht="14"/>
    <row r="200" ht="14"/>
    <row r="201" ht="14"/>
    <row r="202" ht="14"/>
    <row r="203" ht="14"/>
    <row r="204" ht="14"/>
    <row r="205" ht="14"/>
    <row r="206" ht="14"/>
    <row r="207" ht="14"/>
    <row r="208" ht="14"/>
    <row r="209" ht="14"/>
    <row r="210" ht="14"/>
    <row r="211" ht="14"/>
    <row r="212" ht="14"/>
    <row r="213" ht="14"/>
    <row r="214" ht="14"/>
    <row r="215" ht="14"/>
    <row r="216" ht="14"/>
    <row r="217" ht="14"/>
    <row r="218" ht="14"/>
    <row r="219" ht="14"/>
    <row r="220" ht="14"/>
    <row r="221" ht="14"/>
    <row r="222" ht="14"/>
    <row r="223" ht="14"/>
    <row r="224" ht="14"/>
    <row r="225" ht="14"/>
    <row r="226" ht="14"/>
    <row r="227" ht="14"/>
    <row r="228" ht="14"/>
    <row r="229" ht="14"/>
    <row r="230" ht="14"/>
    <row r="231" ht="14"/>
    <row r="232" ht="14"/>
    <row r="233" ht="14"/>
    <row r="234" ht="14"/>
    <row r="235" ht="14"/>
    <row r="236" ht="14"/>
    <row r="237" ht="14"/>
    <row r="238" ht="14"/>
    <row r="239" ht="14"/>
    <row r="240" ht="14"/>
    <row r="241" ht="14"/>
    <row r="242" ht="14"/>
    <row r="243" ht="14"/>
    <row r="244" ht="14"/>
    <row r="245" ht="14"/>
    <row r="246" ht="14"/>
    <row r="247" ht="14"/>
    <row r="248" ht="14"/>
    <row r="249" ht="14"/>
    <row r="250" ht="14"/>
    <row r="251" ht="14"/>
    <row r="252" ht="14"/>
    <row r="253" ht="14"/>
    <row r="254" ht="14"/>
    <row r="255" ht="14"/>
    <row r="256" ht="14"/>
    <row r="257" ht="14"/>
    <row r="258" ht="14"/>
    <row r="259" ht="14"/>
    <row r="260" ht="14"/>
    <row r="261" ht="14"/>
    <row r="262" ht="14"/>
    <row r="263" ht="14"/>
    <row r="264" ht="14"/>
    <row r="265" ht="14"/>
    <row r="266" ht="14"/>
    <row r="267" ht="14"/>
    <row r="268" ht="14"/>
    <row r="269" ht="14"/>
    <row r="270" ht="14"/>
    <row r="271" ht="14"/>
    <row r="272" ht="14"/>
    <row r="273" ht="14"/>
    <row r="274" ht="14"/>
    <row r="275" ht="14"/>
    <row r="276" ht="14"/>
    <row r="277" ht="14"/>
    <row r="278" ht="14"/>
    <row r="279" ht="14"/>
    <row r="280" ht="14"/>
    <row r="281" ht="14"/>
    <row r="282" ht="14"/>
    <row r="283" ht="14"/>
    <row r="284" ht="14"/>
    <row r="285" ht="14"/>
    <row r="286" ht="14"/>
    <row r="287" ht="14"/>
    <row r="288" ht="14"/>
    <row r="289" ht="14"/>
    <row r="290" ht="14"/>
    <row r="291" ht="14"/>
    <row r="292" ht="14"/>
    <row r="293" ht="14"/>
    <row r="294" ht="14"/>
    <row r="295" ht="14"/>
    <row r="296" ht="14"/>
    <row r="297" ht="14"/>
    <row r="298" ht="14"/>
    <row r="299" ht="14"/>
    <row r="300" ht="14"/>
    <row r="301" ht="14"/>
    <row r="302" ht="14"/>
    <row r="303" ht="14"/>
    <row r="304" ht="14"/>
    <row r="305" ht="14"/>
    <row r="306" ht="14"/>
    <row r="307" ht="14"/>
    <row r="308" ht="14"/>
    <row r="309" ht="14"/>
    <row r="310" ht="14"/>
    <row r="311" ht="14"/>
    <row r="312" ht="14"/>
    <row r="313" ht="14"/>
    <row r="314" ht="14"/>
    <row r="315" ht="14"/>
    <row r="316" ht="14"/>
    <row r="317" ht="14"/>
    <row r="318" ht="14"/>
    <row r="319" ht="14"/>
    <row r="320" ht="14"/>
    <row r="321" ht="14"/>
    <row r="322" ht="14"/>
    <row r="323" ht="14"/>
    <row r="324" ht="14"/>
    <row r="325" ht="14"/>
    <row r="326" ht="14"/>
    <row r="327" ht="14"/>
    <row r="328" ht="14"/>
    <row r="329" ht="14"/>
    <row r="330" ht="14"/>
    <row r="331" ht="14"/>
    <row r="332" ht="14"/>
    <row r="333" ht="14"/>
    <row r="334" ht="14"/>
    <row r="335" ht="14"/>
    <row r="336" ht="14"/>
    <row r="337" ht="14"/>
    <row r="338" ht="14"/>
    <row r="339" ht="14"/>
    <row r="340" ht="14"/>
    <row r="341" ht="14"/>
    <row r="342" ht="14"/>
    <row r="343" ht="14"/>
    <row r="344" ht="14"/>
    <row r="345" ht="14"/>
    <row r="346" ht="14"/>
    <row r="347" ht="14"/>
    <row r="348" ht="14"/>
    <row r="349" ht="14"/>
    <row r="350" ht="14"/>
    <row r="351" ht="14"/>
    <row r="352" ht="14"/>
    <row r="353" ht="14"/>
    <row r="354" ht="14"/>
    <row r="355" ht="14"/>
    <row r="356" ht="14"/>
    <row r="357" ht="14"/>
    <row r="358" ht="14"/>
    <row r="359" ht="14"/>
    <row r="360" ht="14"/>
    <row r="361" ht="14"/>
    <row r="362" ht="14"/>
    <row r="363" ht="14"/>
    <row r="364" ht="14"/>
    <row r="365" ht="14"/>
    <row r="366" ht="14"/>
    <row r="367" ht="14"/>
    <row r="368" ht="14"/>
    <row r="369" ht="14"/>
    <row r="370" ht="14"/>
    <row r="371" ht="14"/>
    <row r="372" ht="14"/>
    <row r="373" ht="14"/>
    <row r="374" ht="14"/>
    <row r="375" ht="14"/>
    <row r="376" ht="14"/>
    <row r="377" ht="14"/>
    <row r="378" ht="14"/>
    <row r="379" ht="14"/>
    <row r="380" ht="14"/>
    <row r="381" ht="14"/>
    <row r="382" ht="14"/>
    <row r="383" ht="14"/>
    <row r="384" ht="14"/>
    <row r="385" ht="14"/>
    <row r="386" ht="14"/>
    <row r="387" ht="14"/>
    <row r="388" ht="14"/>
    <row r="389" ht="14"/>
    <row r="390" ht="14"/>
    <row r="391" ht="14"/>
    <row r="392" ht="14"/>
    <row r="393" ht="14"/>
    <row r="394" ht="14"/>
    <row r="395" ht="14"/>
    <row r="396" ht="14"/>
    <row r="397" ht="14"/>
    <row r="398" ht="14"/>
    <row r="399" ht="14"/>
    <row r="400" ht="14"/>
    <row r="401" ht="14"/>
    <row r="402" ht="14"/>
    <row r="403" ht="14"/>
    <row r="404" ht="14"/>
    <row r="405" ht="14"/>
    <row r="406" ht="14"/>
    <row r="407" ht="14"/>
    <row r="408" ht="14"/>
    <row r="409" ht="14"/>
    <row r="410" ht="14"/>
    <row r="411" ht="14"/>
    <row r="412" ht="14"/>
    <row r="413" ht="14"/>
    <row r="414" ht="14"/>
    <row r="415" ht="14"/>
    <row r="416" ht="14"/>
    <row r="417" ht="14"/>
    <row r="418" ht="14"/>
    <row r="419" ht="14"/>
    <row r="420" ht="14"/>
    <row r="421" ht="14"/>
    <row r="422" ht="14"/>
    <row r="423" ht="14"/>
    <row r="424" ht="14"/>
    <row r="425" ht="14"/>
    <row r="426" ht="14"/>
    <row r="427" ht="14"/>
    <row r="428" ht="14"/>
    <row r="429" ht="14"/>
    <row r="430" ht="14"/>
    <row r="431" ht="14"/>
    <row r="432" ht="14"/>
    <row r="433" ht="14"/>
    <row r="434" ht="14"/>
    <row r="435" ht="14"/>
    <row r="436" ht="14"/>
    <row r="437" ht="14"/>
    <row r="438" ht="14"/>
    <row r="439" ht="14"/>
    <row r="440" ht="14"/>
    <row r="441" ht="14"/>
    <row r="442" ht="14"/>
    <row r="443" ht="14"/>
    <row r="444" ht="14"/>
    <row r="445" ht="14"/>
    <row r="446" ht="14"/>
    <row r="447" ht="14"/>
    <row r="448" ht="14"/>
    <row r="449" ht="14"/>
    <row r="450" ht="14"/>
    <row r="451" ht="14"/>
    <row r="452" ht="14"/>
    <row r="453" ht="14"/>
    <row r="454" ht="14"/>
    <row r="455" ht="14"/>
    <row r="456" ht="14"/>
    <row r="457" ht="14"/>
    <row r="458" ht="14"/>
    <row r="459" ht="14"/>
    <row r="460" ht="14"/>
    <row r="461" ht="14"/>
    <row r="462" ht="14"/>
    <row r="463" ht="14"/>
    <row r="464" ht="14"/>
    <row r="465" ht="14"/>
    <row r="466" ht="14"/>
    <row r="467" ht="14"/>
    <row r="468" ht="14"/>
    <row r="469" ht="14"/>
    <row r="470" ht="14"/>
    <row r="471" ht="14"/>
    <row r="472" ht="14"/>
    <row r="473" ht="14"/>
    <row r="474" ht="14"/>
    <row r="475" ht="14"/>
    <row r="476" ht="14"/>
    <row r="477" ht="14"/>
    <row r="478" ht="14"/>
    <row r="479" ht="14"/>
    <row r="480" ht="14"/>
    <row r="481" ht="14"/>
    <row r="482" ht="14"/>
    <row r="483" ht="14"/>
    <row r="484" ht="14"/>
    <row r="485" ht="14"/>
    <row r="486" ht="14"/>
    <row r="487" ht="14"/>
    <row r="488" ht="14"/>
    <row r="489" ht="14"/>
    <row r="490" ht="14"/>
    <row r="491" ht="14"/>
    <row r="492" ht="14"/>
    <row r="493" ht="14"/>
    <row r="494" ht="14"/>
    <row r="495" ht="14"/>
    <row r="496" ht="14"/>
    <row r="497" ht="14"/>
    <row r="498" ht="14"/>
    <row r="499" ht="14"/>
    <row r="500" ht="14"/>
    <row r="501" ht="14"/>
    <row r="502" ht="14"/>
    <row r="503" ht="14"/>
    <row r="504" ht="14"/>
    <row r="505" ht="14"/>
    <row r="506" ht="14"/>
    <row r="507" ht="14"/>
    <row r="508" ht="14"/>
    <row r="509" ht="14"/>
    <row r="510" ht="14"/>
    <row r="511" ht="14"/>
    <row r="512" ht="14"/>
    <row r="513" ht="14"/>
    <row r="514" ht="14"/>
    <row r="515" ht="14"/>
    <row r="516" ht="14"/>
    <row r="517" ht="14"/>
    <row r="518" ht="14"/>
    <row r="519" ht="14"/>
    <row r="520" ht="14"/>
    <row r="521" ht="14"/>
    <row r="522" ht="14"/>
    <row r="523" ht="14"/>
    <row r="524" ht="14"/>
    <row r="525" ht="14"/>
    <row r="526" ht="14"/>
    <row r="527" ht="14"/>
    <row r="528" ht="14"/>
    <row r="529" ht="14"/>
    <row r="530" ht="14"/>
    <row r="531" ht="14"/>
    <row r="532" ht="14"/>
    <row r="533" ht="14"/>
    <row r="534" ht="14"/>
    <row r="535" ht="14"/>
    <row r="536" ht="14"/>
    <row r="537" ht="14"/>
    <row r="538" ht="14"/>
    <row r="539" ht="14"/>
    <row r="540" ht="14"/>
    <row r="541" ht="14"/>
    <row r="542" ht="14"/>
    <row r="543" ht="14"/>
    <row r="544" ht="14"/>
    <row r="545" ht="14"/>
    <row r="546" ht="14"/>
    <row r="547" ht="14"/>
    <row r="548" ht="14"/>
    <row r="549" ht="14"/>
    <row r="550" ht="14"/>
    <row r="551" ht="14"/>
    <row r="552" ht="14"/>
    <row r="553" ht="14"/>
    <row r="554" ht="14"/>
    <row r="555" ht="14"/>
    <row r="556" ht="14"/>
    <row r="557" ht="14"/>
    <row r="558" ht="14"/>
    <row r="559" ht="14"/>
    <row r="560" ht="14"/>
    <row r="561" ht="14"/>
    <row r="562" ht="14"/>
    <row r="563" ht="14"/>
    <row r="564" ht="14"/>
    <row r="565" ht="14"/>
    <row r="566" ht="14"/>
    <row r="567" ht="14"/>
    <row r="568" ht="14"/>
    <row r="569" ht="14"/>
    <row r="570" ht="14"/>
    <row r="571" ht="14"/>
    <row r="572" ht="14"/>
    <row r="573" ht="14"/>
    <row r="574" ht="14"/>
    <row r="575" ht="14"/>
    <row r="576" ht="14"/>
    <row r="577" ht="14"/>
    <row r="578" ht="14"/>
    <row r="579" ht="14"/>
    <row r="580" ht="14"/>
    <row r="581" ht="14"/>
    <row r="582" ht="14"/>
    <row r="583" ht="14"/>
    <row r="584" ht="14"/>
    <row r="585" ht="14"/>
    <row r="586" ht="14"/>
    <row r="587" ht="14"/>
    <row r="588" ht="14"/>
    <row r="589" ht="14"/>
    <row r="590" ht="14"/>
    <row r="591" ht="14"/>
    <row r="592" ht="14"/>
    <row r="593" ht="14"/>
    <row r="594" ht="14"/>
    <row r="595" ht="14"/>
    <row r="596" ht="14"/>
    <row r="597" ht="14"/>
    <row r="598" ht="14"/>
    <row r="599" ht="14"/>
    <row r="600" ht="14"/>
    <row r="601" ht="14"/>
    <row r="602" ht="14"/>
    <row r="603" ht="14"/>
    <row r="604" ht="14"/>
    <row r="605" ht="14"/>
    <row r="606" ht="14"/>
    <row r="607" ht="14"/>
    <row r="608" ht="14"/>
    <row r="609" ht="14"/>
    <row r="610" ht="14"/>
    <row r="611" ht="14"/>
    <row r="612" ht="14"/>
    <row r="613" ht="14"/>
    <row r="614" ht="14"/>
    <row r="615" ht="14"/>
    <row r="616" ht="14"/>
    <row r="617" ht="14"/>
    <row r="618" ht="14"/>
    <row r="619" ht="14"/>
    <row r="620" ht="14"/>
    <row r="621" ht="14"/>
    <row r="622" ht="14"/>
    <row r="623" ht="14"/>
    <row r="624" ht="14"/>
    <row r="625" ht="14"/>
    <row r="626" ht="14"/>
    <row r="627" ht="14"/>
    <row r="628" ht="14"/>
    <row r="629" ht="14"/>
    <row r="630" ht="14"/>
    <row r="631" ht="14"/>
    <row r="632" ht="14"/>
    <row r="633" ht="14"/>
    <row r="634" ht="14"/>
    <row r="635" ht="14"/>
    <row r="636" ht="14"/>
    <row r="637" ht="14"/>
    <row r="638" ht="14"/>
    <row r="639" ht="14"/>
    <row r="640" ht="14"/>
    <row r="641" ht="14"/>
    <row r="642" ht="14"/>
    <row r="643" ht="14"/>
    <row r="644" ht="14"/>
    <row r="645" ht="14"/>
    <row r="646" ht="14"/>
    <row r="647" ht="14"/>
    <row r="648" ht="14"/>
    <row r="649" ht="14"/>
    <row r="650" ht="14"/>
    <row r="651" ht="14"/>
    <row r="652" ht="14"/>
    <row r="653" ht="14"/>
    <row r="654" ht="14"/>
    <row r="655" ht="14"/>
    <row r="656" ht="14"/>
    <row r="657" ht="14"/>
    <row r="658" ht="14"/>
    <row r="659" ht="14"/>
    <row r="660" ht="14"/>
    <row r="661" ht="14"/>
    <row r="662" ht="14"/>
    <row r="663" ht="14"/>
    <row r="664" ht="14"/>
    <row r="665" ht="14"/>
    <row r="666" ht="14"/>
    <row r="667" ht="14"/>
    <row r="668" ht="14"/>
    <row r="669" ht="14"/>
    <row r="670" ht="14"/>
    <row r="671" ht="14"/>
    <row r="672" ht="14"/>
    <row r="673" ht="14"/>
    <row r="674" ht="14"/>
    <row r="675" ht="14"/>
    <row r="676" ht="14"/>
    <row r="677" ht="14"/>
    <row r="678" ht="14"/>
    <row r="679" ht="14"/>
    <row r="680" ht="14"/>
    <row r="681" ht="14"/>
    <row r="682" ht="14"/>
    <row r="683" ht="14"/>
    <row r="684" ht="14"/>
    <row r="685" ht="14"/>
    <row r="686" ht="14"/>
    <row r="687" ht="14"/>
    <row r="688" ht="14"/>
    <row r="689" ht="14"/>
    <row r="690" ht="14"/>
    <row r="691" ht="14"/>
    <row r="692" ht="14"/>
    <row r="693" ht="14"/>
    <row r="694" ht="14"/>
    <row r="695" ht="14"/>
    <row r="696" ht="14"/>
    <row r="697" ht="14"/>
    <row r="698" ht="14"/>
    <row r="699" ht="14"/>
    <row r="700" ht="14"/>
    <row r="701" ht="14"/>
    <row r="702" ht="14"/>
    <row r="703" ht="14"/>
    <row r="704" ht="14"/>
    <row r="705" ht="14"/>
    <row r="706" ht="14"/>
    <row r="707" ht="14"/>
    <row r="708" ht="14"/>
    <row r="709" ht="14"/>
    <row r="710" ht="14"/>
    <row r="711" ht="14"/>
    <row r="712" ht="14"/>
    <row r="713" ht="14"/>
    <row r="714" ht="14"/>
    <row r="715" ht="14"/>
    <row r="716" ht="14"/>
    <row r="717" ht="14"/>
    <row r="718" ht="14"/>
    <row r="719" ht="14"/>
    <row r="720" ht="14"/>
    <row r="721" ht="14"/>
    <row r="722" ht="14"/>
    <row r="723" ht="14"/>
    <row r="724" ht="14"/>
    <row r="725" ht="14"/>
    <row r="726" ht="14"/>
    <row r="727" ht="14"/>
    <row r="728" ht="14"/>
    <row r="729" ht="14"/>
    <row r="730" ht="14"/>
    <row r="731" ht="14"/>
    <row r="732" ht="14"/>
    <row r="733" ht="14"/>
    <row r="734" ht="14"/>
    <row r="735" ht="14"/>
    <row r="736" ht="14"/>
    <row r="737" ht="14"/>
    <row r="738" ht="14"/>
    <row r="739" ht="14"/>
    <row r="740" ht="14"/>
    <row r="741" ht="14"/>
    <row r="742" ht="14"/>
    <row r="743" ht="14"/>
    <row r="744" ht="14"/>
    <row r="745" ht="14"/>
    <row r="746" ht="14"/>
    <row r="747" ht="14"/>
    <row r="748" ht="14"/>
    <row r="749" ht="14"/>
    <row r="750" ht="14"/>
    <row r="751" ht="14"/>
    <row r="752" ht="14"/>
    <row r="753" ht="14"/>
    <row r="754" ht="14"/>
    <row r="755" ht="14"/>
    <row r="756" ht="14"/>
    <row r="757" ht="14"/>
    <row r="758" ht="14"/>
    <row r="759" ht="14"/>
    <row r="760" ht="14"/>
    <row r="761" ht="14"/>
    <row r="762" ht="14"/>
    <row r="763" ht="14"/>
    <row r="764" ht="14"/>
    <row r="765" ht="14"/>
    <row r="766" ht="14"/>
    <row r="767" ht="14"/>
    <row r="768" ht="14"/>
    <row r="769" ht="14"/>
    <row r="770" ht="14"/>
    <row r="771" ht="14"/>
    <row r="772" ht="14"/>
    <row r="773" ht="14"/>
    <row r="774" ht="14"/>
    <row r="775" ht="14"/>
    <row r="776" ht="14"/>
    <row r="777" ht="14"/>
    <row r="778" ht="14"/>
    <row r="779" ht="14"/>
    <row r="780" ht="14"/>
    <row r="781" ht="14"/>
    <row r="782" ht="14"/>
    <row r="783" ht="14"/>
    <row r="784" ht="14"/>
    <row r="785" ht="14"/>
    <row r="786" ht="14"/>
    <row r="787" ht="14"/>
    <row r="788" ht="14"/>
    <row r="789" ht="14"/>
    <row r="790" ht="14"/>
    <row r="791" ht="14"/>
    <row r="792" ht="14"/>
    <row r="793" ht="14"/>
    <row r="794" ht="14"/>
    <row r="795" ht="14"/>
    <row r="796" ht="14"/>
    <row r="797" ht="14"/>
    <row r="798" ht="14"/>
    <row r="799" ht="14"/>
    <row r="800" ht="14"/>
    <row r="801" ht="14"/>
    <row r="802" ht="14"/>
    <row r="803" ht="14"/>
    <row r="804" ht="14"/>
    <row r="805" ht="14"/>
    <row r="806" ht="14"/>
    <row r="807" ht="14"/>
    <row r="808" ht="14"/>
    <row r="809" ht="14"/>
    <row r="810" ht="14"/>
    <row r="811" ht="14"/>
    <row r="812" ht="14"/>
    <row r="813" ht="14"/>
    <row r="814" ht="14"/>
    <row r="815" ht="14"/>
    <row r="816" ht="14"/>
    <row r="817" ht="14"/>
    <row r="818" ht="14"/>
    <row r="819" ht="14"/>
    <row r="820" ht="14"/>
    <row r="821" ht="14"/>
    <row r="822" ht="14"/>
    <row r="823" ht="14"/>
    <row r="824" ht="14"/>
    <row r="825" ht="14"/>
    <row r="826" ht="14"/>
    <row r="827" ht="14"/>
    <row r="828" ht="14"/>
    <row r="829" ht="14"/>
    <row r="830" ht="14"/>
    <row r="831" ht="14"/>
    <row r="832" ht="14"/>
    <row r="833" ht="14"/>
    <row r="834" ht="14"/>
    <row r="835" ht="14"/>
    <row r="836" ht="14"/>
    <row r="837" ht="14"/>
    <row r="838" ht="14"/>
    <row r="839" ht="14"/>
    <row r="840" ht="14"/>
    <row r="841" ht="14"/>
    <row r="842" ht="14"/>
    <row r="843" ht="14"/>
    <row r="844" ht="14"/>
    <row r="845" ht="14"/>
    <row r="846" ht="14"/>
    <row r="847" ht="14"/>
    <row r="848" ht="14"/>
    <row r="849" ht="14"/>
    <row r="850" ht="14"/>
    <row r="851" ht="14"/>
    <row r="852" ht="14"/>
    <row r="853" ht="14"/>
    <row r="854" ht="14"/>
    <row r="855" ht="14"/>
    <row r="856" ht="14"/>
    <row r="857" ht="14"/>
    <row r="858" ht="14"/>
    <row r="859" ht="14"/>
    <row r="860" ht="14"/>
    <row r="861" ht="14"/>
    <row r="862" ht="14"/>
    <row r="863" ht="14"/>
    <row r="864" ht="14"/>
    <row r="865" ht="14"/>
    <row r="866" ht="14"/>
    <row r="867" ht="14"/>
    <row r="868" ht="14"/>
    <row r="869" ht="14"/>
    <row r="870" ht="14"/>
    <row r="871" ht="14"/>
    <row r="872" ht="14"/>
    <row r="873" ht="14"/>
    <row r="874" ht="14"/>
    <row r="875" ht="14"/>
    <row r="876" ht="14"/>
    <row r="877" ht="14"/>
    <row r="878" ht="14"/>
    <row r="879" ht="14"/>
    <row r="880" ht="14"/>
    <row r="881" ht="14"/>
    <row r="882" ht="14"/>
    <row r="883" ht="14"/>
    <row r="884" ht="14"/>
    <row r="885" ht="14"/>
    <row r="886" ht="14"/>
    <row r="887" ht="14"/>
    <row r="888" ht="14"/>
    <row r="889" ht="14"/>
    <row r="890" ht="14"/>
    <row r="891" ht="14"/>
    <row r="892" ht="14"/>
    <row r="893" ht="14"/>
    <row r="894" ht="14"/>
    <row r="895" ht="14"/>
    <row r="896" ht="14"/>
    <row r="897" ht="14"/>
    <row r="898" ht="14"/>
    <row r="899" ht="14"/>
    <row r="900" ht="14"/>
    <row r="901" ht="14"/>
    <row r="902" ht="14"/>
    <row r="903" ht="14"/>
    <row r="904" ht="14"/>
    <row r="905" ht="14"/>
    <row r="906" ht="14"/>
    <row r="907" ht="14"/>
    <row r="908" ht="14"/>
    <row r="909" ht="14"/>
    <row r="910" ht="14"/>
    <row r="911" ht="14"/>
    <row r="912" ht="14"/>
    <row r="913" ht="14"/>
    <row r="914" ht="14"/>
    <row r="915" ht="14"/>
    <row r="916" ht="14"/>
    <row r="917" ht="14"/>
    <row r="918" ht="14"/>
    <row r="919" ht="14"/>
    <row r="920" ht="14"/>
    <row r="921" ht="14"/>
    <row r="922" ht="14"/>
    <row r="923" ht="14"/>
    <row r="924" ht="14"/>
    <row r="925" ht="14"/>
    <row r="926" ht="14"/>
    <row r="927" ht="14"/>
    <row r="928" ht="14"/>
    <row r="929" ht="14"/>
    <row r="930" ht="14"/>
    <row r="931" ht="14"/>
    <row r="932" ht="14"/>
    <row r="933" ht="14"/>
    <row r="934" ht="14"/>
    <row r="935" ht="14"/>
    <row r="936" ht="14"/>
    <row r="937" ht="14"/>
    <row r="938" ht="14"/>
    <row r="939" ht="14"/>
    <row r="940" ht="14"/>
    <row r="941" ht="14"/>
    <row r="942" ht="14"/>
    <row r="943" ht="14"/>
    <row r="944" ht="14"/>
    <row r="945" ht="14"/>
    <row r="946" ht="14"/>
    <row r="947" ht="14"/>
    <row r="948" ht="14"/>
    <row r="949" ht="14"/>
    <row r="950" ht="14"/>
    <row r="951" ht="14"/>
    <row r="952" ht="14"/>
    <row r="953" ht="14"/>
    <row r="954" ht="14"/>
    <row r="955" ht="14"/>
    <row r="956" ht="14"/>
    <row r="957" ht="14"/>
    <row r="958" ht="14"/>
    <row r="959" ht="14"/>
    <row r="960" ht="14"/>
    <row r="961" ht="14"/>
    <row r="962" ht="14"/>
    <row r="963" ht="14"/>
    <row r="964" ht="14"/>
    <row r="965" ht="14"/>
    <row r="966" ht="14"/>
    <row r="967" ht="14"/>
    <row r="968" ht="14"/>
    <row r="969" ht="14"/>
    <row r="970" ht="14"/>
    <row r="971" ht="14"/>
    <row r="972" ht="14"/>
    <row r="973" ht="14"/>
    <row r="974" ht="14"/>
    <row r="975" ht="14"/>
    <row r="976" ht="14"/>
    <row r="977" ht="14"/>
    <row r="978" ht="14"/>
    <row r="979" ht="14"/>
    <row r="980" ht="14"/>
    <row r="981" ht="14"/>
    <row r="982" ht="14"/>
    <row r="983" ht="14"/>
    <row r="984" ht="14"/>
    <row r="985" ht="14"/>
  </sheetData>
  <pageMargins left="0.7" right="0.7" top="0.78740157499999996" bottom="0.78740157499999996" header="0" footer="0"/>
  <pageSetup paperSize="9"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H1000"/>
  <sheetViews>
    <sheetView showGridLines="0" workbookViewId="0">
      <pane ySplit="5" topLeftCell="A6" activePane="bottomLeft" state="frozen"/>
      <selection pane="bottomLeft" activeCell="B7" sqref="B7"/>
    </sheetView>
  </sheetViews>
  <sheetFormatPr baseColWidth="10" defaultColWidth="14.3984375" defaultRowHeight="15.75" customHeight="1"/>
  <cols>
    <col min="1" max="1" width="2.796875" customWidth="1"/>
    <col min="2" max="2" width="11.796875" customWidth="1"/>
    <col min="3" max="3" width="33.59765625" customWidth="1"/>
    <col min="4" max="8" width="15.796875" customWidth="1"/>
    <col min="9" max="28" width="8.796875" customWidth="1"/>
  </cols>
  <sheetData>
    <row r="1" spans="2:8" ht="14">
      <c r="D1" s="95"/>
      <c r="E1" s="95"/>
    </row>
    <row r="2" spans="2:8" ht="20.25" customHeight="1">
      <c r="B2" s="431" t="s">
        <v>5</v>
      </c>
      <c r="C2" s="432"/>
      <c r="D2" s="96"/>
      <c r="E2" s="96"/>
      <c r="F2" s="4" t="s">
        <v>6</v>
      </c>
      <c r="G2" s="5" t="s">
        <v>7</v>
      </c>
      <c r="H2" s="6" t="s">
        <v>8</v>
      </c>
    </row>
    <row r="3" spans="2:8" ht="18" customHeight="1">
      <c r="B3" s="436" t="s">
        <v>599</v>
      </c>
      <c r="C3" s="434"/>
      <c r="D3" s="97"/>
      <c r="E3" s="97"/>
      <c r="F3" s="8">
        <f t="shared" ref="F3:G3" si="0">SUBTOTAL(9,F6:F505)</f>
        <v>79626</v>
      </c>
      <c r="G3" s="8">
        <f t="shared" si="0"/>
        <v>77214</v>
      </c>
      <c r="H3" s="9">
        <v>6112</v>
      </c>
    </row>
    <row r="4" spans="2:8" ht="14">
      <c r="D4" s="95"/>
      <c r="E4" s="95"/>
    </row>
    <row r="5" spans="2:8" ht="18" customHeight="1">
      <c r="B5" s="10" t="s">
        <v>9</v>
      </c>
      <c r="C5" s="11" t="s">
        <v>600</v>
      </c>
      <c r="D5" s="98" t="s">
        <v>601</v>
      </c>
      <c r="E5" s="98" t="s">
        <v>11</v>
      </c>
      <c r="F5" s="5" t="s">
        <v>12</v>
      </c>
      <c r="G5" s="5" t="s">
        <v>13</v>
      </c>
      <c r="H5" s="6" t="s">
        <v>14</v>
      </c>
    </row>
    <row r="6" spans="2:8" ht="15">
      <c r="B6" s="12" t="s">
        <v>602</v>
      </c>
      <c r="C6" s="13" t="s">
        <v>603</v>
      </c>
      <c r="D6" s="99"/>
      <c r="E6" s="100"/>
      <c r="F6" s="15"/>
      <c r="G6" s="15">
        <v>5000</v>
      </c>
      <c r="H6" s="15">
        <f>H3-G6</f>
        <v>1112</v>
      </c>
    </row>
    <row r="7" spans="2:8" ht="15">
      <c r="B7" s="12" t="s">
        <v>602</v>
      </c>
      <c r="C7" s="13"/>
      <c r="D7" s="101" t="s">
        <v>604</v>
      </c>
      <c r="E7" s="102" t="s">
        <v>605</v>
      </c>
      <c r="F7" s="15">
        <v>14990</v>
      </c>
      <c r="G7" s="15"/>
      <c r="H7" s="15">
        <f>H6+F7</f>
        <v>16102</v>
      </c>
    </row>
    <row r="8" spans="2:8" ht="15">
      <c r="B8" s="12" t="s">
        <v>606</v>
      </c>
      <c r="C8" s="13" t="s">
        <v>607</v>
      </c>
      <c r="D8" s="99"/>
      <c r="E8" s="100"/>
      <c r="F8" s="15"/>
      <c r="G8" s="15">
        <v>12000</v>
      </c>
      <c r="H8" s="15">
        <f t="shared" ref="H8:H9" si="1">H7-G8</f>
        <v>4102</v>
      </c>
    </row>
    <row r="9" spans="2:8" ht="15">
      <c r="B9" s="12" t="s">
        <v>606</v>
      </c>
      <c r="C9" s="13" t="s">
        <v>608</v>
      </c>
      <c r="D9" s="99" t="s">
        <v>609</v>
      </c>
      <c r="E9" s="100"/>
      <c r="F9" s="15"/>
      <c r="G9" s="15">
        <v>1214</v>
      </c>
      <c r="H9" s="15">
        <f t="shared" si="1"/>
        <v>2888</v>
      </c>
    </row>
    <row r="10" spans="2:8" ht="15">
      <c r="B10" s="12" t="s">
        <v>606</v>
      </c>
      <c r="C10" s="13"/>
      <c r="D10" s="101" t="s">
        <v>610</v>
      </c>
      <c r="E10" s="102" t="s">
        <v>611</v>
      </c>
      <c r="F10" s="15">
        <v>20189</v>
      </c>
      <c r="G10" s="15"/>
      <c r="H10" s="15">
        <f>H9+F10</f>
        <v>23077</v>
      </c>
    </row>
    <row r="11" spans="2:8" ht="15">
      <c r="B11" s="12" t="s">
        <v>606</v>
      </c>
      <c r="C11" s="13" t="s">
        <v>20</v>
      </c>
      <c r="D11" s="99"/>
      <c r="E11" s="100"/>
      <c r="F11" s="15"/>
      <c r="G11" s="15">
        <v>20000</v>
      </c>
      <c r="H11" s="15">
        <f>H10-G11</f>
        <v>3077</v>
      </c>
    </row>
    <row r="12" spans="2:8" ht="15">
      <c r="B12" s="12" t="s">
        <v>612</v>
      </c>
      <c r="C12" s="13"/>
      <c r="D12" s="99" t="s">
        <v>610</v>
      </c>
      <c r="E12" s="102" t="s">
        <v>613</v>
      </c>
      <c r="F12" s="15">
        <v>29572</v>
      </c>
      <c r="G12" s="15"/>
      <c r="H12" s="15">
        <f t="shared" ref="H12:H16" si="2">H11+F12</f>
        <v>32649</v>
      </c>
    </row>
    <row r="13" spans="2:8" ht="15">
      <c r="B13" s="12" t="s">
        <v>614</v>
      </c>
      <c r="C13" s="13"/>
      <c r="D13" s="99" t="s">
        <v>615</v>
      </c>
      <c r="E13" s="102" t="s">
        <v>616</v>
      </c>
      <c r="F13" s="15">
        <v>350</v>
      </c>
      <c r="G13" s="15"/>
      <c r="H13" s="15">
        <f t="shared" si="2"/>
        <v>32999</v>
      </c>
    </row>
    <row r="14" spans="2:8" ht="15">
      <c r="B14" s="12" t="s">
        <v>617</v>
      </c>
      <c r="C14" s="13" t="s">
        <v>618</v>
      </c>
      <c r="D14" s="103" t="s">
        <v>619</v>
      </c>
      <c r="E14" s="100"/>
      <c r="F14" s="15">
        <v>1350</v>
      </c>
      <c r="G14" s="15"/>
      <c r="H14" s="15">
        <f t="shared" si="2"/>
        <v>34349</v>
      </c>
    </row>
    <row r="15" spans="2:8" ht="15">
      <c r="B15" s="12" t="s">
        <v>617</v>
      </c>
      <c r="C15" s="13" t="s">
        <v>620</v>
      </c>
      <c r="D15" s="99" t="s">
        <v>621</v>
      </c>
      <c r="E15" s="100"/>
      <c r="F15" s="15">
        <v>900</v>
      </c>
      <c r="G15" s="15"/>
      <c r="H15" s="15">
        <f t="shared" si="2"/>
        <v>35249</v>
      </c>
    </row>
    <row r="16" spans="2:8" ht="15">
      <c r="B16" s="12" t="s">
        <v>617</v>
      </c>
      <c r="C16" s="13"/>
      <c r="D16" s="99" t="s">
        <v>622</v>
      </c>
      <c r="E16" s="104" t="s">
        <v>623</v>
      </c>
      <c r="F16" s="15">
        <v>6600</v>
      </c>
      <c r="G16" s="15"/>
      <c r="H16" s="15">
        <f t="shared" si="2"/>
        <v>41849</v>
      </c>
    </row>
    <row r="17" spans="2:8" ht="15">
      <c r="B17" s="12" t="s">
        <v>617</v>
      </c>
      <c r="C17" s="13" t="s">
        <v>20</v>
      </c>
      <c r="D17" s="105"/>
      <c r="E17" s="105"/>
      <c r="F17" s="15"/>
      <c r="G17" s="15">
        <v>39000</v>
      </c>
      <c r="H17" s="15">
        <f>H16-G17</f>
        <v>2849</v>
      </c>
    </row>
    <row r="18" spans="2:8" ht="15">
      <c r="B18" s="12" t="s">
        <v>624</v>
      </c>
      <c r="C18" s="13"/>
      <c r="D18" s="99" t="s">
        <v>622</v>
      </c>
      <c r="E18" s="106" t="s">
        <v>625</v>
      </c>
      <c r="F18" s="15">
        <v>5225</v>
      </c>
      <c r="G18" s="15"/>
      <c r="H18" s="15">
        <f t="shared" ref="H18:H19" si="3">H17+F18</f>
        <v>8074</v>
      </c>
    </row>
    <row r="19" spans="2:8" ht="15">
      <c r="B19" s="12" t="s">
        <v>624</v>
      </c>
      <c r="C19" s="13" t="s">
        <v>620</v>
      </c>
      <c r="D19" s="107" t="s">
        <v>626</v>
      </c>
      <c r="E19" s="100"/>
      <c r="F19" s="15">
        <v>450</v>
      </c>
      <c r="G19" s="15"/>
      <c r="H19" s="15">
        <f t="shared" si="3"/>
        <v>8524</v>
      </c>
    </row>
    <row r="20" spans="2:8" ht="15">
      <c r="B20" s="12"/>
      <c r="C20" s="13"/>
      <c r="D20" s="100"/>
      <c r="E20" s="100"/>
      <c r="F20" s="15"/>
      <c r="G20" s="15"/>
      <c r="H20" s="15"/>
    </row>
    <row r="21" spans="2:8" ht="15">
      <c r="B21" s="12"/>
      <c r="C21" s="13"/>
      <c r="D21" s="100"/>
      <c r="E21" s="100"/>
      <c r="F21" s="15"/>
      <c r="G21" s="15"/>
      <c r="H21" s="15"/>
    </row>
    <row r="22" spans="2:8" ht="15">
      <c r="B22" s="12"/>
      <c r="C22" s="13"/>
      <c r="D22" s="100"/>
      <c r="E22" s="100"/>
      <c r="F22" s="15"/>
      <c r="G22" s="15"/>
      <c r="H22" s="15"/>
    </row>
    <row r="23" spans="2:8" ht="15">
      <c r="B23" s="12"/>
      <c r="C23" s="13"/>
      <c r="D23" s="100"/>
      <c r="E23" s="100"/>
      <c r="F23" s="15"/>
      <c r="G23" s="15"/>
      <c r="H23" s="15"/>
    </row>
    <row r="24" spans="2:8" ht="15">
      <c r="B24" s="12"/>
      <c r="C24" s="13"/>
      <c r="D24" s="100"/>
      <c r="E24" s="100"/>
      <c r="F24" s="15"/>
      <c r="G24" s="15"/>
      <c r="H24" s="15"/>
    </row>
    <row r="25" spans="2:8" ht="15">
      <c r="B25" s="12"/>
      <c r="C25" s="13"/>
      <c r="D25" s="100"/>
      <c r="E25" s="100"/>
      <c r="F25" s="15"/>
      <c r="G25" s="15"/>
      <c r="H25" s="15"/>
    </row>
    <row r="26" spans="2:8" ht="15">
      <c r="B26" s="12"/>
      <c r="C26" s="13"/>
      <c r="D26" s="100"/>
      <c r="E26" s="100"/>
      <c r="F26" s="15"/>
      <c r="G26" s="15"/>
      <c r="H26" s="15"/>
    </row>
    <row r="27" spans="2:8" ht="15">
      <c r="B27" s="12"/>
      <c r="C27" s="13"/>
      <c r="D27" s="100"/>
      <c r="E27" s="100"/>
      <c r="F27" s="15"/>
      <c r="G27" s="15"/>
      <c r="H27" s="15"/>
    </row>
    <row r="28" spans="2:8" ht="15">
      <c r="B28" s="12"/>
      <c r="C28" s="13"/>
      <c r="D28" s="100"/>
      <c r="E28" s="100"/>
      <c r="F28" s="15"/>
      <c r="G28" s="15"/>
      <c r="H28" s="15"/>
    </row>
    <row r="29" spans="2:8" ht="15">
      <c r="B29" s="12"/>
      <c r="C29" s="13"/>
      <c r="D29" s="100"/>
      <c r="E29" s="100"/>
      <c r="F29" s="15"/>
      <c r="G29" s="15"/>
      <c r="H29" s="15"/>
    </row>
    <row r="30" spans="2:8" ht="15">
      <c r="B30" s="12"/>
      <c r="C30" s="13"/>
      <c r="D30" s="108"/>
      <c r="E30" s="108"/>
      <c r="F30" s="15"/>
      <c r="G30" s="15"/>
      <c r="H30" s="15"/>
    </row>
    <row r="31" spans="2:8" ht="15">
      <c r="B31" s="12"/>
      <c r="C31" s="13"/>
      <c r="D31" s="109"/>
      <c r="E31" s="109"/>
      <c r="F31" s="15"/>
      <c r="G31" s="15"/>
      <c r="H31" s="15"/>
    </row>
    <row r="32" spans="2:8" ht="15">
      <c r="B32" s="12"/>
      <c r="C32" s="13"/>
      <c r="D32" s="100"/>
      <c r="E32" s="100"/>
      <c r="F32" s="15"/>
      <c r="G32" s="15"/>
      <c r="H32" s="15"/>
    </row>
    <row r="33" spans="2:8" ht="15">
      <c r="B33" s="12"/>
      <c r="C33" s="13"/>
      <c r="D33" s="100"/>
      <c r="E33" s="100"/>
      <c r="F33" s="15"/>
      <c r="G33" s="15"/>
      <c r="H33" s="15"/>
    </row>
    <row r="34" spans="2:8" ht="15">
      <c r="B34" s="12"/>
      <c r="C34" s="13"/>
      <c r="D34" s="100"/>
      <c r="E34" s="100"/>
      <c r="F34" s="15"/>
      <c r="G34" s="15"/>
      <c r="H34" s="15"/>
    </row>
    <row r="35" spans="2:8" ht="15">
      <c r="B35" s="12"/>
      <c r="C35" s="13"/>
      <c r="D35" s="100"/>
      <c r="E35" s="100"/>
      <c r="F35" s="15"/>
      <c r="G35" s="15"/>
      <c r="H35" s="15"/>
    </row>
    <row r="36" spans="2:8" ht="15">
      <c r="B36" s="12"/>
      <c r="C36" s="13"/>
      <c r="D36" s="100"/>
      <c r="E36" s="100"/>
      <c r="F36" s="15"/>
      <c r="G36" s="15"/>
      <c r="H36" s="15"/>
    </row>
    <row r="37" spans="2:8" ht="15">
      <c r="B37" s="12"/>
      <c r="C37" s="13"/>
      <c r="D37" s="100"/>
      <c r="E37" s="100"/>
      <c r="F37" s="15"/>
      <c r="G37" s="15"/>
      <c r="H37" s="15"/>
    </row>
    <row r="38" spans="2:8" ht="15">
      <c r="B38" s="12"/>
      <c r="C38" s="13"/>
      <c r="D38" s="100"/>
      <c r="E38" s="100"/>
      <c r="F38" s="15"/>
      <c r="G38" s="15"/>
      <c r="H38" s="15"/>
    </row>
    <row r="39" spans="2:8" ht="15">
      <c r="B39" s="12"/>
      <c r="C39" s="13"/>
      <c r="D39" s="100"/>
      <c r="E39" s="100"/>
      <c r="F39" s="15"/>
      <c r="G39" s="15"/>
      <c r="H39" s="15"/>
    </row>
    <row r="40" spans="2:8" ht="15">
      <c r="B40" s="12"/>
      <c r="C40" s="13"/>
      <c r="D40" s="110"/>
      <c r="E40" s="110"/>
      <c r="F40" s="15"/>
      <c r="G40" s="15"/>
      <c r="H40" s="15"/>
    </row>
    <row r="41" spans="2:8" ht="15">
      <c r="B41" s="12"/>
      <c r="C41" s="13"/>
      <c r="D41" s="100"/>
      <c r="E41" s="100"/>
      <c r="F41" s="15"/>
      <c r="G41" s="15"/>
      <c r="H41" s="15"/>
    </row>
    <row r="42" spans="2:8" ht="15">
      <c r="B42" s="12"/>
      <c r="C42" s="13"/>
      <c r="D42" s="100"/>
      <c r="E42" s="100"/>
      <c r="F42" s="15"/>
      <c r="G42" s="15"/>
      <c r="H42" s="15"/>
    </row>
    <row r="43" spans="2:8" ht="15">
      <c r="B43" s="12"/>
      <c r="C43" s="13"/>
      <c r="D43" s="100"/>
      <c r="E43" s="100"/>
      <c r="F43" s="15"/>
      <c r="G43" s="15"/>
      <c r="H43" s="15"/>
    </row>
    <row r="44" spans="2:8" ht="15">
      <c r="B44" s="12"/>
      <c r="C44" s="13"/>
      <c r="D44" s="100"/>
      <c r="E44" s="100"/>
      <c r="F44" s="15"/>
      <c r="G44" s="15"/>
      <c r="H44" s="15"/>
    </row>
    <row r="45" spans="2:8" ht="15">
      <c r="B45" s="12"/>
      <c r="C45" s="13"/>
      <c r="D45" s="100"/>
      <c r="E45" s="100"/>
      <c r="F45" s="15"/>
      <c r="G45" s="15"/>
      <c r="H45" s="15"/>
    </row>
    <row r="46" spans="2:8" ht="15">
      <c r="B46" s="12"/>
      <c r="C46" s="13"/>
      <c r="D46" s="100"/>
      <c r="E46" s="100"/>
      <c r="F46" s="15"/>
      <c r="G46" s="15"/>
      <c r="H46" s="15"/>
    </row>
    <row r="47" spans="2:8" ht="15">
      <c r="B47" s="12"/>
      <c r="C47" s="13"/>
      <c r="D47" s="100"/>
      <c r="E47" s="100"/>
      <c r="F47" s="15"/>
      <c r="G47" s="15"/>
      <c r="H47" s="15"/>
    </row>
    <row r="48" spans="2:8" ht="15">
      <c r="B48" s="12"/>
      <c r="C48" s="13"/>
      <c r="D48" s="100"/>
      <c r="E48" s="100"/>
      <c r="F48" s="15"/>
      <c r="G48" s="15"/>
      <c r="H48" s="15"/>
    </row>
    <row r="49" spans="2:8" ht="15">
      <c r="B49" s="12"/>
      <c r="C49" s="13"/>
      <c r="D49" s="100"/>
      <c r="E49" s="100"/>
      <c r="F49" s="15"/>
      <c r="G49" s="15"/>
      <c r="H49" s="15"/>
    </row>
    <row r="50" spans="2:8" ht="15">
      <c r="B50" s="111"/>
      <c r="C50" s="13"/>
      <c r="D50" s="105"/>
      <c r="E50" s="105"/>
      <c r="F50" s="15"/>
      <c r="G50" s="15"/>
      <c r="H50" s="15"/>
    </row>
    <row r="51" spans="2:8" ht="15">
      <c r="B51" s="12"/>
      <c r="C51" s="13"/>
      <c r="D51" s="105"/>
      <c r="E51" s="105"/>
      <c r="F51" s="15"/>
      <c r="G51" s="15"/>
      <c r="H51" s="15"/>
    </row>
    <row r="52" spans="2:8" ht="15">
      <c r="B52" s="12"/>
      <c r="C52" s="13"/>
      <c r="D52" s="100"/>
      <c r="E52" s="100"/>
      <c r="F52" s="15"/>
      <c r="G52" s="15"/>
      <c r="H52" s="15"/>
    </row>
    <row r="53" spans="2:8" ht="15">
      <c r="B53" s="12"/>
      <c r="C53" s="13"/>
      <c r="D53" s="100"/>
      <c r="E53" s="100"/>
      <c r="F53" s="15"/>
      <c r="G53" s="15"/>
      <c r="H53" s="15"/>
    </row>
    <row r="54" spans="2:8" ht="15">
      <c r="B54" s="12"/>
      <c r="C54" s="13"/>
      <c r="D54" s="100"/>
      <c r="E54" s="100"/>
      <c r="F54" s="15"/>
      <c r="G54" s="15"/>
      <c r="H54" s="15"/>
    </row>
    <row r="55" spans="2:8" ht="15">
      <c r="B55" s="12"/>
      <c r="C55" s="13"/>
      <c r="D55" s="100"/>
      <c r="E55" s="100"/>
      <c r="F55" s="15"/>
      <c r="G55" s="15"/>
      <c r="H55" s="15"/>
    </row>
    <row r="56" spans="2:8" ht="15">
      <c r="B56" s="19"/>
      <c r="C56" s="13"/>
      <c r="D56" s="100"/>
      <c r="E56" s="100"/>
      <c r="F56" s="15"/>
      <c r="G56" s="15"/>
      <c r="H56" s="15" t="str">
        <f t="shared" ref="H56:H310" si="4">IF(OR(H55="",AND(B56="",F56="",G56="")),"",H55+F56-G56)</f>
        <v/>
      </c>
    </row>
    <row r="57" spans="2:8" ht="15">
      <c r="B57" s="19"/>
      <c r="C57" s="13"/>
      <c r="D57" s="100"/>
      <c r="E57" s="100"/>
      <c r="F57" s="15"/>
      <c r="G57" s="15"/>
      <c r="H57" s="15" t="str">
        <f t="shared" si="4"/>
        <v/>
      </c>
    </row>
    <row r="58" spans="2:8" ht="15">
      <c r="B58" s="19"/>
      <c r="C58" s="13"/>
      <c r="D58" s="100"/>
      <c r="E58" s="100"/>
      <c r="F58" s="15"/>
      <c r="G58" s="15"/>
      <c r="H58" s="15" t="str">
        <f t="shared" si="4"/>
        <v/>
      </c>
    </row>
    <row r="59" spans="2:8" ht="15">
      <c r="B59" s="19"/>
      <c r="C59" s="13"/>
      <c r="D59" s="100"/>
      <c r="E59" s="100"/>
      <c r="F59" s="15"/>
      <c r="G59" s="15"/>
      <c r="H59" s="15" t="str">
        <f t="shared" si="4"/>
        <v/>
      </c>
    </row>
    <row r="60" spans="2:8" ht="15">
      <c r="B60" s="19"/>
      <c r="C60" s="13"/>
      <c r="D60" s="100"/>
      <c r="E60" s="100"/>
      <c r="F60" s="15"/>
      <c r="G60" s="15"/>
      <c r="H60" s="15" t="str">
        <f t="shared" si="4"/>
        <v/>
      </c>
    </row>
    <row r="61" spans="2:8" ht="15">
      <c r="B61" s="19"/>
      <c r="C61" s="13"/>
      <c r="D61" s="100"/>
      <c r="E61" s="100"/>
      <c r="F61" s="15"/>
      <c r="G61" s="15"/>
      <c r="H61" s="15" t="str">
        <f t="shared" si="4"/>
        <v/>
      </c>
    </row>
    <row r="62" spans="2:8" ht="15">
      <c r="B62" s="19"/>
      <c r="C62" s="13"/>
      <c r="D62" s="100"/>
      <c r="E62" s="100"/>
      <c r="F62" s="15"/>
      <c r="G62" s="15"/>
      <c r="H62" s="15" t="str">
        <f t="shared" si="4"/>
        <v/>
      </c>
    </row>
    <row r="63" spans="2:8" ht="15">
      <c r="B63" s="19"/>
      <c r="C63" s="13"/>
      <c r="D63" s="100"/>
      <c r="E63" s="100"/>
      <c r="F63" s="15"/>
      <c r="G63" s="15"/>
      <c r="H63" s="15" t="str">
        <f t="shared" si="4"/>
        <v/>
      </c>
    </row>
    <row r="64" spans="2:8" ht="15">
      <c r="B64" s="19"/>
      <c r="C64" s="13"/>
      <c r="D64" s="100"/>
      <c r="E64" s="100"/>
      <c r="F64" s="15"/>
      <c r="G64" s="15"/>
      <c r="H64" s="15" t="str">
        <f t="shared" si="4"/>
        <v/>
      </c>
    </row>
    <row r="65" spans="2:8" ht="15">
      <c r="B65" s="19"/>
      <c r="C65" s="13"/>
      <c r="D65" s="100"/>
      <c r="E65" s="100"/>
      <c r="F65" s="15"/>
      <c r="G65" s="15"/>
      <c r="H65" s="15" t="str">
        <f t="shared" si="4"/>
        <v/>
      </c>
    </row>
    <row r="66" spans="2:8" ht="15">
      <c r="B66" s="19"/>
      <c r="C66" s="13"/>
      <c r="D66" s="100"/>
      <c r="E66" s="100"/>
      <c r="F66" s="15"/>
      <c r="G66" s="15"/>
      <c r="H66" s="15" t="str">
        <f t="shared" si="4"/>
        <v/>
      </c>
    </row>
    <row r="67" spans="2:8" ht="15">
      <c r="B67" s="19"/>
      <c r="C67" s="13"/>
      <c r="D67" s="100"/>
      <c r="E67" s="100"/>
      <c r="F67" s="15"/>
      <c r="G67" s="15"/>
      <c r="H67" s="15" t="str">
        <f t="shared" si="4"/>
        <v/>
      </c>
    </row>
    <row r="68" spans="2:8" ht="15">
      <c r="B68" s="19"/>
      <c r="C68" s="13"/>
      <c r="D68" s="100"/>
      <c r="E68" s="100"/>
      <c r="F68" s="15"/>
      <c r="G68" s="15"/>
      <c r="H68" s="15" t="str">
        <f t="shared" si="4"/>
        <v/>
      </c>
    </row>
    <row r="69" spans="2:8" ht="15">
      <c r="B69" s="19"/>
      <c r="C69" s="13"/>
      <c r="D69" s="100"/>
      <c r="E69" s="100"/>
      <c r="F69" s="15"/>
      <c r="G69" s="15"/>
      <c r="H69" s="15" t="str">
        <f t="shared" si="4"/>
        <v/>
      </c>
    </row>
    <row r="70" spans="2:8" ht="15">
      <c r="B70" s="19"/>
      <c r="C70" s="13"/>
      <c r="D70" s="100"/>
      <c r="E70" s="100"/>
      <c r="F70" s="15"/>
      <c r="G70" s="15"/>
      <c r="H70" s="15" t="str">
        <f t="shared" si="4"/>
        <v/>
      </c>
    </row>
    <row r="71" spans="2:8" ht="15">
      <c r="B71" s="19"/>
      <c r="C71" s="13"/>
      <c r="D71" s="100"/>
      <c r="E71" s="100"/>
      <c r="F71" s="15"/>
      <c r="G71" s="15"/>
      <c r="H71" s="15" t="str">
        <f t="shared" si="4"/>
        <v/>
      </c>
    </row>
    <row r="72" spans="2:8" ht="15">
      <c r="B72" s="19"/>
      <c r="C72" s="13"/>
      <c r="D72" s="100"/>
      <c r="E72" s="100"/>
      <c r="F72" s="15"/>
      <c r="G72" s="15"/>
      <c r="H72" s="15" t="str">
        <f t="shared" si="4"/>
        <v/>
      </c>
    </row>
    <row r="73" spans="2:8" ht="15">
      <c r="B73" s="19"/>
      <c r="C73" s="13"/>
      <c r="D73" s="100"/>
      <c r="E73" s="100"/>
      <c r="F73" s="15"/>
      <c r="G73" s="15"/>
      <c r="H73" s="15" t="str">
        <f t="shared" si="4"/>
        <v/>
      </c>
    </row>
    <row r="74" spans="2:8" ht="15">
      <c r="B74" s="19"/>
      <c r="C74" s="13"/>
      <c r="D74" s="100"/>
      <c r="E74" s="100"/>
      <c r="F74" s="15"/>
      <c r="G74" s="15"/>
      <c r="H74" s="15" t="str">
        <f t="shared" si="4"/>
        <v/>
      </c>
    </row>
    <row r="75" spans="2:8" ht="15">
      <c r="B75" s="19"/>
      <c r="C75" s="13"/>
      <c r="D75" s="100"/>
      <c r="E75" s="100"/>
      <c r="F75" s="15"/>
      <c r="G75" s="15"/>
      <c r="H75" s="15" t="str">
        <f t="shared" si="4"/>
        <v/>
      </c>
    </row>
    <row r="76" spans="2:8" ht="15">
      <c r="B76" s="19"/>
      <c r="C76" s="13"/>
      <c r="D76" s="100"/>
      <c r="E76" s="100"/>
      <c r="F76" s="15"/>
      <c r="G76" s="15"/>
      <c r="H76" s="15" t="str">
        <f t="shared" si="4"/>
        <v/>
      </c>
    </row>
    <row r="77" spans="2:8" ht="15">
      <c r="B77" s="19"/>
      <c r="C77" s="13"/>
      <c r="D77" s="100"/>
      <c r="E77" s="100"/>
      <c r="F77" s="15"/>
      <c r="G77" s="15"/>
      <c r="H77" s="15" t="str">
        <f t="shared" si="4"/>
        <v/>
      </c>
    </row>
    <row r="78" spans="2:8" ht="15">
      <c r="B78" s="19"/>
      <c r="C78" s="13"/>
      <c r="D78" s="100"/>
      <c r="E78" s="100"/>
      <c r="F78" s="15"/>
      <c r="G78" s="15"/>
      <c r="H78" s="15" t="str">
        <f t="shared" si="4"/>
        <v/>
      </c>
    </row>
    <row r="79" spans="2:8" ht="15">
      <c r="B79" s="19"/>
      <c r="C79" s="13"/>
      <c r="D79" s="100"/>
      <c r="E79" s="100"/>
      <c r="F79" s="15"/>
      <c r="G79" s="15"/>
      <c r="H79" s="15" t="str">
        <f t="shared" si="4"/>
        <v/>
      </c>
    </row>
    <row r="80" spans="2:8" ht="15">
      <c r="B80" s="19"/>
      <c r="C80" s="13"/>
      <c r="D80" s="100"/>
      <c r="E80" s="100"/>
      <c r="F80" s="15"/>
      <c r="G80" s="15"/>
      <c r="H80" s="15" t="str">
        <f t="shared" si="4"/>
        <v/>
      </c>
    </row>
    <row r="81" spans="2:8" ht="15">
      <c r="B81" s="19"/>
      <c r="C81" s="13"/>
      <c r="D81" s="100"/>
      <c r="E81" s="100"/>
      <c r="F81" s="15"/>
      <c r="G81" s="15"/>
      <c r="H81" s="15" t="str">
        <f t="shared" si="4"/>
        <v/>
      </c>
    </row>
    <row r="82" spans="2:8" ht="15">
      <c r="B82" s="19"/>
      <c r="C82" s="13"/>
      <c r="D82" s="100"/>
      <c r="E82" s="100"/>
      <c r="F82" s="15"/>
      <c r="G82" s="15"/>
      <c r="H82" s="15" t="str">
        <f t="shared" si="4"/>
        <v/>
      </c>
    </row>
    <row r="83" spans="2:8" ht="15">
      <c r="B83" s="19"/>
      <c r="C83" s="13"/>
      <c r="D83" s="100"/>
      <c r="E83" s="100"/>
      <c r="F83" s="15"/>
      <c r="G83" s="15"/>
      <c r="H83" s="15" t="str">
        <f t="shared" si="4"/>
        <v/>
      </c>
    </row>
    <row r="84" spans="2:8" ht="15">
      <c r="B84" s="19"/>
      <c r="C84" s="13"/>
      <c r="D84" s="100"/>
      <c r="E84" s="100"/>
      <c r="F84" s="15"/>
      <c r="G84" s="15"/>
      <c r="H84" s="15" t="str">
        <f t="shared" si="4"/>
        <v/>
      </c>
    </row>
    <row r="85" spans="2:8" ht="15">
      <c r="B85" s="19"/>
      <c r="C85" s="13"/>
      <c r="D85" s="100"/>
      <c r="E85" s="100"/>
      <c r="F85" s="15"/>
      <c r="G85" s="15"/>
      <c r="H85" s="15" t="str">
        <f t="shared" si="4"/>
        <v/>
      </c>
    </row>
    <row r="86" spans="2:8" ht="15">
      <c r="B86" s="19"/>
      <c r="C86" s="13"/>
      <c r="D86" s="100"/>
      <c r="E86" s="100"/>
      <c r="F86" s="15"/>
      <c r="G86" s="15"/>
      <c r="H86" s="15" t="str">
        <f t="shared" si="4"/>
        <v/>
      </c>
    </row>
    <row r="87" spans="2:8" ht="15">
      <c r="B87" s="19"/>
      <c r="C87" s="13"/>
      <c r="D87" s="100"/>
      <c r="E87" s="100"/>
      <c r="F87" s="15"/>
      <c r="G87" s="15"/>
      <c r="H87" s="15" t="str">
        <f t="shared" si="4"/>
        <v/>
      </c>
    </row>
    <row r="88" spans="2:8" ht="15">
      <c r="B88" s="19"/>
      <c r="C88" s="13"/>
      <c r="D88" s="100"/>
      <c r="E88" s="100"/>
      <c r="F88" s="15"/>
      <c r="G88" s="15"/>
      <c r="H88" s="15" t="str">
        <f t="shared" si="4"/>
        <v/>
      </c>
    </row>
    <row r="89" spans="2:8" ht="15">
      <c r="B89" s="19"/>
      <c r="C89" s="13"/>
      <c r="D89" s="100"/>
      <c r="E89" s="100"/>
      <c r="F89" s="15"/>
      <c r="G89" s="15"/>
      <c r="H89" s="15" t="str">
        <f t="shared" si="4"/>
        <v/>
      </c>
    </row>
    <row r="90" spans="2:8" ht="15">
      <c r="B90" s="19"/>
      <c r="C90" s="13"/>
      <c r="D90" s="100"/>
      <c r="E90" s="100"/>
      <c r="F90" s="15"/>
      <c r="G90" s="15"/>
      <c r="H90" s="15" t="str">
        <f t="shared" si="4"/>
        <v/>
      </c>
    </row>
    <row r="91" spans="2:8" ht="15">
      <c r="B91" s="19"/>
      <c r="C91" s="13"/>
      <c r="D91" s="100"/>
      <c r="E91" s="100"/>
      <c r="F91" s="15"/>
      <c r="G91" s="15"/>
      <c r="H91" s="15" t="str">
        <f t="shared" si="4"/>
        <v/>
      </c>
    </row>
    <row r="92" spans="2:8" ht="15">
      <c r="B92" s="19"/>
      <c r="C92" s="13"/>
      <c r="D92" s="100"/>
      <c r="E92" s="100"/>
      <c r="F92" s="15"/>
      <c r="G92" s="15"/>
      <c r="H92" s="15" t="str">
        <f t="shared" si="4"/>
        <v/>
      </c>
    </row>
    <row r="93" spans="2:8" ht="15">
      <c r="B93" s="19"/>
      <c r="C93" s="13"/>
      <c r="D93" s="100"/>
      <c r="E93" s="100"/>
      <c r="F93" s="15"/>
      <c r="G93" s="15"/>
      <c r="H93" s="15" t="str">
        <f t="shared" si="4"/>
        <v/>
      </c>
    </row>
    <row r="94" spans="2:8" ht="15">
      <c r="B94" s="19"/>
      <c r="C94" s="13"/>
      <c r="D94" s="100"/>
      <c r="E94" s="100"/>
      <c r="F94" s="15"/>
      <c r="G94" s="15"/>
      <c r="H94" s="15" t="str">
        <f t="shared" si="4"/>
        <v/>
      </c>
    </row>
    <row r="95" spans="2:8" ht="15">
      <c r="B95" s="19"/>
      <c r="C95" s="13"/>
      <c r="D95" s="100"/>
      <c r="E95" s="100"/>
      <c r="F95" s="15"/>
      <c r="G95" s="15"/>
      <c r="H95" s="15" t="str">
        <f t="shared" si="4"/>
        <v/>
      </c>
    </row>
    <row r="96" spans="2:8" ht="15">
      <c r="B96" s="19"/>
      <c r="C96" s="13"/>
      <c r="D96" s="100"/>
      <c r="E96" s="100"/>
      <c r="F96" s="15"/>
      <c r="G96" s="15"/>
      <c r="H96" s="15" t="str">
        <f t="shared" si="4"/>
        <v/>
      </c>
    </row>
    <row r="97" spans="2:8" ht="15">
      <c r="B97" s="19"/>
      <c r="C97" s="13"/>
      <c r="D97" s="100"/>
      <c r="E97" s="100"/>
      <c r="F97" s="15"/>
      <c r="G97" s="15"/>
      <c r="H97" s="15" t="str">
        <f t="shared" si="4"/>
        <v/>
      </c>
    </row>
    <row r="98" spans="2:8" ht="15">
      <c r="B98" s="19"/>
      <c r="C98" s="13"/>
      <c r="D98" s="100"/>
      <c r="E98" s="100"/>
      <c r="F98" s="15"/>
      <c r="G98" s="15"/>
      <c r="H98" s="15" t="str">
        <f t="shared" si="4"/>
        <v/>
      </c>
    </row>
    <row r="99" spans="2:8" ht="15">
      <c r="B99" s="19"/>
      <c r="C99" s="13"/>
      <c r="D99" s="100"/>
      <c r="E99" s="100"/>
      <c r="F99" s="15"/>
      <c r="G99" s="15"/>
      <c r="H99" s="15" t="str">
        <f t="shared" si="4"/>
        <v/>
      </c>
    </row>
    <row r="100" spans="2:8" ht="15">
      <c r="B100" s="19"/>
      <c r="C100" s="13"/>
      <c r="D100" s="100"/>
      <c r="E100" s="100"/>
      <c r="F100" s="15"/>
      <c r="G100" s="15"/>
      <c r="H100" s="15" t="str">
        <f t="shared" si="4"/>
        <v/>
      </c>
    </row>
    <row r="101" spans="2:8" ht="15">
      <c r="B101" s="19"/>
      <c r="C101" s="13"/>
      <c r="D101" s="100"/>
      <c r="E101" s="100"/>
      <c r="F101" s="15"/>
      <c r="G101" s="15"/>
      <c r="H101" s="15" t="str">
        <f t="shared" si="4"/>
        <v/>
      </c>
    </row>
    <row r="102" spans="2:8" ht="15">
      <c r="B102" s="19"/>
      <c r="C102" s="13"/>
      <c r="D102" s="100"/>
      <c r="E102" s="100"/>
      <c r="F102" s="15"/>
      <c r="G102" s="15"/>
      <c r="H102" s="15" t="str">
        <f t="shared" si="4"/>
        <v/>
      </c>
    </row>
    <row r="103" spans="2:8" ht="15">
      <c r="B103" s="19"/>
      <c r="C103" s="13"/>
      <c r="D103" s="100"/>
      <c r="E103" s="100"/>
      <c r="F103" s="15"/>
      <c r="G103" s="15"/>
      <c r="H103" s="15" t="str">
        <f t="shared" si="4"/>
        <v/>
      </c>
    </row>
    <row r="104" spans="2:8" ht="15">
      <c r="B104" s="19"/>
      <c r="C104" s="13"/>
      <c r="D104" s="100"/>
      <c r="E104" s="100"/>
      <c r="F104" s="15"/>
      <c r="G104" s="15"/>
      <c r="H104" s="15" t="str">
        <f t="shared" si="4"/>
        <v/>
      </c>
    </row>
    <row r="105" spans="2:8" ht="15">
      <c r="B105" s="19"/>
      <c r="C105" s="13"/>
      <c r="D105" s="100"/>
      <c r="E105" s="100"/>
      <c r="F105" s="15"/>
      <c r="G105" s="15"/>
      <c r="H105" s="15" t="str">
        <f t="shared" si="4"/>
        <v/>
      </c>
    </row>
    <row r="106" spans="2:8" ht="15">
      <c r="B106" s="19"/>
      <c r="C106" s="13"/>
      <c r="D106" s="100"/>
      <c r="E106" s="100"/>
      <c r="F106" s="15"/>
      <c r="G106" s="15"/>
      <c r="H106" s="15" t="str">
        <f t="shared" si="4"/>
        <v/>
      </c>
    </row>
    <row r="107" spans="2:8" ht="15">
      <c r="B107" s="19"/>
      <c r="C107" s="13"/>
      <c r="D107" s="100"/>
      <c r="E107" s="100"/>
      <c r="F107" s="15"/>
      <c r="G107" s="15"/>
      <c r="H107" s="15" t="str">
        <f t="shared" si="4"/>
        <v/>
      </c>
    </row>
    <row r="108" spans="2:8" ht="15">
      <c r="B108" s="19"/>
      <c r="C108" s="13"/>
      <c r="D108" s="100"/>
      <c r="E108" s="100"/>
      <c r="F108" s="15"/>
      <c r="G108" s="15"/>
      <c r="H108" s="15" t="str">
        <f t="shared" si="4"/>
        <v/>
      </c>
    </row>
    <row r="109" spans="2:8" ht="15">
      <c r="B109" s="19"/>
      <c r="C109" s="13"/>
      <c r="D109" s="100"/>
      <c r="E109" s="100"/>
      <c r="F109" s="15"/>
      <c r="G109" s="15"/>
      <c r="H109" s="15" t="str">
        <f t="shared" si="4"/>
        <v/>
      </c>
    </row>
    <row r="110" spans="2:8" ht="15">
      <c r="B110" s="19"/>
      <c r="C110" s="13"/>
      <c r="D110" s="100"/>
      <c r="E110" s="100"/>
      <c r="F110" s="15"/>
      <c r="G110" s="15"/>
      <c r="H110" s="15" t="str">
        <f t="shared" si="4"/>
        <v/>
      </c>
    </row>
    <row r="111" spans="2:8" ht="15">
      <c r="B111" s="19"/>
      <c r="C111" s="13"/>
      <c r="D111" s="100"/>
      <c r="E111" s="100"/>
      <c r="F111" s="15"/>
      <c r="G111" s="15"/>
      <c r="H111" s="15" t="str">
        <f t="shared" si="4"/>
        <v/>
      </c>
    </row>
    <row r="112" spans="2:8" ht="15">
      <c r="B112" s="19"/>
      <c r="C112" s="13"/>
      <c r="D112" s="100"/>
      <c r="E112" s="100"/>
      <c r="F112" s="15"/>
      <c r="G112" s="15"/>
      <c r="H112" s="15" t="str">
        <f t="shared" si="4"/>
        <v/>
      </c>
    </row>
    <row r="113" spans="2:8" ht="15">
      <c r="B113" s="19"/>
      <c r="C113" s="13"/>
      <c r="D113" s="100"/>
      <c r="E113" s="100"/>
      <c r="F113" s="15"/>
      <c r="G113" s="15"/>
      <c r="H113" s="15" t="str">
        <f t="shared" si="4"/>
        <v/>
      </c>
    </row>
    <row r="114" spans="2:8" ht="15">
      <c r="B114" s="19"/>
      <c r="C114" s="13"/>
      <c r="D114" s="100"/>
      <c r="E114" s="100"/>
      <c r="F114" s="15"/>
      <c r="G114" s="15"/>
      <c r="H114" s="15" t="str">
        <f t="shared" si="4"/>
        <v/>
      </c>
    </row>
    <row r="115" spans="2:8" ht="15">
      <c r="B115" s="19"/>
      <c r="C115" s="13"/>
      <c r="D115" s="100"/>
      <c r="E115" s="100"/>
      <c r="F115" s="15"/>
      <c r="G115" s="15"/>
      <c r="H115" s="15" t="str">
        <f t="shared" si="4"/>
        <v/>
      </c>
    </row>
    <row r="116" spans="2:8" ht="15">
      <c r="B116" s="19"/>
      <c r="C116" s="13"/>
      <c r="D116" s="100"/>
      <c r="E116" s="100"/>
      <c r="F116" s="15"/>
      <c r="G116" s="15"/>
      <c r="H116" s="15" t="str">
        <f t="shared" si="4"/>
        <v/>
      </c>
    </row>
    <row r="117" spans="2:8" ht="15">
      <c r="B117" s="19"/>
      <c r="C117" s="13"/>
      <c r="D117" s="100"/>
      <c r="E117" s="100"/>
      <c r="F117" s="15"/>
      <c r="G117" s="15"/>
      <c r="H117" s="15" t="str">
        <f t="shared" si="4"/>
        <v/>
      </c>
    </row>
    <row r="118" spans="2:8" ht="15">
      <c r="B118" s="19"/>
      <c r="C118" s="13"/>
      <c r="D118" s="100"/>
      <c r="E118" s="100"/>
      <c r="F118" s="15"/>
      <c r="G118" s="15"/>
      <c r="H118" s="15" t="str">
        <f t="shared" si="4"/>
        <v/>
      </c>
    </row>
    <row r="119" spans="2:8" ht="15">
      <c r="B119" s="19"/>
      <c r="C119" s="13"/>
      <c r="D119" s="100"/>
      <c r="E119" s="100"/>
      <c r="F119" s="15"/>
      <c r="G119" s="15"/>
      <c r="H119" s="15" t="str">
        <f t="shared" si="4"/>
        <v/>
      </c>
    </row>
    <row r="120" spans="2:8" ht="15">
      <c r="B120" s="19"/>
      <c r="C120" s="13"/>
      <c r="D120" s="100"/>
      <c r="E120" s="100"/>
      <c r="F120" s="15"/>
      <c r="G120" s="15"/>
      <c r="H120" s="15" t="str">
        <f t="shared" si="4"/>
        <v/>
      </c>
    </row>
    <row r="121" spans="2:8" ht="15">
      <c r="B121" s="19"/>
      <c r="C121" s="13"/>
      <c r="D121" s="100"/>
      <c r="E121" s="100"/>
      <c r="F121" s="15"/>
      <c r="G121" s="15"/>
      <c r="H121" s="15" t="str">
        <f t="shared" si="4"/>
        <v/>
      </c>
    </row>
    <row r="122" spans="2:8" ht="15">
      <c r="B122" s="19"/>
      <c r="C122" s="13"/>
      <c r="D122" s="100"/>
      <c r="E122" s="100"/>
      <c r="F122" s="15"/>
      <c r="G122" s="15"/>
      <c r="H122" s="15" t="str">
        <f t="shared" si="4"/>
        <v/>
      </c>
    </row>
    <row r="123" spans="2:8" ht="15">
      <c r="B123" s="19"/>
      <c r="C123" s="13"/>
      <c r="D123" s="100"/>
      <c r="E123" s="100"/>
      <c r="F123" s="15"/>
      <c r="G123" s="15"/>
      <c r="H123" s="15" t="str">
        <f t="shared" si="4"/>
        <v/>
      </c>
    </row>
    <row r="124" spans="2:8" ht="15">
      <c r="B124" s="19"/>
      <c r="C124" s="13"/>
      <c r="D124" s="100"/>
      <c r="E124" s="100"/>
      <c r="F124" s="15"/>
      <c r="G124" s="15"/>
      <c r="H124" s="15" t="str">
        <f t="shared" si="4"/>
        <v/>
      </c>
    </row>
    <row r="125" spans="2:8" ht="15">
      <c r="B125" s="19"/>
      <c r="C125" s="13"/>
      <c r="D125" s="100"/>
      <c r="E125" s="100"/>
      <c r="F125" s="15"/>
      <c r="G125" s="15"/>
      <c r="H125" s="15" t="str">
        <f t="shared" si="4"/>
        <v/>
      </c>
    </row>
    <row r="126" spans="2:8" ht="15">
      <c r="B126" s="19"/>
      <c r="C126" s="13"/>
      <c r="D126" s="100"/>
      <c r="E126" s="100"/>
      <c r="F126" s="15"/>
      <c r="G126" s="15"/>
      <c r="H126" s="15" t="str">
        <f t="shared" si="4"/>
        <v/>
      </c>
    </row>
    <row r="127" spans="2:8" ht="15">
      <c r="B127" s="19"/>
      <c r="C127" s="13"/>
      <c r="D127" s="100"/>
      <c r="E127" s="100"/>
      <c r="F127" s="15"/>
      <c r="G127" s="15"/>
      <c r="H127" s="15" t="str">
        <f t="shared" si="4"/>
        <v/>
      </c>
    </row>
    <row r="128" spans="2:8" ht="15">
      <c r="B128" s="19"/>
      <c r="C128" s="13"/>
      <c r="D128" s="100"/>
      <c r="E128" s="100"/>
      <c r="F128" s="15"/>
      <c r="G128" s="15"/>
      <c r="H128" s="15" t="str">
        <f t="shared" si="4"/>
        <v/>
      </c>
    </row>
    <row r="129" spans="2:8" ht="15">
      <c r="B129" s="19"/>
      <c r="C129" s="13"/>
      <c r="D129" s="100"/>
      <c r="E129" s="100"/>
      <c r="F129" s="15"/>
      <c r="G129" s="15"/>
      <c r="H129" s="15" t="str">
        <f t="shared" si="4"/>
        <v/>
      </c>
    </row>
    <row r="130" spans="2:8" ht="15">
      <c r="B130" s="19"/>
      <c r="C130" s="13"/>
      <c r="D130" s="100"/>
      <c r="E130" s="100"/>
      <c r="F130" s="15"/>
      <c r="G130" s="15"/>
      <c r="H130" s="15" t="str">
        <f t="shared" si="4"/>
        <v/>
      </c>
    </row>
    <row r="131" spans="2:8" ht="15">
      <c r="B131" s="19"/>
      <c r="C131" s="13"/>
      <c r="D131" s="100"/>
      <c r="E131" s="100"/>
      <c r="F131" s="15"/>
      <c r="G131" s="15"/>
      <c r="H131" s="15" t="str">
        <f t="shared" si="4"/>
        <v/>
      </c>
    </row>
    <row r="132" spans="2:8" ht="15">
      <c r="B132" s="19"/>
      <c r="C132" s="13"/>
      <c r="D132" s="100"/>
      <c r="E132" s="100"/>
      <c r="F132" s="15"/>
      <c r="G132" s="15"/>
      <c r="H132" s="15" t="str">
        <f t="shared" si="4"/>
        <v/>
      </c>
    </row>
    <row r="133" spans="2:8" ht="15">
      <c r="B133" s="19"/>
      <c r="C133" s="13"/>
      <c r="D133" s="100"/>
      <c r="E133" s="100"/>
      <c r="F133" s="15"/>
      <c r="G133" s="15"/>
      <c r="H133" s="15" t="str">
        <f t="shared" si="4"/>
        <v/>
      </c>
    </row>
    <row r="134" spans="2:8" ht="15">
      <c r="B134" s="19"/>
      <c r="C134" s="13"/>
      <c r="D134" s="100"/>
      <c r="E134" s="100"/>
      <c r="F134" s="15"/>
      <c r="G134" s="15"/>
      <c r="H134" s="15" t="str">
        <f t="shared" si="4"/>
        <v/>
      </c>
    </row>
    <row r="135" spans="2:8" ht="15">
      <c r="B135" s="19"/>
      <c r="C135" s="13"/>
      <c r="D135" s="100"/>
      <c r="E135" s="100"/>
      <c r="F135" s="15"/>
      <c r="G135" s="15"/>
      <c r="H135" s="15" t="str">
        <f t="shared" si="4"/>
        <v/>
      </c>
    </row>
    <row r="136" spans="2:8" ht="15">
      <c r="B136" s="19"/>
      <c r="C136" s="13"/>
      <c r="D136" s="100"/>
      <c r="E136" s="100"/>
      <c r="F136" s="15"/>
      <c r="G136" s="15"/>
      <c r="H136" s="15" t="str">
        <f t="shared" si="4"/>
        <v/>
      </c>
    </row>
    <row r="137" spans="2:8" ht="15">
      <c r="B137" s="19"/>
      <c r="C137" s="13"/>
      <c r="D137" s="100"/>
      <c r="E137" s="100"/>
      <c r="F137" s="15"/>
      <c r="G137" s="15"/>
      <c r="H137" s="15" t="str">
        <f t="shared" si="4"/>
        <v/>
      </c>
    </row>
    <row r="138" spans="2:8" ht="15">
      <c r="B138" s="19"/>
      <c r="C138" s="13"/>
      <c r="D138" s="100"/>
      <c r="E138" s="100"/>
      <c r="F138" s="15"/>
      <c r="G138" s="15"/>
      <c r="H138" s="15" t="str">
        <f t="shared" si="4"/>
        <v/>
      </c>
    </row>
    <row r="139" spans="2:8" ht="15">
      <c r="B139" s="19"/>
      <c r="C139" s="13"/>
      <c r="D139" s="100"/>
      <c r="E139" s="100"/>
      <c r="F139" s="15"/>
      <c r="G139" s="15"/>
      <c r="H139" s="15" t="str">
        <f t="shared" si="4"/>
        <v/>
      </c>
    </row>
    <row r="140" spans="2:8" ht="15">
      <c r="B140" s="19"/>
      <c r="C140" s="13"/>
      <c r="D140" s="100"/>
      <c r="E140" s="100"/>
      <c r="F140" s="15"/>
      <c r="G140" s="15"/>
      <c r="H140" s="15" t="str">
        <f t="shared" si="4"/>
        <v/>
      </c>
    </row>
    <row r="141" spans="2:8" ht="15">
      <c r="B141" s="19"/>
      <c r="C141" s="13"/>
      <c r="D141" s="100"/>
      <c r="E141" s="100"/>
      <c r="F141" s="15"/>
      <c r="G141" s="15"/>
      <c r="H141" s="15" t="str">
        <f t="shared" si="4"/>
        <v/>
      </c>
    </row>
    <row r="142" spans="2:8" ht="15">
      <c r="B142" s="19"/>
      <c r="C142" s="13"/>
      <c r="D142" s="100"/>
      <c r="E142" s="100"/>
      <c r="F142" s="15"/>
      <c r="G142" s="15"/>
      <c r="H142" s="15" t="str">
        <f t="shared" si="4"/>
        <v/>
      </c>
    </row>
    <row r="143" spans="2:8" ht="15">
      <c r="B143" s="19"/>
      <c r="C143" s="13"/>
      <c r="D143" s="100"/>
      <c r="E143" s="100"/>
      <c r="F143" s="15"/>
      <c r="G143" s="15"/>
      <c r="H143" s="15" t="str">
        <f t="shared" si="4"/>
        <v/>
      </c>
    </row>
    <row r="144" spans="2:8" ht="15">
      <c r="B144" s="19"/>
      <c r="C144" s="13"/>
      <c r="D144" s="100"/>
      <c r="E144" s="100"/>
      <c r="F144" s="15"/>
      <c r="G144" s="15"/>
      <c r="H144" s="15" t="str">
        <f t="shared" si="4"/>
        <v/>
      </c>
    </row>
    <row r="145" spans="2:8" ht="15">
      <c r="B145" s="19"/>
      <c r="C145" s="13"/>
      <c r="D145" s="100"/>
      <c r="E145" s="100"/>
      <c r="F145" s="15"/>
      <c r="G145" s="15"/>
      <c r="H145" s="15" t="str">
        <f t="shared" si="4"/>
        <v/>
      </c>
    </row>
    <row r="146" spans="2:8" ht="15">
      <c r="B146" s="19"/>
      <c r="C146" s="13"/>
      <c r="D146" s="100"/>
      <c r="E146" s="100"/>
      <c r="F146" s="15"/>
      <c r="G146" s="15"/>
      <c r="H146" s="15" t="str">
        <f t="shared" si="4"/>
        <v/>
      </c>
    </row>
    <row r="147" spans="2:8" ht="15">
      <c r="B147" s="19"/>
      <c r="C147" s="13"/>
      <c r="D147" s="100"/>
      <c r="E147" s="100"/>
      <c r="F147" s="15"/>
      <c r="G147" s="15"/>
      <c r="H147" s="15" t="str">
        <f t="shared" si="4"/>
        <v/>
      </c>
    </row>
    <row r="148" spans="2:8" ht="15">
      <c r="B148" s="19"/>
      <c r="C148" s="13"/>
      <c r="D148" s="100"/>
      <c r="E148" s="100"/>
      <c r="F148" s="15"/>
      <c r="G148" s="15"/>
      <c r="H148" s="15" t="str">
        <f t="shared" si="4"/>
        <v/>
      </c>
    </row>
    <row r="149" spans="2:8" ht="15">
      <c r="B149" s="19"/>
      <c r="C149" s="13"/>
      <c r="D149" s="100"/>
      <c r="E149" s="100"/>
      <c r="F149" s="15"/>
      <c r="G149" s="15"/>
      <c r="H149" s="15" t="str">
        <f t="shared" si="4"/>
        <v/>
      </c>
    </row>
    <row r="150" spans="2:8" ht="15">
      <c r="B150" s="19"/>
      <c r="C150" s="13"/>
      <c r="D150" s="100"/>
      <c r="E150" s="100"/>
      <c r="F150" s="15"/>
      <c r="G150" s="15"/>
      <c r="H150" s="15" t="str">
        <f t="shared" si="4"/>
        <v/>
      </c>
    </row>
    <row r="151" spans="2:8" ht="15">
      <c r="B151" s="19"/>
      <c r="C151" s="13"/>
      <c r="D151" s="100"/>
      <c r="E151" s="100"/>
      <c r="F151" s="15"/>
      <c r="G151" s="15"/>
      <c r="H151" s="15" t="str">
        <f t="shared" si="4"/>
        <v/>
      </c>
    </row>
    <row r="152" spans="2:8" ht="15">
      <c r="B152" s="19"/>
      <c r="C152" s="13"/>
      <c r="D152" s="100"/>
      <c r="E152" s="100"/>
      <c r="F152" s="15"/>
      <c r="G152" s="15"/>
      <c r="H152" s="15" t="str">
        <f t="shared" si="4"/>
        <v/>
      </c>
    </row>
    <row r="153" spans="2:8" ht="15">
      <c r="B153" s="19"/>
      <c r="C153" s="13"/>
      <c r="D153" s="100"/>
      <c r="E153" s="100"/>
      <c r="F153" s="15"/>
      <c r="G153" s="15"/>
      <c r="H153" s="15" t="str">
        <f t="shared" si="4"/>
        <v/>
      </c>
    </row>
    <row r="154" spans="2:8" ht="15">
      <c r="B154" s="19"/>
      <c r="C154" s="13"/>
      <c r="D154" s="100"/>
      <c r="E154" s="100"/>
      <c r="F154" s="15"/>
      <c r="G154" s="15"/>
      <c r="H154" s="15" t="str">
        <f t="shared" si="4"/>
        <v/>
      </c>
    </row>
    <row r="155" spans="2:8" ht="15">
      <c r="B155" s="19"/>
      <c r="C155" s="13"/>
      <c r="D155" s="100"/>
      <c r="E155" s="100"/>
      <c r="F155" s="15"/>
      <c r="G155" s="15"/>
      <c r="H155" s="15" t="str">
        <f t="shared" si="4"/>
        <v/>
      </c>
    </row>
    <row r="156" spans="2:8" ht="15">
      <c r="B156" s="19"/>
      <c r="C156" s="13"/>
      <c r="D156" s="100"/>
      <c r="E156" s="100"/>
      <c r="F156" s="15"/>
      <c r="G156" s="15"/>
      <c r="H156" s="15" t="str">
        <f t="shared" si="4"/>
        <v/>
      </c>
    </row>
    <row r="157" spans="2:8" ht="15">
      <c r="B157" s="19"/>
      <c r="C157" s="13"/>
      <c r="D157" s="100"/>
      <c r="E157" s="100"/>
      <c r="F157" s="15"/>
      <c r="G157" s="15"/>
      <c r="H157" s="15" t="str">
        <f t="shared" si="4"/>
        <v/>
      </c>
    </row>
    <row r="158" spans="2:8" ht="15">
      <c r="B158" s="19"/>
      <c r="C158" s="13"/>
      <c r="D158" s="100"/>
      <c r="E158" s="100"/>
      <c r="F158" s="15"/>
      <c r="G158" s="15"/>
      <c r="H158" s="15" t="str">
        <f t="shared" si="4"/>
        <v/>
      </c>
    </row>
    <row r="159" spans="2:8" ht="15">
      <c r="B159" s="19"/>
      <c r="C159" s="13"/>
      <c r="D159" s="100"/>
      <c r="E159" s="100"/>
      <c r="F159" s="15"/>
      <c r="G159" s="15"/>
      <c r="H159" s="15" t="str">
        <f t="shared" si="4"/>
        <v/>
      </c>
    </row>
    <row r="160" spans="2:8" ht="15">
      <c r="B160" s="19"/>
      <c r="C160" s="13"/>
      <c r="D160" s="100"/>
      <c r="E160" s="100"/>
      <c r="F160" s="15"/>
      <c r="G160" s="15"/>
      <c r="H160" s="15" t="str">
        <f t="shared" si="4"/>
        <v/>
      </c>
    </row>
    <row r="161" spans="2:8" ht="15">
      <c r="B161" s="19"/>
      <c r="C161" s="13"/>
      <c r="D161" s="100"/>
      <c r="E161" s="100"/>
      <c r="F161" s="15"/>
      <c r="G161" s="15"/>
      <c r="H161" s="15" t="str">
        <f t="shared" si="4"/>
        <v/>
      </c>
    </row>
    <row r="162" spans="2:8" ht="15">
      <c r="B162" s="19"/>
      <c r="C162" s="13"/>
      <c r="D162" s="100"/>
      <c r="E162" s="100"/>
      <c r="F162" s="15"/>
      <c r="G162" s="15"/>
      <c r="H162" s="15" t="str">
        <f t="shared" si="4"/>
        <v/>
      </c>
    </row>
    <row r="163" spans="2:8" ht="15">
      <c r="B163" s="19"/>
      <c r="C163" s="13"/>
      <c r="D163" s="100"/>
      <c r="E163" s="100"/>
      <c r="F163" s="15"/>
      <c r="G163" s="15"/>
      <c r="H163" s="15" t="str">
        <f t="shared" si="4"/>
        <v/>
      </c>
    </row>
    <row r="164" spans="2:8" ht="15">
      <c r="B164" s="19"/>
      <c r="C164" s="13"/>
      <c r="D164" s="100"/>
      <c r="E164" s="100"/>
      <c r="F164" s="15"/>
      <c r="G164" s="15"/>
      <c r="H164" s="15" t="str">
        <f t="shared" si="4"/>
        <v/>
      </c>
    </row>
    <row r="165" spans="2:8" ht="15">
      <c r="B165" s="19"/>
      <c r="C165" s="13"/>
      <c r="D165" s="100"/>
      <c r="E165" s="100"/>
      <c r="F165" s="15"/>
      <c r="G165" s="15"/>
      <c r="H165" s="15" t="str">
        <f t="shared" si="4"/>
        <v/>
      </c>
    </row>
    <row r="166" spans="2:8" ht="15">
      <c r="B166" s="19"/>
      <c r="C166" s="13"/>
      <c r="D166" s="100"/>
      <c r="E166" s="100"/>
      <c r="F166" s="15"/>
      <c r="G166" s="15"/>
      <c r="H166" s="15" t="str">
        <f t="shared" si="4"/>
        <v/>
      </c>
    </row>
    <row r="167" spans="2:8" ht="15">
      <c r="B167" s="19"/>
      <c r="C167" s="13"/>
      <c r="D167" s="100"/>
      <c r="E167" s="100"/>
      <c r="F167" s="15"/>
      <c r="G167" s="15"/>
      <c r="H167" s="15" t="str">
        <f t="shared" si="4"/>
        <v/>
      </c>
    </row>
    <row r="168" spans="2:8" ht="15">
      <c r="B168" s="19"/>
      <c r="C168" s="13"/>
      <c r="D168" s="100"/>
      <c r="E168" s="100"/>
      <c r="F168" s="15"/>
      <c r="G168" s="15"/>
      <c r="H168" s="15" t="str">
        <f t="shared" si="4"/>
        <v/>
      </c>
    </row>
    <row r="169" spans="2:8" ht="15">
      <c r="B169" s="19"/>
      <c r="C169" s="13"/>
      <c r="D169" s="100"/>
      <c r="E169" s="100"/>
      <c r="F169" s="15"/>
      <c r="G169" s="15"/>
      <c r="H169" s="15" t="str">
        <f t="shared" si="4"/>
        <v/>
      </c>
    </row>
    <row r="170" spans="2:8" ht="15">
      <c r="B170" s="19"/>
      <c r="C170" s="13"/>
      <c r="D170" s="100"/>
      <c r="E170" s="100"/>
      <c r="F170" s="15"/>
      <c r="G170" s="15"/>
      <c r="H170" s="15" t="str">
        <f t="shared" si="4"/>
        <v/>
      </c>
    </row>
    <row r="171" spans="2:8" ht="15">
      <c r="B171" s="19"/>
      <c r="C171" s="13"/>
      <c r="D171" s="100"/>
      <c r="E171" s="100"/>
      <c r="F171" s="15"/>
      <c r="G171" s="15"/>
      <c r="H171" s="15" t="str">
        <f t="shared" si="4"/>
        <v/>
      </c>
    </row>
    <row r="172" spans="2:8" ht="15">
      <c r="B172" s="19"/>
      <c r="C172" s="13"/>
      <c r="D172" s="100"/>
      <c r="E172" s="100"/>
      <c r="F172" s="15"/>
      <c r="G172" s="15"/>
      <c r="H172" s="15" t="str">
        <f t="shared" si="4"/>
        <v/>
      </c>
    </row>
    <row r="173" spans="2:8" ht="15">
      <c r="B173" s="19"/>
      <c r="C173" s="13"/>
      <c r="D173" s="100"/>
      <c r="E173" s="100"/>
      <c r="F173" s="15"/>
      <c r="G173" s="15"/>
      <c r="H173" s="15" t="str">
        <f t="shared" si="4"/>
        <v/>
      </c>
    </row>
    <row r="174" spans="2:8" ht="15">
      <c r="B174" s="19"/>
      <c r="C174" s="13"/>
      <c r="D174" s="100"/>
      <c r="E174" s="100"/>
      <c r="F174" s="15"/>
      <c r="G174" s="15"/>
      <c r="H174" s="15" t="str">
        <f t="shared" si="4"/>
        <v/>
      </c>
    </row>
    <row r="175" spans="2:8" ht="15">
      <c r="B175" s="19"/>
      <c r="C175" s="13"/>
      <c r="D175" s="100"/>
      <c r="E175" s="100"/>
      <c r="F175" s="15"/>
      <c r="G175" s="15"/>
      <c r="H175" s="15" t="str">
        <f t="shared" si="4"/>
        <v/>
      </c>
    </row>
    <row r="176" spans="2:8" ht="15">
      <c r="B176" s="19"/>
      <c r="C176" s="13"/>
      <c r="D176" s="100"/>
      <c r="E176" s="100"/>
      <c r="F176" s="15"/>
      <c r="G176" s="15"/>
      <c r="H176" s="15" t="str">
        <f t="shared" si="4"/>
        <v/>
      </c>
    </row>
    <row r="177" spans="2:8" ht="15">
      <c r="B177" s="19"/>
      <c r="C177" s="13"/>
      <c r="D177" s="100"/>
      <c r="E177" s="100"/>
      <c r="F177" s="15"/>
      <c r="G177" s="15"/>
      <c r="H177" s="15" t="str">
        <f t="shared" si="4"/>
        <v/>
      </c>
    </row>
    <row r="178" spans="2:8" ht="15">
      <c r="B178" s="19"/>
      <c r="C178" s="13"/>
      <c r="D178" s="100"/>
      <c r="E178" s="100"/>
      <c r="F178" s="15"/>
      <c r="G178" s="15"/>
      <c r="H178" s="15" t="str">
        <f t="shared" si="4"/>
        <v/>
      </c>
    </row>
    <row r="179" spans="2:8" ht="15">
      <c r="B179" s="19"/>
      <c r="C179" s="13"/>
      <c r="D179" s="100"/>
      <c r="E179" s="100"/>
      <c r="F179" s="15"/>
      <c r="G179" s="15"/>
      <c r="H179" s="15" t="str">
        <f t="shared" si="4"/>
        <v/>
      </c>
    </row>
    <row r="180" spans="2:8" ht="15">
      <c r="B180" s="19"/>
      <c r="C180" s="13"/>
      <c r="D180" s="100"/>
      <c r="E180" s="100"/>
      <c r="F180" s="15"/>
      <c r="G180" s="15"/>
      <c r="H180" s="15" t="str">
        <f t="shared" si="4"/>
        <v/>
      </c>
    </row>
    <row r="181" spans="2:8" ht="15">
      <c r="B181" s="19"/>
      <c r="C181" s="13"/>
      <c r="D181" s="100"/>
      <c r="E181" s="100"/>
      <c r="F181" s="15"/>
      <c r="G181" s="15"/>
      <c r="H181" s="15" t="str">
        <f t="shared" si="4"/>
        <v/>
      </c>
    </row>
    <row r="182" spans="2:8" ht="15">
      <c r="B182" s="19"/>
      <c r="C182" s="13"/>
      <c r="D182" s="100"/>
      <c r="E182" s="100"/>
      <c r="F182" s="15"/>
      <c r="G182" s="15"/>
      <c r="H182" s="15" t="str">
        <f t="shared" si="4"/>
        <v/>
      </c>
    </row>
    <row r="183" spans="2:8" ht="15">
      <c r="B183" s="19"/>
      <c r="C183" s="13"/>
      <c r="D183" s="100"/>
      <c r="E183" s="100"/>
      <c r="F183" s="15"/>
      <c r="G183" s="15"/>
      <c r="H183" s="15" t="str">
        <f t="shared" si="4"/>
        <v/>
      </c>
    </row>
    <row r="184" spans="2:8" ht="15">
      <c r="B184" s="19"/>
      <c r="C184" s="13"/>
      <c r="D184" s="100"/>
      <c r="E184" s="100"/>
      <c r="F184" s="15"/>
      <c r="G184" s="15"/>
      <c r="H184" s="15" t="str">
        <f t="shared" si="4"/>
        <v/>
      </c>
    </row>
    <row r="185" spans="2:8" ht="15">
      <c r="B185" s="19"/>
      <c r="C185" s="13"/>
      <c r="D185" s="100"/>
      <c r="E185" s="100"/>
      <c r="F185" s="15"/>
      <c r="G185" s="15"/>
      <c r="H185" s="15" t="str">
        <f t="shared" si="4"/>
        <v/>
      </c>
    </row>
    <row r="186" spans="2:8" ht="15">
      <c r="B186" s="19"/>
      <c r="C186" s="13"/>
      <c r="D186" s="100"/>
      <c r="E186" s="100"/>
      <c r="F186" s="15"/>
      <c r="G186" s="15"/>
      <c r="H186" s="15" t="str">
        <f t="shared" si="4"/>
        <v/>
      </c>
    </row>
    <row r="187" spans="2:8" ht="15">
      <c r="B187" s="19"/>
      <c r="C187" s="13"/>
      <c r="D187" s="100"/>
      <c r="E187" s="100"/>
      <c r="F187" s="15"/>
      <c r="G187" s="15"/>
      <c r="H187" s="15" t="str">
        <f t="shared" si="4"/>
        <v/>
      </c>
    </row>
    <row r="188" spans="2:8" ht="15">
      <c r="B188" s="19"/>
      <c r="C188" s="13"/>
      <c r="D188" s="100"/>
      <c r="E188" s="100"/>
      <c r="F188" s="15"/>
      <c r="G188" s="15"/>
      <c r="H188" s="15" t="str">
        <f t="shared" si="4"/>
        <v/>
      </c>
    </row>
    <row r="189" spans="2:8" ht="15">
      <c r="B189" s="19"/>
      <c r="C189" s="13"/>
      <c r="D189" s="100"/>
      <c r="E189" s="100"/>
      <c r="F189" s="15"/>
      <c r="G189" s="15"/>
      <c r="H189" s="15" t="str">
        <f t="shared" si="4"/>
        <v/>
      </c>
    </row>
    <row r="190" spans="2:8" ht="15">
      <c r="B190" s="19"/>
      <c r="C190" s="13"/>
      <c r="D190" s="100"/>
      <c r="E190" s="100"/>
      <c r="F190" s="15"/>
      <c r="G190" s="15"/>
      <c r="H190" s="15" t="str">
        <f t="shared" si="4"/>
        <v/>
      </c>
    </row>
    <row r="191" spans="2:8" ht="15">
      <c r="B191" s="19"/>
      <c r="C191" s="13"/>
      <c r="D191" s="100"/>
      <c r="E191" s="100"/>
      <c r="F191" s="15"/>
      <c r="G191" s="15"/>
      <c r="H191" s="15" t="str">
        <f t="shared" si="4"/>
        <v/>
      </c>
    </row>
    <row r="192" spans="2:8" ht="15">
      <c r="B192" s="19"/>
      <c r="C192" s="13"/>
      <c r="D192" s="100"/>
      <c r="E192" s="100"/>
      <c r="F192" s="15"/>
      <c r="G192" s="15"/>
      <c r="H192" s="15" t="str">
        <f t="shared" si="4"/>
        <v/>
      </c>
    </row>
    <row r="193" spans="2:8" ht="15">
      <c r="B193" s="19"/>
      <c r="C193" s="13"/>
      <c r="D193" s="100"/>
      <c r="E193" s="100"/>
      <c r="F193" s="15"/>
      <c r="G193" s="15"/>
      <c r="H193" s="15" t="str">
        <f t="shared" si="4"/>
        <v/>
      </c>
    </row>
    <row r="194" spans="2:8" ht="15">
      <c r="B194" s="19"/>
      <c r="C194" s="13"/>
      <c r="D194" s="100"/>
      <c r="E194" s="100"/>
      <c r="F194" s="15"/>
      <c r="G194" s="15"/>
      <c r="H194" s="15" t="str">
        <f t="shared" si="4"/>
        <v/>
      </c>
    </row>
    <row r="195" spans="2:8" ht="15">
      <c r="B195" s="19"/>
      <c r="C195" s="13"/>
      <c r="D195" s="100"/>
      <c r="E195" s="100"/>
      <c r="F195" s="15"/>
      <c r="G195" s="15"/>
      <c r="H195" s="15" t="str">
        <f t="shared" si="4"/>
        <v/>
      </c>
    </row>
    <row r="196" spans="2:8" ht="15">
      <c r="B196" s="19"/>
      <c r="C196" s="13"/>
      <c r="D196" s="100"/>
      <c r="E196" s="100"/>
      <c r="F196" s="15"/>
      <c r="G196" s="15"/>
      <c r="H196" s="15" t="str">
        <f t="shared" si="4"/>
        <v/>
      </c>
    </row>
    <row r="197" spans="2:8" ht="15">
      <c r="B197" s="19"/>
      <c r="C197" s="13"/>
      <c r="D197" s="100"/>
      <c r="E197" s="100"/>
      <c r="F197" s="15"/>
      <c r="G197" s="15"/>
      <c r="H197" s="15" t="str">
        <f t="shared" si="4"/>
        <v/>
      </c>
    </row>
    <row r="198" spans="2:8" ht="15">
      <c r="B198" s="19"/>
      <c r="C198" s="13"/>
      <c r="D198" s="100"/>
      <c r="E198" s="100"/>
      <c r="F198" s="15"/>
      <c r="G198" s="15"/>
      <c r="H198" s="15" t="str">
        <f t="shared" si="4"/>
        <v/>
      </c>
    </row>
    <row r="199" spans="2:8" ht="15">
      <c r="B199" s="19"/>
      <c r="C199" s="13"/>
      <c r="D199" s="100"/>
      <c r="E199" s="100"/>
      <c r="F199" s="15"/>
      <c r="G199" s="15"/>
      <c r="H199" s="15" t="str">
        <f t="shared" si="4"/>
        <v/>
      </c>
    </row>
    <row r="200" spans="2:8" ht="15">
      <c r="B200" s="19"/>
      <c r="C200" s="13"/>
      <c r="D200" s="100"/>
      <c r="E200" s="100"/>
      <c r="F200" s="15"/>
      <c r="G200" s="15"/>
      <c r="H200" s="15" t="str">
        <f t="shared" si="4"/>
        <v/>
      </c>
    </row>
    <row r="201" spans="2:8" ht="15">
      <c r="B201" s="19"/>
      <c r="C201" s="13"/>
      <c r="D201" s="100"/>
      <c r="E201" s="100"/>
      <c r="F201" s="15"/>
      <c r="G201" s="15"/>
      <c r="H201" s="15" t="str">
        <f t="shared" si="4"/>
        <v/>
      </c>
    </row>
    <row r="202" spans="2:8" ht="15">
      <c r="B202" s="19"/>
      <c r="C202" s="13"/>
      <c r="D202" s="100"/>
      <c r="E202" s="100"/>
      <c r="F202" s="15"/>
      <c r="G202" s="15"/>
      <c r="H202" s="15" t="str">
        <f t="shared" si="4"/>
        <v/>
      </c>
    </row>
    <row r="203" spans="2:8" ht="15">
      <c r="B203" s="19"/>
      <c r="C203" s="13"/>
      <c r="D203" s="100"/>
      <c r="E203" s="100"/>
      <c r="F203" s="15"/>
      <c r="G203" s="15"/>
      <c r="H203" s="15" t="str">
        <f t="shared" si="4"/>
        <v/>
      </c>
    </row>
    <row r="204" spans="2:8" ht="15">
      <c r="B204" s="19"/>
      <c r="C204" s="13"/>
      <c r="D204" s="100"/>
      <c r="E204" s="100"/>
      <c r="F204" s="15"/>
      <c r="G204" s="15"/>
      <c r="H204" s="15" t="str">
        <f t="shared" si="4"/>
        <v/>
      </c>
    </row>
    <row r="205" spans="2:8" ht="15">
      <c r="B205" s="19"/>
      <c r="C205" s="13"/>
      <c r="D205" s="100"/>
      <c r="E205" s="100"/>
      <c r="F205" s="15"/>
      <c r="G205" s="15"/>
      <c r="H205" s="15" t="str">
        <f t="shared" si="4"/>
        <v/>
      </c>
    </row>
    <row r="206" spans="2:8" ht="15">
      <c r="B206" s="19"/>
      <c r="C206" s="13"/>
      <c r="D206" s="100"/>
      <c r="E206" s="100"/>
      <c r="F206" s="15"/>
      <c r="G206" s="15"/>
      <c r="H206" s="15" t="str">
        <f t="shared" si="4"/>
        <v/>
      </c>
    </row>
    <row r="207" spans="2:8" ht="15">
      <c r="B207" s="19"/>
      <c r="C207" s="13"/>
      <c r="D207" s="100"/>
      <c r="E207" s="100"/>
      <c r="F207" s="15"/>
      <c r="G207" s="15"/>
      <c r="H207" s="15" t="str">
        <f t="shared" si="4"/>
        <v/>
      </c>
    </row>
    <row r="208" spans="2:8" ht="15">
      <c r="B208" s="19"/>
      <c r="C208" s="13"/>
      <c r="D208" s="100"/>
      <c r="E208" s="100"/>
      <c r="F208" s="15"/>
      <c r="G208" s="15"/>
      <c r="H208" s="15" t="str">
        <f t="shared" si="4"/>
        <v/>
      </c>
    </row>
    <row r="209" spans="2:8" ht="15">
      <c r="B209" s="19"/>
      <c r="C209" s="13"/>
      <c r="D209" s="100"/>
      <c r="E209" s="100"/>
      <c r="F209" s="15"/>
      <c r="G209" s="15"/>
      <c r="H209" s="15" t="str">
        <f t="shared" si="4"/>
        <v/>
      </c>
    </row>
    <row r="210" spans="2:8" ht="15">
      <c r="B210" s="19"/>
      <c r="C210" s="13"/>
      <c r="D210" s="100"/>
      <c r="E210" s="100"/>
      <c r="F210" s="15"/>
      <c r="G210" s="15"/>
      <c r="H210" s="15" t="str">
        <f t="shared" si="4"/>
        <v/>
      </c>
    </row>
    <row r="211" spans="2:8" ht="15">
      <c r="B211" s="19"/>
      <c r="C211" s="13"/>
      <c r="D211" s="100"/>
      <c r="E211" s="100"/>
      <c r="F211" s="15"/>
      <c r="G211" s="15"/>
      <c r="H211" s="15" t="str">
        <f t="shared" si="4"/>
        <v/>
      </c>
    </row>
    <row r="212" spans="2:8" ht="15">
      <c r="B212" s="19"/>
      <c r="C212" s="13"/>
      <c r="D212" s="100"/>
      <c r="E212" s="100"/>
      <c r="F212" s="15"/>
      <c r="G212" s="15"/>
      <c r="H212" s="15" t="str">
        <f t="shared" si="4"/>
        <v/>
      </c>
    </row>
    <row r="213" spans="2:8" ht="15">
      <c r="B213" s="19"/>
      <c r="C213" s="13"/>
      <c r="D213" s="100"/>
      <c r="E213" s="100"/>
      <c r="F213" s="15"/>
      <c r="G213" s="15"/>
      <c r="H213" s="15" t="str">
        <f t="shared" si="4"/>
        <v/>
      </c>
    </row>
    <row r="214" spans="2:8" ht="15">
      <c r="B214" s="19"/>
      <c r="C214" s="13"/>
      <c r="D214" s="100"/>
      <c r="E214" s="100"/>
      <c r="F214" s="15"/>
      <c r="G214" s="15"/>
      <c r="H214" s="15" t="str">
        <f t="shared" si="4"/>
        <v/>
      </c>
    </row>
    <row r="215" spans="2:8" ht="15">
      <c r="B215" s="19"/>
      <c r="C215" s="13"/>
      <c r="D215" s="100"/>
      <c r="E215" s="100"/>
      <c r="F215" s="15"/>
      <c r="G215" s="15"/>
      <c r="H215" s="15" t="str">
        <f t="shared" si="4"/>
        <v/>
      </c>
    </row>
    <row r="216" spans="2:8" ht="15">
      <c r="B216" s="19"/>
      <c r="C216" s="13"/>
      <c r="D216" s="100"/>
      <c r="E216" s="100"/>
      <c r="F216" s="15"/>
      <c r="G216" s="15"/>
      <c r="H216" s="15" t="str">
        <f t="shared" si="4"/>
        <v/>
      </c>
    </row>
    <row r="217" spans="2:8" ht="15">
      <c r="B217" s="19"/>
      <c r="C217" s="13"/>
      <c r="D217" s="100"/>
      <c r="E217" s="100"/>
      <c r="F217" s="15"/>
      <c r="G217" s="15"/>
      <c r="H217" s="15" t="str">
        <f t="shared" si="4"/>
        <v/>
      </c>
    </row>
    <row r="218" spans="2:8" ht="15">
      <c r="B218" s="19"/>
      <c r="C218" s="13"/>
      <c r="D218" s="100"/>
      <c r="E218" s="100"/>
      <c r="F218" s="15"/>
      <c r="G218" s="15"/>
      <c r="H218" s="15" t="str">
        <f t="shared" si="4"/>
        <v/>
      </c>
    </row>
    <row r="219" spans="2:8" ht="15">
      <c r="B219" s="19"/>
      <c r="C219" s="13"/>
      <c r="D219" s="100"/>
      <c r="E219" s="100"/>
      <c r="F219" s="15"/>
      <c r="G219" s="15"/>
      <c r="H219" s="15" t="str">
        <f t="shared" si="4"/>
        <v/>
      </c>
    </row>
    <row r="220" spans="2:8" ht="15">
      <c r="B220" s="19"/>
      <c r="C220" s="13"/>
      <c r="D220" s="100"/>
      <c r="E220" s="100"/>
      <c r="F220" s="15"/>
      <c r="G220" s="15"/>
      <c r="H220" s="15" t="str">
        <f t="shared" si="4"/>
        <v/>
      </c>
    </row>
    <row r="221" spans="2:8" ht="15">
      <c r="B221" s="19"/>
      <c r="C221" s="13"/>
      <c r="D221" s="100"/>
      <c r="E221" s="100"/>
      <c r="F221" s="15"/>
      <c r="G221" s="15"/>
      <c r="H221" s="15" t="str">
        <f t="shared" si="4"/>
        <v/>
      </c>
    </row>
    <row r="222" spans="2:8" ht="15">
      <c r="B222" s="19"/>
      <c r="C222" s="13"/>
      <c r="D222" s="100"/>
      <c r="E222" s="100"/>
      <c r="F222" s="15"/>
      <c r="G222" s="15"/>
      <c r="H222" s="15" t="str">
        <f t="shared" si="4"/>
        <v/>
      </c>
    </row>
    <row r="223" spans="2:8" ht="15">
      <c r="B223" s="19"/>
      <c r="C223" s="13"/>
      <c r="D223" s="100"/>
      <c r="E223" s="100"/>
      <c r="F223" s="15"/>
      <c r="G223" s="15"/>
      <c r="H223" s="15" t="str">
        <f t="shared" si="4"/>
        <v/>
      </c>
    </row>
    <row r="224" spans="2:8" ht="15">
      <c r="B224" s="19"/>
      <c r="C224" s="13"/>
      <c r="D224" s="100"/>
      <c r="E224" s="100"/>
      <c r="F224" s="15"/>
      <c r="G224" s="15"/>
      <c r="H224" s="15" t="str">
        <f t="shared" si="4"/>
        <v/>
      </c>
    </row>
    <row r="225" spans="2:8" ht="15">
      <c r="B225" s="19"/>
      <c r="C225" s="13"/>
      <c r="D225" s="100"/>
      <c r="E225" s="100"/>
      <c r="F225" s="15"/>
      <c r="G225" s="15"/>
      <c r="H225" s="15" t="str">
        <f t="shared" si="4"/>
        <v/>
      </c>
    </row>
    <row r="226" spans="2:8" ht="15">
      <c r="B226" s="19"/>
      <c r="C226" s="13"/>
      <c r="D226" s="100"/>
      <c r="E226" s="100"/>
      <c r="F226" s="15"/>
      <c r="G226" s="15"/>
      <c r="H226" s="15" t="str">
        <f t="shared" si="4"/>
        <v/>
      </c>
    </row>
    <row r="227" spans="2:8" ht="15">
      <c r="B227" s="19"/>
      <c r="C227" s="13"/>
      <c r="D227" s="100"/>
      <c r="E227" s="100"/>
      <c r="F227" s="15"/>
      <c r="G227" s="15"/>
      <c r="H227" s="15" t="str">
        <f t="shared" si="4"/>
        <v/>
      </c>
    </row>
    <row r="228" spans="2:8" ht="15">
      <c r="B228" s="19"/>
      <c r="C228" s="13"/>
      <c r="D228" s="100"/>
      <c r="E228" s="100"/>
      <c r="F228" s="15"/>
      <c r="G228" s="15"/>
      <c r="H228" s="15" t="str">
        <f t="shared" si="4"/>
        <v/>
      </c>
    </row>
    <row r="229" spans="2:8" ht="15">
      <c r="B229" s="19"/>
      <c r="C229" s="13"/>
      <c r="D229" s="100"/>
      <c r="E229" s="100"/>
      <c r="F229" s="15"/>
      <c r="G229" s="15"/>
      <c r="H229" s="15" t="str">
        <f t="shared" si="4"/>
        <v/>
      </c>
    </row>
    <row r="230" spans="2:8" ht="15">
      <c r="B230" s="19"/>
      <c r="C230" s="13"/>
      <c r="D230" s="100"/>
      <c r="E230" s="100"/>
      <c r="F230" s="15"/>
      <c r="G230" s="15"/>
      <c r="H230" s="15" t="str">
        <f t="shared" si="4"/>
        <v/>
      </c>
    </row>
    <row r="231" spans="2:8" ht="15">
      <c r="B231" s="19"/>
      <c r="C231" s="13"/>
      <c r="D231" s="100"/>
      <c r="E231" s="100"/>
      <c r="F231" s="15"/>
      <c r="G231" s="15"/>
      <c r="H231" s="15" t="str">
        <f t="shared" si="4"/>
        <v/>
      </c>
    </row>
    <row r="232" spans="2:8" ht="15">
      <c r="B232" s="19"/>
      <c r="C232" s="13"/>
      <c r="D232" s="100"/>
      <c r="E232" s="100"/>
      <c r="F232" s="15"/>
      <c r="G232" s="15"/>
      <c r="H232" s="15" t="str">
        <f t="shared" si="4"/>
        <v/>
      </c>
    </row>
    <row r="233" spans="2:8" ht="15">
      <c r="B233" s="19"/>
      <c r="C233" s="13"/>
      <c r="D233" s="100"/>
      <c r="E233" s="100"/>
      <c r="F233" s="15"/>
      <c r="G233" s="15"/>
      <c r="H233" s="15" t="str">
        <f t="shared" si="4"/>
        <v/>
      </c>
    </row>
    <row r="234" spans="2:8" ht="15">
      <c r="B234" s="19"/>
      <c r="C234" s="13"/>
      <c r="D234" s="100"/>
      <c r="E234" s="100"/>
      <c r="F234" s="15"/>
      <c r="G234" s="15"/>
      <c r="H234" s="15" t="str">
        <f t="shared" si="4"/>
        <v/>
      </c>
    </row>
    <row r="235" spans="2:8" ht="15">
      <c r="B235" s="19"/>
      <c r="C235" s="13"/>
      <c r="D235" s="100"/>
      <c r="E235" s="100"/>
      <c r="F235" s="15"/>
      <c r="G235" s="15"/>
      <c r="H235" s="15" t="str">
        <f t="shared" si="4"/>
        <v/>
      </c>
    </row>
    <row r="236" spans="2:8" ht="15">
      <c r="B236" s="19"/>
      <c r="C236" s="13"/>
      <c r="D236" s="100"/>
      <c r="E236" s="100"/>
      <c r="F236" s="15"/>
      <c r="G236" s="15"/>
      <c r="H236" s="15" t="str">
        <f t="shared" si="4"/>
        <v/>
      </c>
    </row>
    <row r="237" spans="2:8" ht="15">
      <c r="B237" s="19"/>
      <c r="C237" s="13"/>
      <c r="D237" s="100"/>
      <c r="E237" s="100"/>
      <c r="F237" s="15"/>
      <c r="G237" s="15"/>
      <c r="H237" s="15" t="str">
        <f t="shared" si="4"/>
        <v/>
      </c>
    </row>
    <row r="238" spans="2:8" ht="15">
      <c r="B238" s="19"/>
      <c r="C238" s="13"/>
      <c r="D238" s="100"/>
      <c r="E238" s="100"/>
      <c r="F238" s="15"/>
      <c r="G238" s="15"/>
      <c r="H238" s="15" t="str">
        <f t="shared" si="4"/>
        <v/>
      </c>
    </row>
    <row r="239" spans="2:8" ht="15">
      <c r="B239" s="19"/>
      <c r="C239" s="13"/>
      <c r="D239" s="100"/>
      <c r="E239" s="100"/>
      <c r="F239" s="15"/>
      <c r="G239" s="15"/>
      <c r="H239" s="15" t="str">
        <f t="shared" si="4"/>
        <v/>
      </c>
    </row>
    <row r="240" spans="2:8" ht="15">
      <c r="B240" s="19"/>
      <c r="C240" s="13"/>
      <c r="D240" s="100"/>
      <c r="E240" s="100"/>
      <c r="F240" s="15"/>
      <c r="G240" s="15"/>
      <c r="H240" s="15" t="str">
        <f t="shared" si="4"/>
        <v/>
      </c>
    </row>
    <row r="241" spans="2:8" ht="15">
      <c r="B241" s="19"/>
      <c r="C241" s="13"/>
      <c r="D241" s="100"/>
      <c r="E241" s="100"/>
      <c r="F241" s="15"/>
      <c r="G241" s="15"/>
      <c r="H241" s="15" t="str">
        <f t="shared" si="4"/>
        <v/>
      </c>
    </row>
    <row r="242" spans="2:8" ht="15">
      <c r="B242" s="19"/>
      <c r="C242" s="13"/>
      <c r="D242" s="100"/>
      <c r="E242" s="100"/>
      <c r="F242" s="15"/>
      <c r="G242" s="15"/>
      <c r="H242" s="15" t="str">
        <f t="shared" si="4"/>
        <v/>
      </c>
    </row>
    <row r="243" spans="2:8" ht="15">
      <c r="B243" s="19"/>
      <c r="C243" s="13"/>
      <c r="D243" s="100"/>
      <c r="E243" s="100"/>
      <c r="F243" s="15"/>
      <c r="G243" s="15"/>
      <c r="H243" s="15" t="str">
        <f t="shared" si="4"/>
        <v/>
      </c>
    </row>
    <row r="244" spans="2:8" ht="15">
      <c r="B244" s="19"/>
      <c r="C244" s="13"/>
      <c r="D244" s="100"/>
      <c r="E244" s="100"/>
      <c r="F244" s="15"/>
      <c r="G244" s="15"/>
      <c r="H244" s="15" t="str">
        <f t="shared" si="4"/>
        <v/>
      </c>
    </row>
    <row r="245" spans="2:8" ht="15">
      <c r="B245" s="19"/>
      <c r="C245" s="13"/>
      <c r="D245" s="100"/>
      <c r="E245" s="100"/>
      <c r="F245" s="15"/>
      <c r="G245" s="15"/>
      <c r="H245" s="15" t="str">
        <f t="shared" si="4"/>
        <v/>
      </c>
    </row>
    <row r="246" spans="2:8" ht="15">
      <c r="B246" s="19"/>
      <c r="C246" s="13"/>
      <c r="D246" s="100"/>
      <c r="E246" s="100"/>
      <c r="F246" s="15"/>
      <c r="G246" s="15"/>
      <c r="H246" s="15" t="str">
        <f t="shared" si="4"/>
        <v/>
      </c>
    </row>
    <row r="247" spans="2:8" ht="15">
      <c r="B247" s="19"/>
      <c r="C247" s="13"/>
      <c r="D247" s="100"/>
      <c r="E247" s="100"/>
      <c r="F247" s="15"/>
      <c r="G247" s="15"/>
      <c r="H247" s="15" t="str">
        <f t="shared" si="4"/>
        <v/>
      </c>
    </row>
    <row r="248" spans="2:8" ht="15">
      <c r="B248" s="19"/>
      <c r="C248" s="13"/>
      <c r="D248" s="100"/>
      <c r="E248" s="100"/>
      <c r="F248" s="15"/>
      <c r="G248" s="15"/>
      <c r="H248" s="15" t="str">
        <f t="shared" si="4"/>
        <v/>
      </c>
    </row>
    <row r="249" spans="2:8" ht="15">
      <c r="B249" s="19"/>
      <c r="C249" s="13"/>
      <c r="D249" s="100"/>
      <c r="E249" s="100"/>
      <c r="F249" s="15"/>
      <c r="G249" s="15"/>
      <c r="H249" s="15" t="str">
        <f t="shared" si="4"/>
        <v/>
      </c>
    </row>
    <row r="250" spans="2:8" ht="15">
      <c r="B250" s="19"/>
      <c r="C250" s="13"/>
      <c r="D250" s="100"/>
      <c r="E250" s="100"/>
      <c r="F250" s="15"/>
      <c r="G250" s="15"/>
      <c r="H250" s="15" t="str">
        <f t="shared" si="4"/>
        <v/>
      </c>
    </row>
    <row r="251" spans="2:8" ht="15">
      <c r="B251" s="19"/>
      <c r="C251" s="13"/>
      <c r="D251" s="100"/>
      <c r="E251" s="100"/>
      <c r="F251" s="15"/>
      <c r="G251" s="15"/>
      <c r="H251" s="15" t="str">
        <f t="shared" si="4"/>
        <v/>
      </c>
    </row>
    <row r="252" spans="2:8" ht="15">
      <c r="B252" s="19"/>
      <c r="C252" s="13"/>
      <c r="D252" s="100"/>
      <c r="E252" s="100"/>
      <c r="F252" s="15"/>
      <c r="G252" s="15"/>
      <c r="H252" s="15" t="str">
        <f t="shared" si="4"/>
        <v/>
      </c>
    </row>
    <row r="253" spans="2:8" ht="15">
      <c r="B253" s="19"/>
      <c r="C253" s="13"/>
      <c r="D253" s="100"/>
      <c r="E253" s="100"/>
      <c r="F253" s="15"/>
      <c r="G253" s="15"/>
      <c r="H253" s="15" t="str">
        <f t="shared" si="4"/>
        <v/>
      </c>
    </row>
    <row r="254" spans="2:8" ht="15">
      <c r="B254" s="19"/>
      <c r="C254" s="13"/>
      <c r="D254" s="100"/>
      <c r="E254" s="100"/>
      <c r="F254" s="15"/>
      <c r="G254" s="15"/>
      <c r="H254" s="15" t="str">
        <f t="shared" si="4"/>
        <v/>
      </c>
    </row>
    <row r="255" spans="2:8" ht="15">
      <c r="B255" s="19"/>
      <c r="C255" s="13"/>
      <c r="D255" s="100"/>
      <c r="E255" s="100"/>
      <c r="F255" s="15"/>
      <c r="G255" s="15"/>
      <c r="H255" s="15" t="str">
        <f t="shared" si="4"/>
        <v/>
      </c>
    </row>
    <row r="256" spans="2:8" ht="15">
      <c r="B256" s="19"/>
      <c r="C256" s="13"/>
      <c r="D256" s="100"/>
      <c r="E256" s="100"/>
      <c r="F256" s="15"/>
      <c r="G256" s="15"/>
      <c r="H256" s="15" t="str">
        <f t="shared" si="4"/>
        <v/>
      </c>
    </row>
    <row r="257" spans="2:8" ht="15">
      <c r="B257" s="19"/>
      <c r="C257" s="13"/>
      <c r="D257" s="100"/>
      <c r="E257" s="100"/>
      <c r="F257" s="15"/>
      <c r="G257" s="15"/>
      <c r="H257" s="15" t="str">
        <f t="shared" si="4"/>
        <v/>
      </c>
    </row>
    <row r="258" spans="2:8" ht="15">
      <c r="B258" s="19"/>
      <c r="C258" s="13"/>
      <c r="D258" s="100"/>
      <c r="E258" s="100"/>
      <c r="F258" s="15"/>
      <c r="G258" s="15"/>
      <c r="H258" s="15" t="str">
        <f t="shared" si="4"/>
        <v/>
      </c>
    </row>
    <row r="259" spans="2:8" ht="15">
      <c r="B259" s="19"/>
      <c r="C259" s="13"/>
      <c r="D259" s="100"/>
      <c r="E259" s="100"/>
      <c r="F259" s="15"/>
      <c r="G259" s="15"/>
      <c r="H259" s="15" t="str">
        <f t="shared" si="4"/>
        <v/>
      </c>
    </row>
    <row r="260" spans="2:8" ht="15">
      <c r="B260" s="19"/>
      <c r="C260" s="13"/>
      <c r="D260" s="100"/>
      <c r="E260" s="100"/>
      <c r="F260" s="15"/>
      <c r="G260" s="15"/>
      <c r="H260" s="15" t="str">
        <f t="shared" si="4"/>
        <v/>
      </c>
    </row>
    <row r="261" spans="2:8" ht="15">
      <c r="B261" s="19"/>
      <c r="C261" s="13"/>
      <c r="D261" s="100"/>
      <c r="E261" s="100"/>
      <c r="F261" s="15"/>
      <c r="G261" s="15"/>
      <c r="H261" s="15" t="str">
        <f t="shared" si="4"/>
        <v/>
      </c>
    </row>
    <row r="262" spans="2:8" ht="15">
      <c r="B262" s="19"/>
      <c r="C262" s="13"/>
      <c r="D262" s="100"/>
      <c r="E262" s="100"/>
      <c r="F262" s="15"/>
      <c r="G262" s="15"/>
      <c r="H262" s="15" t="str">
        <f t="shared" si="4"/>
        <v/>
      </c>
    </row>
    <row r="263" spans="2:8" ht="15">
      <c r="B263" s="19"/>
      <c r="C263" s="13"/>
      <c r="D263" s="100"/>
      <c r="E263" s="100"/>
      <c r="F263" s="15"/>
      <c r="G263" s="15"/>
      <c r="H263" s="15" t="str">
        <f t="shared" si="4"/>
        <v/>
      </c>
    </row>
    <row r="264" spans="2:8" ht="15">
      <c r="B264" s="19"/>
      <c r="C264" s="13"/>
      <c r="D264" s="100"/>
      <c r="E264" s="100"/>
      <c r="F264" s="15"/>
      <c r="G264" s="15"/>
      <c r="H264" s="15" t="str">
        <f t="shared" si="4"/>
        <v/>
      </c>
    </row>
    <row r="265" spans="2:8" ht="15">
      <c r="B265" s="19"/>
      <c r="C265" s="13"/>
      <c r="D265" s="100"/>
      <c r="E265" s="100"/>
      <c r="F265" s="15"/>
      <c r="G265" s="15"/>
      <c r="H265" s="15" t="str">
        <f t="shared" si="4"/>
        <v/>
      </c>
    </row>
    <row r="266" spans="2:8" ht="15">
      <c r="B266" s="19"/>
      <c r="C266" s="13"/>
      <c r="D266" s="100"/>
      <c r="E266" s="100"/>
      <c r="F266" s="15"/>
      <c r="G266" s="15"/>
      <c r="H266" s="15" t="str">
        <f t="shared" si="4"/>
        <v/>
      </c>
    </row>
    <row r="267" spans="2:8" ht="15">
      <c r="B267" s="19"/>
      <c r="C267" s="13"/>
      <c r="D267" s="100"/>
      <c r="E267" s="100"/>
      <c r="F267" s="15"/>
      <c r="G267" s="15"/>
      <c r="H267" s="15" t="str">
        <f t="shared" si="4"/>
        <v/>
      </c>
    </row>
    <row r="268" spans="2:8" ht="15">
      <c r="B268" s="19"/>
      <c r="C268" s="13"/>
      <c r="D268" s="100"/>
      <c r="E268" s="100"/>
      <c r="F268" s="15"/>
      <c r="G268" s="15"/>
      <c r="H268" s="15" t="str">
        <f t="shared" si="4"/>
        <v/>
      </c>
    </row>
    <row r="269" spans="2:8" ht="15">
      <c r="B269" s="19"/>
      <c r="C269" s="13"/>
      <c r="D269" s="100"/>
      <c r="E269" s="100"/>
      <c r="F269" s="15"/>
      <c r="G269" s="15"/>
      <c r="H269" s="15" t="str">
        <f t="shared" si="4"/>
        <v/>
      </c>
    </row>
    <row r="270" spans="2:8" ht="15">
      <c r="B270" s="19"/>
      <c r="C270" s="13"/>
      <c r="D270" s="100"/>
      <c r="E270" s="100"/>
      <c r="F270" s="15"/>
      <c r="G270" s="15"/>
      <c r="H270" s="15" t="str">
        <f t="shared" si="4"/>
        <v/>
      </c>
    </row>
    <row r="271" spans="2:8" ht="15">
      <c r="B271" s="19"/>
      <c r="C271" s="13"/>
      <c r="D271" s="100"/>
      <c r="E271" s="100"/>
      <c r="F271" s="15"/>
      <c r="G271" s="15"/>
      <c r="H271" s="15" t="str">
        <f t="shared" si="4"/>
        <v/>
      </c>
    </row>
    <row r="272" spans="2:8" ht="15">
      <c r="B272" s="19"/>
      <c r="C272" s="13"/>
      <c r="D272" s="100"/>
      <c r="E272" s="100"/>
      <c r="F272" s="15"/>
      <c r="G272" s="15"/>
      <c r="H272" s="15" t="str">
        <f t="shared" si="4"/>
        <v/>
      </c>
    </row>
    <row r="273" spans="2:8" ht="15">
      <c r="B273" s="19"/>
      <c r="C273" s="13"/>
      <c r="D273" s="100"/>
      <c r="E273" s="100"/>
      <c r="F273" s="15"/>
      <c r="G273" s="15"/>
      <c r="H273" s="15" t="str">
        <f t="shared" si="4"/>
        <v/>
      </c>
    </row>
    <row r="274" spans="2:8" ht="15">
      <c r="B274" s="19"/>
      <c r="C274" s="13"/>
      <c r="D274" s="100"/>
      <c r="E274" s="100"/>
      <c r="F274" s="15"/>
      <c r="G274" s="15"/>
      <c r="H274" s="15" t="str">
        <f t="shared" si="4"/>
        <v/>
      </c>
    </row>
    <row r="275" spans="2:8" ht="15">
      <c r="B275" s="19"/>
      <c r="C275" s="13"/>
      <c r="D275" s="100"/>
      <c r="E275" s="100"/>
      <c r="F275" s="15"/>
      <c r="G275" s="15"/>
      <c r="H275" s="15" t="str">
        <f t="shared" si="4"/>
        <v/>
      </c>
    </row>
    <row r="276" spans="2:8" ht="15">
      <c r="B276" s="19"/>
      <c r="C276" s="13"/>
      <c r="D276" s="100"/>
      <c r="E276" s="100"/>
      <c r="F276" s="15"/>
      <c r="G276" s="15"/>
      <c r="H276" s="15" t="str">
        <f t="shared" si="4"/>
        <v/>
      </c>
    </row>
    <row r="277" spans="2:8" ht="15">
      <c r="B277" s="19"/>
      <c r="C277" s="13"/>
      <c r="D277" s="100"/>
      <c r="E277" s="100"/>
      <c r="F277" s="15"/>
      <c r="G277" s="15"/>
      <c r="H277" s="15" t="str">
        <f t="shared" si="4"/>
        <v/>
      </c>
    </row>
    <row r="278" spans="2:8" ht="15">
      <c r="B278" s="19"/>
      <c r="C278" s="13"/>
      <c r="D278" s="100"/>
      <c r="E278" s="100"/>
      <c r="F278" s="15"/>
      <c r="G278" s="15"/>
      <c r="H278" s="15" t="str">
        <f t="shared" si="4"/>
        <v/>
      </c>
    </row>
    <row r="279" spans="2:8" ht="15">
      <c r="B279" s="19"/>
      <c r="C279" s="13"/>
      <c r="D279" s="100"/>
      <c r="E279" s="100"/>
      <c r="F279" s="15"/>
      <c r="G279" s="15"/>
      <c r="H279" s="15" t="str">
        <f t="shared" si="4"/>
        <v/>
      </c>
    </row>
    <row r="280" spans="2:8" ht="15">
      <c r="B280" s="19"/>
      <c r="C280" s="13"/>
      <c r="D280" s="100"/>
      <c r="E280" s="100"/>
      <c r="F280" s="15"/>
      <c r="G280" s="15"/>
      <c r="H280" s="15" t="str">
        <f t="shared" si="4"/>
        <v/>
      </c>
    </row>
    <row r="281" spans="2:8" ht="15">
      <c r="B281" s="19"/>
      <c r="C281" s="13"/>
      <c r="D281" s="100"/>
      <c r="E281" s="100"/>
      <c r="F281" s="15"/>
      <c r="G281" s="15"/>
      <c r="H281" s="15" t="str">
        <f t="shared" si="4"/>
        <v/>
      </c>
    </row>
    <row r="282" spans="2:8" ht="15">
      <c r="B282" s="19"/>
      <c r="C282" s="13"/>
      <c r="D282" s="100"/>
      <c r="E282" s="100"/>
      <c r="F282" s="15"/>
      <c r="G282" s="15"/>
      <c r="H282" s="15" t="str">
        <f t="shared" si="4"/>
        <v/>
      </c>
    </row>
    <row r="283" spans="2:8" ht="15">
      <c r="B283" s="19"/>
      <c r="C283" s="13"/>
      <c r="D283" s="100"/>
      <c r="E283" s="100"/>
      <c r="F283" s="15"/>
      <c r="G283" s="15"/>
      <c r="H283" s="15" t="str">
        <f t="shared" si="4"/>
        <v/>
      </c>
    </row>
    <row r="284" spans="2:8" ht="15">
      <c r="B284" s="19"/>
      <c r="C284" s="13"/>
      <c r="D284" s="100"/>
      <c r="E284" s="100"/>
      <c r="F284" s="15"/>
      <c r="G284" s="15"/>
      <c r="H284" s="15" t="str">
        <f t="shared" si="4"/>
        <v/>
      </c>
    </row>
    <row r="285" spans="2:8" ht="15">
      <c r="B285" s="19"/>
      <c r="C285" s="13"/>
      <c r="D285" s="100"/>
      <c r="E285" s="100"/>
      <c r="F285" s="15"/>
      <c r="G285" s="15"/>
      <c r="H285" s="15" t="str">
        <f t="shared" si="4"/>
        <v/>
      </c>
    </row>
    <row r="286" spans="2:8" ht="15">
      <c r="B286" s="19"/>
      <c r="C286" s="13"/>
      <c r="D286" s="100"/>
      <c r="E286" s="100"/>
      <c r="F286" s="15"/>
      <c r="G286" s="15"/>
      <c r="H286" s="15" t="str">
        <f t="shared" si="4"/>
        <v/>
      </c>
    </row>
    <row r="287" spans="2:8" ht="15">
      <c r="B287" s="19"/>
      <c r="C287" s="13"/>
      <c r="D287" s="100"/>
      <c r="E287" s="100"/>
      <c r="F287" s="15"/>
      <c r="G287" s="15"/>
      <c r="H287" s="15" t="str">
        <f t="shared" si="4"/>
        <v/>
      </c>
    </row>
    <row r="288" spans="2:8" ht="15">
      <c r="B288" s="19"/>
      <c r="C288" s="13"/>
      <c r="D288" s="100"/>
      <c r="E288" s="100"/>
      <c r="F288" s="15"/>
      <c r="G288" s="15"/>
      <c r="H288" s="15" t="str">
        <f t="shared" si="4"/>
        <v/>
      </c>
    </row>
    <row r="289" spans="2:8" ht="15">
      <c r="B289" s="19"/>
      <c r="C289" s="13"/>
      <c r="D289" s="100"/>
      <c r="E289" s="100"/>
      <c r="F289" s="15"/>
      <c r="G289" s="15"/>
      <c r="H289" s="15" t="str">
        <f t="shared" si="4"/>
        <v/>
      </c>
    </row>
    <row r="290" spans="2:8" ht="15">
      <c r="B290" s="19"/>
      <c r="C290" s="13"/>
      <c r="D290" s="100"/>
      <c r="E290" s="100"/>
      <c r="F290" s="15"/>
      <c r="G290" s="15"/>
      <c r="H290" s="15" t="str">
        <f t="shared" si="4"/>
        <v/>
      </c>
    </row>
    <row r="291" spans="2:8" ht="15">
      <c r="B291" s="19"/>
      <c r="C291" s="13"/>
      <c r="D291" s="100"/>
      <c r="E291" s="100"/>
      <c r="F291" s="15"/>
      <c r="G291" s="15"/>
      <c r="H291" s="15" t="str">
        <f t="shared" si="4"/>
        <v/>
      </c>
    </row>
    <row r="292" spans="2:8" ht="15">
      <c r="B292" s="19"/>
      <c r="C292" s="13"/>
      <c r="D292" s="100"/>
      <c r="E292" s="100"/>
      <c r="F292" s="15"/>
      <c r="G292" s="15"/>
      <c r="H292" s="15" t="str">
        <f t="shared" si="4"/>
        <v/>
      </c>
    </row>
    <row r="293" spans="2:8" ht="15">
      <c r="B293" s="19"/>
      <c r="C293" s="13"/>
      <c r="D293" s="100"/>
      <c r="E293" s="100"/>
      <c r="F293" s="15"/>
      <c r="G293" s="15"/>
      <c r="H293" s="15" t="str">
        <f t="shared" si="4"/>
        <v/>
      </c>
    </row>
    <row r="294" spans="2:8" ht="15">
      <c r="B294" s="19"/>
      <c r="C294" s="13"/>
      <c r="D294" s="100"/>
      <c r="E294" s="100"/>
      <c r="F294" s="15"/>
      <c r="G294" s="15"/>
      <c r="H294" s="15" t="str">
        <f t="shared" si="4"/>
        <v/>
      </c>
    </row>
    <row r="295" spans="2:8" ht="15">
      <c r="B295" s="19"/>
      <c r="C295" s="13"/>
      <c r="D295" s="100"/>
      <c r="E295" s="100"/>
      <c r="F295" s="15"/>
      <c r="G295" s="15"/>
      <c r="H295" s="15" t="str">
        <f t="shared" si="4"/>
        <v/>
      </c>
    </row>
    <row r="296" spans="2:8" ht="15">
      <c r="B296" s="19"/>
      <c r="C296" s="13"/>
      <c r="D296" s="100"/>
      <c r="E296" s="100"/>
      <c r="F296" s="15"/>
      <c r="G296" s="15"/>
      <c r="H296" s="15" t="str">
        <f t="shared" si="4"/>
        <v/>
      </c>
    </row>
    <row r="297" spans="2:8" ht="15">
      <c r="B297" s="19"/>
      <c r="C297" s="13"/>
      <c r="D297" s="100"/>
      <c r="E297" s="100"/>
      <c r="F297" s="15"/>
      <c r="G297" s="15"/>
      <c r="H297" s="15" t="str">
        <f t="shared" si="4"/>
        <v/>
      </c>
    </row>
    <row r="298" spans="2:8" ht="15">
      <c r="B298" s="19"/>
      <c r="C298" s="13"/>
      <c r="D298" s="100"/>
      <c r="E298" s="100"/>
      <c r="F298" s="15"/>
      <c r="G298" s="15"/>
      <c r="H298" s="15" t="str">
        <f t="shared" si="4"/>
        <v/>
      </c>
    </row>
    <row r="299" spans="2:8" ht="15">
      <c r="B299" s="19"/>
      <c r="C299" s="13"/>
      <c r="D299" s="100"/>
      <c r="E299" s="100"/>
      <c r="F299" s="15"/>
      <c r="G299" s="15"/>
      <c r="H299" s="15" t="str">
        <f t="shared" si="4"/>
        <v/>
      </c>
    </row>
    <row r="300" spans="2:8" ht="15">
      <c r="B300" s="19"/>
      <c r="C300" s="13"/>
      <c r="D300" s="100"/>
      <c r="E300" s="100"/>
      <c r="F300" s="15"/>
      <c r="G300" s="15"/>
      <c r="H300" s="15" t="str">
        <f t="shared" si="4"/>
        <v/>
      </c>
    </row>
    <row r="301" spans="2:8" ht="15">
      <c r="B301" s="19"/>
      <c r="C301" s="13"/>
      <c r="D301" s="100"/>
      <c r="E301" s="100"/>
      <c r="F301" s="15"/>
      <c r="G301" s="15"/>
      <c r="H301" s="15" t="str">
        <f t="shared" si="4"/>
        <v/>
      </c>
    </row>
    <row r="302" spans="2:8" ht="15">
      <c r="B302" s="19"/>
      <c r="C302" s="13"/>
      <c r="D302" s="100"/>
      <c r="E302" s="100"/>
      <c r="F302" s="15"/>
      <c r="G302" s="15"/>
      <c r="H302" s="15" t="str">
        <f t="shared" si="4"/>
        <v/>
      </c>
    </row>
    <row r="303" spans="2:8" ht="15">
      <c r="B303" s="19"/>
      <c r="C303" s="13"/>
      <c r="D303" s="100"/>
      <c r="E303" s="100"/>
      <c r="F303" s="15"/>
      <c r="G303" s="15"/>
      <c r="H303" s="15" t="str">
        <f t="shared" si="4"/>
        <v/>
      </c>
    </row>
    <row r="304" spans="2:8" ht="15">
      <c r="B304" s="19"/>
      <c r="C304" s="13"/>
      <c r="D304" s="100"/>
      <c r="E304" s="100"/>
      <c r="F304" s="15"/>
      <c r="G304" s="15"/>
      <c r="H304" s="15" t="str">
        <f t="shared" si="4"/>
        <v/>
      </c>
    </row>
    <row r="305" spans="2:8" ht="15">
      <c r="B305" s="19"/>
      <c r="C305" s="13"/>
      <c r="D305" s="100"/>
      <c r="E305" s="100"/>
      <c r="F305" s="15"/>
      <c r="G305" s="15"/>
      <c r="H305" s="15" t="str">
        <f t="shared" si="4"/>
        <v/>
      </c>
    </row>
    <row r="306" spans="2:8" ht="15">
      <c r="B306" s="19"/>
      <c r="C306" s="13"/>
      <c r="D306" s="100"/>
      <c r="E306" s="100"/>
      <c r="F306" s="15"/>
      <c r="G306" s="15"/>
      <c r="H306" s="15" t="str">
        <f t="shared" si="4"/>
        <v/>
      </c>
    </row>
    <row r="307" spans="2:8" ht="15">
      <c r="B307" s="19"/>
      <c r="C307" s="13"/>
      <c r="D307" s="100"/>
      <c r="E307" s="100"/>
      <c r="F307" s="15"/>
      <c r="G307" s="15"/>
      <c r="H307" s="15" t="str">
        <f t="shared" si="4"/>
        <v/>
      </c>
    </row>
    <row r="308" spans="2:8" ht="15">
      <c r="B308" s="19"/>
      <c r="C308" s="13"/>
      <c r="D308" s="100"/>
      <c r="E308" s="100"/>
      <c r="F308" s="15"/>
      <c r="G308" s="15"/>
      <c r="H308" s="15" t="str">
        <f t="shared" si="4"/>
        <v/>
      </c>
    </row>
    <row r="309" spans="2:8" ht="15">
      <c r="B309" s="19"/>
      <c r="C309" s="13"/>
      <c r="D309" s="100"/>
      <c r="E309" s="100"/>
      <c r="F309" s="15"/>
      <c r="G309" s="15"/>
      <c r="H309" s="15" t="str">
        <f t="shared" si="4"/>
        <v/>
      </c>
    </row>
    <row r="310" spans="2:8" ht="15">
      <c r="B310" s="19"/>
      <c r="C310" s="13"/>
      <c r="D310" s="100"/>
      <c r="E310" s="100"/>
      <c r="F310" s="15"/>
      <c r="G310" s="15"/>
      <c r="H310" s="15" t="str">
        <f t="shared" si="4"/>
        <v/>
      </c>
    </row>
    <row r="311" spans="2:8" ht="15">
      <c r="B311" s="19"/>
      <c r="C311" s="13"/>
      <c r="D311" s="100"/>
      <c r="E311" s="100"/>
      <c r="F311" s="15"/>
      <c r="G311" s="15"/>
      <c r="H311" s="15" t="str">
        <f t="shared" ref="H311:H505" si="5">IF(OR(H310="",AND(B311="",F311="",G311="")),"",H310+F311-G311)</f>
        <v/>
      </c>
    </row>
    <row r="312" spans="2:8" ht="15">
      <c r="B312" s="19"/>
      <c r="C312" s="13"/>
      <c r="D312" s="100"/>
      <c r="E312" s="100"/>
      <c r="F312" s="15"/>
      <c r="G312" s="15"/>
      <c r="H312" s="15" t="str">
        <f t="shared" si="5"/>
        <v/>
      </c>
    </row>
    <row r="313" spans="2:8" ht="15">
      <c r="B313" s="19"/>
      <c r="C313" s="13"/>
      <c r="D313" s="100"/>
      <c r="E313" s="100"/>
      <c r="F313" s="15"/>
      <c r="G313" s="15"/>
      <c r="H313" s="15" t="str">
        <f t="shared" si="5"/>
        <v/>
      </c>
    </row>
    <row r="314" spans="2:8" ht="15">
      <c r="B314" s="19"/>
      <c r="C314" s="13"/>
      <c r="D314" s="100"/>
      <c r="E314" s="100"/>
      <c r="F314" s="15"/>
      <c r="G314" s="15"/>
      <c r="H314" s="15" t="str">
        <f t="shared" si="5"/>
        <v/>
      </c>
    </row>
    <row r="315" spans="2:8" ht="15">
      <c r="B315" s="19"/>
      <c r="C315" s="13"/>
      <c r="D315" s="100"/>
      <c r="E315" s="100"/>
      <c r="F315" s="15"/>
      <c r="G315" s="15"/>
      <c r="H315" s="15" t="str">
        <f t="shared" si="5"/>
        <v/>
      </c>
    </row>
    <row r="316" spans="2:8" ht="15">
      <c r="B316" s="19"/>
      <c r="C316" s="13"/>
      <c r="D316" s="100"/>
      <c r="E316" s="100"/>
      <c r="F316" s="15"/>
      <c r="G316" s="15"/>
      <c r="H316" s="15" t="str">
        <f t="shared" si="5"/>
        <v/>
      </c>
    </row>
    <row r="317" spans="2:8" ht="15">
      <c r="B317" s="19"/>
      <c r="C317" s="13"/>
      <c r="D317" s="100"/>
      <c r="E317" s="100"/>
      <c r="F317" s="15"/>
      <c r="G317" s="15"/>
      <c r="H317" s="15" t="str">
        <f t="shared" si="5"/>
        <v/>
      </c>
    </row>
    <row r="318" spans="2:8" ht="15">
      <c r="B318" s="19"/>
      <c r="C318" s="13"/>
      <c r="D318" s="100"/>
      <c r="E318" s="100"/>
      <c r="F318" s="15"/>
      <c r="G318" s="15"/>
      <c r="H318" s="15" t="str">
        <f t="shared" si="5"/>
        <v/>
      </c>
    </row>
    <row r="319" spans="2:8" ht="15">
      <c r="B319" s="19"/>
      <c r="C319" s="13"/>
      <c r="D319" s="100"/>
      <c r="E319" s="100"/>
      <c r="F319" s="15"/>
      <c r="G319" s="15"/>
      <c r="H319" s="15" t="str">
        <f t="shared" si="5"/>
        <v/>
      </c>
    </row>
    <row r="320" spans="2:8" ht="15">
      <c r="B320" s="19"/>
      <c r="C320" s="13"/>
      <c r="D320" s="100"/>
      <c r="E320" s="100"/>
      <c r="F320" s="15"/>
      <c r="G320" s="15"/>
      <c r="H320" s="15" t="str">
        <f t="shared" si="5"/>
        <v/>
      </c>
    </row>
    <row r="321" spans="2:8" ht="15">
      <c r="B321" s="19"/>
      <c r="C321" s="13"/>
      <c r="D321" s="100"/>
      <c r="E321" s="100"/>
      <c r="F321" s="15"/>
      <c r="G321" s="15"/>
      <c r="H321" s="15" t="str">
        <f t="shared" si="5"/>
        <v/>
      </c>
    </row>
    <row r="322" spans="2:8" ht="15">
      <c r="B322" s="19"/>
      <c r="C322" s="13"/>
      <c r="D322" s="100"/>
      <c r="E322" s="100"/>
      <c r="F322" s="15"/>
      <c r="G322" s="15"/>
      <c r="H322" s="15" t="str">
        <f t="shared" si="5"/>
        <v/>
      </c>
    </row>
    <row r="323" spans="2:8" ht="15">
      <c r="B323" s="19"/>
      <c r="C323" s="13"/>
      <c r="D323" s="100"/>
      <c r="E323" s="100"/>
      <c r="F323" s="15"/>
      <c r="G323" s="15"/>
      <c r="H323" s="15" t="str">
        <f t="shared" si="5"/>
        <v/>
      </c>
    </row>
    <row r="324" spans="2:8" ht="15">
      <c r="B324" s="19"/>
      <c r="C324" s="13"/>
      <c r="D324" s="100"/>
      <c r="E324" s="100"/>
      <c r="F324" s="15"/>
      <c r="G324" s="15"/>
      <c r="H324" s="15" t="str">
        <f t="shared" si="5"/>
        <v/>
      </c>
    </row>
    <row r="325" spans="2:8" ht="15">
      <c r="B325" s="19"/>
      <c r="C325" s="13"/>
      <c r="D325" s="100"/>
      <c r="E325" s="100"/>
      <c r="F325" s="15"/>
      <c r="G325" s="15"/>
      <c r="H325" s="15" t="str">
        <f t="shared" si="5"/>
        <v/>
      </c>
    </row>
    <row r="326" spans="2:8" ht="15">
      <c r="B326" s="19"/>
      <c r="C326" s="13"/>
      <c r="D326" s="100"/>
      <c r="E326" s="100"/>
      <c r="F326" s="15"/>
      <c r="G326" s="15"/>
      <c r="H326" s="15" t="str">
        <f t="shared" si="5"/>
        <v/>
      </c>
    </row>
    <row r="327" spans="2:8" ht="15">
      <c r="B327" s="19"/>
      <c r="C327" s="13"/>
      <c r="D327" s="100"/>
      <c r="E327" s="100"/>
      <c r="F327" s="15"/>
      <c r="G327" s="15"/>
      <c r="H327" s="15" t="str">
        <f t="shared" si="5"/>
        <v/>
      </c>
    </row>
    <row r="328" spans="2:8" ht="15">
      <c r="B328" s="19"/>
      <c r="C328" s="13"/>
      <c r="D328" s="100"/>
      <c r="E328" s="100"/>
      <c r="F328" s="15"/>
      <c r="G328" s="15"/>
      <c r="H328" s="15" t="str">
        <f t="shared" si="5"/>
        <v/>
      </c>
    </row>
    <row r="329" spans="2:8" ht="15">
      <c r="B329" s="19"/>
      <c r="C329" s="13"/>
      <c r="D329" s="100"/>
      <c r="E329" s="100"/>
      <c r="F329" s="15"/>
      <c r="G329" s="15"/>
      <c r="H329" s="15" t="str">
        <f t="shared" si="5"/>
        <v/>
      </c>
    </row>
    <row r="330" spans="2:8" ht="15">
      <c r="B330" s="19"/>
      <c r="C330" s="13"/>
      <c r="D330" s="100"/>
      <c r="E330" s="100"/>
      <c r="F330" s="15"/>
      <c r="G330" s="15"/>
      <c r="H330" s="15" t="str">
        <f t="shared" si="5"/>
        <v/>
      </c>
    </row>
    <row r="331" spans="2:8" ht="15">
      <c r="B331" s="19"/>
      <c r="C331" s="13"/>
      <c r="D331" s="100"/>
      <c r="E331" s="100"/>
      <c r="F331" s="15"/>
      <c r="G331" s="15"/>
      <c r="H331" s="15" t="str">
        <f t="shared" si="5"/>
        <v/>
      </c>
    </row>
    <row r="332" spans="2:8" ht="15">
      <c r="B332" s="19"/>
      <c r="C332" s="13"/>
      <c r="D332" s="100"/>
      <c r="E332" s="100"/>
      <c r="F332" s="15"/>
      <c r="G332" s="15"/>
      <c r="H332" s="15" t="str">
        <f t="shared" si="5"/>
        <v/>
      </c>
    </row>
    <row r="333" spans="2:8" ht="15">
      <c r="B333" s="19"/>
      <c r="C333" s="13"/>
      <c r="D333" s="100"/>
      <c r="E333" s="100"/>
      <c r="F333" s="15"/>
      <c r="G333" s="15"/>
      <c r="H333" s="15" t="str">
        <f t="shared" si="5"/>
        <v/>
      </c>
    </row>
    <row r="334" spans="2:8" ht="15">
      <c r="B334" s="19"/>
      <c r="C334" s="13"/>
      <c r="D334" s="100"/>
      <c r="E334" s="100"/>
      <c r="F334" s="15"/>
      <c r="G334" s="15"/>
      <c r="H334" s="15" t="str">
        <f t="shared" si="5"/>
        <v/>
      </c>
    </row>
    <row r="335" spans="2:8" ht="15">
      <c r="B335" s="19"/>
      <c r="C335" s="13"/>
      <c r="D335" s="100"/>
      <c r="E335" s="100"/>
      <c r="F335" s="15"/>
      <c r="G335" s="15"/>
      <c r="H335" s="15" t="str">
        <f t="shared" si="5"/>
        <v/>
      </c>
    </row>
    <row r="336" spans="2:8" ht="15">
      <c r="B336" s="19"/>
      <c r="C336" s="13"/>
      <c r="D336" s="100"/>
      <c r="E336" s="100"/>
      <c r="F336" s="15"/>
      <c r="G336" s="15"/>
      <c r="H336" s="15" t="str">
        <f t="shared" si="5"/>
        <v/>
      </c>
    </row>
    <row r="337" spans="2:8" ht="15">
      <c r="B337" s="19"/>
      <c r="C337" s="13"/>
      <c r="D337" s="100"/>
      <c r="E337" s="100"/>
      <c r="F337" s="15"/>
      <c r="G337" s="15"/>
      <c r="H337" s="15" t="str">
        <f t="shared" si="5"/>
        <v/>
      </c>
    </row>
    <row r="338" spans="2:8" ht="15">
      <c r="B338" s="19"/>
      <c r="C338" s="13"/>
      <c r="D338" s="100"/>
      <c r="E338" s="100"/>
      <c r="F338" s="15"/>
      <c r="G338" s="15"/>
      <c r="H338" s="15" t="str">
        <f t="shared" si="5"/>
        <v/>
      </c>
    </row>
    <row r="339" spans="2:8" ht="15">
      <c r="B339" s="19"/>
      <c r="C339" s="13"/>
      <c r="D339" s="100"/>
      <c r="E339" s="100"/>
      <c r="F339" s="15"/>
      <c r="G339" s="15"/>
      <c r="H339" s="15" t="str">
        <f t="shared" si="5"/>
        <v/>
      </c>
    </row>
    <row r="340" spans="2:8" ht="15">
      <c r="B340" s="19"/>
      <c r="C340" s="13"/>
      <c r="D340" s="100"/>
      <c r="E340" s="100"/>
      <c r="F340" s="15"/>
      <c r="G340" s="15"/>
      <c r="H340" s="15" t="str">
        <f t="shared" si="5"/>
        <v/>
      </c>
    </row>
    <row r="341" spans="2:8" ht="15">
      <c r="B341" s="19"/>
      <c r="C341" s="13"/>
      <c r="D341" s="100"/>
      <c r="E341" s="100"/>
      <c r="F341" s="15"/>
      <c r="G341" s="15"/>
      <c r="H341" s="15" t="str">
        <f t="shared" si="5"/>
        <v/>
      </c>
    </row>
    <row r="342" spans="2:8" ht="15">
      <c r="B342" s="19"/>
      <c r="C342" s="13"/>
      <c r="D342" s="100"/>
      <c r="E342" s="100"/>
      <c r="F342" s="15"/>
      <c r="G342" s="15"/>
      <c r="H342" s="15" t="str">
        <f t="shared" si="5"/>
        <v/>
      </c>
    </row>
    <row r="343" spans="2:8" ht="15">
      <c r="B343" s="19"/>
      <c r="C343" s="13"/>
      <c r="D343" s="100"/>
      <c r="E343" s="100"/>
      <c r="F343" s="15"/>
      <c r="G343" s="15"/>
      <c r="H343" s="15" t="str">
        <f t="shared" si="5"/>
        <v/>
      </c>
    </row>
    <row r="344" spans="2:8" ht="15">
      <c r="B344" s="19"/>
      <c r="C344" s="13"/>
      <c r="D344" s="100"/>
      <c r="E344" s="100"/>
      <c r="F344" s="15"/>
      <c r="G344" s="15"/>
      <c r="H344" s="15" t="str">
        <f t="shared" si="5"/>
        <v/>
      </c>
    </row>
    <row r="345" spans="2:8" ht="15">
      <c r="B345" s="19"/>
      <c r="C345" s="13"/>
      <c r="D345" s="100"/>
      <c r="E345" s="100"/>
      <c r="F345" s="15"/>
      <c r="G345" s="15"/>
      <c r="H345" s="15" t="str">
        <f t="shared" si="5"/>
        <v/>
      </c>
    </row>
    <row r="346" spans="2:8" ht="15">
      <c r="B346" s="19"/>
      <c r="C346" s="13"/>
      <c r="D346" s="100"/>
      <c r="E346" s="100"/>
      <c r="F346" s="15"/>
      <c r="G346" s="15"/>
      <c r="H346" s="15" t="str">
        <f t="shared" si="5"/>
        <v/>
      </c>
    </row>
    <row r="347" spans="2:8" ht="15">
      <c r="B347" s="19"/>
      <c r="C347" s="13"/>
      <c r="D347" s="100"/>
      <c r="E347" s="100"/>
      <c r="F347" s="15"/>
      <c r="G347" s="15"/>
      <c r="H347" s="15" t="str">
        <f t="shared" si="5"/>
        <v/>
      </c>
    </row>
    <row r="348" spans="2:8" ht="15">
      <c r="B348" s="19"/>
      <c r="C348" s="13"/>
      <c r="D348" s="100"/>
      <c r="E348" s="100"/>
      <c r="F348" s="15"/>
      <c r="G348" s="15"/>
      <c r="H348" s="15" t="str">
        <f t="shared" si="5"/>
        <v/>
      </c>
    </row>
    <row r="349" spans="2:8" ht="15">
      <c r="B349" s="19"/>
      <c r="C349" s="13"/>
      <c r="D349" s="100"/>
      <c r="E349" s="100"/>
      <c r="F349" s="15"/>
      <c r="G349" s="15"/>
      <c r="H349" s="15" t="str">
        <f t="shared" si="5"/>
        <v/>
      </c>
    </row>
    <row r="350" spans="2:8" ht="15">
      <c r="B350" s="19"/>
      <c r="C350" s="13"/>
      <c r="D350" s="100"/>
      <c r="E350" s="100"/>
      <c r="F350" s="15"/>
      <c r="G350" s="15"/>
      <c r="H350" s="15" t="str">
        <f t="shared" si="5"/>
        <v/>
      </c>
    </row>
    <row r="351" spans="2:8" ht="15">
      <c r="B351" s="19"/>
      <c r="C351" s="13"/>
      <c r="D351" s="100"/>
      <c r="E351" s="100"/>
      <c r="F351" s="15"/>
      <c r="G351" s="15"/>
      <c r="H351" s="15" t="str">
        <f t="shared" si="5"/>
        <v/>
      </c>
    </row>
    <row r="352" spans="2:8" ht="15">
      <c r="B352" s="19"/>
      <c r="C352" s="13"/>
      <c r="D352" s="100"/>
      <c r="E352" s="100"/>
      <c r="F352" s="15"/>
      <c r="G352" s="15"/>
      <c r="H352" s="15" t="str">
        <f t="shared" si="5"/>
        <v/>
      </c>
    </row>
    <row r="353" spans="2:8" ht="15">
      <c r="B353" s="19"/>
      <c r="C353" s="13"/>
      <c r="D353" s="100"/>
      <c r="E353" s="100"/>
      <c r="F353" s="15"/>
      <c r="G353" s="15"/>
      <c r="H353" s="15" t="str">
        <f t="shared" si="5"/>
        <v/>
      </c>
    </row>
    <row r="354" spans="2:8" ht="15">
      <c r="B354" s="19"/>
      <c r="C354" s="13"/>
      <c r="D354" s="100"/>
      <c r="E354" s="100"/>
      <c r="F354" s="15"/>
      <c r="G354" s="15"/>
      <c r="H354" s="15" t="str">
        <f t="shared" si="5"/>
        <v/>
      </c>
    </row>
    <row r="355" spans="2:8" ht="15">
      <c r="B355" s="19"/>
      <c r="C355" s="13"/>
      <c r="D355" s="100"/>
      <c r="E355" s="100"/>
      <c r="F355" s="15"/>
      <c r="G355" s="15"/>
      <c r="H355" s="15" t="str">
        <f t="shared" si="5"/>
        <v/>
      </c>
    </row>
    <row r="356" spans="2:8" ht="15">
      <c r="B356" s="19"/>
      <c r="C356" s="13"/>
      <c r="D356" s="100"/>
      <c r="E356" s="100"/>
      <c r="F356" s="15"/>
      <c r="G356" s="15"/>
      <c r="H356" s="15" t="str">
        <f t="shared" si="5"/>
        <v/>
      </c>
    </row>
    <row r="357" spans="2:8" ht="15">
      <c r="B357" s="19"/>
      <c r="C357" s="13"/>
      <c r="D357" s="100"/>
      <c r="E357" s="100"/>
      <c r="F357" s="15"/>
      <c r="G357" s="15"/>
      <c r="H357" s="15" t="str">
        <f t="shared" si="5"/>
        <v/>
      </c>
    </row>
    <row r="358" spans="2:8" ht="15">
      <c r="B358" s="19"/>
      <c r="C358" s="13"/>
      <c r="D358" s="100"/>
      <c r="E358" s="100"/>
      <c r="F358" s="15"/>
      <c r="G358" s="15"/>
      <c r="H358" s="15" t="str">
        <f t="shared" si="5"/>
        <v/>
      </c>
    </row>
    <row r="359" spans="2:8" ht="15">
      <c r="B359" s="19"/>
      <c r="C359" s="13"/>
      <c r="D359" s="100"/>
      <c r="E359" s="100"/>
      <c r="F359" s="15"/>
      <c r="G359" s="15"/>
      <c r="H359" s="15" t="str">
        <f t="shared" si="5"/>
        <v/>
      </c>
    </row>
    <row r="360" spans="2:8" ht="15">
      <c r="B360" s="19"/>
      <c r="C360" s="13"/>
      <c r="D360" s="100"/>
      <c r="E360" s="100"/>
      <c r="F360" s="15"/>
      <c r="G360" s="15"/>
      <c r="H360" s="15" t="str">
        <f t="shared" si="5"/>
        <v/>
      </c>
    </row>
    <row r="361" spans="2:8" ht="15">
      <c r="B361" s="19"/>
      <c r="C361" s="13"/>
      <c r="D361" s="100"/>
      <c r="E361" s="100"/>
      <c r="F361" s="15"/>
      <c r="G361" s="15"/>
      <c r="H361" s="15" t="str">
        <f t="shared" si="5"/>
        <v/>
      </c>
    </row>
    <row r="362" spans="2:8" ht="15">
      <c r="B362" s="19"/>
      <c r="C362" s="13"/>
      <c r="D362" s="100"/>
      <c r="E362" s="100"/>
      <c r="F362" s="15"/>
      <c r="G362" s="15"/>
      <c r="H362" s="15" t="str">
        <f t="shared" si="5"/>
        <v/>
      </c>
    </row>
    <row r="363" spans="2:8" ht="15">
      <c r="B363" s="19"/>
      <c r="C363" s="13"/>
      <c r="D363" s="100"/>
      <c r="E363" s="100"/>
      <c r="F363" s="15"/>
      <c r="G363" s="15"/>
      <c r="H363" s="15" t="str">
        <f t="shared" si="5"/>
        <v/>
      </c>
    </row>
    <row r="364" spans="2:8" ht="15">
      <c r="B364" s="19"/>
      <c r="C364" s="13"/>
      <c r="D364" s="100"/>
      <c r="E364" s="100"/>
      <c r="F364" s="15"/>
      <c r="G364" s="15"/>
      <c r="H364" s="15" t="str">
        <f t="shared" si="5"/>
        <v/>
      </c>
    </row>
    <row r="365" spans="2:8" ht="15">
      <c r="B365" s="19"/>
      <c r="C365" s="13"/>
      <c r="D365" s="100"/>
      <c r="E365" s="100"/>
      <c r="F365" s="15"/>
      <c r="G365" s="15"/>
      <c r="H365" s="15" t="str">
        <f t="shared" si="5"/>
        <v/>
      </c>
    </row>
    <row r="366" spans="2:8" ht="15">
      <c r="B366" s="19"/>
      <c r="C366" s="13"/>
      <c r="D366" s="100"/>
      <c r="E366" s="100"/>
      <c r="F366" s="15"/>
      <c r="G366" s="15"/>
      <c r="H366" s="15" t="str">
        <f t="shared" si="5"/>
        <v/>
      </c>
    </row>
    <row r="367" spans="2:8" ht="15">
      <c r="B367" s="19"/>
      <c r="C367" s="13"/>
      <c r="D367" s="100"/>
      <c r="E367" s="100"/>
      <c r="F367" s="15"/>
      <c r="G367" s="15"/>
      <c r="H367" s="15" t="str">
        <f t="shared" si="5"/>
        <v/>
      </c>
    </row>
    <row r="368" spans="2:8" ht="15">
      <c r="B368" s="19"/>
      <c r="C368" s="13"/>
      <c r="D368" s="100"/>
      <c r="E368" s="100"/>
      <c r="F368" s="15"/>
      <c r="G368" s="15"/>
      <c r="H368" s="15" t="str">
        <f t="shared" si="5"/>
        <v/>
      </c>
    </row>
    <row r="369" spans="2:8" ht="15">
      <c r="B369" s="19"/>
      <c r="C369" s="13"/>
      <c r="D369" s="100"/>
      <c r="E369" s="100"/>
      <c r="F369" s="15"/>
      <c r="G369" s="15"/>
      <c r="H369" s="15" t="str">
        <f t="shared" si="5"/>
        <v/>
      </c>
    </row>
    <row r="370" spans="2:8" ht="15">
      <c r="B370" s="19"/>
      <c r="C370" s="13"/>
      <c r="D370" s="100"/>
      <c r="E370" s="100"/>
      <c r="F370" s="15"/>
      <c r="G370" s="15"/>
      <c r="H370" s="15" t="str">
        <f t="shared" si="5"/>
        <v/>
      </c>
    </row>
    <row r="371" spans="2:8" ht="15">
      <c r="B371" s="19"/>
      <c r="C371" s="13"/>
      <c r="D371" s="100"/>
      <c r="E371" s="100"/>
      <c r="F371" s="15"/>
      <c r="G371" s="15"/>
      <c r="H371" s="15" t="str">
        <f t="shared" si="5"/>
        <v/>
      </c>
    </row>
    <row r="372" spans="2:8" ht="15">
      <c r="B372" s="19"/>
      <c r="C372" s="13"/>
      <c r="D372" s="100"/>
      <c r="E372" s="100"/>
      <c r="F372" s="15"/>
      <c r="G372" s="15"/>
      <c r="H372" s="15" t="str">
        <f t="shared" si="5"/>
        <v/>
      </c>
    </row>
    <row r="373" spans="2:8" ht="15">
      <c r="B373" s="19"/>
      <c r="C373" s="13"/>
      <c r="D373" s="100"/>
      <c r="E373" s="100"/>
      <c r="F373" s="15"/>
      <c r="G373" s="15"/>
      <c r="H373" s="15" t="str">
        <f t="shared" si="5"/>
        <v/>
      </c>
    </row>
    <row r="374" spans="2:8" ht="15">
      <c r="B374" s="19"/>
      <c r="C374" s="13"/>
      <c r="D374" s="100"/>
      <c r="E374" s="100"/>
      <c r="F374" s="15"/>
      <c r="G374" s="15"/>
      <c r="H374" s="15" t="str">
        <f t="shared" si="5"/>
        <v/>
      </c>
    </row>
    <row r="375" spans="2:8" ht="15">
      <c r="B375" s="19"/>
      <c r="C375" s="13"/>
      <c r="D375" s="100"/>
      <c r="E375" s="100"/>
      <c r="F375" s="15"/>
      <c r="G375" s="15"/>
      <c r="H375" s="15" t="str">
        <f t="shared" si="5"/>
        <v/>
      </c>
    </row>
    <row r="376" spans="2:8" ht="15">
      <c r="B376" s="19"/>
      <c r="C376" s="13"/>
      <c r="D376" s="100"/>
      <c r="E376" s="100"/>
      <c r="F376" s="15"/>
      <c r="G376" s="15"/>
      <c r="H376" s="15" t="str">
        <f t="shared" si="5"/>
        <v/>
      </c>
    </row>
    <row r="377" spans="2:8" ht="15">
      <c r="B377" s="19"/>
      <c r="C377" s="13"/>
      <c r="D377" s="100"/>
      <c r="E377" s="100"/>
      <c r="F377" s="15"/>
      <c r="G377" s="15"/>
      <c r="H377" s="15" t="str">
        <f t="shared" si="5"/>
        <v/>
      </c>
    </row>
    <row r="378" spans="2:8" ht="15">
      <c r="B378" s="19"/>
      <c r="C378" s="13"/>
      <c r="D378" s="100"/>
      <c r="E378" s="100"/>
      <c r="F378" s="15"/>
      <c r="G378" s="15"/>
      <c r="H378" s="15" t="str">
        <f t="shared" si="5"/>
        <v/>
      </c>
    </row>
    <row r="379" spans="2:8" ht="15">
      <c r="B379" s="19"/>
      <c r="C379" s="13"/>
      <c r="D379" s="100"/>
      <c r="E379" s="100"/>
      <c r="F379" s="15"/>
      <c r="G379" s="15"/>
      <c r="H379" s="15" t="str">
        <f t="shared" si="5"/>
        <v/>
      </c>
    </row>
    <row r="380" spans="2:8" ht="15">
      <c r="B380" s="19"/>
      <c r="C380" s="13"/>
      <c r="D380" s="100"/>
      <c r="E380" s="100"/>
      <c r="F380" s="15"/>
      <c r="G380" s="15"/>
      <c r="H380" s="15" t="str">
        <f t="shared" si="5"/>
        <v/>
      </c>
    </row>
    <row r="381" spans="2:8" ht="15">
      <c r="B381" s="19"/>
      <c r="C381" s="13"/>
      <c r="D381" s="100"/>
      <c r="E381" s="100"/>
      <c r="F381" s="15"/>
      <c r="G381" s="15"/>
      <c r="H381" s="15" t="str">
        <f t="shared" si="5"/>
        <v/>
      </c>
    </row>
    <row r="382" spans="2:8" ht="15">
      <c r="B382" s="19"/>
      <c r="C382" s="13"/>
      <c r="D382" s="100"/>
      <c r="E382" s="100"/>
      <c r="F382" s="15"/>
      <c r="G382" s="15"/>
      <c r="H382" s="15" t="str">
        <f t="shared" si="5"/>
        <v/>
      </c>
    </row>
    <row r="383" spans="2:8" ht="15">
      <c r="B383" s="19"/>
      <c r="C383" s="13"/>
      <c r="D383" s="100"/>
      <c r="E383" s="100"/>
      <c r="F383" s="15"/>
      <c r="G383" s="15"/>
      <c r="H383" s="15" t="str">
        <f t="shared" si="5"/>
        <v/>
      </c>
    </row>
    <row r="384" spans="2:8" ht="15">
      <c r="B384" s="19"/>
      <c r="C384" s="13"/>
      <c r="D384" s="100"/>
      <c r="E384" s="100"/>
      <c r="F384" s="15"/>
      <c r="G384" s="15"/>
      <c r="H384" s="15" t="str">
        <f t="shared" si="5"/>
        <v/>
      </c>
    </row>
    <row r="385" spans="2:8" ht="15">
      <c r="B385" s="19"/>
      <c r="C385" s="13"/>
      <c r="D385" s="100"/>
      <c r="E385" s="100"/>
      <c r="F385" s="15"/>
      <c r="G385" s="15"/>
      <c r="H385" s="15" t="str">
        <f t="shared" si="5"/>
        <v/>
      </c>
    </row>
    <row r="386" spans="2:8" ht="15">
      <c r="B386" s="19"/>
      <c r="C386" s="13"/>
      <c r="D386" s="100"/>
      <c r="E386" s="100"/>
      <c r="F386" s="15"/>
      <c r="G386" s="15"/>
      <c r="H386" s="15" t="str">
        <f t="shared" si="5"/>
        <v/>
      </c>
    </row>
    <row r="387" spans="2:8" ht="15">
      <c r="B387" s="19"/>
      <c r="C387" s="13"/>
      <c r="D387" s="100"/>
      <c r="E387" s="100"/>
      <c r="F387" s="15"/>
      <c r="G387" s="15"/>
      <c r="H387" s="15" t="str">
        <f t="shared" si="5"/>
        <v/>
      </c>
    </row>
    <row r="388" spans="2:8" ht="15">
      <c r="B388" s="19"/>
      <c r="C388" s="13"/>
      <c r="D388" s="100"/>
      <c r="E388" s="100"/>
      <c r="F388" s="15"/>
      <c r="G388" s="15"/>
      <c r="H388" s="15" t="str">
        <f t="shared" si="5"/>
        <v/>
      </c>
    </row>
    <row r="389" spans="2:8" ht="15">
      <c r="B389" s="19"/>
      <c r="C389" s="13"/>
      <c r="D389" s="100"/>
      <c r="E389" s="100"/>
      <c r="F389" s="15"/>
      <c r="G389" s="15"/>
      <c r="H389" s="15" t="str">
        <f t="shared" si="5"/>
        <v/>
      </c>
    </row>
    <row r="390" spans="2:8" ht="15">
      <c r="B390" s="19"/>
      <c r="C390" s="13"/>
      <c r="D390" s="100"/>
      <c r="E390" s="100"/>
      <c r="F390" s="15"/>
      <c r="G390" s="15"/>
      <c r="H390" s="15" t="str">
        <f t="shared" si="5"/>
        <v/>
      </c>
    </row>
    <row r="391" spans="2:8" ht="15">
      <c r="B391" s="19"/>
      <c r="C391" s="13"/>
      <c r="D391" s="100"/>
      <c r="E391" s="100"/>
      <c r="F391" s="15"/>
      <c r="G391" s="15"/>
      <c r="H391" s="15" t="str">
        <f t="shared" si="5"/>
        <v/>
      </c>
    </row>
    <row r="392" spans="2:8" ht="15">
      <c r="B392" s="19"/>
      <c r="C392" s="13"/>
      <c r="D392" s="100"/>
      <c r="E392" s="100"/>
      <c r="F392" s="15"/>
      <c r="G392" s="15"/>
      <c r="H392" s="15" t="str">
        <f t="shared" si="5"/>
        <v/>
      </c>
    </row>
    <row r="393" spans="2:8" ht="15">
      <c r="B393" s="19"/>
      <c r="C393" s="13"/>
      <c r="D393" s="100"/>
      <c r="E393" s="100"/>
      <c r="F393" s="15"/>
      <c r="G393" s="15"/>
      <c r="H393" s="15" t="str">
        <f t="shared" si="5"/>
        <v/>
      </c>
    </row>
    <row r="394" spans="2:8" ht="15">
      <c r="B394" s="19"/>
      <c r="C394" s="13"/>
      <c r="D394" s="100"/>
      <c r="E394" s="100"/>
      <c r="F394" s="15"/>
      <c r="G394" s="15"/>
      <c r="H394" s="15" t="str">
        <f t="shared" si="5"/>
        <v/>
      </c>
    </row>
    <row r="395" spans="2:8" ht="15">
      <c r="B395" s="19"/>
      <c r="C395" s="13"/>
      <c r="D395" s="100"/>
      <c r="E395" s="100"/>
      <c r="F395" s="15"/>
      <c r="G395" s="15"/>
      <c r="H395" s="15" t="str">
        <f t="shared" si="5"/>
        <v/>
      </c>
    </row>
    <row r="396" spans="2:8" ht="15">
      <c r="B396" s="19"/>
      <c r="C396" s="13"/>
      <c r="D396" s="100"/>
      <c r="E396" s="100"/>
      <c r="F396" s="15"/>
      <c r="G396" s="15"/>
      <c r="H396" s="15" t="str">
        <f t="shared" si="5"/>
        <v/>
      </c>
    </row>
    <row r="397" spans="2:8" ht="15">
      <c r="B397" s="19"/>
      <c r="C397" s="13"/>
      <c r="D397" s="100"/>
      <c r="E397" s="100"/>
      <c r="F397" s="15"/>
      <c r="G397" s="15"/>
      <c r="H397" s="15" t="str">
        <f t="shared" si="5"/>
        <v/>
      </c>
    </row>
    <row r="398" spans="2:8" ht="15">
      <c r="B398" s="19"/>
      <c r="C398" s="13"/>
      <c r="D398" s="100"/>
      <c r="E398" s="100"/>
      <c r="F398" s="15"/>
      <c r="G398" s="15"/>
      <c r="H398" s="15" t="str">
        <f t="shared" si="5"/>
        <v/>
      </c>
    </row>
    <row r="399" spans="2:8" ht="15">
      <c r="B399" s="19"/>
      <c r="C399" s="13"/>
      <c r="D399" s="100"/>
      <c r="E399" s="100"/>
      <c r="F399" s="15"/>
      <c r="G399" s="15"/>
      <c r="H399" s="15" t="str">
        <f t="shared" si="5"/>
        <v/>
      </c>
    </row>
    <row r="400" spans="2:8" ht="15">
      <c r="B400" s="19"/>
      <c r="C400" s="13"/>
      <c r="D400" s="100"/>
      <c r="E400" s="100"/>
      <c r="F400" s="15"/>
      <c r="G400" s="15"/>
      <c r="H400" s="15" t="str">
        <f t="shared" si="5"/>
        <v/>
      </c>
    </row>
    <row r="401" spans="2:8" ht="15">
      <c r="B401" s="19"/>
      <c r="C401" s="13"/>
      <c r="D401" s="100"/>
      <c r="E401" s="100"/>
      <c r="F401" s="15"/>
      <c r="G401" s="15"/>
      <c r="H401" s="15" t="str">
        <f t="shared" si="5"/>
        <v/>
      </c>
    </row>
    <row r="402" spans="2:8" ht="15">
      <c r="B402" s="19"/>
      <c r="C402" s="13"/>
      <c r="D402" s="100"/>
      <c r="E402" s="100"/>
      <c r="F402" s="15"/>
      <c r="G402" s="15"/>
      <c r="H402" s="15" t="str">
        <f t="shared" si="5"/>
        <v/>
      </c>
    </row>
    <row r="403" spans="2:8" ht="15">
      <c r="B403" s="19"/>
      <c r="C403" s="13"/>
      <c r="D403" s="100"/>
      <c r="E403" s="100"/>
      <c r="F403" s="15"/>
      <c r="G403" s="15"/>
      <c r="H403" s="15" t="str">
        <f t="shared" si="5"/>
        <v/>
      </c>
    </row>
    <row r="404" spans="2:8" ht="15">
      <c r="B404" s="19"/>
      <c r="C404" s="13"/>
      <c r="D404" s="100"/>
      <c r="E404" s="100"/>
      <c r="F404" s="15"/>
      <c r="G404" s="15"/>
      <c r="H404" s="15" t="str">
        <f t="shared" si="5"/>
        <v/>
      </c>
    </row>
    <row r="405" spans="2:8" ht="15">
      <c r="B405" s="19"/>
      <c r="C405" s="13"/>
      <c r="D405" s="100"/>
      <c r="E405" s="100"/>
      <c r="F405" s="15"/>
      <c r="G405" s="15"/>
      <c r="H405" s="15" t="str">
        <f t="shared" si="5"/>
        <v/>
      </c>
    </row>
    <row r="406" spans="2:8" ht="15">
      <c r="B406" s="19"/>
      <c r="C406" s="13"/>
      <c r="D406" s="100"/>
      <c r="E406" s="100"/>
      <c r="F406" s="15"/>
      <c r="G406" s="15"/>
      <c r="H406" s="15" t="str">
        <f t="shared" si="5"/>
        <v/>
      </c>
    </row>
    <row r="407" spans="2:8" ht="15">
      <c r="B407" s="19"/>
      <c r="C407" s="13"/>
      <c r="D407" s="100"/>
      <c r="E407" s="100"/>
      <c r="F407" s="15"/>
      <c r="G407" s="15"/>
      <c r="H407" s="15" t="str">
        <f t="shared" si="5"/>
        <v/>
      </c>
    </row>
    <row r="408" spans="2:8" ht="15">
      <c r="B408" s="19"/>
      <c r="C408" s="13"/>
      <c r="D408" s="100"/>
      <c r="E408" s="100"/>
      <c r="F408" s="15"/>
      <c r="G408" s="15"/>
      <c r="H408" s="15" t="str">
        <f t="shared" si="5"/>
        <v/>
      </c>
    </row>
    <row r="409" spans="2:8" ht="15">
      <c r="B409" s="19"/>
      <c r="C409" s="13"/>
      <c r="D409" s="100"/>
      <c r="E409" s="100"/>
      <c r="F409" s="15"/>
      <c r="G409" s="15"/>
      <c r="H409" s="15" t="str">
        <f t="shared" si="5"/>
        <v/>
      </c>
    </row>
    <row r="410" spans="2:8" ht="15">
      <c r="B410" s="19"/>
      <c r="C410" s="13"/>
      <c r="D410" s="100"/>
      <c r="E410" s="100"/>
      <c r="F410" s="15"/>
      <c r="G410" s="15"/>
      <c r="H410" s="15" t="str">
        <f t="shared" si="5"/>
        <v/>
      </c>
    </row>
    <row r="411" spans="2:8" ht="15">
      <c r="B411" s="19"/>
      <c r="C411" s="13"/>
      <c r="D411" s="100"/>
      <c r="E411" s="100"/>
      <c r="F411" s="15"/>
      <c r="G411" s="15"/>
      <c r="H411" s="15" t="str">
        <f t="shared" si="5"/>
        <v/>
      </c>
    </row>
    <row r="412" spans="2:8" ht="15">
      <c r="B412" s="19"/>
      <c r="C412" s="13"/>
      <c r="D412" s="100"/>
      <c r="E412" s="100"/>
      <c r="F412" s="15"/>
      <c r="G412" s="15"/>
      <c r="H412" s="15" t="str">
        <f t="shared" si="5"/>
        <v/>
      </c>
    </row>
    <row r="413" spans="2:8" ht="15">
      <c r="B413" s="19"/>
      <c r="C413" s="13"/>
      <c r="D413" s="100"/>
      <c r="E413" s="100"/>
      <c r="F413" s="15"/>
      <c r="G413" s="15"/>
      <c r="H413" s="15" t="str">
        <f t="shared" si="5"/>
        <v/>
      </c>
    </row>
    <row r="414" spans="2:8" ht="15">
      <c r="B414" s="19"/>
      <c r="C414" s="13"/>
      <c r="D414" s="100"/>
      <c r="E414" s="100"/>
      <c r="F414" s="15"/>
      <c r="G414" s="15"/>
      <c r="H414" s="15" t="str">
        <f t="shared" si="5"/>
        <v/>
      </c>
    </row>
    <row r="415" spans="2:8" ht="15">
      <c r="B415" s="19"/>
      <c r="C415" s="13"/>
      <c r="D415" s="100"/>
      <c r="E415" s="100"/>
      <c r="F415" s="15"/>
      <c r="G415" s="15"/>
      <c r="H415" s="15" t="str">
        <f t="shared" si="5"/>
        <v/>
      </c>
    </row>
    <row r="416" spans="2:8" ht="15">
      <c r="B416" s="19"/>
      <c r="C416" s="13"/>
      <c r="D416" s="100"/>
      <c r="E416" s="100"/>
      <c r="F416" s="15"/>
      <c r="G416" s="15"/>
      <c r="H416" s="15" t="str">
        <f t="shared" si="5"/>
        <v/>
      </c>
    </row>
    <row r="417" spans="2:8" ht="15">
      <c r="B417" s="19"/>
      <c r="C417" s="13"/>
      <c r="D417" s="100"/>
      <c r="E417" s="100"/>
      <c r="F417" s="15"/>
      <c r="G417" s="15"/>
      <c r="H417" s="15" t="str">
        <f t="shared" si="5"/>
        <v/>
      </c>
    </row>
    <row r="418" spans="2:8" ht="15">
      <c r="B418" s="19"/>
      <c r="C418" s="13"/>
      <c r="D418" s="100"/>
      <c r="E418" s="100"/>
      <c r="F418" s="15"/>
      <c r="G418" s="15"/>
      <c r="H418" s="15" t="str">
        <f t="shared" si="5"/>
        <v/>
      </c>
    </row>
    <row r="419" spans="2:8" ht="15">
      <c r="B419" s="19"/>
      <c r="C419" s="13"/>
      <c r="D419" s="100"/>
      <c r="E419" s="100"/>
      <c r="F419" s="15"/>
      <c r="G419" s="15"/>
      <c r="H419" s="15" t="str">
        <f t="shared" si="5"/>
        <v/>
      </c>
    </row>
    <row r="420" spans="2:8" ht="15">
      <c r="B420" s="19"/>
      <c r="C420" s="13"/>
      <c r="D420" s="100"/>
      <c r="E420" s="100"/>
      <c r="F420" s="15"/>
      <c r="G420" s="15"/>
      <c r="H420" s="15" t="str">
        <f t="shared" si="5"/>
        <v/>
      </c>
    </row>
    <row r="421" spans="2:8" ht="15">
      <c r="B421" s="19"/>
      <c r="C421" s="13"/>
      <c r="D421" s="100"/>
      <c r="E421" s="100"/>
      <c r="F421" s="15"/>
      <c r="G421" s="15"/>
      <c r="H421" s="15" t="str">
        <f t="shared" si="5"/>
        <v/>
      </c>
    </row>
    <row r="422" spans="2:8" ht="15">
      <c r="B422" s="19"/>
      <c r="C422" s="13"/>
      <c r="D422" s="100"/>
      <c r="E422" s="100"/>
      <c r="F422" s="15"/>
      <c r="G422" s="15"/>
      <c r="H422" s="15" t="str">
        <f t="shared" si="5"/>
        <v/>
      </c>
    </row>
    <row r="423" spans="2:8" ht="15">
      <c r="B423" s="19"/>
      <c r="C423" s="13"/>
      <c r="D423" s="100"/>
      <c r="E423" s="100"/>
      <c r="F423" s="15"/>
      <c r="G423" s="15"/>
      <c r="H423" s="15" t="str">
        <f t="shared" si="5"/>
        <v/>
      </c>
    </row>
    <row r="424" spans="2:8" ht="15">
      <c r="B424" s="19"/>
      <c r="C424" s="13"/>
      <c r="D424" s="100"/>
      <c r="E424" s="100"/>
      <c r="F424" s="15"/>
      <c r="G424" s="15"/>
      <c r="H424" s="15" t="str">
        <f t="shared" si="5"/>
        <v/>
      </c>
    </row>
    <row r="425" spans="2:8" ht="15">
      <c r="B425" s="19"/>
      <c r="C425" s="13"/>
      <c r="D425" s="100"/>
      <c r="E425" s="100"/>
      <c r="F425" s="15"/>
      <c r="G425" s="15"/>
      <c r="H425" s="15" t="str">
        <f t="shared" si="5"/>
        <v/>
      </c>
    </row>
    <row r="426" spans="2:8" ht="15">
      <c r="B426" s="19"/>
      <c r="C426" s="13"/>
      <c r="D426" s="100"/>
      <c r="E426" s="100"/>
      <c r="F426" s="15"/>
      <c r="G426" s="15"/>
      <c r="H426" s="15" t="str">
        <f t="shared" si="5"/>
        <v/>
      </c>
    </row>
    <row r="427" spans="2:8" ht="15">
      <c r="B427" s="19"/>
      <c r="C427" s="13"/>
      <c r="D427" s="100"/>
      <c r="E427" s="100"/>
      <c r="F427" s="15"/>
      <c r="G427" s="15"/>
      <c r="H427" s="15" t="str">
        <f t="shared" si="5"/>
        <v/>
      </c>
    </row>
    <row r="428" spans="2:8" ht="15">
      <c r="B428" s="19"/>
      <c r="C428" s="13"/>
      <c r="D428" s="100"/>
      <c r="E428" s="100"/>
      <c r="F428" s="15"/>
      <c r="G428" s="15"/>
      <c r="H428" s="15" t="str">
        <f t="shared" si="5"/>
        <v/>
      </c>
    </row>
    <row r="429" spans="2:8" ht="15">
      <c r="B429" s="19"/>
      <c r="C429" s="13"/>
      <c r="D429" s="100"/>
      <c r="E429" s="100"/>
      <c r="F429" s="15"/>
      <c r="G429" s="15"/>
      <c r="H429" s="15" t="str">
        <f t="shared" si="5"/>
        <v/>
      </c>
    </row>
    <row r="430" spans="2:8" ht="15">
      <c r="B430" s="19"/>
      <c r="C430" s="13"/>
      <c r="D430" s="100"/>
      <c r="E430" s="100"/>
      <c r="F430" s="15"/>
      <c r="G430" s="15"/>
      <c r="H430" s="15" t="str">
        <f t="shared" si="5"/>
        <v/>
      </c>
    </row>
    <row r="431" spans="2:8" ht="15">
      <c r="B431" s="19"/>
      <c r="C431" s="13"/>
      <c r="D431" s="100"/>
      <c r="E431" s="100"/>
      <c r="F431" s="15"/>
      <c r="G431" s="15"/>
      <c r="H431" s="15" t="str">
        <f t="shared" si="5"/>
        <v/>
      </c>
    </row>
    <row r="432" spans="2:8" ht="15">
      <c r="B432" s="19"/>
      <c r="C432" s="13"/>
      <c r="D432" s="100"/>
      <c r="E432" s="100"/>
      <c r="F432" s="15"/>
      <c r="G432" s="15"/>
      <c r="H432" s="15" t="str">
        <f t="shared" si="5"/>
        <v/>
      </c>
    </row>
    <row r="433" spans="2:8" ht="15">
      <c r="B433" s="19"/>
      <c r="C433" s="13"/>
      <c r="D433" s="100"/>
      <c r="E433" s="100"/>
      <c r="F433" s="15"/>
      <c r="G433" s="15"/>
      <c r="H433" s="15" t="str">
        <f t="shared" si="5"/>
        <v/>
      </c>
    </row>
    <row r="434" spans="2:8" ht="15">
      <c r="B434" s="19"/>
      <c r="C434" s="13"/>
      <c r="D434" s="100"/>
      <c r="E434" s="100"/>
      <c r="F434" s="15"/>
      <c r="G434" s="15"/>
      <c r="H434" s="15" t="str">
        <f t="shared" si="5"/>
        <v/>
      </c>
    </row>
    <row r="435" spans="2:8" ht="15">
      <c r="B435" s="19"/>
      <c r="C435" s="13"/>
      <c r="D435" s="100"/>
      <c r="E435" s="100"/>
      <c r="F435" s="15"/>
      <c r="G435" s="15"/>
      <c r="H435" s="15" t="str">
        <f t="shared" si="5"/>
        <v/>
      </c>
    </row>
    <row r="436" spans="2:8" ht="15">
      <c r="B436" s="19"/>
      <c r="C436" s="13"/>
      <c r="D436" s="100"/>
      <c r="E436" s="100"/>
      <c r="F436" s="15"/>
      <c r="G436" s="15"/>
      <c r="H436" s="15" t="str">
        <f t="shared" si="5"/>
        <v/>
      </c>
    </row>
    <row r="437" spans="2:8" ht="15">
      <c r="B437" s="19"/>
      <c r="C437" s="13"/>
      <c r="D437" s="100"/>
      <c r="E437" s="100"/>
      <c r="F437" s="15"/>
      <c r="G437" s="15"/>
      <c r="H437" s="15" t="str">
        <f t="shared" si="5"/>
        <v/>
      </c>
    </row>
    <row r="438" spans="2:8" ht="15">
      <c r="B438" s="19"/>
      <c r="C438" s="13"/>
      <c r="D438" s="100"/>
      <c r="E438" s="100"/>
      <c r="F438" s="15"/>
      <c r="G438" s="15"/>
      <c r="H438" s="15" t="str">
        <f t="shared" si="5"/>
        <v/>
      </c>
    </row>
    <row r="439" spans="2:8" ht="15">
      <c r="B439" s="19"/>
      <c r="C439" s="13"/>
      <c r="D439" s="100"/>
      <c r="E439" s="100"/>
      <c r="F439" s="15"/>
      <c r="G439" s="15"/>
      <c r="H439" s="15" t="str">
        <f t="shared" si="5"/>
        <v/>
      </c>
    </row>
    <row r="440" spans="2:8" ht="15">
      <c r="B440" s="19"/>
      <c r="C440" s="13"/>
      <c r="D440" s="100"/>
      <c r="E440" s="100"/>
      <c r="F440" s="15"/>
      <c r="G440" s="15"/>
      <c r="H440" s="15" t="str">
        <f t="shared" si="5"/>
        <v/>
      </c>
    </row>
    <row r="441" spans="2:8" ht="15">
      <c r="B441" s="19"/>
      <c r="C441" s="13"/>
      <c r="D441" s="100"/>
      <c r="E441" s="100"/>
      <c r="F441" s="15"/>
      <c r="G441" s="15"/>
      <c r="H441" s="15" t="str">
        <f t="shared" si="5"/>
        <v/>
      </c>
    </row>
    <row r="442" spans="2:8" ht="15">
      <c r="B442" s="19"/>
      <c r="C442" s="13"/>
      <c r="D442" s="100"/>
      <c r="E442" s="100"/>
      <c r="F442" s="15"/>
      <c r="G442" s="15"/>
      <c r="H442" s="15" t="str">
        <f t="shared" si="5"/>
        <v/>
      </c>
    </row>
    <row r="443" spans="2:8" ht="15">
      <c r="B443" s="19"/>
      <c r="C443" s="13"/>
      <c r="D443" s="100"/>
      <c r="E443" s="100"/>
      <c r="F443" s="15"/>
      <c r="G443" s="15"/>
      <c r="H443" s="15" t="str">
        <f t="shared" si="5"/>
        <v/>
      </c>
    </row>
    <row r="444" spans="2:8" ht="15">
      <c r="B444" s="19"/>
      <c r="C444" s="13"/>
      <c r="D444" s="100"/>
      <c r="E444" s="100"/>
      <c r="F444" s="15"/>
      <c r="G444" s="15"/>
      <c r="H444" s="15" t="str">
        <f t="shared" si="5"/>
        <v/>
      </c>
    </row>
    <row r="445" spans="2:8" ht="15">
      <c r="B445" s="19"/>
      <c r="C445" s="13"/>
      <c r="D445" s="100"/>
      <c r="E445" s="100"/>
      <c r="F445" s="15"/>
      <c r="G445" s="15"/>
      <c r="H445" s="15" t="str">
        <f t="shared" si="5"/>
        <v/>
      </c>
    </row>
    <row r="446" spans="2:8" ht="15">
      <c r="B446" s="19"/>
      <c r="C446" s="13"/>
      <c r="D446" s="100"/>
      <c r="E446" s="100"/>
      <c r="F446" s="15"/>
      <c r="G446" s="15"/>
      <c r="H446" s="15" t="str">
        <f t="shared" si="5"/>
        <v/>
      </c>
    </row>
    <row r="447" spans="2:8" ht="15">
      <c r="B447" s="19"/>
      <c r="C447" s="13"/>
      <c r="D447" s="100"/>
      <c r="E447" s="100"/>
      <c r="F447" s="15"/>
      <c r="G447" s="15"/>
      <c r="H447" s="15" t="str">
        <f t="shared" si="5"/>
        <v/>
      </c>
    </row>
    <row r="448" spans="2:8" ht="15">
      <c r="B448" s="19"/>
      <c r="C448" s="13"/>
      <c r="D448" s="100"/>
      <c r="E448" s="100"/>
      <c r="F448" s="15"/>
      <c r="G448" s="15"/>
      <c r="H448" s="15" t="str">
        <f t="shared" si="5"/>
        <v/>
      </c>
    </row>
    <row r="449" spans="2:8" ht="15">
      <c r="B449" s="19"/>
      <c r="C449" s="13"/>
      <c r="D449" s="100"/>
      <c r="E449" s="100"/>
      <c r="F449" s="15"/>
      <c r="G449" s="15"/>
      <c r="H449" s="15" t="str">
        <f t="shared" si="5"/>
        <v/>
      </c>
    </row>
    <row r="450" spans="2:8" ht="15">
      <c r="B450" s="19"/>
      <c r="C450" s="13"/>
      <c r="D450" s="100"/>
      <c r="E450" s="100"/>
      <c r="F450" s="15"/>
      <c r="G450" s="15"/>
      <c r="H450" s="15" t="str">
        <f t="shared" si="5"/>
        <v/>
      </c>
    </row>
    <row r="451" spans="2:8" ht="15">
      <c r="B451" s="19"/>
      <c r="C451" s="13"/>
      <c r="D451" s="100"/>
      <c r="E451" s="100"/>
      <c r="F451" s="15"/>
      <c r="G451" s="15"/>
      <c r="H451" s="15" t="str">
        <f t="shared" si="5"/>
        <v/>
      </c>
    </row>
    <row r="452" spans="2:8" ht="15">
      <c r="B452" s="19"/>
      <c r="C452" s="13"/>
      <c r="D452" s="100"/>
      <c r="E452" s="100"/>
      <c r="F452" s="15"/>
      <c r="G452" s="15"/>
      <c r="H452" s="15" t="str">
        <f t="shared" si="5"/>
        <v/>
      </c>
    </row>
    <row r="453" spans="2:8" ht="15">
      <c r="B453" s="19"/>
      <c r="C453" s="13"/>
      <c r="D453" s="100"/>
      <c r="E453" s="100"/>
      <c r="F453" s="15"/>
      <c r="G453" s="15"/>
      <c r="H453" s="15" t="str">
        <f t="shared" si="5"/>
        <v/>
      </c>
    </row>
    <row r="454" spans="2:8" ht="15">
      <c r="B454" s="19"/>
      <c r="C454" s="13"/>
      <c r="D454" s="100"/>
      <c r="E454" s="100"/>
      <c r="F454" s="15"/>
      <c r="G454" s="15"/>
      <c r="H454" s="15" t="str">
        <f t="shared" si="5"/>
        <v/>
      </c>
    </row>
    <row r="455" spans="2:8" ht="15">
      <c r="B455" s="19"/>
      <c r="C455" s="13"/>
      <c r="D455" s="100"/>
      <c r="E455" s="100"/>
      <c r="F455" s="15"/>
      <c r="G455" s="15"/>
      <c r="H455" s="15" t="str">
        <f t="shared" si="5"/>
        <v/>
      </c>
    </row>
    <row r="456" spans="2:8" ht="15">
      <c r="B456" s="19"/>
      <c r="C456" s="13"/>
      <c r="D456" s="100"/>
      <c r="E456" s="100"/>
      <c r="F456" s="15"/>
      <c r="G456" s="15"/>
      <c r="H456" s="15" t="str">
        <f t="shared" si="5"/>
        <v/>
      </c>
    </row>
    <row r="457" spans="2:8" ht="15">
      <c r="B457" s="19"/>
      <c r="C457" s="13"/>
      <c r="D457" s="100"/>
      <c r="E457" s="100"/>
      <c r="F457" s="15"/>
      <c r="G457" s="15"/>
      <c r="H457" s="15" t="str">
        <f t="shared" si="5"/>
        <v/>
      </c>
    </row>
    <row r="458" spans="2:8" ht="15">
      <c r="B458" s="19"/>
      <c r="C458" s="13"/>
      <c r="D458" s="100"/>
      <c r="E458" s="100"/>
      <c r="F458" s="15"/>
      <c r="G458" s="15"/>
      <c r="H458" s="15" t="str">
        <f t="shared" si="5"/>
        <v/>
      </c>
    </row>
    <row r="459" spans="2:8" ht="15">
      <c r="B459" s="19"/>
      <c r="C459" s="13"/>
      <c r="D459" s="100"/>
      <c r="E459" s="100"/>
      <c r="F459" s="15"/>
      <c r="G459" s="15"/>
      <c r="H459" s="15" t="str">
        <f t="shared" si="5"/>
        <v/>
      </c>
    </row>
    <row r="460" spans="2:8" ht="15">
      <c r="B460" s="19"/>
      <c r="C460" s="13"/>
      <c r="D460" s="100"/>
      <c r="E460" s="100"/>
      <c r="F460" s="15"/>
      <c r="G460" s="15"/>
      <c r="H460" s="15" t="str">
        <f t="shared" si="5"/>
        <v/>
      </c>
    </row>
    <row r="461" spans="2:8" ht="15">
      <c r="B461" s="19"/>
      <c r="C461" s="13"/>
      <c r="D461" s="100"/>
      <c r="E461" s="100"/>
      <c r="F461" s="15"/>
      <c r="G461" s="15"/>
      <c r="H461" s="15" t="str">
        <f t="shared" si="5"/>
        <v/>
      </c>
    </row>
    <row r="462" spans="2:8" ht="15">
      <c r="B462" s="19"/>
      <c r="C462" s="13"/>
      <c r="D462" s="100"/>
      <c r="E462" s="100"/>
      <c r="F462" s="15"/>
      <c r="G462" s="15"/>
      <c r="H462" s="15" t="str">
        <f t="shared" si="5"/>
        <v/>
      </c>
    </row>
    <row r="463" spans="2:8" ht="15">
      <c r="B463" s="19"/>
      <c r="C463" s="13"/>
      <c r="D463" s="100"/>
      <c r="E463" s="100"/>
      <c r="F463" s="15"/>
      <c r="G463" s="15"/>
      <c r="H463" s="15" t="str">
        <f t="shared" si="5"/>
        <v/>
      </c>
    </row>
    <row r="464" spans="2:8" ht="15">
      <c r="B464" s="19"/>
      <c r="C464" s="13"/>
      <c r="D464" s="100"/>
      <c r="E464" s="100"/>
      <c r="F464" s="15"/>
      <c r="G464" s="15"/>
      <c r="H464" s="15" t="str">
        <f t="shared" si="5"/>
        <v/>
      </c>
    </row>
    <row r="465" spans="2:8" ht="15">
      <c r="B465" s="19"/>
      <c r="C465" s="13"/>
      <c r="D465" s="100"/>
      <c r="E465" s="100"/>
      <c r="F465" s="15"/>
      <c r="G465" s="15"/>
      <c r="H465" s="15" t="str">
        <f t="shared" si="5"/>
        <v/>
      </c>
    </row>
    <row r="466" spans="2:8" ht="15">
      <c r="B466" s="19"/>
      <c r="C466" s="13"/>
      <c r="D466" s="100"/>
      <c r="E466" s="100"/>
      <c r="F466" s="15"/>
      <c r="G466" s="15"/>
      <c r="H466" s="15" t="str">
        <f t="shared" si="5"/>
        <v/>
      </c>
    </row>
    <row r="467" spans="2:8" ht="15">
      <c r="B467" s="19"/>
      <c r="C467" s="13"/>
      <c r="D467" s="100"/>
      <c r="E467" s="100"/>
      <c r="F467" s="15"/>
      <c r="G467" s="15"/>
      <c r="H467" s="15" t="str">
        <f t="shared" si="5"/>
        <v/>
      </c>
    </row>
    <row r="468" spans="2:8" ht="15">
      <c r="B468" s="19"/>
      <c r="C468" s="13"/>
      <c r="D468" s="100"/>
      <c r="E468" s="100"/>
      <c r="F468" s="15"/>
      <c r="G468" s="15"/>
      <c r="H468" s="15" t="str">
        <f t="shared" si="5"/>
        <v/>
      </c>
    </row>
    <row r="469" spans="2:8" ht="15">
      <c r="B469" s="19"/>
      <c r="C469" s="13"/>
      <c r="D469" s="100"/>
      <c r="E469" s="100"/>
      <c r="F469" s="15"/>
      <c r="G469" s="15"/>
      <c r="H469" s="15" t="str">
        <f t="shared" si="5"/>
        <v/>
      </c>
    </row>
    <row r="470" spans="2:8" ht="15">
      <c r="B470" s="19"/>
      <c r="C470" s="13"/>
      <c r="D470" s="100"/>
      <c r="E470" s="100"/>
      <c r="F470" s="15"/>
      <c r="G470" s="15"/>
      <c r="H470" s="15" t="str">
        <f t="shared" si="5"/>
        <v/>
      </c>
    </row>
    <row r="471" spans="2:8" ht="15">
      <c r="B471" s="19"/>
      <c r="C471" s="13"/>
      <c r="D471" s="100"/>
      <c r="E471" s="100"/>
      <c r="F471" s="15"/>
      <c r="G471" s="15"/>
      <c r="H471" s="15" t="str">
        <f t="shared" si="5"/>
        <v/>
      </c>
    </row>
    <row r="472" spans="2:8" ht="15">
      <c r="B472" s="19"/>
      <c r="C472" s="13"/>
      <c r="D472" s="100"/>
      <c r="E472" s="100"/>
      <c r="F472" s="15"/>
      <c r="G472" s="15"/>
      <c r="H472" s="15" t="str">
        <f t="shared" si="5"/>
        <v/>
      </c>
    </row>
    <row r="473" spans="2:8" ht="15">
      <c r="B473" s="19"/>
      <c r="C473" s="13"/>
      <c r="D473" s="100"/>
      <c r="E473" s="100"/>
      <c r="F473" s="15"/>
      <c r="G473" s="15"/>
      <c r="H473" s="15" t="str">
        <f t="shared" si="5"/>
        <v/>
      </c>
    </row>
    <row r="474" spans="2:8" ht="15">
      <c r="B474" s="19"/>
      <c r="C474" s="13"/>
      <c r="D474" s="100"/>
      <c r="E474" s="100"/>
      <c r="F474" s="15"/>
      <c r="G474" s="15"/>
      <c r="H474" s="15" t="str">
        <f t="shared" si="5"/>
        <v/>
      </c>
    </row>
    <row r="475" spans="2:8" ht="15">
      <c r="B475" s="19"/>
      <c r="C475" s="13"/>
      <c r="D475" s="100"/>
      <c r="E475" s="100"/>
      <c r="F475" s="15"/>
      <c r="G475" s="15"/>
      <c r="H475" s="15" t="str">
        <f t="shared" si="5"/>
        <v/>
      </c>
    </row>
    <row r="476" spans="2:8" ht="15">
      <c r="B476" s="19"/>
      <c r="C476" s="13"/>
      <c r="D476" s="100"/>
      <c r="E476" s="100"/>
      <c r="F476" s="15"/>
      <c r="G476" s="15"/>
      <c r="H476" s="15" t="str">
        <f t="shared" si="5"/>
        <v/>
      </c>
    </row>
    <row r="477" spans="2:8" ht="15">
      <c r="B477" s="19"/>
      <c r="C477" s="13"/>
      <c r="D477" s="100"/>
      <c r="E477" s="100"/>
      <c r="F477" s="15"/>
      <c r="G477" s="15"/>
      <c r="H477" s="15" t="str">
        <f t="shared" si="5"/>
        <v/>
      </c>
    </row>
    <row r="478" spans="2:8" ht="15">
      <c r="B478" s="19"/>
      <c r="C478" s="13"/>
      <c r="D478" s="100"/>
      <c r="E478" s="100"/>
      <c r="F478" s="15"/>
      <c r="G478" s="15"/>
      <c r="H478" s="15" t="str">
        <f t="shared" si="5"/>
        <v/>
      </c>
    </row>
    <row r="479" spans="2:8" ht="15">
      <c r="B479" s="19"/>
      <c r="C479" s="13"/>
      <c r="D479" s="100"/>
      <c r="E479" s="100"/>
      <c r="F479" s="15"/>
      <c r="G479" s="15"/>
      <c r="H479" s="15" t="str">
        <f t="shared" si="5"/>
        <v/>
      </c>
    </row>
    <row r="480" spans="2:8" ht="15">
      <c r="B480" s="19"/>
      <c r="C480" s="13"/>
      <c r="D480" s="100"/>
      <c r="E480" s="100"/>
      <c r="F480" s="15"/>
      <c r="G480" s="15"/>
      <c r="H480" s="15" t="str">
        <f t="shared" si="5"/>
        <v/>
      </c>
    </row>
    <row r="481" spans="2:8" ht="15">
      <c r="B481" s="19"/>
      <c r="C481" s="13"/>
      <c r="D481" s="100"/>
      <c r="E481" s="100"/>
      <c r="F481" s="15"/>
      <c r="G481" s="15"/>
      <c r="H481" s="15" t="str">
        <f t="shared" si="5"/>
        <v/>
      </c>
    </row>
    <row r="482" spans="2:8" ht="15">
      <c r="B482" s="19"/>
      <c r="C482" s="13"/>
      <c r="D482" s="100"/>
      <c r="E482" s="100"/>
      <c r="F482" s="15"/>
      <c r="G482" s="15"/>
      <c r="H482" s="15" t="str">
        <f t="shared" si="5"/>
        <v/>
      </c>
    </row>
    <row r="483" spans="2:8" ht="15">
      <c r="B483" s="19"/>
      <c r="C483" s="13"/>
      <c r="D483" s="100"/>
      <c r="E483" s="100"/>
      <c r="F483" s="15"/>
      <c r="G483" s="15"/>
      <c r="H483" s="15" t="str">
        <f t="shared" si="5"/>
        <v/>
      </c>
    </row>
    <row r="484" spans="2:8" ht="15">
      <c r="B484" s="19"/>
      <c r="C484" s="13"/>
      <c r="D484" s="100"/>
      <c r="E484" s="100"/>
      <c r="F484" s="15"/>
      <c r="G484" s="15"/>
      <c r="H484" s="15" t="str">
        <f t="shared" si="5"/>
        <v/>
      </c>
    </row>
    <row r="485" spans="2:8" ht="15">
      <c r="B485" s="19"/>
      <c r="C485" s="13"/>
      <c r="D485" s="100"/>
      <c r="E485" s="100"/>
      <c r="F485" s="15"/>
      <c r="G485" s="15"/>
      <c r="H485" s="15" t="str">
        <f t="shared" si="5"/>
        <v/>
      </c>
    </row>
    <row r="486" spans="2:8" ht="15">
      <c r="B486" s="19"/>
      <c r="C486" s="13"/>
      <c r="D486" s="100"/>
      <c r="E486" s="100"/>
      <c r="F486" s="15"/>
      <c r="G486" s="15"/>
      <c r="H486" s="15" t="str">
        <f t="shared" si="5"/>
        <v/>
      </c>
    </row>
    <row r="487" spans="2:8" ht="15">
      <c r="B487" s="19"/>
      <c r="C487" s="13"/>
      <c r="D487" s="100"/>
      <c r="E487" s="100"/>
      <c r="F487" s="15"/>
      <c r="G487" s="15"/>
      <c r="H487" s="15" t="str">
        <f t="shared" si="5"/>
        <v/>
      </c>
    </row>
    <row r="488" spans="2:8" ht="15">
      <c r="B488" s="19"/>
      <c r="C488" s="13"/>
      <c r="D488" s="100"/>
      <c r="E488" s="100"/>
      <c r="F488" s="15"/>
      <c r="G488" s="15"/>
      <c r="H488" s="15" t="str">
        <f t="shared" si="5"/>
        <v/>
      </c>
    </row>
    <row r="489" spans="2:8" ht="15">
      <c r="B489" s="19"/>
      <c r="C489" s="13"/>
      <c r="D489" s="100"/>
      <c r="E489" s="100"/>
      <c r="F489" s="15"/>
      <c r="G489" s="15"/>
      <c r="H489" s="15" t="str">
        <f t="shared" si="5"/>
        <v/>
      </c>
    </row>
    <row r="490" spans="2:8" ht="15">
      <c r="B490" s="19"/>
      <c r="C490" s="13"/>
      <c r="D490" s="100"/>
      <c r="E490" s="100"/>
      <c r="F490" s="15"/>
      <c r="G490" s="15"/>
      <c r="H490" s="15" t="str">
        <f t="shared" si="5"/>
        <v/>
      </c>
    </row>
    <row r="491" spans="2:8" ht="15">
      <c r="B491" s="19"/>
      <c r="C491" s="13"/>
      <c r="D491" s="100"/>
      <c r="E491" s="100"/>
      <c r="F491" s="15"/>
      <c r="G491" s="15"/>
      <c r="H491" s="15" t="str">
        <f t="shared" si="5"/>
        <v/>
      </c>
    </row>
    <row r="492" spans="2:8" ht="15">
      <c r="B492" s="19"/>
      <c r="C492" s="13"/>
      <c r="D492" s="100"/>
      <c r="E492" s="100"/>
      <c r="F492" s="15"/>
      <c r="G492" s="15"/>
      <c r="H492" s="15" t="str">
        <f t="shared" si="5"/>
        <v/>
      </c>
    </row>
    <row r="493" spans="2:8" ht="15">
      <c r="B493" s="19"/>
      <c r="C493" s="13"/>
      <c r="D493" s="100"/>
      <c r="E493" s="100"/>
      <c r="F493" s="15"/>
      <c r="G493" s="15"/>
      <c r="H493" s="15" t="str">
        <f t="shared" si="5"/>
        <v/>
      </c>
    </row>
    <row r="494" spans="2:8" ht="15">
      <c r="B494" s="19"/>
      <c r="C494" s="13"/>
      <c r="D494" s="100"/>
      <c r="E494" s="100"/>
      <c r="F494" s="15"/>
      <c r="G494" s="15"/>
      <c r="H494" s="15" t="str">
        <f t="shared" si="5"/>
        <v/>
      </c>
    </row>
    <row r="495" spans="2:8" ht="15">
      <c r="B495" s="19"/>
      <c r="C495" s="13"/>
      <c r="D495" s="100"/>
      <c r="E495" s="100"/>
      <c r="F495" s="15"/>
      <c r="G495" s="15"/>
      <c r="H495" s="15" t="str">
        <f t="shared" si="5"/>
        <v/>
      </c>
    </row>
    <row r="496" spans="2:8" ht="15">
      <c r="B496" s="19"/>
      <c r="C496" s="13"/>
      <c r="D496" s="100"/>
      <c r="E496" s="100"/>
      <c r="F496" s="15"/>
      <c r="G496" s="15"/>
      <c r="H496" s="15" t="str">
        <f t="shared" si="5"/>
        <v/>
      </c>
    </row>
    <row r="497" spans="2:8" ht="15">
      <c r="B497" s="19"/>
      <c r="C497" s="13"/>
      <c r="D497" s="100"/>
      <c r="E497" s="100"/>
      <c r="F497" s="15"/>
      <c r="G497" s="15"/>
      <c r="H497" s="15" t="str">
        <f t="shared" si="5"/>
        <v/>
      </c>
    </row>
    <row r="498" spans="2:8" ht="15">
      <c r="B498" s="19"/>
      <c r="C498" s="13"/>
      <c r="D498" s="100"/>
      <c r="E498" s="100"/>
      <c r="F498" s="15"/>
      <c r="G498" s="15"/>
      <c r="H498" s="15" t="str">
        <f t="shared" si="5"/>
        <v/>
      </c>
    </row>
    <row r="499" spans="2:8" ht="15">
      <c r="B499" s="19"/>
      <c r="C499" s="13"/>
      <c r="D499" s="100"/>
      <c r="E499" s="100"/>
      <c r="F499" s="15"/>
      <c r="G499" s="15"/>
      <c r="H499" s="15" t="str">
        <f t="shared" si="5"/>
        <v/>
      </c>
    </row>
    <row r="500" spans="2:8" ht="15">
      <c r="B500" s="19"/>
      <c r="C500" s="13"/>
      <c r="D500" s="100"/>
      <c r="E500" s="100"/>
      <c r="F500" s="15"/>
      <c r="G500" s="15"/>
      <c r="H500" s="15" t="str">
        <f t="shared" si="5"/>
        <v/>
      </c>
    </row>
    <row r="501" spans="2:8" ht="15">
      <c r="B501" s="19"/>
      <c r="C501" s="13"/>
      <c r="D501" s="100"/>
      <c r="E501" s="100"/>
      <c r="F501" s="15"/>
      <c r="G501" s="15"/>
      <c r="H501" s="15" t="str">
        <f t="shared" si="5"/>
        <v/>
      </c>
    </row>
    <row r="502" spans="2:8" ht="15">
      <c r="B502" s="19"/>
      <c r="C502" s="13"/>
      <c r="D502" s="100"/>
      <c r="E502" s="100"/>
      <c r="F502" s="15"/>
      <c r="G502" s="15"/>
      <c r="H502" s="15" t="str">
        <f t="shared" si="5"/>
        <v/>
      </c>
    </row>
    <row r="503" spans="2:8" ht="15">
      <c r="B503" s="19"/>
      <c r="C503" s="13"/>
      <c r="D503" s="100"/>
      <c r="E503" s="100"/>
      <c r="F503" s="15"/>
      <c r="G503" s="15"/>
      <c r="H503" s="15" t="str">
        <f t="shared" si="5"/>
        <v/>
      </c>
    </row>
    <row r="504" spans="2:8" ht="15">
      <c r="B504" s="19"/>
      <c r="C504" s="13"/>
      <c r="D504" s="100"/>
      <c r="E504" s="100"/>
      <c r="F504" s="15"/>
      <c r="G504" s="15"/>
      <c r="H504" s="15" t="str">
        <f t="shared" si="5"/>
        <v/>
      </c>
    </row>
    <row r="505" spans="2:8" ht="15">
      <c r="B505" s="19"/>
      <c r="C505" s="13"/>
      <c r="D505" s="100"/>
      <c r="E505" s="100"/>
      <c r="F505" s="15"/>
      <c r="G505" s="15"/>
      <c r="H505" s="15" t="str">
        <f t="shared" si="5"/>
        <v/>
      </c>
    </row>
    <row r="506" spans="2:8" ht="14">
      <c r="D506" s="95"/>
      <c r="E506" s="95"/>
    </row>
    <row r="507" spans="2:8" ht="14">
      <c r="D507" s="95"/>
      <c r="E507" s="95"/>
    </row>
    <row r="508" spans="2:8" ht="14">
      <c r="D508" s="95"/>
      <c r="E508" s="95"/>
    </row>
    <row r="509" spans="2:8" ht="14">
      <c r="D509" s="95"/>
      <c r="E509" s="95"/>
    </row>
    <row r="510" spans="2:8" ht="14">
      <c r="D510" s="95"/>
      <c r="E510" s="95"/>
    </row>
    <row r="511" spans="2:8" ht="14">
      <c r="D511" s="95"/>
      <c r="E511" s="95"/>
    </row>
    <row r="512" spans="2:8" ht="14">
      <c r="D512" s="95"/>
      <c r="E512" s="95"/>
    </row>
    <row r="513" spans="4:5" ht="14">
      <c r="D513" s="95"/>
      <c r="E513" s="95"/>
    </row>
    <row r="514" spans="4:5" ht="14">
      <c r="D514" s="95"/>
      <c r="E514" s="95"/>
    </row>
    <row r="515" spans="4:5" ht="14">
      <c r="D515" s="95"/>
      <c r="E515" s="95"/>
    </row>
    <row r="516" spans="4:5" ht="14">
      <c r="D516" s="95"/>
      <c r="E516" s="95"/>
    </row>
    <row r="517" spans="4:5" ht="14">
      <c r="D517" s="95"/>
      <c r="E517" s="95"/>
    </row>
    <row r="518" spans="4:5" ht="14">
      <c r="D518" s="95"/>
      <c r="E518" s="95"/>
    </row>
    <row r="519" spans="4:5" ht="14">
      <c r="D519" s="95"/>
      <c r="E519" s="95"/>
    </row>
    <row r="520" spans="4:5" ht="14">
      <c r="D520" s="95"/>
      <c r="E520" s="95"/>
    </row>
    <row r="521" spans="4:5" ht="14">
      <c r="D521" s="95"/>
      <c r="E521" s="95"/>
    </row>
    <row r="522" spans="4:5" ht="14">
      <c r="D522" s="95"/>
      <c r="E522" s="95"/>
    </row>
    <row r="523" spans="4:5" ht="14">
      <c r="D523" s="95"/>
      <c r="E523" s="95"/>
    </row>
    <row r="524" spans="4:5" ht="14">
      <c r="D524" s="95"/>
      <c r="E524" s="95"/>
    </row>
    <row r="525" spans="4:5" ht="14">
      <c r="D525" s="95"/>
      <c r="E525" s="95"/>
    </row>
    <row r="526" spans="4:5" ht="14">
      <c r="D526" s="95"/>
      <c r="E526" s="95"/>
    </row>
    <row r="527" spans="4:5" ht="14">
      <c r="D527" s="95"/>
      <c r="E527" s="95"/>
    </row>
    <row r="528" spans="4:5" ht="14">
      <c r="D528" s="95"/>
      <c r="E528" s="95"/>
    </row>
    <row r="529" spans="4:5" ht="14">
      <c r="D529" s="95"/>
      <c r="E529" s="95"/>
    </row>
    <row r="530" spans="4:5" ht="14">
      <c r="D530" s="95"/>
      <c r="E530" s="95"/>
    </row>
    <row r="531" spans="4:5" ht="14">
      <c r="D531" s="95"/>
      <c r="E531" s="95"/>
    </row>
    <row r="532" spans="4:5" ht="14">
      <c r="D532" s="95"/>
      <c r="E532" s="95"/>
    </row>
    <row r="533" spans="4:5" ht="14">
      <c r="D533" s="95"/>
      <c r="E533" s="95"/>
    </row>
    <row r="534" spans="4:5" ht="14">
      <c r="D534" s="95"/>
      <c r="E534" s="95"/>
    </row>
    <row r="535" spans="4:5" ht="14">
      <c r="D535" s="95"/>
      <c r="E535" s="95"/>
    </row>
    <row r="536" spans="4:5" ht="14">
      <c r="D536" s="95"/>
      <c r="E536" s="95"/>
    </row>
    <row r="537" spans="4:5" ht="14">
      <c r="D537" s="95"/>
      <c r="E537" s="95"/>
    </row>
    <row r="538" spans="4:5" ht="14">
      <c r="D538" s="95"/>
      <c r="E538" s="95"/>
    </row>
    <row r="539" spans="4:5" ht="14">
      <c r="D539" s="95"/>
      <c r="E539" s="95"/>
    </row>
    <row r="540" spans="4:5" ht="14">
      <c r="D540" s="95"/>
      <c r="E540" s="95"/>
    </row>
    <row r="541" spans="4:5" ht="14">
      <c r="D541" s="95"/>
      <c r="E541" s="95"/>
    </row>
    <row r="542" spans="4:5" ht="14">
      <c r="D542" s="95"/>
      <c r="E542" s="95"/>
    </row>
    <row r="543" spans="4:5" ht="14">
      <c r="D543" s="95"/>
      <c r="E543" s="95"/>
    </row>
    <row r="544" spans="4:5" ht="14">
      <c r="D544" s="95"/>
      <c r="E544" s="95"/>
    </row>
    <row r="545" spans="4:5" ht="14">
      <c r="D545" s="95"/>
      <c r="E545" s="95"/>
    </row>
    <row r="546" spans="4:5" ht="14">
      <c r="D546" s="95"/>
      <c r="E546" s="95"/>
    </row>
    <row r="547" spans="4:5" ht="14">
      <c r="D547" s="95"/>
      <c r="E547" s="95"/>
    </row>
    <row r="548" spans="4:5" ht="14">
      <c r="D548" s="95"/>
      <c r="E548" s="95"/>
    </row>
    <row r="549" spans="4:5" ht="14">
      <c r="D549" s="95"/>
      <c r="E549" s="95"/>
    </row>
    <row r="550" spans="4:5" ht="14">
      <c r="D550" s="95"/>
      <c r="E550" s="95"/>
    </row>
    <row r="551" spans="4:5" ht="14">
      <c r="D551" s="95"/>
      <c r="E551" s="95"/>
    </row>
    <row r="552" spans="4:5" ht="14">
      <c r="D552" s="95"/>
      <c r="E552" s="95"/>
    </row>
    <row r="553" spans="4:5" ht="14">
      <c r="D553" s="95"/>
      <c r="E553" s="95"/>
    </row>
    <row r="554" spans="4:5" ht="14">
      <c r="D554" s="95"/>
      <c r="E554" s="95"/>
    </row>
    <row r="555" spans="4:5" ht="14">
      <c r="D555" s="95"/>
      <c r="E555" s="95"/>
    </row>
    <row r="556" spans="4:5" ht="14">
      <c r="D556" s="95"/>
      <c r="E556" s="95"/>
    </row>
    <row r="557" spans="4:5" ht="14">
      <c r="D557" s="95"/>
      <c r="E557" s="95"/>
    </row>
    <row r="558" spans="4:5" ht="14">
      <c r="D558" s="95"/>
      <c r="E558" s="95"/>
    </row>
    <row r="559" spans="4:5" ht="14">
      <c r="D559" s="95"/>
      <c r="E559" s="95"/>
    </row>
    <row r="560" spans="4:5" ht="14">
      <c r="D560" s="95"/>
      <c r="E560" s="95"/>
    </row>
    <row r="561" spans="4:5" ht="14">
      <c r="D561" s="95"/>
      <c r="E561" s="95"/>
    </row>
    <row r="562" spans="4:5" ht="14">
      <c r="D562" s="95"/>
      <c r="E562" s="95"/>
    </row>
    <row r="563" spans="4:5" ht="14">
      <c r="D563" s="95"/>
      <c r="E563" s="95"/>
    </row>
    <row r="564" spans="4:5" ht="14">
      <c r="D564" s="95"/>
      <c r="E564" s="95"/>
    </row>
    <row r="565" spans="4:5" ht="14">
      <c r="D565" s="95"/>
      <c r="E565" s="95"/>
    </row>
    <row r="566" spans="4:5" ht="14">
      <c r="D566" s="95"/>
      <c r="E566" s="95"/>
    </row>
    <row r="567" spans="4:5" ht="14">
      <c r="D567" s="95"/>
      <c r="E567" s="95"/>
    </row>
    <row r="568" spans="4:5" ht="14">
      <c r="D568" s="95"/>
      <c r="E568" s="95"/>
    </row>
    <row r="569" spans="4:5" ht="14">
      <c r="D569" s="95"/>
      <c r="E569" s="95"/>
    </row>
    <row r="570" spans="4:5" ht="14">
      <c r="D570" s="95"/>
      <c r="E570" s="95"/>
    </row>
    <row r="571" spans="4:5" ht="14">
      <c r="D571" s="95"/>
      <c r="E571" s="95"/>
    </row>
    <row r="572" spans="4:5" ht="14">
      <c r="D572" s="95"/>
      <c r="E572" s="95"/>
    </row>
    <row r="573" spans="4:5" ht="14">
      <c r="D573" s="95"/>
      <c r="E573" s="95"/>
    </row>
    <row r="574" spans="4:5" ht="14">
      <c r="D574" s="95"/>
      <c r="E574" s="95"/>
    </row>
    <row r="575" spans="4:5" ht="14">
      <c r="D575" s="95"/>
      <c r="E575" s="95"/>
    </row>
    <row r="576" spans="4:5" ht="14">
      <c r="D576" s="95"/>
      <c r="E576" s="95"/>
    </row>
    <row r="577" spans="4:5" ht="14">
      <c r="D577" s="95"/>
      <c r="E577" s="95"/>
    </row>
    <row r="578" spans="4:5" ht="14">
      <c r="D578" s="95"/>
      <c r="E578" s="95"/>
    </row>
    <row r="579" spans="4:5" ht="14">
      <c r="D579" s="95"/>
      <c r="E579" s="95"/>
    </row>
    <row r="580" spans="4:5" ht="14">
      <c r="D580" s="95"/>
      <c r="E580" s="95"/>
    </row>
    <row r="581" spans="4:5" ht="14">
      <c r="D581" s="95"/>
      <c r="E581" s="95"/>
    </row>
    <row r="582" spans="4:5" ht="14">
      <c r="D582" s="95"/>
      <c r="E582" s="95"/>
    </row>
    <row r="583" spans="4:5" ht="14">
      <c r="D583" s="95"/>
      <c r="E583" s="95"/>
    </row>
    <row r="584" spans="4:5" ht="14">
      <c r="D584" s="95"/>
      <c r="E584" s="95"/>
    </row>
    <row r="585" spans="4:5" ht="14">
      <c r="D585" s="95"/>
      <c r="E585" s="95"/>
    </row>
    <row r="586" spans="4:5" ht="14">
      <c r="D586" s="95"/>
      <c r="E586" s="95"/>
    </row>
    <row r="587" spans="4:5" ht="14">
      <c r="D587" s="95"/>
      <c r="E587" s="95"/>
    </row>
    <row r="588" spans="4:5" ht="14">
      <c r="D588" s="95"/>
      <c r="E588" s="95"/>
    </row>
    <row r="589" spans="4:5" ht="14">
      <c r="D589" s="95"/>
      <c r="E589" s="95"/>
    </row>
    <row r="590" spans="4:5" ht="14">
      <c r="D590" s="95"/>
      <c r="E590" s="95"/>
    </row>
    <row r="591" spans="4:5" ht="14">
      <c r="D591" s="95"/>
      <c r="E591" s="95"/>
    </row>
    <row r="592" spans="4:5" ht="14">
      <c r="D592" s="95"/>
      <c r="E592" s="95"/>
    </row>
    <row r="593" spans="4:5" ht="14">
      <c r="D593" s="95"/>
      <c r="E593" s="95"/>
    </row>
    <row r="594" spans="4:5" ht="14">
      <c r="D594" s="95"/>
      <c r="E594" s="95"/>
    </row>
    <row r="595" spans="4:5" ht="14">
      <c r="D595" s="95"/>
      <c r="E595" s="95"/>
    </row>
    <row r="596" spans="4:5" ht="14">
      <c r="D596" s="95"/>
      <c r="E596" s="95"/>
    </row>
    <row r="597" spans="4:5" ht="14">
      <c r="D597" s="95"/>
      <c r="E597" s="95"/>
    </row>
    <row r="598" spans="4:5" ht="14">
      <c r="D598" s="95"/>
      <c r="E598" s="95"/>
    </row>
    <row r="599" spans="4:5" ht="14">
      <c r="D599" s="95"/>
      <c r="E599" s="95"/>
    </row>
    <row r="600" spans="4:5" ht="14">
      <c r="D600" s="95"/>
      <c r="E600" s="95"/>
    </row>
    <row r="601" spans="4:5" ht="14">
      <c r="D601" s="95"/>
      <c r="E601" s="95"/>
    </row>
    <row r="602" spans="4:5" ht="14">
      <c r="D602" s="95"/>
      <c r="E602" s="95"/>
    </row>
    <row r="603" spans="4:5" ht="14">
      <c r="D603" s="95"/>
      <c r="E603" s="95"/>
    </row>
    <row r="604" spans="4:5" ht="14">
      <c r="D604" s="95"/>
      <c r="E604" s="95"/>
    </row>
    <row r="605" spans="4:5" ht="14">
      <c r="D605" s="95"/>
      <c r="E605" s="95"/>
    </row>
    <row r="606" spans="4:5" ht="14">
      <c r="D606" s="95"/>
      <c r="E606" s="95"/>
    </row>
    <row r="607" spans="4:5" ht="14">
      <c r="D607" s="95"/>
      <c r="E607" s="95"/>
    </row>
    <row r="608" spans="4:5" ht="14">
      <c r="D608" s="95"/>
      <c r="E608" s="95"/>
    </row>
    <row r="609" spans="4:5" ht="14">
      <c r="D609" s="95"/>
      <c r="E609" s="95"/>
    </row>
    <row r="610" spans="4:5" ht="14">
      <c r="D610" s="95"/>
      <c r="E610" s="95"/>
    </row>
    <row r="611" spans="4:5" ht="14">
      <c r="D611" s="95"/>
      <c r="E611" s="95"/>
    </row>
    <row r="612" spans="4:5" ht="14">
      <c r="D612" s="95"/>
      <c r="E612" s="95"/>
    </row>
    <row r="613" spans="4:5" ht="14">
      <c r="D613" s="95"/>
      <c r="E613" s="95"/>
    </row>
    <row r="614" spans="4:5" ht="14">
      <c r="D614" s="95"/>
      <c r="E614" s="95"/>
    </row>
    <row r="615" spans="4:5" ht="14">
      <c r="D615" s="95"/>
      <c r="E615" s="95"/>
    </row>
    <row r="616" spans="4:5" ht="14">
      <c r="D616" s="95"/>
      <c r="E616" s="95"/>
    </row>
    <row r="617" spans="4:5" ht="14">
      <c r="D617" s="95"/>
      <c r="E617" s="95"/>
    </row>
    <row r="618" spans="4:5" ht="14">
      <c r="D618" s="95"/>
      <c r="E618" s="95"/>
    </row>
    <row r="619" spans="4:5" ht="14">
      <c r="D619" s="95"/>
      <c r="E619" s="95"/>
    </row>
    <row r="620" spans="4:5" ht="14">
      <c r="D620" s="95"/>
      <c r="E620" s="95"/>
    </row>
    <row r="621" spans="4:5" ht="14">
      <c r="D621" s="95"/>
      <c r="E621" s="95"/>
    </row>
    <row r="622" spans="4:5" ht="14">
      <c r="D622" s="95"/>
      <c r="E622" s="95"/>
    </row>
    <row r="623" spans="4:5" ht="14">
      <c r="D623" s="95"/>
      <c r="E623" s="95"/>
    </row>
    <row r="624" spans="4:5" ht="14">
      <c r="D624" s="95"/>
      <c r="E624" s="95"/>
    </row>
    <row r="625" spans="4:5" ht="14">
      <c r="D625" s="95"/>
      <c r="E625" s="95"/>
    </row>
    <row r="626" spans="4:5" ht="14">
      <c r="D626" s="95"/>
      <c r="E626" s="95"/>
    </row>
    <row r="627" spans="4:5" ht="14">
      <c r="D627" s="95"/>
      <c r="E627" s="95"/>
    </row>
    <row r="628" spans="4:5" ht="14">
      <c r="D628" s="95"/>
      <c r="E628" s="95"/>
    </row>
    <row r="629" spans="4:5" ht="14">
      <c r="D629" s="95"/>
      <c r="E629" s="95"/>
    </row>
    <row r="630" spans="4:5" ht="14">
      <c r="D630" s="95"/>
      <c r="E630" s="95"/>
    </row>
    <row r="631" spans="4:5" ht="14">
      <c r="D631" s="95"/>
      <c r="E631" s="95"/>
    </row>
    <row r="632" spans="4:5" ht="14">
      <c r="D632" s="95"/>
      <c r="E632" s="95"/>
    </row>
    <row r="633" spans="4:5" ht="14">
      <c r="D633" s="95"/>
      <c r="E633" s="95"/>
    </row>
    <row r="634" spans="4:5" ht="14">
      <c r="D634" s="95"/>
      <c r="E634" s="95"/>
    </row>
    <row r="635" spans="4:5" ht="14">
      <c r="D635" s="95"/>
      <c r="E635" s="95"/>
    </row>
    <row r="636" spans="4:5" ht="14">
      <c r="D636" s="95"/>
      <c r="E636" s="95"/>
    </row>
    <row r="637" spans="4:5" ht="14">
      <c r="D637" s="95"/>
      <c r="E637" s="95"/>
    </row>
    <row r="638" spans="4:5" ht="14">
      <c r="D638" s="95"/>
      <c r="E638" s="95"/>
    </row>
    <row r="639" spans="4:5" ht="14">
      <c r="D639" s="95"/>
      <c r="E639" s="95"/>
    </row>
    <row r="640" spans="4:5" ht="14">
      <c r="D640" s="95"/>
      <c r="E640" s="95"/>
    </row>
    <row r="641" spans="4:5" ht="14">
      <c r="D641" s="95"/>
      <c r="E641" s="95"/>
    </row>
    <row r="642" spans="4:5" ht="14">
      <c r="D642" s="95"/>
      <c r="E642" s="95"/>
    </row>
    <row r="643" spans="4:5" ht="14">
      <c r="D643" s="95"/>
      <c r="E643" s="95"/>
    </row>
    <row r="644" spans="4:5" ht="14">
      <c r="D644" s="95"/>
      <c r="E644" s="95"/>
    </row>
    <row r="645" spans="4:5" ht="14">
      <c r="D645" s="95"/>
      <c r="E645" s="95"/>
    </row>
    <row r="646" spans="4:5" ht="14">
      <c r="D646" s="95"/>
      <c r="E646" s="95"/>
    </row>
    <row r="647" spans="4:5" ht="14">
      <c r="D647" s="95"/>
      <c r="E647" s="95"/>
    </row>
    <row r="648" spans="4:5" ht="14">
      <c r="D648" s="95"/>
      <c r="E648" s="95"/>
    </row>
    <row r="649" spans="4:5" ht="14">
      <c r="D649" s="95"/>
      <c r="E649" s="95"/>
    </row>
    <row r="650" spans="4:5" ht="14">
      <c r="D650" s="95"/>
      <c r="E650" s="95"/>
    </row>
    <row r="651" spans="4:5" ht="14">
      <c r="D651" s="95"/>
      <c r="E651" s="95"/>
    </row>
    <row r="652" spans="4:5" ht="14">
      <c r="D652" s="95"/>
      <c r="E652" s="95"/>
    </row>
    <row r="653" spans="4:5" ht="14">
      <c r="D653" s="95"/>
      <c r="E653" s="95"/>
    </row>
    <row r="654" spans="4:5" ht="14">
      <c r="D654" s="95"/>
      <c r="E654" s="95"/>
    </row>
    <row r="655" spans="4:5" ht="14">
      <c r="D655" s="95"/>
      <c r="E655" s="95"/>
    </row>
    <row r="656" spans="4:5" ht="14">
      <c r="D656" s="95"/>
      <c r="E656" s="95"/>
    </row>
    <row r="657" spans="4:5" ht="14">
      <c r="D657" s="95"/>
      <c r="E657" s="95"/>
    </row>
    <row r="658" spans="4:5" ht="14">
      <c r="D658" s="95"/>
      <c r="E658" s="95"/>
    </row>
    <row r="659" spans="4:5" ht="14">
      <c r="D659" s="95"/>
      <c r="E659" s="95"/>
    </row>
    <row r="660" spans="4:5" ht="14">
      <c r="D660" s="95"/>
      <c r="E660" s="95"/>
    </row>
    <row r="661" spans="4:5" ht="14">
      <c r="D661" s="95"/>
      <c r="E661" s="95"/>
    </row>
    <row r="662" spans="4:5" ht="14">
      <c r="D662" s="95"/>
      <c r="E662" s="95"/>
    </row>
    <row r="663" spans="4:5" ht="14">
      <c r="D663" s="95"/>
      <c r="E663" s="95"/>
    </row>
    <row r="664" spans="4:5" ht="14">
      <c r="D664" s="95"/>
      <c r="E664" s="95"/>
    </row>
    <row r="665" spans="4:5" ht="14">
      <c r="D665" s="95"/>
      <c r="E665" s="95"/>
    </row>
    <row r="666" spans="4:5" ht="14">
      <c r="D666" s="95"/>
      <c r="E666" s="95"/>
    </row>
    <row r="667" spans="4:5" ht="14">
      <c r="D667" s="95"/>
      <c r="E667" s="95"/>
    </row>
    <row r="668" spans="4:5" ht="14">
      <c r="D668" s="95"/>
      <c r="E668" s="95"/>
    </row>
    <row r="669" spans="4:5" ht="14">
      <c r="D669" s="95"/>
      <c r="E669" s="95"/>
    </row>
    <row r="670" spans="4:5" ht="14">
      <c r="D670" s="95"/>
      <c r="E670" s="95"/>
    </row>
    <row r="671" spans="4:5" ht="14">
      <c r="D671" s="95"/>
      <c r="E671" s="95"/>
    </row>
    <row r="672" spans="4:5" ht="14">
      <c r="D672" s="95"/>
      <c r="E672" s="95"/>
    </row>
    <row r="673" spans="4:5" ht="14">
      <c r="D673" s="95"/>
      <c r="E673" s="95"/>
    </row>
    <row r="674" spans="4:5" ht="14">
      <c r="D674" s="95"/>
      <c r="E674" s="95"/>
    </row>
    <row r="675" spans="4:5" ht="14">
      <c r="D675" s="95"/>
      <c r="E675" s="95"/>
    </row>
    <row r="676" spans="4:5" ht="14">
      <c r="D676" s="95"/>
      <c r="E676" s="95"/>
    </row>
    <row r="677" spans="4:5" ht="14">
      <c r="D677" s="95"/>
      <c r="E677" s="95"/>
    </row>
    <row r="678" spans="4:5" ht="14">
      <c r="D678" s="95"/>
      <c r="E678" s="95"/>
    </row>
    <row r="679" spans="4:5" ht="14">
      <c r="D679" s="95"/>
      <c r="E679" s="95"/>
    </row>
    <row r="680" spans="4:5" ht="14">
      <c r="D680" s="95"/>
      <c r="E680" s="95"/>
    </row>
    <row r="681" spans="4:5" ht="14">
      <c r="D681" s="95"/>
      <c r="E681" s="95"/>
    </row>
    <row r="682" spans="4:5" ht="14">
      <c r="D682" s="95"/>
      <c r="E682" s="95"/>
    </row>
    <row r="683" spans="4:5" ht="14">
      <c r="D683" s="95"/>
      <c r="E683" s="95"/>
    </row>
    <row r="684" spans="4:5" ht="14">
      <c r="D684" s="95"/>
      <c r="E684" s="95"/>
    </row>
    <row r="685" spans="4:5" ht="14">
      <c r="D685" s="95"/>
      <c r="E685" s="95"/>
    </row>
    <row r="686" spans="4:5" ht="14">
      <c r="D686" s="95"/>
      <c r="E686" s="95"/>
    </row>
    <row r="687" spans="4:5" ht="14">
      <c r="D687" s="95"/>
      <c r="E687" s="95"/>
    </row>
    <row r="688" spans="4:5" ht="14">
      <c r="D688" s="95"/>
      <c r="E688" s="95"/>
    </row>
    <row r="689" spans="4:5" ht="14">
      <c r="D689" s="95"/>
      <c r="E689" s="95"/>
    </row>
    <row r="690" spans="4:5" ht="14">
      <c r="D690" s="95"/>
      <c r="E690" s="95"/>
    </row>
    <row r="691" spans="4:5" ht="14">
      <c r="D691" s="95"/>
      <c r="E691" s="95"/>
    </row>
    <row r="692" spans="4:5" ht="14">
      <c r="D692" s="95"/>
      <c r="E692" s="95"/>
    </row>
    <row r="693" spans="4:5" ht="14">
      <c r="D693" s="95"/>
      <c r="E693" s="95"/>
    </row>
    <row r="694" spans="4:5" ht="14">
      <c r="D694" s="95"/>
      <c r="E694" s="95"/>
    </row>
    <row r="695" spans="4:5" ht="14">
      <c r="D695" s="95"/>
      <c r="E695" s="95"/>
    </row>
    <row r="696" spans="4:5" ht="14">
      <c r="D696" s="95"/>
      <c r="E696" s="95"/>
    </row>
    <row r="697" spans="4:5" ht="14">
      <c r="D697" s="95"/>
      <c r="E697" s="95"/>
    </row>
    <row r="698" spans="4:5" ht="14">
      <c r="D698" s="95"/>
      <c r="E698" s="95"/>
    </row>
    <row r="699" spans="4:5" ht="14">
      <c r="D699" s="95"/>
      <c r="E699" s="95"/>
    </row>
    <row r="700" spans="4:5" ht="14">
      <c r="D700" s="95"/>
      <c r="E700" s="95"/>
    </row>
    <row r="701" spans="4:5" ht="14">
      <c r="D701" s="95"/>
      <c r="E701" s="95"/>
    </row>
    <row r="702" spans="4:5" ht="14">
      <c r="D702" s="95"/>
      <c r="E702" s="95"/>
    </row>
    <row r="703" spans="4:5" ht="14">
      <c r="D703" s="95"/>
      <c r="E703" s="95"/>
    </row>
    <row r="704" spans="4:5" ht="14">
      <c r="D704" s="95"/>
      <c r="E704" s="95"/>
    </row>
    <row r="705" spans="4:5" ht="14">
      <c r="D705" s="95"/>
      <c r="E705" s="95"/>
    </row>
    <row r="706" spans="4:5" ht="14">
      <c r="D706" s="95"/>
      <c r="E706" s="95"/>
    </row>
    <row r="707" spans="4:5" ht="14">
      <c r="D707" s="95"/>
      <c r="E707" s="95"/>
    </row>
    <row r="708" spans="4:5" ht="14">
      <c r="D708" s="95"/>
      <c r="E708" s="95"/>
    </row>
    <row r="709" spans="4:5" ht="14">
      <c r="D709" s="95"/>
      <c r="E709" s="95"/>
    </row>
    <row r="710" spans="4:5" ht="14">
      <c r="D710" s="95"/>
      <c r="E710" s="95"/>
    </row>
    <row r="711" spans="4:5" ht="14">
      <c r="D711" s="95"/>
      <c r="E711" s="95"/>
    </row>
    <row r="712" spans="4:5" ht="14">
      <c r="D712" s="95"/>
      <c r="E712" s="95"/>
    </row>
    <row r="713" spans="4:5" ht="14">
      <c r="D713" s="95"/>
      <c r="E713" s="95"/>
    </row>
    <row r="714" spans="4:5" ht="14">
      <c r="D714" s="95"/>
      <c r="E714" s="95"/>
    </row>
    <row r="715" spans="4:5" ht="14">
      <c r="D715" s="95"/>
      <c r="E715" s="95"/>
    </row>
    <row r="716" spans="4:5" ht="14">
      <c r="D716" s="95"/>
      <c r="E716" s="95"/>
    </row>
    <row r="717" spans="4:5" ht="14">
      <c r="D717" s="95"/>
      <c r="E717" s="95"/>
    </row>
    <row r="718" spans="4:5" ht="14">
      <c r="D718" s="95"/>
      <c r="E718" s="95"/>
    </row>
    <row r="719" spans="4:5" ht="14">
      <c r="D719" s="95"/>
      <c r="E719" s="95"/>
    </row>
    <row r="720" spans="4:5" ht="14">
      <c r="D720" s="95"/>
      <c r="E720" s="95"/>
    </row>
    <row r="721" spans="4:5" ht="14">
      <c r="D721" s="95"/>
      <c r="E721" s="95"/>
    </row>
    <row r="722" spans="4:5" ht="14">
      <c r="D722" s="95"/>
      <c r="E722" s="95"/>
    </row>
    <row r="723" spans="4:5" ht="14">
      <c r="D723" s="95"/>
      <c r="E723" s="95"/>
    </row>
    <row r="724" spans="4:5" ht="14">
      <c r="D724" s="95"/>
      <c r="E724" s="95"/>
    </row>
    <row r="725" spans="4:5" ht="14">
      <c r="D725" s="95"/>
      <c r="E725" s="95"/>
    </row>
    <row r="726" spans="4:5" ht="14">
      <c r="D726" s="95"/>
      <c r="E726" s="95"/>
    </row>
    <row r="727" spans="4:5" ht="14">
      <c r="D727" s="95"/>
      <c r="E727" s="95"/>
    </row>
    <row r="728" spans="4:5" ht="14">
      <c r="D728" s="95"/>
      <c r="E728" s="95"/>
    </row>
    <row r="729" spans="4:5" ht="14">
      <c r="D729" s="95"/>
      <c r="E729" s="95"/>
    </row>
    <row r="730" spans="4:5" ht="14">
      <c r="D730" s="95"/>
      <c r="E730" s="95"/>
    </row>
    <row r="731" spans="4:5" ht="14">
      <c r="D731" s="95"/>
      <c r="E731" s="95"/>
    </row>
    <row r="732" spans="4:5" ht="14">
      <c r="D732" s="95"/>
      <c r="E732" s="95"/>
    </row>
    <row r="733" spans="4:5" ht="14">
      <c r="D733" s="95"/>
      <c r="E733" s="95"/>
    </row>
    <row r="734" spans="4:5" ht="14">
      <c r="D734" s="95"/>
      <c r="E734" s="95"/>
    </row>
    <row r="735" spans="4:5" ht="14">
      <c r="D735" s="95"/>
      <c r="E735" s="95"/>
    </row>
    <row r="736" spans="4:5" ht="14">
      <c r="D736" s="95"/>
      <c r="E736" s="95"/>
    </row>
    <row r="737" spans="4:5" ht="14">
      <c r="D737" s="95"/>
      <c r="E737" s="95"/>
    </row>
    <row r="738" spans="4:5" ht="14">
      <c r="D738" s="95"/>
      <c r="E738" s="95"/>
    </row>
    <row r="739" spans="4:5" ht="14">
      <c r="D739" s="95"/>
      <c r="E739" s="95"/>
    </row>
    <row r="740" spans="4:5" ht="14">
      <c r="D740" s="95"/>
      <c r="E740" s="95"/>
    </row>
    <row r="741" spans="4:5" ht="14">
      <c r="D741" s="95"/>
      <c r="E741" s="95"/>
    </row>
    <row r="742" spans="4:5" ht="14">
      <c r="D742" s="95"/>
      <c r="E742" s="95"/>
    </row>
    <row r="743" spans="4:5" ht="14">
      <c r="D743" s="95"/>
      <c r="E743" s="95"/>
    </row>
    <row r="744" spans="4:5" ht="14">
      <c r="D744" s="95"/>
      <c r="E744" s="95"/>
    </row>
    <row r="745" spans="4:5" ht="14">
      <c r="D745" s="95"/>
      <c r="E745" s="95"/>
    </row>
    <row r="746" spans="4:5" ht="14">
      <c r="D746" s="95"/>
      <c r="E746" s="95"/>
    </row>
    <row r="747" spans="4:5" ht="14">
      <c r="D747" s="95"/>
      <c r="E747" s="95"/>
    </row>
    <row r="748" spans="4:5" ht="14">
      <c r="D748" s="95"/>
      <c r="E748" s="95"/>
    </row>
    <row r="749" spans="4:5" ht="14">
      <c r="D749" s="95"/>
      <c r="E749" s="95"/>
    </row>
    <row r="750" spans="4:5" ht="14">
      <c r="D750" s="95"/>
      <c r="E750" s="95"/>
    </row>
    <row r="751" spans="4:5" ht="14">
      <c r="D751" s="95"/>
      <c r="E751" s="95"/>
    </row>
    <row r="752" spans="4:5" ht="14">
      <c r="D752" s="95"/>
      <c r="E752" s="95"/>
    </row>
    <row r="753" spans="4:5" ht="14">
      <c r="D753" s="95"/>
      <c r="E753" s="95"/>
    </row>
    <row r="754" spans="4:5" ht="14">
      <c r="D754" s="95"/>
      <c r="E754" s="95"/>
    </row>
    <row r="755" spans="4:5" ht="14">
      <c r="D755" s="95"/>
      <c r="E755" s="95"/>
    </row>
    <row r="756" spans="4:5" ht="14">
      <c r="D756" s="95"/>
      <c r="E756" s="95"/>
    </row>
    <row r="757" spans="4:5" ht="14">
      <c r="D757" s="95"/>
      <c r="E757" s="95"/>
    </row>
    <row r="758" spans="4:5" ht="14">
      <c r="D758" s="95"/>
      <c r="E758" s="95"/>
    </row>
    <row r="759" spans="4:5" ht="14">
      <c r="D759" s="95"/>
      <c r="E759" s="95"/>
    </row>
    <row r="760" spans="4:5" ht="14">
      <c r="D760" s="95"/>
      <c r="E760" s="95"/>
    </row>
    <row r="761" spans="4:5" ht="14">
      <c r="D761" s="95"/>
      <c r="E761" s="95"/>
    </row>
    <row r="762" spans="4:5" ht="14">
      <c r="D762" s="95"/>
      <c r="E762" s="95"/>
    </row>
    <row r="763" spans="4:5" ht="14">
      <c r="D763" s="95"/>
      <c r="E763" s="95"/>
    </row>
    <row r="764" spans="4:5" ht="14">
      <c r="D764" s="95"/>
      <c r="E764" s="95"/>
    </row>
    <row r="765" spans="4:5" ht="14">
      <c r="D765" s="95"/>
      <c r="E765" s="95"/>
    </row>
    <row r="766" spans="4:5" ht="14">
      <c r="D766" s="95"/>
      <c r="E766" s="95"/>
    </row>
    <row r="767" spans="4:5" ht="14">
      <c r="D767" s="95"/>
      <c r="E767" s="95"/>
    </row>
    <row r="768" spans="4:5" ht="14">
      <c r="D768" s="95"/>
      <c r="E768" s="95"/>
    </row>
    <row r="769" spans="4:5" ht="14">
      <c r="D769" s="95"/>
      <c r="E769" s="95"/>
    </row>
    <row r="770" spans="4:5" ht="14">
      <c r="D770" s="95"/>
      <c r="E770" s="95"/>
    </row>
    <row r="771" spans="4:5" ht="14">
      <c r="D771" s="95"/>
      <c r="E771" s="95"/>
    </row>
    <row r="772" spans="4:5" ht="14">
      <c r="D772" s="95"/>
      <c r="E772" s="95"/>
    </row>
    <row r="773" spans="4:5" ht="14">
      <c r="D773" s="95"/>
      <c r="E773" s="95"/>
    </row>
    <row r="774" spans="4:5" ht="14">
      <c r="D774" s="95"/>
      <c r="E774" s="95"/>
    </row>
    <row r="775" spans="4:5" ht="14">
      <c r="D775" s="95"/>
      <c r="E775" s="95"/>
    </row>
    <row r="776" spans="4:5" ht="14">
      <c r="D776" s="95"/>
      <c r="E776" s="95"/>
    </row>
    <row r="777" spans="4:5" ht="14">
      <c r="D777" s="95"/>
      <c r="E777" s="95"/>
    </row>
    <row r="778" spans="4:5" ht="14">
      <c r="D778" s="95"/>
      <c r="E778" s="95"/>
    </row>
    <row r="779" spans="4:5" ht="14">
      <c r="D779" s="95"/>
      <c r="E779" s="95"/>
    </row>
    <row r="780" spans="4:5" ht="14">
      <c r="D780" s="95"/>
      <c r="E780" s="95"/>
    </row>
    <row r="781" spans="4:5" ht="14">
      <c r="D781" s="95"/>
      <c r="E781" s="95"/>
    </row>
    <row r="782" spans="4:5" ht="14">
      <c r="D782" s="95"/>
      <c r="E782" s="95"/>
    </row>
    <row r="783" spans="4:5" ht="14">
      <c r="D783" s="95"/>
      <c r="E783" s="95"/>
    </row>
    <row r="784" spans="4:5" ht="14">
      <c r="D784" s="95"/>
      <c r="E784" s="95"/>
    </row>
    <row r="785" spans="4:5" ht="14">
      <c r="D785" s="95"/>
      <c r="E785" s="95"/>
    </row>
    <row r="786" spans="4:5" ht="14">
      <c r="D786" s="95"/>
      <c r="E786" s="95"/>
    </row>
    <row r="787" spans="4:5" ht="14">
      <c r="D787" s="95"/>
      <c r="E787" s="95"/>
    </row>
    <row r="788" spans="4:5" ht="14">
      <c r="D788" s="95"/>
      <c r="E788" s="95"/>
    </row>
    <row r="789" spans="4:5" ht="14">
      <c r="D789" s="95"/>
      <c r="E789" s="95"/>
    </row>
    <row r="790" spans="4:5" ht="14">
      <c r="D790" s="95"/>
      <c r="E790" s="95"/>
    </row>
    <row r="791" spans="4:5" ht="14">
      <c r="D791" s="95"/>
      <c r="E791" s="95"/>
    </row>
    <row r="792" spans="4:5" ht="14">
      <c r="D792" s="95"/>
      <c r="E792" s="95"/>
    </row>
    <row r="793" spans="4:5" ht="14">
      <c r="D793" s="95"/>
      <c r="E793" s="95"/>
    </row>
    <row r="794" spans="4:5" ht="14">
      <c r="D794" s="95"/>
      <c r="E794" s="95"/>
    </row>
    <row r="795" spans="4:5" ht="14">
      <c r="D795" s="95"/>
      <c r="E795" s="95"/>
    </row>
    <row r="796" spans="4:5" ht="14">
      <c r="D796" s="95"/>
      <c r="E796" s="95"/>
    </row>
    <row r="797" spans="4:5" ht="14">
      <c r="D797" s="95"/>
      <c r="E797" s="95"/>
    </row>
    <row r="798" spans="4:5" ht="14">
      <c r="D798" s="95"/>
      <c r="E798" s="95"/>
    </row>
    <row r="799" spans="4:5" ht="14">
      <c r="D799" s="95"/>
      <c r="E799" s="95"/>
    </row>
    <row r="800" spans="4:5" ht="14">
      <c r="D800" s="95"/>
      <c r="E800" s="95"/>
    </row>
    <row r="801" spans="4:5" ht="14">
      <c r="D801" s="95"/>
      <c r="E801" s="95"/>
    </row>
    <row r="802" spans="4:5" ht="14">
      <c r="D802" s="95"/>
      <c r="E802" s="95"/>
    </row>
    <row r="803" spans="4:5" ht="14">
      <c r="D803" s="95"/>
      <c r="E803" s="95"/>
    </row>
    <row r="804" spans="4:5" ht="14">
      <c r="D804" s="95"/>
      <c r="E804" s="95"/>
    </row>
    <row r="805" spans="4:5" ht="14">
      <c r="D805" s="95"/>
      <c r="E805" s="95"/>
    </row>
    <row r="806" spans="4:5" ht="14">
      <c r="D806" s="95"/>
      <c r="E806" s="95"/>
    </row>
    <row r="807" spans="4:5" ht="14">
      <c r="D807" s="95"/>
      <c r="E807" s="95"/>
    </row>
    <row r="808" spans="4:5" ht="14">
      <c r="D808" s="95"/>
      <c r="E808" s="95"/>
    </row>
    <row r="809" spans="4:5" ht="14">
      <c r="D809" s="95"/>
      <c r="E809" s="95"/>
    </row>
    <row r="810" spans="4:5" ht="14">
      <c r="D810" s="95"/>
      <c r="E810" s="95"/>
    </row>
    <row r="811" spans="4:5" ht="14">
      <c r="D811" s="95"/>
      <c r="E811" s="95"/>
    </row>
    <row r="812" spans="4:5" ht="14">
      <c r="D812" s="95"/>
      <c r="E812" s="95"/>
    </row>
    <row r="813" spans="4:5" ht="14">
      <c r="D813" s="95"/>
      <c r="E813" s="95"/>
    </row>
    <row r="814" spans="4:5" ht="14">
      <c r="D814" s="95"/>
      <c r="E814" s="95"/>
    </row>
    <row r="815" spans="4:5" ht="14">
      <c r="D815" s="95"/>
      <c r="E815" s="95"/>
    </row>
    <row r="816" spans="4:5" ht="14">
      <c r="D816" s="95"/>
      <c r="E816" s="95"/>
    </row>
    <row r="817" spans="4:5" ht="14">
      <c r="D817" s="95"/>
      <c r="E817" s="95"/>
    </row>
    <row r="818" spans="4:5" ht="14">
      <c r="D818" s="95"/>
      <c r="E818" s="95"/>
    </row>
    <row r="819" spans="4:5" ht="14">
      <c r="D819" s="95"/>
      <c r="E819" s="95"/>
    </row>
    <row r="820" spans="4:5" ht="14">
      <c r="D820" s="95"/>
      <c r="E820" s="95"/>
    </row>
    <row r="821" spans="4:5" ht="14">
      <c r="D821" s="95"/>
      <c r="E821" s="95"/>
    </row>
    <row r="822" spans="4:5" ht="14">
      <c r="D822" s="95"/>
      <c r="E822" s="95"/>
    </row>
    <row r="823" spans="4:5" ht="14">
      <c r="D823" s="95"/>
      <c r="E823" s="95"/>
    </row>
    <row r="824" spans="4:5" ht="14">
      <c r="D824" s="95"/>
      <c r="E824" s="95"/>
    </row>
    <row r="825" spans="4:5" ht="14">
      <c r="D825" s="95"/>
      <c r="E825" s="95"/>
    </row>
    <row r="826" spans="4:5" ht="14">
      <c r="D826" s="95"/>
      <c r="E826" s="95"/>
    </row>
    <row r="827" spans="4:5" ht="14">
      <c r="D827" s="95"/>
      <c r="E827" s="95"/>
    </row>
    <row r="828" spans="4:5" ht="14">
      <c r="D828" s="95"/>
      <c r="E828" s="95"/>
    </row>
    <row r="829" spans="4:5" ht="14">
      <c r="D829" s="95"/>
      <c r="E829" s="95"/>
    </row>
    <row r="830" spans="4:5" ht="14">
      <c r="D830" s="95"/>
      <c r="E830" s="95"/>
    </row>
    <row r="831" spans="4:5" ht="14">
      <c r="D831" s="95"/>
      <c r="E831" s="95"/>
    </row>
    <row r="832" spans="4:5" ht="14">
      <c r="D832" s="95"/>
      <c r="E832" s="95"/>
    </row>
    <row r="833" spans="4:5" ht="14">
      <c r="D833" s="95"/>
      <c r="E833" s="95"/>
    </row>
    <row r="834" spans="4:5" ht="14">
      <c r="D834" s="95"/>
      <c r="E834" s="95"/>
    </row>
    <row r="835" spans="4:5" ht="14">
      <c r="D835" s="95"/>
      <c r="E835" s="95"/>
    </row>
    <row r="836" spans="4:5" ht="14">
      <c r="D836" s="95"/>
      <c r="E836" s="95"/>
    </row>
    <row r="837" spans="4:5" ht="14">
      <c r="D837" s="95"/>
      <c r="E837" s="95"/>
    </row>
    <row r="838" spans="4:5" ht="14">
      <c r="D838" s="95"/>
      <c r="E838" s="95"/>
    </row>
    <row r="839" spans="4:5" ht="14">
      <c r="D839" s="95"/>
      <c r="E839" s="95"/>
    </row>
    <row r="840" spans="4:5" ht="14">
      <c r="D840" s="95"/>
      <c r="E840" s="95"/>
    </row>
    <row r="841" spans="4:5" ht="14">
      <c r="D841" s="95"/>
      <c r="E841" s="95"/>
    </row>
    <row r="842" spans="4:5" ht="14">
      <c r="D842" s="95"/>
      <c r="E842" s="95"/>
    </row>
    <row r="843" spans="4:5" ht="14">
      <c r="D843" s="95"/>
      <c r="E843" s="95"/>
    </row>
    <row r="844" spans="4:5" ht="14">
      <c r="D844" s="95"/>
      <c r="E844" s="95"/>
    </row>
    <row r="845" spans="4:5" ht="14">
      <c r="D845" s="95"/>
      <c r="E845" s="95"/>
    </row>
    <row r="846" spans="4:5" ht="14">
      <c r="D846" s="95"/>
      <c r="E846" s="95"/>
    </row>
    <row r="847" spans="4:5" ht="14">
      <c r="D847" s="95"/>
      <c r="E847" s="95"/>
    </row>
    <row r="848" spans="4:5" ht="14">
      <c r="D848" s="95"/>
      <c r="E848" s="95"/>
    </row>
    <row r="849" spans="4:5" ht="14">
      <c r="D849" s="95"/>
      <c r="E849" s="95"/>
    </row>
    <row r="850" spans="4:5" ht="14">
      <c r="D850" s="95"/>
      <c r="E850" s="95"/>
    </row>
    <row r="851" spans="4:5" ht="14">
      <c r="D851" s="95"/>
      <c r="E851" s="95"/>
    </row>
    <row r="852" spans="4:5" ht="14">
      <c r="D852" s="95"/>
      <c r="E852" s="95"/>
    </row>
    <row r="853" spans="4:5" ht="14">
      <c r="D853" s="95"/>
      <c r="E853" s="95"/>
    </row>
    <row r="854" spans="4:5" ht="14">
      <c r="D854" s="95"/>
      <c r="E854" s="95"/>
    </row>
    <row r="855" spans="4:5" ht="14">
      <c r="D855" s="95"/>
      <c r="E855" s="95"/>
    </row>
    <row r="856" spans="4:5" ht="14">
      <c r="D856" s="95"/>
      <c r="E856" s="95"/>
    </row>
    <row r="857" spans="4:5" ht="14">
      <c r="D857" s="95"/>
      <c r="E857" s="95"/>
    </row>
    <row r="858" spans="4:5" ht="14">
      <c r="D858" s="95"/>
      <c r="E858" s="95"/>
    </row>
    <row r="859" spans="4:5" ht="14">
      <c r="D859" s="95"/>
      <c r="E859" s="95"/>
    </row>
    <row r="860" spans="4:5" ht="14">
      <c r="D860" s="95"/>
      <c r="E860" s="95"/>
    </row>
    <row r="861" spans="4:5" ht="14">
      <c r="D861" s="95"/>
      <c r="E861" s="95"/>
    </row>
    <row r="862" spans="4:5" ht="14">
      <c r="D862" s="95"/>
      <c r="E862" s="95"/>
    </row>
    <row r="863" spans="4:5" ht="14">
      <c r="D863" s="95"/>
      <c r="E863" s="95"/>
    </row>
    <row r="864" spans="4:5" ht="14">
      <c r="D864" s="95"/>
      <c r="E864" s="95"/>
    </row>
    <row r="865" spans="4:5" ht="14">
      <c r="D865" s="95"/>
      <c r="E865" s="95"/>
    </row>
    <row r="866" spans="4:5" ht="14">
      <c r="D866" s="95"/>
      <c r="E866" s="95"/>
    </row>
    <row r="867" spans="4:5" ht="14">
      <c r="D867" s="95"/>
      <c r="E867" s="95"/>
    </row>
    <row r="868" spans="4:5" ht="14">
      <c r="D868" s="95"/>
      <c r="E868" s="95"/>
    </row>
    <row r="869" spans="4:5" ht="14">
      <c r="D869" s="95"/>
      <c r="E869" s="95"/>
    </row>
    <row r="870" spans="4:5" ht="14">
      <c r="D870" s="95"/>
      <c r="E870" s="95"/>
    </row>
    <row r="871" spans="4:5" ht="14">
      <c r="D871" s="95"/>
      <c r="E871" s="95"/>
    </row>
    <row r="872" spans="4:5" ht="14">
      <c r="D872" s="95"/>
      <c r="E872" s="95"/>
    </row>
    <row r="873" spans="4:5" ht="14">
      <c r="D873" s="95"/>
      <c r="E873" s="95"/>
    </row>
    <row r="874" spans="4:5" ht="14">
      <c r="D874" s="95"/>
      <c r="E874" s="95"/>
    </row>
    <row r="875" spans="4:5" ht="14">
      <c r="D875" s="95"/>
      <c r="E875" s="95"/>
    </row>
    <row r="876" spans="4:5" ht="14">
      <c r="D876" s="95"/>
      <c r="E876" s="95"/>
    </row>
    <row r="877" spans="4:5" ht="14">
      <c r="D877" s="95"/>
      <c r="E877" s="95"/>
    </row>
    <row r="878" spans="4:5" ht="14">
      <c r="D878" s="95"/>
      <c r="E878" s="95"/>
    </row>
    <row r="879" spans="4:5" ht="14">
      <c r="D879" s="95"/>
      <c r="E879" s="95"/>
    </row>
    <row r="880" spans="4:5" ht="14">
      <c r="D880" s="95"/>
      <c r="E880" s="95"/>
    </row>
    <row r="881" spans="4:5" ht="14">
      <c r="D881" s="95"/>
      <c r="E881" s="95"/>
    </row>
    <row r="882" spans="4:5" ht="14">
      <c r="D882" s="95"/>
      <c r="E882" s="95"/>
    </row>
    <row r="883" spans="4:5" ht="14">
      <c r="D883" s="95"/>
      <c r="E883" s="95"/>
    </row>
    <row r="884" spans="4:5" ht="14">
      <c r="D884" s="95"/>
      <c r="E884" s="95"/>
    </row>
    <row r="885" spans="4:5" ht="14">
      <c r="D885" s="95"/>
      <c r="E885" s="95"/>
    </row>
    <row r="886" spans="4:5" ht="14">
      <c r="D886" s="95"/>
      <c r="E886" s="95"/>
    </row>
    <row r="887" spans="4:5" ht="14">
      <c r="D887" s="95"/>
      <c r="E887" s="95"/>
    </row>
    <row r="888" spans="4:5" ht="14">
      <c r="D888" s="95"/>
      <c r="E888" s="95"/>
    </row>
    <row r="889" spans="4:5" ht="14">
      <c r="D889" s="95"/>
      <c r="E889" s="95"/>
    </row>
    <row r="890" spans="4:5" ht="14">
      <c r="D890" s="95"/>
      <c r="E890" s="95"/>
    </row>
    <row r="891" spans="4:5" ht="14">
      <c r="D891" s="95"/>
      <c r="E891" s="95"/>
    </row>
    <row r="892" spans="4:5" ht="14">
      <c r="D892" s="95"/>
      <c r="E892" s="95"/>
    </row>
    <row r="893" spans="4:5" ht="14">
      <c r="D893" s="95"/>
      <c r="E893" s="95"/>
    </row>
    <row r="894" spans="4:5" ht="14">
      <c r="D894" s="95"/>
      <c r="E894" s="95"/>
    </row>
    <row r="895" spans="4:5" ht="14">
      <c r="D895" s="95"/>
      <c r="E895" s="95"/>
    </row>
    <row r="896" spans="4:5" ht="14">
      <c r="D896" s="95"/>
      <c r="E896" s="95"/>
    </row>
    <row r="897" spans="4:5" ht="14">
      <c r="D897" s="95"/>
      <c r="E897" s="95"/>
    </row>
    <row r="898" spans="4:5" ht="14">
      <c r="D898" s="95"/>
      <c r="E898" s="95"/>
    </row>
    <row r="899" spans="4:5" ht="14">
      <c r="D899" s="95"/>
      <c r="E899" s="95"/>
    </row>
    <row r="900" spans="4:5" ht="14">
      <c r="D900" s="95"/>
      <c r="E900" s="95"/>
    </row>
    <row r="901" spans="4:5" ht="14">
      <c r="D901" s="95"/>
      <c r="E901" s="95"/>
    </row>
    <row r="902" spans="4:5" ht="14">
      <c r="D902" s="95"/>
      <c r="E902" s="95"/>
    </row>
    <row r="903" spans="4:5" ht="14">
      <c r="D903" s="95"/>
      <c r="E903" s="95"/>
    </row>
    <row r="904" spans="4:5" ht="14">
      <c r="D904" s="95"/>
      <c r="E904" s="95"/>
    </row>
    <row r="905" spans="4:5" ht="14">
      <c r="D905" s="95"/>
      <c r="E905" s="95"/>
    </row>
    <row r="906" spans="4:5" ht="14">
      <c r="D906" s="95"/>
      <c r="E906" s="95"/>
    </row>
    <row r="907" spans="4:5" ht="14">
      <c r="D907" s="95"/>
      <c r="E907" s="95"/>
    </row>
    <row r="908" spans="4:5" ht="14">
      <c r="D908" s="95"/>
      <c r="E908" s="95"/>
    </row>
    <row r="909" spans="4:5" ht="14">
      <c r="D909" s="95"/>
      <c r="E909" s="95"/>
    </row>
    <row r="910" spans="4:5" ht="14">
      <c r="D910" s="95"/>
      <c r="E910" s="95"/>
    </row>
    <row r="911" spans="4:5" ht="14">
      <c r="D911" s="95"/>
      <c r="E911" s="95"/>
    </row>
    <row r="912" spans="4:5" ht="14">
      <c r="D912" s="95"/>
      <c r="E912" s="95"/>
    </row>
    <row r="913" spans="4:5" ht="14">
      <c r="D913" s="95"/>
      <c r="E913" s="95"/>
    </row>
    <row r="914" spans="4:5" ht="14">
      <c r="D914" s="95"/>
      <c r="E914" s="95"/>
    </row>
    <row r="915" spans="4:5" ht="14">
      <c r="D915" s="95"/>
      <c r="E915" s="95"/>
    </row>
    <row r="916" spans="4:5" ht="14">
      <c r="D916" s="95"/>
      <c r="E916" s="95"/>
    </row>
    <row r="917" spans="4:5" ht="14">
      <c r="D917" s="95"/>
      <c r="E917" s="95"/>
    </row>
    <row r="918" spans="4:5" ht="14">
      <c r="D918" s="95"/>
      <c r="E918" s="95"/>
    </row>
    <row r="919" spans="4:5" ht="14">
      <c r="D919" s="95"/>
      <c r="E919" s="95"/>
    </row>
    <row r="920" spans="4:5" ht="14">
      <c r="D920" s="95"/>
      <c r="E920" s="95"/>
    </row>
    <row r="921" spans="4:5" ht="14">
      <c r="D921" s="95"/>
      <c r="E921" s="95"/>
    </row>
    <row r="922" spans="4:5" ht="14">
      <c r="D922" s="95"/>
      <c r="E922" s="95"/>
    </row>
    <row r="923" spans="4:5" ht="14">
      <c r="D923" s="95"/>
      <c r="E923" s="95"/>
    </row>
    <row r="924" spans="4:5" ht="14">
      <c r="D924" s="95"/>
      <c r="E924" s="95"/>
    </row>
    <row r="925" spans="4:5" ht="14">
      <c r="D925" s="95"/>
      <c r="E925" s="95"/>
    </row>
    <row r="926" spans="4:5" ht="14">
      <c r="D926" s="95"/>
      <c r="E926" s="95"/>
    </row>
    <row r="927" spans="4:5" ht="14">
      <c r="D927" s="95"/>
      <c r="E927" s="95"/>
    </row>
    <row r="928" spans="4:5" ht="14">
      <c r="D928" s="95"/>
      <c r="E928" s="95"/>
    </row>
    <row r="929" spans="4:5" ht="14">
      <c r="D929" s="95"/>
      <c r="E929" s="95"/>
    </row>
    <row r="930" spans="4:5" ht="14">
      <c r="D930" s="95"/>
      <c r="E930" s="95"/>
    </row>
    <row r="931" spans="4:5" ht="14">
      <c r="D931" s="95"/>
      <c r="E931" s="95"/>
    </row>
    <row r="932" spans="4:5" ht="14">
      <c r="D932" s="95"/>
      <c r="E932" s="95"/>
    </row>
    <row r="933" spans="4:5" ht="14">
      <c r="D933" s="95"/>
      <c r="E933" s="95"/>
    </row>
    <row r="934" spans="4:5" ht="14">
      <c r="D934" s="95"/>
      <c r="E934" s="95"/>
    </row>
    <row r="935" spans="4:5" ht="14">
      <c r="D935" s="95"/>
      <c r="E935" s="95"/>
    </row>
    <row r="936" spans="4:5" ht="14">
      <c r="D936" s="95"/>
      <c r="E936" s="95"/>
    </row>
    <row r="937" spans="4:5" ht="14">
      <c r="D937" s="95"/>
      <c r="E937" s="95"/>
    </row>
    <row r="938" spans="4:5" ht="14">
      <c r="D938" s="95"/>
      <c r="E938" s="95"/>
    </row>
    <row r="939" spans="4:5" ht="14">
      <c r="D939" s="95"/>
      <c r="E939" s="95"/>
    </row>
    <row r="940" spans="4:5" ht="14">
      <c r="D940" s="95"/>
      <c r="E940" s="95"/>
    </row>
    <row r="941" spans="4:5" ht="14">
      <c r="D941" s="95"/>
      <c r="E941" s="95"/>
    </row>
    <row r="942" spans="4:5" ht="14">
      <c r="D942" s="95"/>
      <c r="E942" s="95"/>
    </row>
    <row r="943" spans="4:5" ht="14">
      <c r="D943" s="95"/>
      <c r="E943" s="95"/>
    </row>
    <row r="944" spans="4:5" ht="14">
      <c r="D944" s="95"/>
      <c r="E944" s="95"/>
    </row>
    <row r="945" spans="4:5" ht="14">
      <c r="D945" s="95"/>
      <c r="E945" s="95"/>
    </row>
    <row r="946" spans="4:5" ht="14">
      <c r="D946" s="95"/>
      <c r="E946" s="95"/>
    </row>
    <row r="947" spans="4:5" ht="14">
      <c r="D947" s="95"/>
      <c r="E947" s="95"/>
    </row>
    <row r="948" spans="4:5" ht="14">
      <c r="D948" s="95"/>
      <c r="E948" s="95"/>
    </row>
    <row r="949" spans="4:5" ht="14">
      <c r="D949" s="95"/>
      <c r="E949" s="95"/>
    </row>
    <row r="950" spans="4:5" ht="14">
      <c r="D950" s="95"/>
      <c r="E950" s="95"/>
    </row>
    <row r="951" spans="4:5" ht="14">
      <c r="D951" s="95"/>
      <c r="E951" s="95"/>
    </row>
    <row r="952" spans="4:5" ht="14">
      <c r="D952" s="95"/>
      <c r="E952" s="95"/>
    </row>
    <row r="953" spans="4:5" ht="14">
      <c r="D953" s="95"/>
      <c r="E953" s="95"/>
    </row>
    <row r="954" spans="4:5" ht="14">
      <c r="D954" s="95"/>
      <c r="E954" s="95"/>
    </row>
    <row r="955" spans="4:5" ht="14">
      <c r="D955" s="95"/>
      <c r="E955" s="95"/>
    </row>
    <row r="956" spans="4:5" ht="14">
      <c r="D956" s="95"/>
      <c r="E956" s="95"/>
    </row>
    <row r="957" spans="4:5" ht="14">
      <c r="D957" s="95"/>
      <c r="E957" s="95"/>
    </row>
    <row r="958" spans="4:5" ht="14">
      <c r="D958" s="95"/>
      <c r="E958" s="95"/>
    </row>
    <row r="959" spans="4:5" ht="14">
      <c r="D959" s="95"/>
      <c r="E959" s="95"/>
    </row>
    <row r="960" spans="4:5" ht="14">
      <c r="D960" s="95"/>
      <c r="E960" s="95"/>
    </row>
    <row r="961" spans="4:5" ht="14">
      <c r="D961" s="95"/>
      <c r="E961" s="95"/>
    </row>
    <row r="962" spans="4:5" ht="14">
      <c r="D962" s="95"/>
      <c r="E962" s="95"/>
    </row>
    <row r="963" spans="4:5" ht="14">
      <c r="D963" s="95"/>
      <c r="E963" s="95"/>
    </row>
    <row r="964" spans="4:5" ht="14">
      <c r="D964" s="95"/>
      <c r="E964" s="95"/>
    </row>
    <row r="965" spans="4:5" ht="14">
      <c r="D965" s="95"/>
      <c r="E965" s="95"/>
    </row>
    <row r="966" spans="4:5" ht="14">
      <c r="D966" s="95"/>
      <c r="E966" s="95"/>
    </row>
    <row r="967" spans="4:5" ht="14">
      <c r="D967" s="95"/>
      <c r="E967" s="95"/>
    </row>
    <row r="968" spans="4:5" ht="14">
      <c r="D968" s="95"/>
      <c r="E968" s="95"/>
    </row>
    <row r="969" spans="4:5" ht="14">
      <c r="D969" s="95"/>
      <c r="E969" s="95"/>
    </row>
    <row r="970" spans="4:5" ht="14">
      <c r="D970" s="95"/>
      <c r="E970" s="95"/>
    </row>
    <row r="971" spans="4:5" ht="14">
      <c r="D971" s="95"/>
      <c r="E971" s="95"/>
    </row>
    <row r="972" spans="4:5" ht="14">
      <c r="D972" s="95"/>
      <c r="E972" s="95"/>
    </row>
    <row r="973" spans="4:5" ht="14">
      <c r="D973" s="95"/>
      <c r="E973" s="95"/>
    </row>
    <row r="974" spans="4:5" ht="14">
      <c r="D974" s="95"/>
      <c r="E974" s="95"/>
    </row>
    <row r="975" spans="4:5" ht="14">
      <c r="D975" s="95"/>
      <c r="E975" s="95"/>
    </row>
    <row r="976" spans="4:5" ht="14">
      <c r="D976" s="95"/>
      <c r="E976" s="95"/>
    </row>
    <row r="977" spans="4:5" ht="14">
      <c r="D977" s="95"/>
      <c r="E977" s="95"/>
    </row>
    <row r="978" spans="4:5" ht="14">
      <c r="D978" s="95"/>
      <c r="E978" s="95"/>
    </row>
    <row r="979" spans="4:5" ht="14">
      <c r="D979" s="95"/>
      <c r="E979" s="95"/>
    </row>
    <row r="980" spans="4:5" ht="14">
      <c r="D980" s="95"/>
      <c r="E980" s="95"/>
    </row>
    <row r="981" spans="4:5" ht="14">
      <c r="D981" s="95"/>
      <c r="E981" s="95"/>
    </row>
    <row r="982" spans="4:5" ht="14">
      <c r="D982" s="95"/>
      <c r="E982" s="95"/>
    </row>
    <row r="983" spans="4:5" ht="14">
      <c r="D983" s="95"/>
      <c r="E983" s="95"/>
    </row>
    <row r="984" spans="4:5" ht="14">
      <c r="D984" s="95"/>
      <c r="E984" s="95"/>
    </row>
    <row r="985" spans="4:5" ht="14">
      <c r="D985" s="95"/>
      <c r="E985" s="95"/>
    </row>
    <row r="986" spans="4:5" ht="14">
      <c r="D986" s="95"/>
      <c r="E986" s="95"/>
    </row>
    <row r="987" spans="4:5" ht="14">
      <c r="D987" s="95"/>
      <c r="E987" s="95"/>
    </row>
    <row r="988" spans="4:5" ht="14">
      <c r="D988" s="95"/>
      <c r="E988" s="95"/>
    </row>
    <row r="989" spans="4:5" ht="14">
      <c r="D989" s="95"/>
      <c r="E989" s="95"/>
    </row>
    <row r="990" spans="4:5" ht="14">
      <c r="D990" s="95"/>
      <c r="E990" s="95"/>
    </row>
    <row r="991" spans="4:5" ht="14">
      <c r="D991" s="95"/>
      <c r="E991" s="95"/>
    </row>
    <row r="992" spans="4:5" ht="14">
      <c r="D992" s="95"/>
      <c r="E992" s="95"/>
    </row>
    <row r="993" spans="4:5" ht="14">
      <c r="D993" s="95"/>
      <c r="E993" s="95"/>
    </row>
    <row r="994" spans="4:5" ht="14">
      <c r="D994" s="95"/>
      <c r="E994" s="95"/>
    </row>
    <row r="995" spans="4:5" ht="14">
      <c r="D995" s="95"/>
      <c r="E995" s="95"/>
    </row>
    <row r="996" spans="4:5" ht="14">
      <c r="D996" s="95"/>
      <c r="E996" s="95"/>
    </row>
    <row r="997" spans="4:5" ht="14">
      <c r="D997" s="95"/>
      <c r="E997" s="95"/>
    </row>
    <row r="998" spans="4:5" ht="14">
      <c r="D998" s="95"/>
      <c r="E998" s="95"/>
    </row>
    <row r="999" spans="4:5" ht="14">
      <c r="D999" s="95"/>
      <c r="E999" s="95"/>
    </row>
    <row r="1000" spans="4:5" ht="14">
      <c r="D1000" s="95"/>
      <c r="E1000" s="95"/>
    </row>
  </sheetData>
  <autoFilter ref="B5:H19" xr:uid="{00000000-0009-0000-0000-00000C000000}"/>
  <mergeCells count="2">
    <mergeCell ref="B2:C2"/>
    <mergeCell ref="B3:C3"/>
  </mergeCells>
  <conditionalFormatting sqref="B6:B505">
    <cfRule type="expression" dxfId="35" priority="1">
      <formula>AND($B6&lt;&gt;"",MOD(SUM(--($B5:$B$5&lt;&gt;$B6:$B$6))+1,2))</formula>
    </cfRule>
  </conditionalFormatting>
  <conditionalFormatting sqref="B6:G505">
    <cfRule type="expression" dxfId="34" priority="2">
      <formula>$B6&lt;&gt;""</formula>
    </cfRule>
  </conditionalFormatting>
  <conditionalFormatting sqref="H6:H505">
    <cfRule type="expression" dxfId="33" priority="3">
      <formula>$B6&lt;&gt;""</formula>
    </cfRule>
  </conditionalFormatting>
  <dataValidations count="1">
    <dataValidation type="list" allowBlank="1" sqref="C6:C505" xr:uid="{00000000-0002-0000-0C00-000000000000}">
      <formula1>rngTexty</formula1>
    </dataValidation>
  </dataValidations>
  <pageMargins left="0.39370078740157483" right="0.39370078740157483" top="0.39370078740157483" bottom="0.62992125984251968" header="0" footer="0"/>
  <pageSetup paperSize="9" orientation="portrait"/>
  <headerFooter>
    <oddFooter>&amp;CStrana &amp;P z</oddFooter>
  </headerFooter>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G1000"/>
  <sheetViews>
    <sheetView showGridLines="0" workbookViewId="0">
      <pane ySplit="5" topLeftCell="A6" activePane="bottomLeft" state="frozen"/>
      <selection pane="bottomLeft" activeCell="B7" sqref="B7"/>
    </sheetView>
  </sheetViews>
  <sheetFormatPr baseColWidth="10" defaultColWidth="14.3984375" defaultRowHeight="15.75" customHeight="1"/>
  <cols>
    <col min="1" max="1" width="2.796875" customWidth="1"/>
    <col min="2" max="2" width="10.19921875" customWidth="1"/>
    <col min="3" max="3" width="18.796875" customWidth="1"/>
    <col min="4" max="7" width="15.796875" customWidth="1"/>
    <col min="8" max="27" width="8.796875" customWidth="1"/>
  </cols>
  <sheetData>
    <row r="1" spans="2:7" ht="14">
      <c r="D1" s="95"/>
    </row>
    <row r="2" spans="2:7" ht="20.25" customHeight="1">
      <c r="B2" s="431" t="s">
        <v>5</v>
      </c>
      <c r="C2" s="432"/>
      <c r="D2" s="96"/>
      <c r="E2" s="4" t="s">
        <v>6</v>
      </c>
      <c r="F2" s="5" t="s">
        <v>7</v>
      </c>
      <c r="G2" s="6" t="s">
        <v>8</v>
      </c>
    </row>
    <row r="3" spans="2:7" ht="18" customHeight="1">
      <c r="B3" s="437" t="s">
        <v>627</v>
      </c>
      <c r="C3" s="434"/>
      <c r="D3" s="97"/>
      <c r="E3" s="8">
        <f t="shared" ref="E3:F3" si="0">SUBTOTAL(9,E6:E505)</f>
        <v>24450</v>
      </c>
      <c r="F3" s="8">
        <f t="shared" si="0"/>
        <v>25500</v>
      </c>
      <c r="G3" s="9">
        <v>7162</v>
      </c>
    </row>
    <row r="4" spans="2:7" ht="14">
      <c r="D4" s="95"/>
    </row>
    <row r="5" spans="2:7" ht="18" customHeight="1">
      <c r="B5" s="10" t="s">
        <v>9</v>
      </c>
      <c r="C5" s="11" t="s">
        <v>600</v>
      </c>
      <c r="D5" s="98" t="s">
        <v>11</v>
      </c>
      <c r="E5" s="5" t="s">
        <v>12</v>
      </c>
      <c r="F5" s="5" t="s">
        <v>13</v>
      </c>
      <c r="G5" s="6" t="s">
        <v>14</v>
      </c>
    </row>
    <row r="6" spans="2:7" ht="15">
      <c r="B6" s="12" t="s">
        <v>628</v>
      </c>
      <c r="C6" s="13"/>
      <c r="D6" s="110" t="s">
        <v>629</v>
      </c>
      <c r="E6" s="15">
        <v>500</v>
      </c>
      <c r="F6" s="15"/>
      <c r="G6" s="15">
        <f>G3+E6</f>
        <v>7662</v>
      </c>
    </row>
    <row r="7" spans="2:7" ht="15">
      <c r="B7" s="12" t="s">
        <v>630</v>
      </c>
      <c r="C7" s="13" t="s">
        <v>20</v>
      </c>
      <c r="D7" s="110"/>
      <c r="E7" s="15"/>
      <c r="F7" s="15">
        <v>5000</v>
      </c>
      <c r="G7" s="15">
        <f>G6-F7</f>
        <v>2662</v>
      </c>
    </row>
    <row r="8" spans="2:7" ht="15">
      <c r="B8" s="12" t="s">
        <v>631</v>
      </c>
      <c r="C8" s="13"/>
      <c r="D8" s="110" t="s">
        <v>632</v>
      </c>
      <c r="E8" s="15">
        <v>14500</v>
      </c>
      <c r="F8" s="15"/>
      <c r="G8" s="15">
        <f t="shared" ref="G8:G10" si="1">G7+E8</f>
        <v>17162</v>
      </c>
    </row>
    <row r="9" spans="2:7" ht="15">
      <c r="B9" s="12" t="s">
        <v>631</v>
      </c>
      <c r="C9" s="13" t="s">
        <v>633</v>
      </c>
      <c r="D9" s="100"/>
      <c r="E9" s="15">
        <v>525</v>
      </c>
      <c r="F9" s="15"/>
      <c r="G9" s="15">
        <f t="shared" si="1"/>
        <v>17687</v>
      </c>
    </row>
    <row r="10" spans="2:7" ht="15">
      <c r="B10" s="12" t="s">
        <v>634</v>
      </c>
      <c r="C10" s="13"/>
      <c r="D10" s="110" t="s">
        <v>635</v>
      </c>
      <c r="E10" s="15">
        <v>6800</v>
      </c>
      <c r="F10" s="15"/>
      <c r="G10" s="15">
        <f t="shared" si="1"/>
        <v>24487</v>
      </c>
    </row>
    <row r="11" spans="2:7" ht="15">
      <c r="B11" s="12" t="s">
        <v>634</v>
      </c>
      <c r="C11" s="13" t="s">
        <v>607</v>
      </c>
      <c r="D11" s="100"/>
      <c r="E11" s="15"/>
      <c r="F11" s="15">
        <v>20000</v>
      </c>
      <c r="G11" s="15">
        <f>G10-F11</f>
        <v>4487</v>
      </c>
    </row>
    <row r="12" spans="2:7" ht="15">
      <c r="B12" s="12" t="s">
        <v>636</v>
      </c>
      <c r="C12" s="13" t="s">
        <v>633</v>
      </c>
      <c r="D12" s="100"/>
      <c r="E12" s="15">
        <v>525</v>
      </c>
      <c r="F12" s="15"/>
      <c r="G12" s="15">
        <f t="shared" ref="G12:G14" si="2">G11+E12</f>
        <v>5012</v>
      </c>
    </row>
    <row r="13" spans="2:7" ht="15">
      <c r="B13" s="12" t="s">
        <v>637</v>
      </c>
      <c r="C13" s="13"/>
      <c r="D13" s="112" t="s">
        <v>638</v>
      </c>
      <c r="E13" s="15">
        <v>1000</v>
      </c>
      <c r="F13" s="15"/>
      <c r="G13" s="15">
        <f t="shared" si="2"/>
        <v>6012</v>
      </c>
    </row>
    <row r="14" spans="2:7" ht="15">
      <c r="B14" s="12" t="s">
        <v>639</v>
      </c>
      <c r="C14" s="13" t="s">
        <v>640</v>
      </c>
      <c r="D14" s="109"/>
      <c r="E14" s="15">
        <v>600</v>
      </c>
      <c r="F14" s="15"/>
      <c r="G14" s="15">
        <f t="shared" si="2"/>
        <v>6612</v>
      </c>
    </row>
    <row r="15" spans="2:7" ht="15">
      <c r="B15" s="12" t="s">
        <v>639</v>
      </c>
      <c r="C15" s="13" t="s">
        <v>641</v>
      </c>
      <c r="D15" s="100"/>
      <c r="E15" s="15"/>
      <c r="F15" s="15">
        <v>500</v>
      </c>
      <c r="G15" s="15">
        <f>G14-F15</f>
        <v>6112</v>
      </c>
    </row>
    <row r="16" spans="2:7" ht="15">
      <c r="B16" s="19"/>
      <c r="C16" s="13"/>
      <c r="D16" s="100"/>
      <c r="E16" s="15"/>
      <c r="F16" s="15"/>
      <c r="G16" s="15"/>
    </row>
    <row r="17" spans="2:7" ht="15">
      <c r="B17" s="12"/>
      <c r="C17" s="13"/>
      <c r="D17" s="100"/>
      <c r="E17" s="15"/>
      <c r="F17" s="15"/>
      <c r="G17" s="15"/>
    </row>
    <row r="18" spans="2:7" ht="15">
      <c r="B18" s="12"/>
      <c r="C18" s="13"/>
      <c r="D18" s="100"/>
      <c r="E18" s="15"/>
      <c r="F18" s="15"/>
      <c r="G18" s="15"/>
    </row>
    <row r="19" spans="2:7" ht="15">
      <c r="B19" s="12"/>
      <c r="C19" s="13"/>
      <c r="D19" s="100"/>
      <c r="E19" s="15"/>
      <c r="F19" s="15"/>
      <c r="G19" s="15"/>
    </row>
    <row r="20" spans="2:7" ht="15">
      <c r="B20" s="12"/>
      <c r="C20" s="13"/>
      <c r="D20" s="100"/>
      <c r="E20" s="15"/>
      <c r="F20" s="15"/>
      <c r="G20" s="15"/>
    </row>
    <row r="21" spans="2:7" ht="15">
      <c r="B21" s="12"/>
      <c r="C21" s="13"/>
      <c r="D21" s="100"/>
      <c r="E21" s="15"/>
      <c r="F21" s="15"/>
      <c r="G21" s="15"/>
    </row>
    <row r="22" spans="2:7" ht="15">
      <c r="B22" s="12"/>
      <c r="C22" s="13"/>
      <c r="D22" s="100"/>
      <c r="E22" s="15"/>
      <c r="F22" s="15"/>
      <c r="G22" s="15"/>
    </row>
    <row r="23" spans="2:7" ht="15">
      <c r="B23" s="12"/>
      <c r="C23" s="13"/>
      <c r="D23" s="100"/>
      <c r="E23" s="15"/>
      <c r="F23" s="15"/>
      <c r="G23" s="15"/>
    </row>
    <row r="24" spans="2:7" ht="15">
      <c r="B24" s="19"/>
      <c r="C24" s="13"/>
      <c r="D24" s="100"/>
      <c r="E24" s="15"/>
      <c r="F24" s="15"/>
      <c r="G24" s="15" t="str">
        <f t="shared" ref="G24:G278" si="3">IF(OR(G23="",AND(B24="",E24="",F24="")),"",G23+E24-F24)</f>
        <v/>
      </c>
    </row>
    <row r="25" spans="2:7" ht="15">
      <c r="B25" s="19"/>
      <c r="C25" s="13"/>
      <c r="D25" s="100"/>
      <c r="E25" s="15"/>
      <c r="F25" s="15"/>
      <c r="G25" s="15" t="str">
        <f t="shared" si="3"/>
        <v/>
      </c>
    </row>
    <row r="26" spans="2:7" ht="15">
      <c r="B26" s="19"/>
      <c r="C26" s="13"/>
      <c r="D26" s="100"/>
      <c r="E26" s="15"/>
      <c r="F26" s="15"/>
      <c r="G26" s="15" t="str">
        <f t="shared" si="3"/>
        <v/>
      </c>
    </row>
    <row r="27" spans="2:7" ht="15">
      <c r="B27" s="19"/>
      <c r="C27" s="13"/>
      <c r="D27" s="100"/>
      <c r="E27" s="15"/>
      <c r="F27" s="15"/>
      <c r="G27" s="15" t="str">
        <f t="shared" si="3"/>
        <v/>
      </c>
    </row>
    <row r="28" spans="2:7" ht="15">
      <c r="B28" s="19"/>
      <c r="C28" s="13"/>
      <c r="D28" s="100"/>
      <c r="E28" s="15"/>
      <c r="F28" s="15"/>
      <c r="G28" s="15" t="str">
        <f t="shared" si="3"/>
        <v/>
      </c>
    </row>
    <row r="29" spans="2:7" ht="15">
      <c r="B29" s="19"/>
      <c r="C29" s="13"/>
      <c r="D29" s="100"/>
      <c r="E29" s="15"/>
      <c r="F29" s="15"/>
      <c r="G29" s="15" t="str">
        <f t="shared" si="3"/>
        <v/>
      </c>
    </row>
    <row r="30" spans="2:7" ht="15">
      <c r="B30" s="19"/>
      <c r="C30" s="13"/>
      <c r="D30" s="100"/>
      <c r="E30" s="15"/>
      <c r="F30" s="15"/>
      <c r="G30" s="15" t="str">
        <f t="shared" si="3"/>
        <v/>
      </c>
    </row>
    <row r="31" spans="2:7" ht="15">
      <c r="B31" s="19"/>
      <c r="C31" s="13"/>
      <c r="D31" s="100"/>
      <c r="E31" s="15"/>
      <c r="F31" s="15"/>
      <c r="G31" s="15" t="str">
        <f t="shared" si="3"/>
        <v/>
      </c>
    </row>
    <row r="32" spans="2:7" ht="15">
      <c r="B32" s="19"/>
      <c r="C32" s="13"/>
      <c r="D32" s="100"/>
      <c r="E32" s="15"/>
      <c r="F32" s="15"/>
      <c r="G32" s="15" t="str">
        <f t="shared" si="3"/>
        <v/>
      </c>
    </row>
    <row r="33" spans="2:7" ht="15">
      <c r="B33" s="19"/>
      <c r="C33" s="13"/>
      <c r="D33" s="100"/>
      <c r="E33" s="15"/>
      <c r="F33" s="15"/>
      <c r="G33" s="15" t="str">
        <f t="shared" si="3"/>
        <v/>
      </c>
    </row>
    <row r="34" spans="2:7" ht="15">
      <c r="B34" s="19"/>
      <c r="C34" s="13"/>
      <c r="D34" s="100"/>
      <c r="E34" s="15"/>
      <c r="F34" s="15"/>
      <c r="G34" s="15" t="str">
        <f t="shared" si="3"/>
        <v/>
      </c>
    </row>
    <row r="35" spans="2:7" ht="15">
      <c r="B35" s="19"/>
      <c r="C35" s="13"/>
      <c r="D35" s="100"/>
      <c r="E35" s="15"/>
      <c r="F35" s="15"/>
      <c r="G35" s="15" t="str">
        <f t="shared" si="3"/>
        <v/>
      </c>
    </row>
    <row r="36" spans="2:7" ht="15">
      <c r="B36" s="19"/>
      <c r="C36" s="13"/>
      <c r="D36" s="100"/>
      <c r="E36" s="15"/>
      <c r="F36" s="15"/>
      <c r="G36" s="15" t="str">
        <f t="shared" si="3"/>
        <v/>
      </c>
    </row>
    <row r="37" spans="2:7" ht="15">
      <c r="B37" s="19"/>
      <c r="C37" s="13"/>
      <c r="D37" s="100"/>
      <c r="E37" s="15"/>
      <c r="F37" s="15"/>
      <c r="G37" s="15" t="str">
        <f t="shared" si="3"/>
        <v/>
      </c>
    </row>
    <row r="38" spans="2:7" ht="15">
      <c r="B38" s="19"/>
      <c r="C38" s="13"/>
      <c r="D38" s="100"/>
      <c r="E38" s="15"/>
      <c r="F38" s="15"/>
      <c r="G38" s="15" t="str">
        <f t="shared" si="3"/>
        <v/>
      </c>
    </row>
    <row r="39" spans="2:7" ht="15">
      <c r="B39" s="19"/>
      <c r="C39" s="13"/>
      <c r="D39" s="100"/>
      <c r="E39" s="15"/>
      <c r="F39" s="15"/>
      <c r="G39" s="15" t="str">
        <f t="shared" si="3"/>
        <v/>
      </c>
    </row>
    <row r="40" spans="2:7" ht="15">
      <c r="B40" s="19"/>
      <c r="C40" s="13"/>
      <c r="D40" s="100"/>
      <c r="E40" s="15"/>
      <c r="F40" s="15"/>
      <c r="G40" s="15" t="str">
        <f t="shared" si="3"/>
        <v/>
      </c>
    </row>
    <row r="41" spans="2:7" ht="15">
      <c r="B41" s="19"/>
      <c r="C41" s="13"/>
      <c r="D41" s="100"/>
      <c r="E41" s="15"/>
      <c r="F41" s="15"/>
      <c r="G41" s="15" t="str">
        <f t="shared" si="3"/>
        <v/>
      </c>
    </row>
    <row r="42" spans="2:7" ht="15">
      <c r="B42" s="19"/>
      <c r="C42" s="13"/>
      <c r="D42" s="100"/>
      <c r="E42" s="15"/>
      <c r="F42" s="15"/>
      <c r="G42" s="15" t="str">
        <f t="shared" si="3"/>
        <v/>
      </c>
    </row>
    <row r="43" spans="2:7" ht="15">
      <c r="B43" s="19"/>
      <c r="C43" s="13"/>
      <c r="D43" s="100"/>
      <c r="E43" s="15"/>
      <c r="F43" s="15"/>
      <c r="G43" s="15" t="str">
        <f t="shared" si="3"/>
        <v/>
      </c>
    </row>
    <row r="44" spans="2:7" ht="15">
      <c r="B44" s="19"/>
      <c r="C44" s="13"/>
      <c r="D44" s="100"/>
      <c r="E44" s="15"/>
      <c r="F44" s="15"/>
      <c r="G44" s="15" t="str">
        <f t="shared" si="3"/>
        <v/>
      </c>
    </row>
    <row r="45" spans="2:7" ht="15">
      <c r="B45" s="19"/>
      <c r="C45" s="13"/>
      <c r="D45" s="100"/>
      <c r="E45" s="15"/>
      <c r="F45" s="15"/>
      <c r="G45" s="15" t="str">
        <f t="shared" si="3"/>
        <v/>
      </c>
    </row>
    <row r="46" spans="2:7" ht="15">
      <c r="B46" s="19"/>
      <c r="C46" s="13"/>
      <c r="D46" s="100"/>
      <c r="E46" s="15"/>
      <c r="F46" s="15"/>
      <c r="G46" s="15" t="str">
        <f t="shared" si="3"/>
        <v/>
      </c>
    </row>
    <row r="47" spans="2:7" ht="15">
      <c r="B47" s="19"/>
      <c r="C47" s="13"/>
      <c r="D47" s="100"/>
      <c r="E47" s="15"/>
      <c r="F47" s="15"/>
      <c r="G47" s="15" t="str">
        <f t="shared" si="3"/>
        <v/>
      </c>
    </row>
    <row r="48" spans="2:7" ht="15">
      <c r="B48" s="19"/>
      <c r="C48" s="13"/>
      <c r="D48" s="100"/>
      <c r="E48" s="15"/>
      <c r="F48" s="15"/>
      <c r="G48" s="15" t="str">
        <f t="shared" si="3"/>
        <v/>
      </c>
    </row>
    <row r="49" spans="2:7" ht="15">
      <c r="B49" s="19"/>
      <c r="C49" s="13"/>
      <c r="D49" s="100"/>
      <c r="E49" s="15"/>
      <c r="F49" s="15"/>
      <c r="G49" s="15" t="str">
        <f t="shared" si="3"/>
        <v/>
      </c>
    </row>
    <row r="50" spans="2:7" ht="15">
      <c r="B50" s="19"/>
      <c r="C50" s="13"/>
      <c r="D50" s="100"/>
      <c r="E50" s="15"/>
      <c r="F50" s="15"/>
      <c r="G50" s="15" t="str">
        <f t="shared" si="3"/>
        <v/>
      </c>
    </row>
    <row r="51" spans="2:7" ht="15">
      <c r="B51" s="19"/>
      <c r="C51" s="13"/>
      <c r="D51" s="100"/>
      <c r="E51" s="15"/>
      <c r="F51" s="15"/>
      <c r="G51" s="15" t="str">
        <f t="shared" si="3"/>
        <v/>
      </c>
    </row>
    <row r="52" spans="2:7" ht="15">
      <c r="B52" s="19"/>
      <c r="C52" s="13"/>
      <c r="D52" s="100"/>
      <c r="E52" s="15"/>
      <c r="F52" s="15"/>
      <c r="G52" s="15" t="str">
        <f t="shared" si="3"/>
        <v/>
      </c>
    </row>
    <row r="53" spans="2:7" ht="15">
      <c r="B53" s="19"/>
      <c r="C53" s="13"/>
      <c r="D53" s="100"/>
      <c r="E53" s="15"/>
      <c r="F53" s="15"/>
      <c r="G53" s="15" t="str">
        <f t="shared" si="3"/>
        <v/>
      </c>
    </row>
    <row r="54" spans="2:7" ht="15">
      <c r="B54" s="19"/>
      <c r="C54" s="13"/>
      <c r="D54" s="100"/>
      <c r="E54" s="15"/>
      <c r="F54" s="15"/>
      <c r="G54" s="15" t="str">
        <f t="shared" si="3"/>
        <v/>
      </c>
    </row>
    <row r="55" spans="2:7" ht="15">
      <c r="B55" s="19"/>
      <c r="C55" s="13"/>
      <c r="D55" s="100"/>
      <c r="E55" s="15"/>
      <c r="F55" s="15"/>
      <c r="G55" s="15" t="str">
        <f t="shared" si="3"/>
        <v/>
      </c>
    </row>
    <row r="56" spans="2:7" ht="15">
      <c r="B56" s="19"/>
      <c r="C56" s="13"/>
      <c r="D56" s="100"/>
      <c r="E56" s="15"/>
      <c r="F56" s="15"/>
      <c r="G56" s="15" t="str">
        <f t="shared" si="3"/>
        <v/>
      </c>
    </row>
    <row r="57" spans="2:7" ht="15">
      <c r="B57" s="19"/>
      <c r="C57" s="13"/>
      <c r="D57" s="100"/>
      <c r="E57" s="15"/>
      <c r="F57" s="15"/>
      <c r="G57" s="15" t="str">
        <f t="shared" si="3"/>
        <v/>
      </c>
    </row>
    <row r="58" spans="2:7" ht="15">
      <c r="B58" s="19"/>
      <c r="C58" s="13"/>
      <c r="D58" s="100"/>
      <c r="E58" s="15"/>
      <c r="F58" s="15"/>
      <c r="G58" s="15" t="str">
        <f t="shared" si="3"/>
        <v/>
      </c>
    </row>
    <row r="59" spans="2:7" ht="15">
      <c r="B59" s="19"/>
      <c r="C59" s="13"/>
      <c r="D59" s="100"/>
      <c r="E59" s="15"/>
      <c r="F59" s="15"/>
      <c r="G59" s="15" t="str">
        <f t="shared" si="3"/>
        <v/>
      </c>
    </row>
    <row r="60" spans="2:7" ht="15">
      <c r="B60" s="19"/>
      <c r="C60" s="13"/>
      <c r="D60" s="100"/>
      <c r="E60" s="15"/>
      <c r="F60" s="15"/>
      <c r="G60" s="15" t="str">
        <f t="shared" si="3"/>
        <v/>
      </c>
    </row>
    <row r="61" spans="2:7" ht="15">
      <c r="B61" s="19"/>
      <c r="C61" s="13"/>
      <c r="D61" s="100"/>
      <c r="E61" s="15"/>
      <c r="F61" s="15"/>
      <c r="G61" s="15" t="str">
        <f t="shared" si="3"/>
        <v/>
      </c>
    </row>
    <row r="62" spans="2:7" ht="15">
      <c r="B62" s="19"/>
      <c r="C62" s="13"/>
      <c r="D62" s="100"/>
      <c r="E62" s="15"/>
      <c r="F62" s="15"/>
      <c r="G62" s="15" t="str">
        <f t="shared" si="3"/>
        <v/>
      </c>
    </row>
    <row r="63" spans="2:7" ht="15">
      <c r="B63" s="19"/>
      <c r="C63" s="13"/>
      <c r="D63" s="100"/>
      <c r="E63" s="15"/>
      <c r="F63" s="15"/>
      <c r="G63" s="15" t="str">
        <f t="shared" si="3"/>
        <v/>
      </c>
    </row>
    <row r="64" spans="2:7" ht="15">
      <c r="B64" s="19"/>
      <c r="C64" s="13"/>
      <c r="D64" s="100"/>
      <c r="E64" s="15"/>
      <c r="F64" s="15"/>
      <c r="G64" s="15" t="str">
        <f t="shared" si="3"/>
        <v/>
      </c>
    </row>
    <row r="65" spans="2:7" ht="15">
      <c r="B65" s="19"/>
      <c r="C65" s="13"/>
      <c r="D65" s="100"/>
      <c r="E65" s="15"/>
      <c r="F65" s="15"/>
      <c r="G65" s="15" t="str">
        <f t="shared" si="3"/>
        <v/>
      </c>
    </row>
    <row r="66" spans="2:7" ht="15">
      <c r="B66" s="19"/>
      <c r="C66" s="13"/>
      <c r="D66" s="100"/>
      <c r="E66" s="15"/>
      <c r="F66" s="15"/>
      <c r="G66" s="15" t="str">
        <f t="shared" si="3"/>
        <v/>
      </c>
    </row>
    <row r="67" spans="2:7" ht="15">
      <c r="B67" s="19"/>
      <c r="C67" s="13"/>
      <c r="D67" s="100"/>
      <c r="E67" s="15"/>
      <c r="F67" s="15"/>
      <c r="G67" s="15" t="str">
        <f t="shared" si="3"/>
        <v/>
      </c>
    </row>
    <row r="68" spans="2:7" ht="15">
      <c r="B68" s="19"/>
      <c r="C68" s="13"/>
      <c r="D68" s="100"/>
      <c r="E68" s="15"/>
      <c r="F68" s="15"/>
      <c r="G68" s="15" t="str">
        <f t="shared" si="3"/>
        <v/>
      </c>
    </row>
    <row r="69" spans="2:7" ht="15">
      <c r="B69" s="19"/>
      <c r="C69" s="13"/>
      <c r="D69" s="100"/>
      <c r="E69" s="15"/>
      <c r="F69" s="15"/>
      <c r="G69" s="15" t="str">
        <f t="shared" si="3"/>
        <v/>
      </c>
    </row>
    <row r="70" spans="2:7" ht="15">
      <c r="B70" s="19"/>
      <c r="C70" s="13"/>
      <c r="D70" s="100"/>
      <c r="E70" s="15"/>
      <c r="F70" s="15"/>
      <c r="G70" s="15" t="str">
        <f t="shared" si="3"/>
        <v/>
      </c>
    </row>
    <row r="71" spans="2:7" ht="15">
      <c r="B71" s="19"/>
      <c r="C71" s="13"/>
      <c r="D71" s="100"/>
      <c r="E71" s="15"/>
      <c r="F71" s="15"/>
      <c r="G71" s="15" t="str">
        <f t="shared" si="3"/>
        <v/>
      </c>
    </row>
    <row r="72" spans="2:7" ht="15">
      <c r="B72" s="19"/>
      <c r="C72" s="13"/>
      <c r="D72" s="100"/>
      <c r="E72" s="15"/>
      <c r="F72" s="15"/>
      <c r="G72" s="15" t="str">
        <f t="shared" si="3"/>
        <v/>
      </c>
    </row>
    <row r="73" spans="2:7" ht="15">
      <c r="B73" s="19"/>
      <c r="C73" s="13"/>
      <c r="D73" s="100"/>
      <c r="E73" s="15"/>
      <c r="F73" s="15"/>
      <c r="G73" s="15" t="str">
        <f t="shared" si="3"/>
        <v/>
      </c>
    </row>
    <row r="74" spans="2:7" ht="15">
      <c r="B74" s="19"/>
      <c r="C74" s="13"/>
      <c r="D74" s="100"/>
      <c r="E74" s="15"/>
      <c r="F74" s="15"/>
      <c r="G74" s="15" t="str">
        <f t="shared" si="3"/>
        <v/>
      </c>
    </row>
    <row r="75" spans="2:7" ht="15">
      <c r="B75" s="19"/>
      <c r="C75" s="13"/>
      <c r="D75" s="100"/>
      <c r="E75" s="15"/>
      <c r="F75" s="15"/>
      <c r="G75" s="15" t="str">
        <f t="shared" si="3"/>
        <v/>
      </c>
    </row>
    <row r="76" spans="2:7" ht="15">
      <c r="B76" s="19"/>
      <c r="C76" s="13"/>
      <c r="D76" s="100"/>
      <c r="E76" s="15"/>
      <c r="F76" s="15"/>
      <c r="G76" s="15" t="str">
        <f t="shared" si="3"/>
        <v/>
      </c>
    </row>
    <row r="77" spans="2:7" ht="15">
      <c r="B77" s="19"/>
      <c r="C77" s="13"/>
      <c r="D77" s="100"/>
      <c r="E77" s="15"/>
      <c r="F77" s="15"/>
      <c r="G77" s="15" t="str">
        <f t="shared" si="3"/>
        <v/>
      </c>
    </row>
    <row r="78" spans="2:7" ht="15">
      <c r="B78" s="19"/>
      <c r="C78" s="13"/>
      <c r="D78" s="100"/>
      <c r="E78" s="15"/>
      <c r="F78" s="15"/>
      <c r="G78" s="15" t="str">
        <f t="shared" si="3"/>
        <v/>
      </c>
    </row>
    <row r="79" spans="2:7" ht="15">
      <c r="B79" s="19"/>
      <c r="C79" s="13"/>
      <c r="D79" s="100"/>
      <c r="E79" s="15"/>
      <c r="F79" s="15"/>
      <c r="G79" s="15" t="str">
        <f t="shared" si="3"/>
        <v/>
      </c>
    </row>
    <row r="80" spans="2:7" ht="15">
      <c r="B80" s="19"/>
      <c r="C80" s="13"/>
      <c r="D80" s="100"/>
      <c r="E80" s="15"/>
      <c r="F80" s="15"/>
      <c r="G80" s="15" t="str">
        <f t="shared" si="3"/>
        <v/>
      </c>
    </row>
    <row r="81" spans="2:7" ht="15">
      <c r="B81" s="19"/>
      <c r="C81" s="13"/>
      <c r="D81" s="100"/>
      <c r="E81" s="15"/>
      <c r="F81" s="15"/>
      <c r="G81" s="15" t="str">
        <f t="shared" si="3"/>
        <v/>
      </c>
    </row>
    <row r="82" spans="2:7" ht="15">
      <c r="B82" s="19"/>
      <c r="C82" s="13"/>
      <c r="D82" s="100"/>
      <c r="E82" s="15"/>
      <c r="F82" s="15"/>
      <c r="G82" s="15" t="str">
        <f t="shared" si="3"/>
        <v/>
      </c>
    </row>
    <row r="83" spans="2:7" ht="15">
      <c r="B83" s="19"/>
      <c r="C83" s="13"/>
      <c r="D83" s="100"/>
      <c r="E83" s="15"/>
      <c r="F83" s="15"/>
      <c r="G83" s="15" t="str">
        <f t="shared" si="3"/>
        <v/>
      </c>
    </row>
    <row r="84" spans="2:7" ht="15">
      <c r="B84" s="19"/>
      <c r="C84" s="13"/>
      <c r="D84" s="100"/>
      <c r="E84" s="15"/>
      <c r="F84" s="15"/>
      <c r="G84" s="15" t="str">
        <f t="shared" si="3"/>
        <v/>
      </c>
    </row>
    <row r="85" spans="2:7" ht="15">
      <c r="B85" s="19"/>
      <c r="C85" s="13"/>
      <c r="D85" s="100"/>
      <c r="E85" s="15"/>
      <c r="F85" s="15"/>
      <c r="G85" s="15" t="str">
        <f t="shared" si="3"/>
        <v/>
      </c>
    </row>
    <row r="86" spans="2:7" ht="15">
      <c r="B86" s="19"/>
      <c r="C86" s="13"/>
      <c r="D86" s="100"/>
      <c r="E86" s="15"/>
      <c r="F86" s="15"/>
      <c r="G86" s="15" t="str">
        <f t="shared" si="3"/>
        <v/>
      </c>
    </row>
    <row r="87" spans="2:7" ht="15">
      <c r="B87" s="19"/>
      <c r="C87" s="13"/>
      <c r="D87" s="100"/>
      <c r="E87" s="15"/>
      <c r="F87" s="15"/>
      <c r="G87" s="15" t="str">
        <f t="shared" si="3"/>
        <v/>
      </c>
    </row>
    <row r="88" spans="2:7" ht="15">
      <c r="B88" s="19"/>
      <c r="C88" s="13"/>
      <c r="D88" s="100"/>
      <c r="E88" s="15"/>
      <c r="F88" s="15"/>
      <c r="G88" s="15" t="str">
        <f t="shared" si="3"/>
        <v/>
      </c>
    </row>
    <row r="89" spans="2:7" ht="15">
      <c r="B89" s="19"/>
      <c r="C89" s="13"/>
      <c r="D89" s="100"/>
      <c r="E89" s="15"/>
      <c r="F89" s="15"/>
      <c r="G89" s="15" t="str">
        <f t="shared" si="3"/>
        <v/>
      </c>
    </row>
    <row r="90" spans="2:7" ht="15">
      <c r="B90" s="19"/>
      <c r="C90" s="13"/>
      <c r="D90" s="100"/>
      <c r="E90" s="15"/>
      <c r="F90" s="15"/>
      <c r="G90" s="15" t="str">
        <f t="shared" si="3"/>
        <v/>
      </c>
    </row>
    <row r="91" spans="2:7" ht="15">
      <c r="B91" s="19"/>
      <c r="C91" s="13"/>
      <c r="D91" s="100"/>
      <c r="E91" s="15"/>
      <c r="F91" s="15"/>
      <c r="G91" s="15" t="str">
        <f t="shared" si="3"/>
        <v/>
      </c>
    </row>
    <row r="92" spans="2:7" ht="15">
      <c r="B92" s="19"/>
      <c r="C92" s="13"/>
      <c r="D92" s="100"/>
      <c r="E92" s="15"/>
      <c r="F92" s="15"/>
      <c r="G92" s="15" t="str">
        <f t="shared" si="3"/>
        <v/>
      </c>
    </row>
    <row r="93" spans="2:7" ht="15">
      <c r="B93" s="19"/>
      <c r="C93" s="13"/>
      <c r="D93" s="100"/>
      <c r="E93" s="15"/>
      <c r="F93" s="15"/>
      <c r="G93" s="15" t="str">
        <f t="shared" si="3"/>
        <v/>
      </c>
    </row>
    <row r="94" spans="2:7" ht="15">
      <c r="B94" s="19"/>
      <c r="C94" s="13"/>
      <c r="D94" s="100"/>
      <c r="E94" s="15"/>
      <c r="F94" s="15"/>
      <c r="G94" s="15" t="str">
        <f t="shared" si="3"/>
        <v/>
      </c>
    </row>
    <row r="95" spans="2:7" ht="15">
      <c r="B95" s="19"/>
      <c r="C95" s="13"/>
      <c r="D95" s="100"/>
      <c r="E95" s="15"/>
      <c r="F95" s="15"/>
      <c r="G95" s="15" t="str">
        <f t="shared" si="3"/>
        <v/>
      </c>
    </row>
    <row r="96" spans="2:7" ht="15">
      <c r="B96" s="19"/>
      <c r="C96" s="13"/>
      <c r="D96" s="100"/>
      <c r="E96" s="15"/>
      <c r="F96" s="15"/>
      <c r="G96" s="15" t="str">
        <f t="shared" si="3"/>
        <v/>
      </c>
    </row>
    <row r="97" spans="2:7" ht="15">
      <c r="B97" s="19"/>
      <c r="C97" s="13"/>
      <c r="D97" s="100"/>
      <c r="E97" s="15"/>
      <c r="F97" s="15"/>
      <c r="G97" s="15" t="str">
        <f t="shared" si="3"/>
        <v/>
      </c>
    </row>
    <row r="98" spans="2:7" ht="15">
      <c r="B98" s="19"/>
      <c r="C98" s="13"/>
      <c r="D98" s="100"/>
      <c r="E98" s="15"/>
      <c r="F98" s="15"/>
      <c r="G98" s="15" t="str">
        <f t="shared" si="3"/>
        <v/>
      </c>
    </row>
    <row r="99" spans="2:7" ht="15">
      <c r="B99" s="19"/>
      <c r="C99" s="13"/>
      <c r="D99" s="100"/>
      <c r="E99" s="15"/>
      <c r="F99" s="15"/>
      <c r="G99" s="15" t="str">
        <f t="shared" si="3"/>
        <v/>
      </c>
    </row>
    <row r="100" spans="2:7" ht="15">
      <c r="B100" s="19"/>
      <c r="C100" s="13"/>
      <c r="D100" s="100"/>
      <c r="E100" s="15"/>
      <c r="F100" s="15"/>
      <c r="G100" s="15" t="str">
        <f t="shared" si="3"/>
        <v/>
      </c>
    </row>
    <row r="101" spans="2:7" ht="15">
      <c r="B101" s="19"/>
      <c r="C101" s="13"/>
      <c r="D101" s="100"/>
      <c r="E101" s="15"/>
      <c r="F101" s="15"/>
      <c r="G101" s="15" t="str">
        <f t="shared" si="3"/>
        <v/>
      </c>
    </row>
    <row r="102" spans="2:7" ht="15">
      <c r="B102" s="19"/>
      <c r="C102" s="13"/>
      <c r="D102" s="100"/>
      <c r="E102" s="15"/>
      <c r="F102" s="15"/>
      <c r="G102" s="15" t="str">
        <f t="shared" si="3"/>
        <v/>
      </c>
    </row>
    <row r="103" spans="2:7" ht="15">
      <c r="B103" s="19"/>
      <c r="C103" s="13"/>
      <c r="D103" s="100"/>
      <c r="E103" s="15"/>
      <c r="F103" s="15"/>
      <c r="G103" s="15" t="str">
        <f t="shared" si="3"/>
        <v/>
      </c>
    </row>
    <row r="104" spans="2:7" ht="15">
      <c r="B104" s="19"/>
      <c r="C104" s="13"/>
      <c r="D104" s="100"/>
      <c r="E104" s="15"/>
      <c r="F104" s="15"/>
      <c r="G104" s="15" t="str">
        <f t="shared" si="3"/>
        <v/>
      </c>
    </row>
    <row r="105" spans="2:7" ht="15">
      <c r="B105" s="19"/>
      <c r="C105" s="13"/>
      <c r="D105" s="100"/>
      <c r="E105" s="15"/>
      <c r="F105" s="15"/>
      <c r="G105" s="15" t="str">
        <f t="shared" si="3"/>
        <v/>
      </c>
    </row>
    <row r="106" spans="2:7" ht="15">
      <c r="B106" s="19"/>
      <c r="C106" s="13"/>
      <c r="D106" s="100"/>
      <c r="E106" s="15"/>
      <c r="F106" s="15"/>
      <c r="G106" s="15" t="str">
        <f t="shared" si="3"/>
        <v/>
      </c>
    </row>
    <row r="107" spans="2:7" ht="15">
      <c r="B107" s="19"/>
      <c r="C107" s="13"/>
      <c r="D107" s="100"/>
      <c r="E107" s="15"/>
      <c r="F107" s="15"/>
      <c r="G107" s="15" t="str">
        <f t="shared" si="3"/>
        <v/>
      </c>
    </row>
    <row r="108" spans="2:7" ht="15">
      <c r="B108" s="19"/>
      <c r="C108" s="13"/>
      <c r="D108" s="100"/>
      <c r="E108" s="15"/>
      <c r="F108" s="15"/>
      <c r="G108" s="15" t="str">
        <f t="shared" si="3"/>
        <v/>
      </c>
    </row>
    <row r="109" spans="2:7" ht="15">
      <c r="B109" s="19"/>
      <c r="C109" s="13"/>
      <c r="D109" s="100"/>
      <c r="E109" s="15"/>
      <c r="F109" s="15"/>
      <c r="G109" s="15" t="str">
        <f t="shared" si="3"/>
        <v/>
      </c>
    </row>
    <row r="110" spans="2:7" ht="15">
      <c r="B110" s="19"/>
      <c r="C110" s="13"/>
      <c r="D110" s="100"/>
      <c r="E110" s="15"/>
      <c r="F110" s="15"/>
      <c r="G110" s="15" t="str">
        <f t="shared" si="3"/>
        <v/>
      </c>
    </row>
    <row r="111" spans="2:7" ht="15">
      <c r="B111" s="19"/>
      <c r="C111" s="13"/>
      <c r="D111" s="100"/>
      <c r="E111" s="15"/>
      <c r="F111" s="15"/>
      <c r="G111" s="15" t="str">
        <f t="shared" si="3"/>
        <v/>
      </c>
    </row>
    <row r="112" spans="2:7" ht="15">
      <c r="B112" s="19"/>
      <c r="C112" s="13"/>
      <c r="D112" s="100"/>
      <c r="E112" s="15"/>
      <c r="F112" s="15"/>
      <c r="G112" s="15" t="str">
        <f t="shared" si="3"/>
        <v/>
      </c>
    </row>
    <row r="113" spans="2:7" ht="15">
      <c r="B113" s="19"/>
      <c r="C113" s="13"/>
      <c r="D113" s="100"/>
      <c r="E113" s="15"/>
      <c r="F113" s="15"/>
      <c r="G113" s="15" t="str">
        <f t="shared" si="3"/>
        <v/>
      </c>
    </row>
    <row r="114" spans="2:7" ht="15">
      <c r="B114" s="19"/>
      <c r="C114" s="13"/>
      <c r="D114" s="100"/>
      <c r="E114" s="15"/>
      <c r="F114" s="15"/>
      <c r="G114" s="15" t="str">
        <f t="shared" si="3"/>
        <v/>
      </c>
    </row>
    <row r="115" spans="2:7" ht="15">
      <c r="B115" s="19"/>
      <c r="C115" s="13"/>
      <c r="D115" s="100"/>
      <c r="E115" s="15"/>
      <c r="F115" s="15"/>
      <c r="G115" s="15" t="str">
        <f t="shared" si="3"/>
        <v/>
      </c>
    </row>
    <row r="116" spans="2:7" ht="15">
      <c r="B116" s="19"/>
      <c r="C116" s="13"/>
      <c r="D116" s="100"/>
      <c r="E116" s="15"/>
      <c r="F116" s="15"/>
      <c r="G116" s="15" t="str">
        <f t="shared" si="3"/>
        <v/>
      </c>
    </row>
    <row r="117" spans="2:7" ht="15">
      <c r="B117" s="19"/>
      <c r="C117" s="13"/>
      <c r="D117" s="100"/>
      <c r="E117" s="15"/>
      <c r="F117" s="15"/>
      <c r="G117" s="15" t="str">
        <f t="shared" si="3"/>
        <v/>
      </c>
    </row>
    <row r="118" spans="2:7" ht="15">
      <c r="B118" s="19"/>
      <c r="C118" s="13"/>
      <c r="D118" s="100"/>
      <c r="E118" s="15"/>
      <c r="F118" s="15"/>
      <c r="G118" s="15" t="str">
        <f t="shared" si="3"/>
        <v/>
      </c>
    </row>
    <row r="119" spans="2:7" ht="15">
      <c r="B119" s="19"/>
      <c r="C119" s="13"/>
      <c r="D119" s="100"/>
      <c r="E119" s="15"/>
      <c r="F119" s="15"/>
      <c r="G119" s="15" t="str">
        <f t="shared" si="3"/>
        <v/>
      </c>
    </row>
    <row r="120" spans="2:7" ht="15">
      <c r="B120" s="19"/>
      <c r="C120" s="13"/>
      <c r="D120" s="100"/>
      <c r="E120" s="15"/>
      <c r="F120" s="15"/>
      <c r="G120" s="15" t="str">
        <f t="shared" si="3"/>
        <v/>
      </c>
    </row>
    <row r="121" spans="2:7" ht="15">
      <c r="B121" s="19"/>
      <c r="C121" s="13"/>
      <c r="D121" s="100"/>
      <c r="E121" s="15"/>
      <c r="F121" s="15"/>
      <c r="G121" s="15" t="str">
        <f t="shared" si="3"/>
        <v/>
      </c>
    </row>
    <row r="122" spans="2:7" ht="15">
      <c r="B122" s="19"/>
      <c r="C122" s="13"/>
      <c r="D122" s="100"/>
      <c r="E122" s="15"/>
      <c r="F122" s="15"/>
      <c r="G122" s="15" t="str">
        <f t="shared" si="3"/>
        <v/>
      </c>
    </row>
    <row r="123" spans="2:7" ht="15">
      <c r="B123" s="19"/>
      <c r="C123" s="13"/>
      <c r="D123" s="100"/>
      <c r="E123" s="15"/>
      <c r="F123" s="15"/>
      <c r="G123" s="15" t="str">
        <f t="shared" si="3"/>
        <v/>
      </c>
    </row>
    <row r="124" spans="2:7" ht="15">
      <c r="B124" s="19"/>
      <c r="C124" s="13"/>
      <c r="D124" s="100"/>
      <c r="E124" s="15"/>
      <c r="F124" s="15"/>
      <c r="G124" s="15" t="str">
        <f t="shared" si="3"/>
        <v/>
      </c>
    </row>
    <row r="125" spans="2:7" ht="15">
      <c r="B125" s="19"/>
      <c r="C125" s="13"/>
      <c r="D125" s="100"/>
      <c r="E125" s="15"/>
      <c r="F125" s="15"/>
      <c r="G125" s="15" t="str">
        <f t="shared" si="3"/>
        <v/>
      </c>
    </row>
    <row r="126" spans="2:7" ht="15">
      <c r="B126" s="19"/>
      <c r="C126" s="13"/>
      <c r="D126" s="100"/>
      <c r="E126" s="15"/>
      <c r="F126" s="15"/>
      <c r="G126" s="15" t="str">
        <f t="shared" si="3"/>
        <v/>
      </c>
    </row>
    <row r="127" spans="2:7" ht="15">
      <c r="B127" s="19"/>
      <c r="C127" s="13"/>
      <c r="D127" s="100"/>
      <c r="E127" s="15"/>
      <c r="F127" s="15"/>
      <c r="G127" s="15" t="str">
        <f t="shared" si="3"/>
        <v/>
      </c>
    </row>
    <row r="128" spans="2:7" ht="15">
      <c r="B128" s="19"/>
      <c r="C128" s="13"/>
      <c r="D128" s="100"/>
      <c r="E128" s="15"/>
      <c r="F128" s="15"/>
      <c r="G128" s="15" t="str">
        <f t="shared" si="3"/>
        <v/>
      </c>
    </row>
    <row r="129" spans="2:7" ht="15">
      <c r="B129" s="19"/>
      <c r="C129" s="13"/>
      <c r="D129" s="100"/>
      <c r="E129" s="15"/>
      <c r="F129" s="15"/>
      <c r="G129" s="15" t="str">
        <f t="shared" si="3"/>
        <v/>
      </c>
    </row>
    <row r="130" spans="2:7" ht="15">
      <c r="B130" s="19"/>
      <c r="C130" s="13"/>
      <c r="D130" s="100"/>
      <c r="E130" s="15"/>
      <c r="F130" s="15"/>
      <c r="G130" s="15" t="str">
        <f t="shared" si="3"/>
        <v/>
      </c>
    </row>
    <row r="131" spans="2:7" ht="15">
      <c r="B131" s="19"/>
      <c r="C131" s="13"/>
      <c r="D131" s="100"/>
      <c r="E131" s="15"/>
      <c r="F131" s="15"/>
      <c r="G131" s="15" t="str">
        <f t="shared" si="3"/>
        <v/>
      </c>
    </row>
    <row r="132" spans="2:7" ht="15">
      <c r="B132" s="19"/>
      <c r="C132" s="13"/>
      <c r="D132" s="100"/>
      <c r="E132" s="15"/>
      <c r="F132" s="15"/>
      <c r="G132" s="15" t="str">
        <f t="shared" si="3"/>
        <v/>
      </c>
    </row>
    <row r="133" spans="2:7" ht="15">
      <c r="B133" s="19"/>
      <c r="C133" s="13"/>
      <c r="D133" s="100"/>
      <c r="E133" s="15"/>
      <c r="F133" s="15"/>
      <c r="G133" s="15" t="str">
        <f t="shared" si="3"/>
        <v/>
      </c>
    </row>
    <row r="134" spans="2:7" ht="15">
      <c r="B134" s="19"/>
      <c r="C134" s="13"/>
      <c r="D134" s="100"/>
      <c r="E134" s="15"/>
      <c r="F134" s="15"/>
      <c r="G134" s="15" t="str">
        <f t="shared" si="3"/>
        <v/>
      </c>
    </row>
    <row r="135" spans="2:7" ht="15">
      <c r="B135" s="19"/>
      <c r="C135" s="13"/>
      <c r="D135" s="100"/>
      <c r="E135" s="15"/>
      <c r="F135" s="15"/>
      <c r="G135" s="15" t="str">
        <f t="shared" si="3"/>
        <v/>
      </c>
    </row>
    <row r="136" spans="2:7" ht="15">
      <c r="B136" s="19"/>
      <c r="C136" s="13"/>
      <c r="D136" s="100"/>
      <c r="E136" s="15"/>
      <c r="F136" s="15"/>
      <c r="G136" s="15" t="str">
        <f t="shared" si="3"/>
        <v/>
      </c>
    </row>
    <row r="137" spans="2:7" ht="15">
      <c r="B137" s="19"/>
      <c r="C137" s="13"/>
      <c r="D137" s="100"/>
      <c r="E137" s="15"/>
      <c r="F137" s="15"/>
      <c r="G137" s="15" t="str">
        <f t="shared" si="3"/>
        <v/>
      </c>
    </row>
    <row r="138" spans="2:7" ht="15">
      <c r="B138" s="19"/>
      <c r="C138" s="13"/>
      <c r="D138" s="100"/>
      <c r="E138" s="15"/>
      <c r="F138" s="15"/>
      <c r="G138" s="15" t="str">
        <f t="shared" si="3"/>
        <v/>
      </c>
    </row>
    <row r="139" spans="2:7" ht="15">
      <c r="B139" s="19"/>
      <c r="C139" s="13"/>
      <c r="D139" s="100"/>
      <c r="E139" s="15"/>
      <c r="F139" s="15"/>
      <c r="G139" s="15" t="str">
        <f t="shared" si="3"/>
        <v/>
      </c>
    </row>
    <row r="140" spans="2:7" ht="15">
      <c r="B140" s="19"/>
      <c r="C140" s="13"/>
      <c r="D140" s="100"/>
      <c r="E140" s="15"/>
      <c r="F140" s="15"/>
      <c r="G140" s="15" t="str">
        <f t="shared" si="3"/>
        <v/>
      </c>
    </row>
    <row r="141" spans="2:7" ht="15">
      <c r="B141" s="19"/>
      <c r="C141" s="13"/>
      <c r="D141" s="100"/>
      <c r="E141" s="15"/>
      <c r="F141" s="15"/>
      <c r="G141" s="15" t="str">
        <f t="shared" si="3"/>
        <v/>
      </c>
    </row>
    <row r="142" spans="2:7" ht="15">
      <c r="B142" s="19"/>
      <c r="C142" s="13"/>
      <c r="D142" s="100"/>
      <c r="E142" s="15"/>
      <c r="F142" s="15"/>
      <c r="G142" s="15" t="str">
        <f t="shared" si="3"/>
        <v/>
      </c>
    </row>
    <row r="143" spans="2:7" ht="15">
      <c r="B143" s="19"/>
      <c r="C143" s="13"/>
      <c r="D143" s="100"/>
      <c r="E143" s="15"/>
      <c r="F143" s="15"/>
      <c r="G143" s="15" t="str">
        <f t="shared" si="3"/>
        <v/>
      </c>
    </row>
    <row r="144" spans="2:7" ht="15">
      <c r="B144" s="19"/>
      <c r="C144" s="13"/>
      <c r="D144" s="100"/>
      <c r="E144" s="15"/>
      <c r="F144" s="15"/>
      <c r="G144" s="15" t="str">
        <f t="shared" si="3"/>
        <v/>
      </c>
    </row>
    <row r="145" spans="2:7" ht="15">
      <c r="B145" s="19"/>
      <c r="C145" s="13"/>
      <c r="D145" s="100"/>
      <c r="E145" s="15"/>
      <c r="F145" s="15"/>
      <c r="G145" s="15" t="str">
        <f t="shared" si="3"/>
        <v/>
      </c>
    </row>
    <row r="146" spans="2:7" ht="15">
      <c r="B146" s="19"/>
      <c r="C146" s="13"/>
      <c r="D146" s="100"/>
      <c r="E146" s="15"/>
      <c r="F146" s="15"/>
      <c r="G146" s="15" t="str">
        <f t="shared" si="3"/>
        <v/>
      </c>
    </row>
    <row r="147" spans="2:7" ht="15">
      <c r="B147" s="19"/>
      <c r="C147" s="13"/>
      <c r="D147" s="100"/>
      <c r="E147" s="15"/>
      <c r="F147" s="15"/>
      <c r="G147" s="15" t="str">
        <f t="shared" si="3"/>
        <v/>
      </c>
    </row>
    <row r="148" spans="2:7" ht="15">
      <c r="B148" s="19"/>
      <c r="C148" s="13"/>
      <c r="D148" s="100"/>
      <c r="E148" s="15"/>
      <c r="F148" s="15"/>
      <c r="G148" s="15" t="str">
        <f t="shared" si="3"/>
        <v/>
      </c>
    </row>
    <row r="149" spans="2:7" ht="15">
      <c r="B149" s="19"/>
      <c r="C149" s="13"/>
      <c r="D149" s="100"/>
      <c r="E149" s="15"/>
      <c r="F149" s="15"/>
      <c r="G149" s="15" t="str">
        <f t="shared" si="3"/>
        <v/>
      </c>
    </row>
    <row r="150" spans="2:7" ht="15">
      <c r="B150" s="19"/>
      <c r="C150" s="13"/>
      <c r="D150" s="100"/>
      <c r="E150" s="15"/>
      <c r="F150" s="15"/>
      <c r="G150" s="15" t="str">
        <f t="shared" si="3"/>
        <v/>
      </c>
    </row>
    <row r="151" spans="2:7" ht="15">
      <c r="B151" s="19"/>
      <c r="C151" s="13"/>
      <c r="D151" s="100"/>
      <c r="E151" s="15"/>
      <c r="F151" s="15"/>
      <c r="G151" s="15" t="str">
        <f t="shared" si="3"/>
        <v/>
      </c>
    </row>
    <row r="152" spans="2:7" ht="15">
      <c r="B152" s="19"/>
      <c r="C152" s="13"/>
      <c r="D152" s="100"/>
      <c r="E152" s="15"/>
      <c r="F152" s="15"/>
      <c r="G152" s="15" t="str">
        <f t="shared" si="3"/>
        <v/>
      </c>
    </row>
    <row r="153" spans="2:7" ht="15">
      <c r="B153" s="19"/>
      <c r="C153" s="13"/>
      <c r="D153" s="100"/>
      <c r="E153" s="15"/>
      <c r="F153" s="15"/>
      <c r="G153" s="15" t="str">
        <f t="shared" si="3"/>
        <v/>
      </c>
    </row>
    <row r="154" spans="2:7" ht="15">
      <c r="B154" s="19"/>
      <c r="C154" s="13"/>
      <c r="D154" s="100"/>
      <c r="E154" s="15"/>
      <c r="F154" s="15"/>
      <c r="G154" s="15" t="str">
        <f t="shared" si="3"/>
        <v/>
      </c>
    </row>
    <row r="155" spans="2:7" ht="15">
      <c r="B155" s="19"/>
      <c r="C155" s="13"/>
      <c r="D155" s="100"/>
      <c r="E155" s="15"/>
      <c r="F155" s="15"/>
      <c r="G155" s="15" t="str">
        <f t="shared" si="3"/>
        <v/>
      </c>
    </row>
    <row r="156" spans="2:7" ht="15">
      <c r="B156" s="19"/>
      <c r="C156" s="13"/>
      <c r="D156" s="100"/>
      <c r="E156" s="15"/>
      <c r="F156" s="15"/>
      <c r="G156" s="15" t="str">
        <f t="shared" si="3"/>
        <v/>
      </c>
    </row>
    <row r="157" spans="2:7" ht="15">
      <c r="B157" s="19"/>
      <c r="C157" s="13"/>
      <c r="D157" s="100"/>
      <c r="E157" s="15"/>
      <c r="F157" s="15"/>
      <c r="G157" s="15" t="str">
        <f t="shared" si="3"/>
        <v/>
      </c>
    </row>
    <row r="158" spans="2:7" ht="15">
      <c r="B158" s="19"/>
      <c r="C158" s="13"/>
      <c r="D158" s="100"/>
      <c r="E158" s="15"/>
      <c r="F158" s="15"/>
      <c r="G158" s="15" t="str">
        <f t="shared" si="3"/>
        <v/>
      </c>
    </row>
    <row r="159" spans="2:7" ht="15">
      <c r="B159" s="19"/>
      <c r="C159" s="13"/>
      <c r="D159" s="100"/>
      <c r="E159" s="15"/>
      <c r="F159" s="15"/>
      <c r="G159" s="15" t="str">
        <f t="shared" si="3"/>
        <v/>
      </c>
    </row>
    <row r="160" spans="2:7" ht="15">
      <c r="B160" s="19"/>
      <c r="C160" s="13"/>
      <c r="D160" s="100"/>
      <c r="E160" s="15"/>
      <c r="F160" s="15"/>
      <c r="G160" s="15" t="str">
        <f t="shared" si="3"/>
        <v/>
      </c>
    </row>
    <row r="161" spans="2:7" ht="15">
      <c r="B161" s="19"/>
      <c r="C161" s="13"/>
      <c r="D161" s="100"/>
      <c r="E161" s="15"/>
      <c r="F161" s="15"/>
      <c r="G161" s="15" t="str">
        <f t="shared" si="3"/>
        <v/>
      </c>
    </row>
    <row r="162" spans="2:7" ht="15">
      <c r="B162" s="19"/>
      <c r="C162" s="13"/>
      <c r="D162" s="100"/>
      <c r="E162" s="15"/>
      <c r="F162" s="15"/>
      <c r="G162" s="15" t="str">
        <f t="shared" si="3"/>
        <v/>
      </c>
    </row>
    <row r="163" spans="2:7" ht="15">
      <c r="B163" s="19"/>
      <c r="C163" s="13"/>
      <c r="D163" s="100"/>
      <c r="E163" s="15"/>
      <c r="F163" s="15"/>
      <c r="G163" s="15" t="str">
        <f t="shared" si="3"/>
        <v/>
      </c>
    </row>
    <row r="164" spans="2:7" ht="15">
      <c r="B164" s="19"/>
      <c r="C164" s="13"/>
      <c r="D164" s="100"/>
      <c r="E164" s="15"/>
      <c r="F164" s="15"/>
      <c r="G164" s="15" t="str">
        <f t="shared" si="3"/>
        <v/>
      </c>
    </row>
    <row r="165" spans="2:7" ht="15">
      <c r="B165" s="19"/>
      <c r="C165" s="13"/>
      <c r="D165" s="100"/>
      <c r="E165" s="15"/>
      <c r="F165" s="15"/>
      <c r="G165" s="15" t="str">
        <f t="shared" si="3"/>
        <v/>
      </c>
    </row>
    <row r="166" spans="2:7" ht="15">
      <c r="B166" s="19"/>
      <c r="C166" s="13"/>
      <c r="D166" s="100"/>
      <c r="E166" s="15"/>
      <c r="F166" s="15"/>
      <c r="G166" s="15" t="str">
        <f t="shared" si="3"/>
        <v/>
      </c>
    </row>
    <row r="167" spans="2:7" ht="15">
      <c r="B167" s="19"/>
      <c r="C167" s="13"/>
      <c r="D167" s="100"/>
      <c r="E167" s="15"/>
      <c r="F167" s="15"/>
      <c r="G167" s="15" t="str">
        <f t="shared" si="3"/>
        <v/>
      </c>
    </row>
    <row r="168" spans="2:7" ht="15">
      <c r="B168" s="19"/>
      <c r="C168" s="13"/>
      <c r="D168" s="100"/>
      <c r="E168" s="15"/>
      <c r="F168" s="15"/>
      <c r="G168" s="15" t="str">
        <f t="shared" si="3"/>
        <v/>
      </c>
    </row>
    <row r="169" spans="2:7" ht="15">
      <c r="B169" s="19"/>
      <c r="C169" s="13"/>
      <c r="D169" s="100"/>
      <c r="E169" s="15"/>
      <c r="F169" s="15"/>
      <c r="G169" s="15" t="str">
        <f t="shared" si="3"/>
        <v/>
      </c>
    </row>
    <row r="170" spans="2:7" ht="15">
      <c r="B170" s="19"/>
      <c r="C170" s="13"/>
      <c r="D170" s="100"/>
      <c r="E170" s="15"/>
      <c r="F170" s="15"/>
      <c r="G170" s="15" t="str">
        <f t="shared" si="3"/>
        <v/>
      </c>
    </row>
    <row r="171" spans="2:7" ht="15">
      <c r="B171" s="19"/>
      <c r="C171" s="13"/>
      <c r="D171" s="100"/>
      <c r="E171" s="15"/>
      <c r="F171" s="15"/>
      <c r="G171" s="15" t="str">
        <f t="shared" si="3"/>
        <v/>
      </c>
    </row>
    <row r="172" spans="2:7" ht="15">
      <c r="B172" s="19"/>
      <c r="C172" s="13"/>
      <c r="D172" s="100"/>
      <c r="E172" s="15"/>
      <c r="F172" s="15"/>
      <c r="G172" s="15" t="str">
        <f t="shared" si="3"/>
        <v/>
      </c>
    </row>
    <row r="173" spans="2:7" ht="15">
      <c r="B173" s="19"/>
      <c r="C173" s="13"/>
      <c r="D173" s="100"/>
      <c r="E173" s="15"/>
      <c r="F173" s="15"/>
      <c r="G173" s="15" t="str">
        <f t="shared" si="3"/>
        <v/>
      </c>
    </row>
    <row r="174" spans="2:7" ht="15">
      <c r="B174" s="19"/>
      <c r="C174" s="13"/>
      <c r="D174" s="100"/>
      <c r="E174" s="15"/>
      <c r="F174" s="15"/>
      <c r="G174" s="15" t="str">
        <f t="shared" si="3"/>
        <v/>
      </c>
    </row>
    <row r="175" spans="2:7" ht="15">
      <c r="B175" s="19"/>
      <c r="C175" s="13"/>
      <c r="D175" s="100"/>
      <c r="E175" s="15"/>
      <c r="F175" s="15"/>
      <c r="G175" s="15" t="str">
        <f t="shared" si="3"/>
        <v/>
      </c>
    </row>
    <row r="176" spans="2:7" ht="15">
      <c r="B176" s="19"/>
      <c r="C176" s="13"/>
      <c r="D176" s="100"/>
      <c r="E176" s="15"/>
      <c r="F176" s="15"/>
      <c r="G176" s="15" t="str">
        <f t="shared" si="3"/>
        <v/>
      </c>
    </row>
    <row r="177" spans="2:7" ht="15">
      <c r="B177" s="19"/>
      <c r="C177" s="13"/>
      <c r="D177" s="100"/>
      <c r="E177" s="15"/>
      <c r="F177" s="15"/>
      <c r="G177" s="15" t="str">
        <f t="shared" si="3"/>
        <v/>
      </c>
    </row>
    <row r="178" spans="2:7" ht="15">
      <c r="B178" s="19"/>
      <c r="C178" s="13"/>
      <c r="D178" s="100"/>
      <c r="E178" s="15"/>
      <c r="F178" s="15"/>
      <c r="G178" s="15" t="str">
        <f t="shared" si="3"/>
        <v/>
      </c>
    </row>
    <row r="179" spans="2:7" ht="15">
      <c r="B179" s="19"/>
      <c r="C179" s="13"/>
      <c r="D179" s="100"/>
      <c r="E179" s="15"/>
      <c r="F179" s="15"/>
      <c r="G179" s="15" t="str">
        <f t="shared" si="3"/>
        <v/>
      </c>
    </row>
    <row r="180" spans="2:7" ht="15">
      <c r="B180" s="19"/>
      <c r="C180" s="13"/>
      <c r="D180" s="100"/>
      <c r="E180" s="15"/>
      <c r="F180" s="15"/>
      <c r="G180" s="15" t="str">
        <f t="shared" si="3"/>
        <v/>
      </c>
    </row>
    <row r="181" spans="2:7" ht="15">
      <c r="B181" s="19"/>
      <c r="C181" s="13"/>
      <c r="D181" s="100"/>
      <c r="E181" s="15"/>
      <c r="F181" s="15"/>
      <c r="G181" s="15" t="str">
        <f t="shared" si="3"/>
        <v/>
      </c>
    </row>
    <row r="182" spans="2:7" ht="15">
      <c r="B182" s="19"/>
      <c r="C182" s="13"/>
      <c r="D182" s="100"/>
      <c r="E182" s="15"/>
      <c r="F182" s="15"/>
      <c r="G182" s="15" t="str">
        <f t="shared" si="3"/>
        <v/>
      </c>
    </row>
    <row r="183" spans="2:7" ht="15">
      <c r="B183" s="19"/>
      <c r="C183" s="13"/>
      <c r="D183" s="100"/>
      <c r="E183" s="15"/>
      <c r="F183" s="15"/>
      <c r="G183" s="15" t="str">
        <f t="shared" si="3"/>
        <v/>
      </c>
    </row>
    <row r="184" spans="2:7" ht="15">
      <c r="B184" s="19"/>
      <c r="C184" s="13"/>
      <c r="D184" s="100"/>
      <c r="E184" s="15"/>
      <c r="F184" s="15"/>
      <c r="G184" s="15" t="str">
        <f t="shared" si="3"/>
        <v/>
      </c>
    </row>
    <row r="185" spans="2:7" ht="15">
      <c r="B185" s="19"/>
      <c r="C185" s="13"/>
      <c r="D185" s="100"/>
      <c r="E185" s="15"/>
      <c r="F185" s="15"/>
      <c r="G185" s="15" t="str">
        <f t="shared" si="3"/>
        <v/>
      </c>
    </row>
    <row r="186" spans="2:7" ht="15">
      <c r="B186" s="19"/>
      <c r="C186" s="13"/>
      <c r="D186" s="100"/>
      <c r="E186" s="15"/>
      <c r="F186" s="15"/>
      <c r="G186" s="15" t="str">
        <f t="shared" si="3"/>
        <v/>
      </c>
    </row>
    <row r="187" spans="2:7" ht="15">
      <c r="B187" s="19"/>
      <c r="C187" s="13"/>
      <c r="D187" s="100"/>
      <c r="E187" s="15"/>
      <c r="F187" s="15"/>
      <c r="G187" s="15" t="str">
        <f t="shared" si="3"/>
        <v/>
      </c>
    </row>
    <row r="188" spans="2:7" ht="15">
      <c r="B188" s="19"/>
      <c r="C188" s="13"/>
      <c r="D188" s="100"/>
      <c r="E188" s="15"/>
      <c r="F188" s="15"/>
      <c r="G188" s="15" t="str">
        <f t="shared" si="3"/>
        <v/>
      </c>
    </row>
    <row r="189" spans="2:7" ht="15">
      <c r="B189" s="19"/>
      <c r="C189" s="13"/>
      <c r="D189" s="100"/>
      <c r="E189" s="15"/>
      <c r="F189" s="15"/>
      <c r="G189" s="15" t="str">
        <f t="shared" si="3"/>
        <v/>
      </c>
    </row>
    <row r="190" spans="2:7" ht="15">
      <c r="B190" s="19"/>
      <c r="C190" s="13"/>
      <c r="D190" s="100"/>
      <c r="E190" s="15"/>
      <c r="F190" s="15"/>
      <c r="G190" s="15" t="str">
        <f t="shared" si="3"/>
        <v/>
      </c>
    </row>
    <row r="191" spans="2:7" ht="15">
      <c r="B191" s="19"/>
      <c r="C191" s="13"/>
      <c r="D191" s="100"/>
      <c r="E191" s="15"/>
      <c r="F191" s="15"/>
      <c r="G191" s="15" t="str">
        <f t="shared" si="3"/>
        <v/>
      </c>
    </row>
    <row r="192" spans="2:7" ht="15">
      <c r="B192" s="19"/>
      <c r="C192" s="13"/>
      <c r="D192" s="100"/>
      <c r="E192" s="15"/>
      <c r="F192" s="15"/>
      <c r="G192" s="15" t="str">
        <f t="shared" si="3"/>
        <v/>
      </c>
    </row>
    <row r="193" spans="2:7" ht="15">
      <c r="B193" s="19"/>
      <c r="C193" s="13"/>
      <c r="D193" s="100"/>
      <c r="E193" s="15"/>
      <c r="F193" s="15"/>
      <c r="G193" s="15" t="str">
        <f t="shared" si="3"/>
        <v/>
      </c>
    </row>
    <row r="194" spans="2:7" ht="15">
      <c r="B194" s="19"/>
      <c r="C194" s="13"/>
      <c r="D194" s="100"/>
      <c r="E194" s="15"/>
      <c r="F194" s="15"/>
      <c r="G194" s="15" t="str">
        <f t="shared" si="3"/>
        <v/>
      </c>
    </row>
    <row r="195" spans="2:7" ht="15">
      <c r="B195" s="19"/>
      <c r="C195" s="13"/>
      <c r="D195" s="100"/>
      <c r="E195" s="15"/>
      <c r="F195" s="15"/>
      <c r="G195" s="15" t="str">
        <f t="shared" si="3"/>
        <v/>
      </c>
    </row>
    <row r="196" spans="2:7" ht="15">
      <c r="B196" s="19"/>
      <c r="C196" s="13"/>
      <c r="D196" s="100"/>
      <c r="E196" s="15"/>
      <c r="F196" s="15"/>
      <c r="G196" s="15" t="str">
        <f t="shared" si="3"/>
        <v/>
      </c>
    </row>
    <row r="197" spans="2:7" ht="15">
      <c r="B197" s="19"/>
      <c r="C197" s="13"/>
      <c r="D197" s="100"/>
      <c r="E197" s="15"/>
      <c r="F197" s="15"/>
      <c r="G197" s="15" t="str">
        <f t="shared" si="3"/>
        <v/>
      </c>
    </row>
    <row r="198" spans="2:7" ht="15">
      <c r="B198" s="19"/>
      <c r="C198" s="13"/>
      <c r="D198" s="100"/>
      <c r="E198" s="15"/>
      <c r="F198" s="15"/>
      <c r="G198" s="15" t="str">
        <f t="shared" si="3"/>
        <v/>
      </c>
    </row>
    <row r="199" spans="2:7" ht="15">
      <c r="B199" s="19"/>
      <c r="C199" s="13"/>
      <c r="D199" s="100"/>
      <c r="E199" s="15"/>
      <c r="F199" s="15"/>
      <c r="G199" s="15" t="str">
        <f t="shared" si="3"/>
        <v/>
      </c>
    </row>
    <row r="200" spans="2:7" ht="15">
      <c r="B200" s="19"/>
      <c r="C200" s="13"/>
      <c r="D200" s="100"/>
      <c r="E200" s="15"/>
      <c r="F200" s="15"/>
      <c r="G200" s="15" t="str">
        <f t="shared" si="3"/>
        <v/>
      </c>
    </row>
    <row r="201" spans="2:7" ht="15">
      <c r="B201" s="19"/>
      <c r="C201" s="13"/>
      <c r="D201" s="100"/>
      <c r="E201" s="15"/>
      <c r="F201" s="15"/>
      <c r="G201" s="15" t="str">
        <f t="shared" si="3"/>
        <v/>
      </c>
    </row>
    <row r="202" spans="2:7" ht="15">
      <c r="B202" s="19"/>
      <c r="C202" s="13"/>
      <c r="D202" s="100"/>
      <c r="E202" s="15"/>
      <c r="F202" s="15"/>
      <c r="G202" s="15" t="str">
        <f t="shared" si="3"/>
        <v/>
      </c>
    </row>
    <row r="203" spans="2:7" ht="15">
      <c r="B203" s="19"/>
      <c r="C203" s="13"/>
      <c r="D203" s="100"/>
      <c r="E203" s="15"/>
      <c r="F203" s="15"/>
      <c r="G203" s="15" t="str">
        <f t="shared" si="3"/>
        <v/>
      </c>
    </row>
    <row r="204" spans="2:7" ht="15">
      <c r="B204" s="19"/>
      <c r="C204" s="13"/>
      <c r="D204" s="100"/>
      <c r="E204" s="15"/>
      <c r="F204" s="15"/>
      <c r="G204" s="15" t="str">
        <f t="shared" si="3"/>
        <v/>
      </c>
    </row>
    <row r="205" spans="2:7" ht="15">
      <c r="B205" s="19"/>
      <c r="C205" s="13"/>
      <c r="D205" s="100"/>
      <c r="E205" s="15"/>
      <c r="F205" s="15"/>
      <c r="G205" s="15" t="str">
        <f t="shared" si="3"/>
        <v/>
      </c>
    </row>
    <row r="206" spans="2:7" ht="15">
      <c r="B206" s="19"/>
      <c r="C206" s="13"/>
      <c r="D206" s="100"/>
      <c r="E206" s="15"/>
      <c r="F206" s="15"/>
      <c r="G206" s="15" t="str">
        <f t="shared" si="3"/>
        <v/>
      </c>
    </row>
    <row r="207" spans="2:7" ht="15">
      <c r="B207" s="19"/>
      <c r="C207" s="13"/>
      <c r="D207" s="100"/>
      <c r="E207" s="15"/>
      <c r="F207" s="15"/>
      <c r="G207" s="15" t="str">
        <f t="shared" si="3"/>
        <v/>
      </c>
    </row>
    <row r="208" spans="2:7" ht="15">
      <c r="B208" s="19"/>
      <c r="C208" s="13"/>
      <c r="D208" s="100"/>
      <c r="E208" s="15"/>
      <c r="F208" s="15"/>
      <c r="G208" s="15" t="str">
        <f t="shared" si="3"/>
        <v/>
      </c>
    </row>
    <row r="209" spans="2:7" ht="15">
      <c r="B209" s="19"/>
      <c r="C209" s="13"/>
      <c r="D209" s="100"/>
      <c r="E209" s="15"/>
      <c r="F209" s="15"/>
      <c r="G209" s="15" t="str">
        <f t="shared" si="3"/>
        <v/>
      </c>
    </row>
    <row r="210" spans="2:7" ht="15">
      <c r="B210" s="19"/>
      <c r="C210" s="13"/>
      <c r="D210" s="100"/>
      <c r="E210" s="15"/>
      <c r="F210" s="15"/>
      <c r="G210" s="15" t="str">
        <f t="shared" si="3"/>
        <v/>
      </c>
    </row>
    <row r="211" spans="2:7" ht="15">
      <c r="B211" s="19"/>
      <c r="C211" s="13"/>
      <c r="D211" s="100"/>
      <c r="E211" s="15"/>
      <c r="F211" s="15"/>
      <c r="G211" s="15" t="str">
        <f t="shared" si="3"/>
        <v/>
      </c>
    </row>
    <row r="212" spans="2:7" ht="15">
      <c r="B212" s="19"/>
      <c r="C212" s="13"/>
      <c r="D212" s="100"/>
      <c r="E212" s="15"/>
      <c r="F212" s="15"/>
      <c r="G212" s="15" t="str">
        <f t="shared" si="3"/>
        <v/>
      </c>
    </row>
    <row r="213" spans="2:7" ht="15">
      <c r="B213" s="19"/>
      <c r="C213" s="13"/>
      <c r="D213" s="100"/>
      <c r="E213" s="15"/>
      <c r="F213" s="15"/>
      <c r="G213" s="15" t="str">
        <f t="shared" si="3"/>
        <v/>
      </c>
    </row>
    <row r="214" spans="2:7" ht="15">
      <c r="B214" s="19"/>
      <c r="C214" s="13"/>
      <c r="D214" s="100"/>
      <c r="E214" s="15"/>
      <c r="F214" s="15"/>
      <c r="G214" s="15" t="str">
        <f t="shared" si="3"/>
        <v/>
      </c>
    </row>
    <row r="215" spans="2:7" ht="15">
      <c r="B215" s="19"/>
      <c r="C215" s="13"/>
      <c r="D215" s="100"/>
      <c r="E215" s="15"/>
      <c r="F215" s="15"/>
      <c r="G215" s="15" t="str">
        <f t="shared" si="3"/>
        <v/>
      </c>
    </row>
    <row r="216" spans="2:7" ht="15">
      <c r="B216" s="19"/>
      <c r="C216" s="13"/>
      <c r="D216" s="100"/>
      <c r="E216" s="15"/>
      <c r="F216" s="15"/>
      <c r="G216" s="15" t="str">
        <f t="shared" si="3"/>
        <v/>
      </c>
    </row>
    <row r="217" spans="2:7" ht="15">
      <c r="B217" s="19"/>
      <c r="C217" s="13"/>
      <c r="D217" s="100"/>
      <c r="E217" s="15"/>
      <c r="F217" s="15"/>
      <c r="G217" s="15" t="str">
        <f t="shared" si="3"/>
        <v/>
      </c>
    </row>
    <row r="218" spans="2:7" ht="15">
      <c r="B218" s="19"/>
      <c r="C218" s="13"/>
      <c r="D218" s="100"/>
      <c r="E218" s="15"/>
      <c r="F218" s="15"/>
      <c r="G218" s="15" t="str">
        <f t="shared" si="3"/>
        <v/>
      </c>
    </row>
    <row r="219" spans="2:7" ht="15">
      <c r="B219" s="19"/>
      <c r="C219" s="13"/>
      <c r="D219" s="100"/>
      <c r="E219" s="15"/>
      <c r="F219" s="15"/>
      <c r="G219" s="15" t="str">
        <f t="shared" si="3"/>
        <v/>
      </c>
    </row>
    <row r="220" spans="2:7" ht="15">
      <c r="B220" s="19"/>
      <c r="C220" s="13"/>
      <c r="D220" s="100"/>
      <c r="E220" s="15"/>
      <c r="F220" s="15"/>
      <c r="G220" s="15" t="str">
        <f t="shared" si="3"/>
        <v/>
      </c>
    </row>
    <row r="221" spans="2:7" ht="15">
      <c r="B221" s="19"/>
      <c r="C221" s="13"/>
      <c r="D221" s="100"/>
      <c r="E221" s="15"/>
      <c r="F221" s="15"/>
      <c r="G221" s="15" t="str">
        <f t="shared" si="3"/>
        <v/>
      </c>
    </row>
    <row r="222" spans="2:7" ht="15">
      <c r="B222" s="19"/>
      <c r="C222" s="13"/>
      <c r="D222" s="100"/>
      <c r="E222" s="15"/>
      <c r="F222" s="15"/>
      <c r="G222" s="15" t="str">
        <f t="shared" si="3"/>
        <v/>
      </c>
    </row>
    <row r="223" spans="2:7" ht="15">
      <c r="B223" s="19"/>
      <c r="C223" s="13"/>
      <c r="D223" s="100"/>
      <c r="E223" s="15"/>
      <c r="F223" s="15"/>
      <c r="G223" s="15" t="str">
        <f t="shared" si="3"/>
        <v/>
      </c>
    </row>
    <row r="224" spans="2:7" ht="15">
      <c r="B224" s="19"/>
      <c r="C224" s="13"/>
      <c r="D224" s="100"/>
      <c r="E224" s="15"/>
      <c r="F224" s="15"/>
      <c r="G224" s="15" t="str">
        <f t="shared" si="3"/>
        <v/>
      </c>
    </row>
    <row r="225" spans="2:7" ht="15">
      <c r="B225" s="19"/>
      <c r="C225" s="13"/>
      <c r="D225" s="100"/>
      <c r="E225" s="15"/>
      <c r="F225" s="15"/>
      <c r="G225" s="15" t="str">
        <f t="shared" si="3"/>
        <v/>
      </c>
    </row>
    <row r="226" spans="2:7" ht="15">
      <c r="B226" s="19"/>
      <c r="C226" s="13"/>
      <c r="D226" s="100"/>
      <c r="E226" s="15"/>
      <c r="F226" s="15"/>
      <c r="G226" s="15" t="str">
        <f t="shared" si="3"/>
        <v/>
      </c>
    </row>
    <row r="227" spans="2:7" ht="15">
      <c r="B227" s="19"/>
      <c r="C227" s="13"/>
      <c r="D227" s="100"/>
      <c r="E227" s="15"/>
      <c r="F227" s="15"/>
      <c r="G227" s="15" t="str">
        <f t="shared" si="3"/>
        <v/>
      </c>
    </row>
    <row r="228" spans="2:7" ht="15">
      <c r="B228" s="19"/>
      <c r="C228" s="13"/>
      <c r="D228" s="100"/>
      <c r="E228" s="15"/>
      <c r="F228" s="15"/>
      <c r="G228" s="15" t="str">
        <f t="shared" si="3"/>
        <v/>
      </c>
    </row>
    <row r="229" spans="2:7" ht="15">
      <c r="B229" s="19"/>
      <c r="C229" s="13"/>
      <c r="D229" s="100"/>
      <c r="E229" s="15"/>
      <c r="F229" s="15"/>
      <c r="G229" s="15" t="str">
        <f t="shared" si="3"/>
        <v/>
      </c>
    </row>
    <row r="230" spans="2:7" ht="15">
      <c r="B230" s="19"/>
      <c r="C230" s="13"/>
      <c r="D230" s="100"/>
      <c r="E230" s="15"/>
      <c r="F230" s="15"/>
      <c r="G230" s="15" t="str">
        <f t="shared" si="3"/>
        <v/>
      </c>
    </row>
    <row r="231" spans="2:7" ht="15">
      <c r="B231" s="19"/>
      <c r="C231" s="13"/>
      <c r="D231" s="100"/>
      <c r="E231" s="15"/>
      <c r="F231" s="15"/>
      <c r="G231" s="15" t="str">
        <f t="shared" si="3"/>
        <v/>
      </c>
    </row>
    <row r="232" spans="2:7" ht="15">
      <c r="B232" s="19"/>
      <c r="C232" s="13"/>
      <c r="D232" s="100"/>
      <c r="E232" s="15"/>
      <c r="F232" s="15"/>
      <c r="G232" s="15" t="str">
        <f t="shared" si="3"/>
        <v/>
      </c>
    </row>
    <row r="233" spans="2:7" ht="15">
      <c r="B233" s="19"/>
      <c r="C233" s="13"/>
      <c r="D233" s="100"/>
      <c r="E233" s="15"/>
      <c r="F233" s="15"/>
      <c r="G233" s="15" t="str">
        <f t="shared" si="3"/>
        <v/>
      </c>
    </row>
    <row r="234" spans="2:7" ht="15">
      <c r="B234" s="19"/>
      <c r="C234" s="13"/>
      <c r="D234" s="100"/>
      <c r="E234" s="15"/>
      <c r="F234" s="15"/>
      <c r="G234" s="15" t="str">
        <f t="shared" si="3"/>
        <v/>
      </c>
    </row>
    <row r="235" spans="2:7" ht="15">
      <c r="B235" s="19"/>
      <c r="C235" s="13"/>
      <c r="D235" s="100"/>
      <c r="E235" s="15"/>
      <c r="F235" s="15"/>
      <c r="G235" s="15" t="str">
        <f t="shared" si="3"/>
        <v/>
      </c>
    </row>
    <row r="236" spans="2:7" ht="15">
      <c r="B236" s="19"/>
      <c r="C236" s="13"/>
      <c r="D236" s="100"/>
      <c r="E236" s="15"/>
      <c r="F236" s="15"/>
      <c r="G236" s="15" t="str">
        <f t="shared" si="3"/>
        <v/>
      </c>
    </row>
    <row r="237" spans="2:7" ht="15">
      <c r="B237" s="19"/>
      <c r="C237" s="13"/>
      <c r="D237" s="100"/>
      <c r="E237" s="15"/>
      <c r="F237" s="15"/>
      <c r="G237" s="15" t="str">
        <f t="shared" si="3"/>
        <v/>
      </c>
    </row>
    <row r="238" spans="2:7" ht="15">
      <c r="B238" s="19"/>
      <c r="C238" s="13"/>
      <c r="D238" s="100"/>
      <c r="E238" s="15"/>
      <c r="F238" s="15"/>
      <c r="G238" s="15" t="str">
        <f t="shared" si="3"/>
        <v/>
      </c>
    </row>
    <row r="239" spans="2:7" ht="15">
      <c r="B239" s="19"/>
      <c r="C239" s="13"/>
      <c r="D239" s="100"/>
      <c r="E239" s="15"/>
      <c r="F239" s="15"/>
      <c r="G239" s="15" t="str">
        <f t="shared" si="3"/>
        <v/>
      </c>
    </row>
    <row r="240" spans="2:7" ht="15">
      <c r="B240" s="19"/>
      <c r="C240" s="13"/>
      <c r="D240" s="100"/>
      <c r="E240" s="15"/>
      <c r="F240" s="15"/>
      <c r="G240" s="15" t="str">
        <f t="shared" si="3"/>
        <v/>
      </c>
    </row>
    <row r="241" spans="2:7" ht="15">
      <c r="B241" s="19"/>
      <c r="C241" s="13"/>
      <c r="D241" s="100"/>
      <c r="E241" s="15"/>
      <c r="F241" s="15"/>
      <c r="G241" s="15" t="str">
        <f t="shared" si="3"/>
        <v/>
      </c>
    </row>
    <row r="242" spans="2:7" ht="15">
      <c r="B242" s="19"/>
      <c r="C242" s="13"/>
      <c r="D242" s="100"/>
      <c r="E242" s="15"/>
      <c r="F242" s="15"/>
      <c r="G242" s="15" t="str">
        <f t="shared" si="3"/>
        <v/>
      </c>
    </row>
    <row r="243" spans="2:7" ht="15">
      <c r="B243" s="19"/>
      <c r="C243" s="13"/>
      <c r="D243" s="100"/>
      <c r="E243" s="15"/>
      <c r="F243" s="15"/>
      <c r="G243" s="15" t="str">
        <f t="shared" si="3"/>
        <v/>
      </c>
    </row>
    <row r="244" spans="2:7" ht="15">
      <c r="B244" s="19"/>
      <c r="C244" s="13"/>
      <c r="D244" s="100"/>
      <c r="E244" s="15"/>
      <c r="F244" s="15"/>
      <c r="G244" s="15" t="str">
        <f t="shared" si="3"/>
        <v/>
      </c>
    </row>
    <row r="245" spans="2:7" ht="15">
      <c r="B245" s="19"/>
      <c r="C245" s="13"/>
      <c r="D245" s="100"/>
      <c r="E245" s="15"/>
      <c r="F245" s="15"/>
      <c r="G245" s="15" t="str">
        <f t="shared" si="3"/>
        <v/>
      </c>
    </row>
    <row r="246" spans="2:7" ht="15">
      <c r="B246" s="19"/>
      <c r="C246" s="13"/>
      <c r="D246" s="100"/>
      <c r="E246" s="15"/>
      <c r="F246" s="15"/>
      <c r="G246" s="15" t="str">
        <f t="shared" si="3"/>
        <v/>
      </c>
    </row>
    <row r="247" spans="2:7" ht="15">
      <c r="B247" s="19"/>
      <c r="C247" s="13"/>
      <c r="D247" s="100"/>
      <c r="E247" s="15"/>
      <c r="F247" s="15"/>
      <c r="G247" s="15" t="str">
        <f t="shared" si="3"/>
        <v/>
      </c>
    </row>
    <row r="248" spans="2:7" ht="15">
      <c r="B248" s="19"/>
      <c r="C248" s="13"/>
      <c r="D248" s="100"/>
      <c r="E248" s="15"/>
      <c r="F248" s="15"/>
      <c r="G248" s="15" t="str">
        <f t="shared" si="3"/>
        <v/>
      </c>
    </row>
    <row r="249" spans="2:7" ht="15">
      <c r="B249" s="19"/>
      <c r="C249" s="13"/>
      <c r="D249" s="100"/>
      <c r="E249" s="15"/>
      <c r="F249" s="15"/>
      <c r="G249" s="15" t="str">
        <f t="shared" si="3"/>
        <v/>
      </c>
    </row>
    <row r="250" spans="2:7" ht="15">
      <c r="B250" s="19"/>
      <c r="C250" s="13"/>
      <c r="D250" s="100"/>
      <c r="E250" s="15"/>
      <c r="F250" s="15"/>
      <c r="G250" s="15" t="str">
        <f t="shared" si="3"/>
        <v/>
      </c>
    </row>
    <row r="251" spans="2:7" ht="15">
      <c r="B251" s="19"/>
      <c r="C251" s="13"/>
      <c r="D251" s="100"/>
      <c r="E251" s="15"/>
      <c r="F251" s="15"/>
      <c r="G251" s="15" t="str">
        <f t="shared" si="3"/>
        <v/>
      </c>
    </row>
    <row r="252" spans="2:7" ht="15">
      <c r="B252" s="19"/>
      <c r="C252" s="13"/>
      <c r="D252" s="100"/>
      <c r="E252" s="15"/>
      <c r="F252" s="15"/>
      <c r="G252" s="15" t="str">
        <f t="shared" si="3"/>
        <v/>
      </c>
    </row>
    <row r="253" spans="2:7" ht="15">
      <c r="B253" s="19"/>
      <c r="C253" s="13"/>
      <c r="D253" s="100"/>
      <c r="E253" s="15"/>
      <c r="F253" s="15"/>
      <c r="G253" s="15" t="str">
        <f t="shared" si="3"/>
        <v/>
      </c>
    </row>
    <row r="254" spans="2:7" ht="15">
      <c r="B254" s="19"/>
      <c r="C254" s="13"/>
      <c r="D254" s="100"/>
      <c r="E254" s="15"/>
      <c r="F254" s="15"/>
      <c r="G254" s="15" t="str">
        <f t="shared" si="3"/>
        <v/>
      </c>
    </row>
    <row r="255" spans="2:7" ht="15">
      <c r="B255" s="19"/>
      <c r="C255" s="13"/>
      <c r="D255" s="100"/>
      <c r="E255" s="15"/>
      <c r="F255" s="15"/>
      <c r="G255" s="15" t="str">
        <f t="shared" si="3"/>
        <v/>
      </c>
    </row>
    <row r="256" spans="2:7" ht="15">
      <c r="B256" s="19"/>
      <c r="C256" s="13"/>
      <c r="D256" s="100"/>
      <c r="E256" s="15"/>
      <c r="F256" s="15"/>
      <c r="G256" s="15" t="str">
        <f t="shared" si="3"/>
        <v/>
      </c>
    </row>
    <row r="257" spans="2:7" ht="15">
      <c r="B257" s="19"/>
      <c r="C257" s="13"/>
      <c r="D257" s="100"/>
      <c r="E257" s="15"/>
      <c r="F257" s="15"/>
      <c r="G257" s="15" t="str">
        <f t="shared" si="3"/>
        <v/>
      </c>
    </row>
    <row r="258" spans="2:7" ht="15">
      <c r="B258" s="19"/>
      <c r="C258" s="13"/>
      <c r="D258" s="100"/>
      <c r="E258" s="15"/>
      <c r="F258" s="15"/>
      <c r="G258" s="15" t="str">
        <f t="shared" si="3"/>
        <v/>
      </c>
    </row>
    <row r="259" spans="2:7" ht="15">
      <c r="B259" s="19"/>
      <c r="C259" s="13"/>
      <c r="D259" s="100"/>
      <c r="E259" s="15"/>
      <c r="F259" s="15"/>
      <c r="G259" s="15" t="str">
        <f t="shared" si="3"/>
        <v/>
      </c>
    </row>
    <row r="260" spans="2:7" ht="15">
      <c r="B260" s="19"/>
      <c r="C260" s="13"/>
      <c r="D260" s="100"/>
      <c r="E260" s="15"/>
      <c r="F260" s="15"/>
      <c r="G260" s="15" t="str">
        <f t="shared" si="3"/>
        <v/>
      </c>
    </row>
    <row r="261" spans="2:7" ht="15">
      <c r="B261" s="19"/>
      <c r="C261" s="13"/>
      <c r="D261" s="100"/>
      <c r="E261" s="15"/>
      <c r="F261" s="15"/>
      <c r="G261" s="15" t="str">
        <f t="shared" si="3"/>
        <v/>
      </c>
    </row>
    <row r="262" spans="2:7" ht="15">
      <c r="B262" s="19"/>
      <c r="C262" s="13"/>
      <c r="D262" s="100"/>
      <c r="E262" s="15"/>
      <c r="F262" s="15"/>
      <c r="G262" s="15" t="str">
        <f t="shared" si="3"/>
        <v/>
      </c>
    </row>
    <row r="263" spans="2:7" ht="15">
      <c r="B263" s="19"/>
      <c r="C263" s="13"/>
      <c r="D263" s="100"/>
      <c r="E263" s="15"/>
      <c r="F263" s="15"/>
      <c r="G263" s="15" t="str">
        <f t="shared" si="3"/>
        <v/>
      </c>
    </row>
    <row r="264" spans="2:7" ht="15">
      <c r="B264" s="19"/>
      <c r="C264" s="13"/>
      <c r="D264" s="100"/>
      <c r="E264" s="15"/>
      <c r="F264" s="15"/>
      <c r="G264" s="15" t="str">
        <f t="shared" si="3"/>
        <v/>
      </c>
    </row>
    <row r="265" spans="2:7" ht="15">
      <c r="B265" s="19"/>
      <c r="C265" s="13"/>
      <c r="D265" s="100"/>
      <c r="E265" s="15"/>
      <c r="F265" s="15"/>
      <c r="G265" s="15" t="str">
        <f t="shared" si="3"/>
        <v/>
      </c>
    </row>
    <row r="266" spans="2:7" ht="15">
      <c r="B266" s="19"/>
      <c r="C266" s="13"/>
      <c r="D266" s="100"/>
      <c r="E266" s="15"/>
      <c r="F266" s="15"/>
      <c r="G266" s="15" t="str">
        <f t="shared" si="3"/>
        <v/>
      </c>
    </row>
    <row r="267" spans="2:7" ht="15">
      <c r="B267" s="19"/>
      <c r="C267" s="13"/>
      <c r="D267" s="100"/>
      <c r="E267" s="15"/>
      <c r="F267" s="15"/>
      <c r="G267" s="15" t="str">
        <f t="shared" si="3"/>
        <v/>
      </c>
    </row>
    <row r="268" spans="2:7" ht="15">
      <c r="B268" s="19"/>
      <c r="C268" s="13"/>
      <c r="D268" s="100"/>
      <c r="E268" s="15"/>
      <c r="F268" s="15"/>
      <c r="G268" s="15" t="str">
        <f t="shared" si="3"/>
        <v/>
      </c>
    </row>
    <row r="269" spans="2:7" ht="15">
      <c r="B269" s="19"/>
      <c r="C269" s="13"/>
      <c r="D269" s="100"/>
      <c r="E269" s="15"/>
      <c r="F269" s="15"/>
      <c r="G269" s="15" t="str">
        <f t="shared" si="3"/>
        <v/>
      </c>
    </row>
    <row r="270" spans="2:7" ht="15">
      <c r="B270" s="19"/>
      <c r="C270" s="13"/>
      <c r="D270" s="100"/>
      <c r="E270" s="15"/>
      <c r="F270" s="15"/>
      <c r="G270" s="15" t="str">
        <f t="shared" si="3"/>
        <v/>
      </c>
    </row>
    <row r="271" spans="2:7" ht="15">
      <c r="B271" s="19"/>
      <c r="C271" s="13"/>
      <c r="D271" s="100"/>
      <c r="E271" s="15"/>
      <c r="F271" s="15"/>
      <c r="G271" s="15" t="str">
        <f t="shared" si="3"/>
        <v/>
      </c>
    </row>
    <row r="272" spans="2:7" ht="15">
      <c r="B272" s="19"/>
      <c r="C272" s="13"/>
      <c r="D272" s="100"/>
      <c r="E272" s="15"/>
      <c r="F272" s="15"/>
      <c r="G272" s="15" t="str">
        <f t="shared" si="3"/>
        <v/>
      </c>
    </row>
    <row r="273" spans="2:7" ht="15">
      <c r="B273" s="19"/>
      <c r="C273" s="13"/>
      <c r="D273" s="100"/>
      <c r="E273" s="15"/>
      <c r="F273" s="15"/>
      <c r="G273" s="15" t="str">
        <f t="shared" si="3"/>
        <v/>
      </c>
    </row>
    <row r="274" spans="2:7" ht="15">
      <c r="B274" s="19"/>
      <c r="C274" s="13"/>
      <c r="D274" s="100"/>
      <c r="E274" s="15"/>
      <c r="F274" s="15"/>
      <c r="G274" s="15" t="str">
        <f t="shared" si="3"/>
        <v/>
      </c>
    </row>
    <row r="275" spans="2:7" ht="15">
      <c r="B275" s="19"/>
      <c r="C275" s="13"/>
      <c r="D275" s="100"/>
      <c r="E275" s="15"/>
      <c r="F275" s="15"/>
      <c r="G275" s="15" t="str">
        <f t="shared" si="3"/>
        <v/>
      </c>
    </row>
    <row r="276" spans="2:7" ht="15">
      <c r="B276" s="19"/>
      <c r="C276" s="13"/>
      <c r="D276" s="100"/>
      <c r="E276" s="15"/>
      <c r="F276" s="15"/>
      <c r="G276" s="15" t="str">
        <f t="shared" si="3"/>
        <v/>
      </c>
    </row>
    <row r="277" spans="2:7" ht="15">
      <c r="B277" s="19"/>
      <c r="C277" s="13"/>
      <c r="D277" s="100"/>
      <c r="E277" s="15"/>
      <c r="F277" s="15"/>
      <c r="G277" s="15" t="str">
        <f t="shared" si="3"/>
        <v/>
      </c>
    </row>
    <row r="278" spans="2:7" ht="15">
      <c r="B278" s="19"/>
      <c r="C278" s="13"/>
      <c r="D278" s="100"/>
      <c r="E278" s="15"/>
      <c r="F278" s="15"/>
      <c r="G278" s="15" t="str">
        <f t="shared" si="3"/>
        <v/>
      </c>
    </row>
    <row r="279" spans="2:7" ht="15">
      <c r="B279" s="19"/>
      <c r="C279" s="13"/>
      <c r="D279" s="100"/>
      <c r="E279" s="15"/>
      <c r="F279" s="15"/>
      <c r="G279" s="15" t="str">
        <f t="shared" ref="G279:G505" si="4">IF(OR(G278="",AND(B279="",E279="",F279="")),"",G278+E279-F279)</f>
        <v/>
      </c>
    </row>
    <row r="280" spans="2:7" ht="15">
      <c r="B280" s="19"/>
      <c r="C280" s="13"/>
      <c r="D280" s="100"/>
      <c r="E280" s="15"/>
      <c r="F280" s="15"/>
      <c r="G280" s="15" t="str">
        <f t="shared" si="4"/>
        <v/>
      </c>
    </row>
    <row r="281" spans="2:7" ht="15">
      <c r="B281" s="19"/>
      <c r="C281" s="13"/>
      <c r="D281" s="100"/>
      <c r="E281" s="15"/>
      <c r="F281" s="15"/>
      <c r="G281" s="15" t="str">
        <f t="shared" si="4"/>
        <v/>
      </c>
    </row>
    <row r="282" spans="2:7" ht="15">
      <c r="B282" s="19"/>
      <c r="C282" s="13"/>
      <c r="D282" s="100"/>
      <c r="E282" s="15"/>
      <c r="F282" s="15"/>
      <c r="G282" s="15" t="str">
        <f t="shared" si="4"/>
        <v/>
      </c>
    </row>
    <row r="283" spans="2:7" ht="15">
      <c r="B283" s="19"/>
      <c r="C283" s="13"/>
      <c r="D283" s="100"/>
      <c r="E283" s="15"/>
      <c r="F283" s="15"/>
      <c r="G283" s="15" t="str">
        <f t="shared" si="4"/>
        <v/>
      </c>
    </row>
    <row r="284" spans="2:7" ht="15">
      <c r="B284" s="19"/>
      <c r="C284" s="13"/>
      <c r="D284" s="100"/>
      <c r="E284" s="15"/>
      <c r="F284" s="15"/>
      <c r="G284" s="15" t="str">
        <f t="shared" si="4"/>
        <v/>
      </c>
    </row>
    <row r="285" spans="2:7" ht="15">
      <c r="B285" s="19"/>
      <c r="C285" s="13"/>
      <c r="D285" s="100"/>
      <c r="E285" s="15"/>
      <c r="F285" s="15"/>
      <c r="G285" s="15" t="str">
        <f t="shared" si="4"/>
        <v/>
      </c>
    </row>
    <row r="286" spans="2:7" ht="15">
      <c r="B286" s="19"/>
      <c r="C286" s="13"/>
      <c r="D286" s="100"/>
      <c r="E286" s="15"/>
      <c r="F286" s="15"/>
      <c r="G286" s="15" t="str">
        <f t="shared" si="4"/>
        <v/>
      </c>
    </row>
    <row r="287" spans="2:7" ht="15">
      <c r="B287" s="19"/>
      <c r="C287" s="13"/>
      <c r="D287" s="100"/>
      <c r="E287" s="15"/>
      <c r="F287" s="15"/>
      <c r="G287" s="15" t="str">
        <f t="shared" si="4"/>
        <v/>
      </c>
    </row>
    <row r="288" spans="2:7" ht="15">
      <c r="B288" s="19"/>
      <c r="C288" s="13"/>
      <c r="D288" s="100"/>
      <c r="E288" s="15"/>
      <c r="F288" s="15"/>
      <c r="G288" s="15" t="str">
        <f t="shared" si="4"/>
        <v/>
      </c>
    </row>
    <row r="289" spans="2:7" ht="15">
      <c r="B289" s="19"/>
      <c r="C289" s="13"/>
      <c r="D289" s="100"/>
      <c r="E289" s="15"/>
      <c r="F289" s="15"/>
      <c r="G289" s="15" t="str">
        <f t="shared" si="4"/>
        <v/>
      </c>
    </row>
    <row r="290" spans="2:7" ht="15">
      <c r="B290" s="19"/>
      <c r="C290" s="13"/>
      <c r="D290" s="100"/>
      <c r="E290" s="15"/>
      <c r="F290" s="15"/>
      <c r="G290" s="15" t="str">
        <f t="shared" si="4"/>
        <v/>
      </c>
    </row>
    <row r="291" spans="2:7" ht="15">
      <c r="B291" s="19"/>
      <c r="C291" s="13"/>
      <c r="D291" s="100"/>
      <c r="E291" s="15"/>
      <c r="F291" s="15"/>
      <c r="G291" s="15" t="str">
        <f t="shared" si="4"/>
        <v/>
      </c>
    </row>
    <row r="292" spans="2:7" ht="15">
      <c r="B292" s="19"/>
      <c r="C292" s="13"/>
      <c r="D292" s="100"/>
      <c r="E292" s="15"/>
      <c r="F292" s="15"/>
      <c r="G292" s="15" t="str">
        <f t="shared" si="4"/>
        <v/>
      </c>
    </row>
    <row r="293" spans="2:7" ht="15">
      <c r="B293" s="19"/>
      <c r="C293" s="13"/>
      <c r="D293" s="100"/>
      <c r="E293" s="15"/>
      <c r="F293" s="15"/>
      <c r="G293" s="15" t="str">
        <f t="shared" si="4"/>
        <v/>
      </c>
    </row>
    <row r="294" spans="2:7" ht="15">
      <c r="B294" s="19"/>
      <c r="C294" s="13"/>
      <c r="D294" s="100"/>
      <c r="E294" s="15"/>
      <c r="F294" s="15"/>
      <c r="G294" s="15" t="str">
        <f t="shared" si="4"/>
        <v/>
      </c>
    </row>
    <row r="295" spans="2:7" ht="15">
      <c r="B295" s="19"/>
      <c r="C295" s="13"/>
      <c r="D295" s="100"/>
      <c r="E295" s="15"/>
      <c r="F295" s="15"/>
      <c r="G295" s="15" t="str">
        <f t="shared" si="4"/>
        <v/>
      </c>
    </row>
    <row r="296" spans="2:7" ht="15">
      <c r="B296" s="19"/>
      <c r="C296" s="13"/>
      <c r="D296" s="100"/>
      <c r="E296" s="15"/>
      <c r="F296" s="15"/>
      <c r="G296" s="15" t="str">
        <f t="shared" si="4"/>
        <v/>
      </c>
    </row>
    <row r="297" spans="2:7" ht="15">
      <c r="B297" s="19"/>
      <c r="C297" s="13"/>
      <c r="D297" s="100"/>
      <c r="E297" s="15"/>
      <c r="F297" s="15"/>
      <c r="G297" s="15" t="str">
        <f t="shared" si="4"/>
        <v/>
      </c>
    </row>
    <row r="298" spans="2:7" ht="15">
      <c r="B298" s="19"/>
      <c r="C298" s="13"/>
      <c r="D298" s="100"/>
      <c r="E298" s="15"/>
      <c r="F298" s="15"/>
      <c r="G298" s="15" t="str">
        <f t="shared" si="4"/>
        <v/>
      </c>
    </row>
    <row r="299" spans="2:7" ht="15">
      <c r="B299" s="19"/>
      <c r="C299" s="13"/>
      <c r="D299" s="100"/>
      <c r="E299" s="15"/>
      <c r="F299" s="15"/>
      <c r="G299" s="15" t="str">
        <f t="shared" si="4"/>
        <v/>
      </c>
    </row>
    <row r="300" spans="2:7" ht="15">
      <c r="B300" s="19"/>
      <c r="C300" s="13"/>
      <c r="D300" s="100"/>
      <c r="E300" s="15"/>
      <c r="F300" s="15"/>
      <c r="G300" s="15" t="str">
        <f t="shared" si="4"/>
        <v/>
      </c>
    </row>
    <row r="301" spans="2:7" ht="15">
      <c r="B301" s="19"/>
      <c r="C301" s="13"/>
      <c r="D301" s="100"/>
      <c r="E301" s="15"/>
      <c r="F301" s="15"/>
      <c r="G301" s="15" t="str">
        <f t="shared" si="4"/>
        <v/>
      </c>
    </row>
    <row r="302" spans="2:7" ht="15">
      <c r="B302" s="19"/>
      <c r="C302" s="13"/>
      <c r="D302" s="100"/>
      <c r="E302" s="15"/>
      <c r="F302" s="15"/>
      <c r="G302" s="15" t="str">
        <f t="shared" si="4"/>
        <v/>
      </c>
    </row>
    <row r="303" spans="2:7" ht="15">
      <c r="B303" s="19"/>
      <c r="C303" s="13"/>
      <c r="D303" s="100"/>
      <c r="E303" s="15"/>
      <c r="F303" s="15"/>
      <c r="G303" s="15" t="str">
        <f t="shared" si="4"/>
        <v/>
      </c>
    </row>
    <row r="304" spans="2:7" ht="15">
      <c r="B304" s="19"/>
      <c r="C304" s="13"/>
      <c r="D304" s="100"/>
      <c r="E304" s="15"/>
      <c r="F304" s="15"/>
      <c r="G304" s="15" t="str">
        <f t="shared" si="4"/>
        <v/>
      </c>
    </row>
    <row r="305" spans="2:7" ht="15">
      <c r="B305" s="19"/>
      <c r="C305" s="13"/>
      <c r="D305" s="100"/>
      <c r="E305" s="15"/>
      <c r="F305" s="15"/>
      <c r="G305" s="15" t="str">
        <f t="shared" si="4"/>
        <v/>
      </c>
    </row>
    <row r="306" spans="2:7" ht="15">
      <c r="B306" s="19"/>
      <c r="C306" s="13"/>
      <c r="D306" s="100"/>
      <c r="E306" s="15"/>
      <c r="F306" s="15"/>
      <c r="G306" s="15" t="str">
        <f t="shared" si="4"/>
        <v/>
      </c>
    </row>
    <row r="307" spans="2:7" ht="15">
      <c r="B307" s="19"/>
      <c r="C307" s="13"/>
      <c r="D307" s="100"/>
      <c r="E307" s="15"/>
      <c r="F307" s="15"/>
      <c r="G307" s="15" t="str">
        <f t="shared" si="4"/>
        <v/>
      </c>
    </row>
    <row r="308" spans="2:7" ht="15">
      <c r="B308" s="19"/>
      <c r="C308" s="13"/>
      <c r="D308" s="100"/>
      <c r="E308" s="15"/>
      <c r="F308" s="15"/>
      <c r="G308" s="15" t="str">
        <f t="shared" si="4"/>
        <v/>
      </c>
    </row>
    <row r="309" spans="2:7" ht="15">
      <c r="B309" s="19"/>
      <c r="C309" s="13"/>
      <c r="D309" s="100"/>
      <c r="E309" s="15"/>
      <c r="F309" s="15"/>
      <c r="G309" s="15" t="str">
        <f t="shared" si="4"/>
        <v/>
      </c>
    </row>
    <row r="310" spans="2:7" ht="15">
      <c r="B310" s="19"/>
      <c r="C310" s="13"/>
      <c r="D310" s="100"/>
      <c r="E310" s="15"/>
      <c r="F310" s="15"/>
      <c r="G310" s="15" t="str">
        <f t="shared" si="4"/>
        <v/>
      </c>
    </row>
    <row r="311" spans="2:7" ht="15">
      <c r="B311" s="19"/>
      <c r="C311" s="13"/>
      <c r="D311" s="100"/>
      <c r="E311" s="15"/>
      <c r="F311" s="15"/>
      <c r="G311" s="15" t="str">
        <f t="shared" si="4"/>
        <v/>
      </c>
    </row>
    <row r="312" spans="2:7" ht="15">
      <c r="B312" s="19"/>
      <c r="C312" s="13"/>
      <c r="D312" s="100"/>
      <c r="E312" s="15"/>
      <c r="F312" s="15"/>
      <c r="G312" s="15" t="str">
        <f t="shared" si="4"/>
        <v/>
      </c>
    </row>
    <row r="313" spans="2:7" ht="15">
      <c r="B313" s="19"/>
      <c r="C313" s="13"/>
      <c r="D313" s="100"/>
      <c r="E313" s="15"/>
      <c r="F313" s="15"/>
      <c r="G313" s="15" t="str">
        <f t="shared" si="4"/>
        <v/>
      </c>
    </row>
    <row r="314" spans="2:7" ht="15">
      <c r="B314" s="19"/>
      <c r="C314" s="13"/>
      <c r="D314" s="100"/>
      <c r="E314" s="15"/>
      <c r="F314" s="15"/>
      <c r="G314" s="15" t="str">
        <f t="shared" si="4"/>
        <v/>
      </c>
    </row>
    <row r="315" spans="2:7" ht="15">
      <c r="B315" s="19"/>
      <c r="C315" s="13"/>
      <c r="D315" s="100"/>
      <c r="E315" s="15"/>
      <c r="F315" s="15"/>
      <c r="G315" s="15" t="str">
        <f t="shared" si="4"/>
        <v/>
      </c>
    </row>
    <row r="316" spans="2:7" ht="15">
      <c r="B316" s="19"/>
      <c r="C316" s="13"/>
      <c r="D316" s="100"/>
      <c r="E316" s="15"/>
      <c r="F316" s="15"/>
      <c r="G316" s="15" t="str">
        <f t="shared" si="4"/>
        <v/>
      </c>
    </row>
    <row r="317" spans="2:7" ht="15">
      <c r="B317" s="19"/>
      <c r="C317" s="13"/>
      <c r="D317" s="100"/>
      <c r="E317" s="15"/>
      <c r="F317" s="15"/>
      <c r="G317" s="15" t="str">
        <f t="shared" si="4"/>
        <v/>
      </c>
    </row>
    <row r="318" spans="2:7" ht="15">
      <c r="B318" s="19"/>
      <c r="C318" s="13"/>
      <c r="D318" s="100"/>
      <c r="E318" s="15"/>
      <c r="F318" s="15"/>
      <c r="G318" s="15" t="str">
        <f t="shared" si="4"/>
        <v/>
      </c>
    </row>
    <row r="319" spans="2:7" ht="15">
      <c r="B319" s="19"/>
      <c r="C319" s="13"/>
      <c r="D319" s="100"/>
      <c r="E319" s="15"/>
      <c r="F319" s="15"/>
      <c r="G319" s="15" t="str">
        <f t="shared" si="4"/>
        <v/>
      </c>
    </row>
    <row r="320" spans="2:7" ht="15">
      <c r="B320" s="19"/>
      <c r="C320" s="13"/>
      <c r="D320" s="100"/>
      <c r="E320" s="15"/>
      <c r="F320" s="15"/>
      <c r="G320" s="15" t="str">
        <f t="shared" si="4"/>
        <v/>
      </c>
    </row>
    <row r="321" spans="2:7" ht="15">
      <c r="B321" s="19"/>
      <c r="C321" s="13"/>
      <c r="D321" s="100"/>
      <c r="E321" s="15"/>
      <c r="F321" s="15"/>
      <c r="G321" s="15" t="str">
        <f t="shared" si="4"/>
        <v/>
      </c>
    </row>
    <row r="322" spans="2:7" ht="15">
      <c r="B322" s="19"/>
      <c r="C322" s="13"/>
      <c r="D322" s="100"/>
      <c r="E322" s="15"/>
      <c r="F322" s="15"/>
      <c r="G322" s="15" t="str">
        <f t="shared" si="4"/>
        <v/>
      </c>
    </row>
    <row r="323" spans="2:7" ht="15">
      <c r="B323" s="19"/>
      <c r="C323" s="13"/>
      <c r="D323" s="100"/>
      <c r="E323" s="15"/>
      <c r="F323" s="15"/>
      <c r="G323" s="15" t="str">
        <f t="shared" si="4"/>
        <v/>
      </c>
    </row>
    <row r="324" spans="2:7" ht="15">
      <c r="B324" s="19"/>
      <c r="C324" s="13"/>
      <c r="D324" s="100"/>
      <c r="E324" s="15"/>
      <c r="F324" s="15"/>
      <c r="G324" s="15" t="str">
        <f t="shared" si="4"/>
        <v/>
      </c>
    </row>
    <row r="325" spans="2:7" ht="15">
      <c r="B325" s="19"/>
      <c r="C325" s="13"/>
      <c r="D325" s="100"/>
      <c r="E325" s="15"/>
      <c r="F325" s="15"/>
      <c r="G325" s="15" t="str">
        <f t="shared" si="4"/>
        <v/>
      </c>
    </row>
    <row r="326" spans="2:7" ht="15">
      <c r="B326" s="19"/>
      <c r="C326" s="13"/>
      <c r="D326" s="100"/>
      <c r="E326" s="15"/>
      <c r="F326" s="15"/>
      <c r="G326" s="15" t="str">
        <f t="shared" si="4"/>
        <v/>
      </c>
    </row>
    <row r="327" spans="2:7" ht="15">
      <c r="B327" s="19"/>
      <c r="C327" s="13"/>
      <c r="D327" s="100"/>
      <c r="E327" s="15"/>
      <c r="F327" s="15"/>
      <c r="G327" s="15" t="str">
        <f t="shared" si="4"/>
        <v/>
      </c>
    </row>
    <row r="328" spans="2:7" ht="15">
      <c r="B328" s="19"/>
      <c r="C328" s="13"/>
      <c r="D328" s="100"/>
      <c r="E328" s="15"/>
      <c r="F328" s="15"/>
      <c r="G328" s="15" t="str">
        <f t="shared" si="4"/>
        <v/>
      </c>
    </row>
    <row r="329" spans="2:7" ht="15">
      <c r="B329" s="19"/>
      <c r="C329" s="13"/>
      <c r="D329" s="100"/>
      <c r="E329" s="15"/>
      <c r="F329" s="15"/>
      <c r="G329" s="15" t="str">
        <f t="shared" si="4"/>
        <v/>
      </c>
    </row>
    <row r="330" spans="2:7" ht="15">
      <c r="B330" s="19"/>
      <c r="C330" s="13"/>
      <c r="D330" s="100"/>
      <c r="E330" s="15"/>
      <c r="F330" s="15"/>
      <c r="G330" s="15" t="str">
        <f t="shared" si="4"/>
        <v/>
      </c>
    </row>
    <row r="331" spans="2:7" ht="15">
      <c r="B331" s="19"/>
      <c r="C331" s="13"/>
      <c r="D331" s="100"/>
      <c r="E331" s="15"/>
      <c r="F331" s="15"/>
      <c r="G331" s="15" t="str">
        <f t="shared" si="4"/>
        <v/>
      </c>
    </row>
    <row r="332" spans="2:7" ht="15">
      <c r="B332" s="19"/>
      <c r="C332" s="13"/>
      <c r="D332" s="100"/>
      <c r="E332" s="15"/>
      <c r="F332" s="15"/>
      <c r="G332" s="15" t="str">
        <f t="shared" si="4"/>
        <v/>
      </c>
    </row>
    <row r="333" spans="2:7" ht="15">
      <c r="B333" s="19"/>
      <c r="C333" s="13"/>
      <c r="D333" s="100"/>
      <c r="E333" s="15"/>
      <c r="F333" s="15"/>
      <c r="G333" s="15" t="str">
        <f t="shared" si="4"/>
        <v/>
      </c>
    </row>
    <row r="334" spans="2:7" ht="15">
      <c r="B334" s="19"/>
      <c r="C334" s="13"/>
      <c r="D334" s="100"/>
      <c r="E334" s="15"/>
      <c r="F334" s="15"/>
      <c r="G334" s="15" t="str">
        <f t="shared" si="4"/>
        <v/>
      </c>
    </row>
    <row r="335" spans="2:7" ht="15">
      <c r="B335" s="19"/>
      <c r="C335" s="13"/>
      <c r="D335" s="100"/>
      <c r="E335" s="15"/>
      <c r="F335" s="15"/>
      <c r="G335" s="15" t="str">
        <f t="shared" si="4"/>
        <v/>
      </c>
    </row>
    <row r="336" spans="2:7" ht="15">
      <c r="B336" s="19"/>
      <c r="C336" s="13"/>
      <c r="D336" s="100"/>
      <c r="E336" s="15"/>
      <c r="F336" s="15"/>
      <c r="G336" s="15" t="str">
        <f t="shared" si="4"/>
        <v/>
      </c>
    </row>
    <row r="337" spans="2:7" ht="15">
      <c r="B337" s="19"/>
      <c r="C337" s="13"/>
      <c r="D337" s="100"/>
      <c r="E337" s="15"/>
      <c r="F337" s="15"/>
      <c r="G337" s="15" t="str">
        <f t="shared" si="4"/>
        <v/>
      </c>
    </row>
    <row r="338" spans="2:7" ht="15">
      <c r="B338" s="19"/>
      <c r="C338" s="13"/>
      <c r="D338" s="100"/>
      <c r="E338" s="15"/>
      <c r="F338" s="15"/>
      <c r="G338" s="15" t="str">
        <f t="shared" si="4"/>
        <v/>
      </c>
    </row>
    <row r="339" spans="2:7" ht="15">
      <c r="B339" s="19"/>
      <c r="C339" s="13"/>
      <c r="D339" s="100"/>
      <c r="E339" s="15"/>
      <c r="F339" s="15"/>
      <c r="G339" s="15" t="str">
        <f t="shared" si="4"/>
        <v/>
      </c>
    </row>
    <row r="340" spans="2:7" ht="15">
      <c r="B340" s="19"/>
      <c r="C340" s="13"/>
      <c r="D340" s="100"/>
      <c r="E340" s="15"/>
      <c r="F340" s="15"/>
      <c r="G340" s="15" t="str">
        <f t="shared" si="4"/>
        <v/>
      </c>
    </row>
    <row r="341" spans="2:7" ht="15">
      <c r="B341" s="19"/>
      <c r="C341" s="13"/>
      <c r="D341" s="100"/>
      <c r="E341" s="15"/>
      <c r="F341" s="15"/>
      <c r="G341" s="15" t="str">
        <f t="shared" si="4"/>
        <v/>
      </c>
    </row>
    <row r="342" spans="2:7" ht="15">
      <c r="B342" s="19"/>
      <c r="C342" s="13"/>
      <c r="D342" s="100"/>
      <c r="E342" s="15"/>
      <c r="F342" s="15"/>
      <c r="G342" s="15" t="str">
        <f t="shared" si="4"/>
        <v/>
      </c>
    </row>
    <row r="343" spans="2:7" ht="15">
      <c r="B343" s="19"/>
      <c r="C343" s="13"/>
      <c r="D343" s="100"/>
      <c r="E343" s="15"/>
      <c r="F343" s="15"/>
      <c r="G343" s="15" t="str">
        <f t="shared" si="4"/>
        <v/>
      </c>
    </row>
    <row r="344" spans="2:7" ht="15">
      <c r="B344" s="19"/>
      <c r="C344" s="13"/>
      <c r="D344" s="100"/>
      <c r="E344" s="15"/>
      <c r="F344" s="15"/>
      <c r="G344" s="15" t="str">
        <f t="shared" si="4"/>
        <v/>
      </c>
    </row>
    <row r="345" spans="2:7" ht="15">
      <c r="B345" s="19"/>
      <c r="C345" s="13"/>
      <c r="D345" s="100"/>
      <c r="E345" s="15"/>
      <c r="F345" s="15"/>
      <c r="G345" s="15" t="str">
        <f t="shared" si="4"/>
        <v/>
      </c>
    </row>
    <row r="346" spans="2:7" ht="15">
      <c r="B346" s="19"/>
      <c r="C346" s="13"/>
      <c r="D346" s="100"/>
      <c r="E346" s="15"/>
      <c r="F346" s="15"/>
      <c r="G346" s="15" t="str">
        <f t="shared" si="4"/>
        <v/>
      </c>
    </row>
    <row r="347" spans="2:7" ht="15">
      <c r="B347" s="19"/>
      <c r="C347" s="13"/>
      <c r="D347" s="100"/>
      <c r="E347" s="15"/>
      <c r="F347" s="15"/>
      <c r="G347" s="15" t="str">
        <f t="shared" si="4"/>
        <v/>
      </c>
    </row>
    <row r="348" spans="2:7" ht="15">
      <c r="B348" s="19"/>
      <c r="C348" s="13"/>
      <c r="D348" s="100"/>
      <c r="E348" s="15"/>
      <c r="F348" s="15"/>
      <c r="G348" s="15" t="str">
        <f t="shared" si="4"/>
        <v/>
      </c>
    </row>
    <row r="349" spans="2:7" ht="15">
      <c r="B349" s="19"/>
      <c r="C349" s="13"/>
      <c r="D349" s="100"/>
      <c r="E349" s="15"/>
      <c r="F349" s="15"/>
      <c r="G349" s="15" t="str">
        <f t="shared" si="4"/>
        <v/>
      </c>
    </row>
    <row r="350" spans="2:7" ht="15">
      <c r="B350" s="19"/>
      <c r="C350" s="13"/>
      <c r="D350" s="100"/>
      <c r="E350" s="15"/>
      <c r="F350" s="15"/>
      <c r="G350" s="15" t="str">
        <f t="shared" si="4"/>
        <v/>
      </c>
    </row>
    <row r="351" spans="2:7" ht="15">
      <c r="B351" s="19"/>
      <c r="C351" s="13"/>
      <c r="D351" s="100"/>
      <c r="E351" s="15"/>
      <c r="F351" s="15"/>
      <c r="G351" s="15" t="str">
        <f t="shared" si="4"/>
        <v/>
      </c>
    </row>
    <row r="352" spans="2:7" ht="15">
      <c r="B352" s="19"/>
      <c r="C352" s="13"/>
      <c r="D352" s="100"/>
      <c r="E352" s="15"/>
      <c r="F352" s="15"/>
      <c r="G352" s="15" t="str">
        <f t="shared" si="4"/>
        <v/>
      </c>
    </row>
    <row r="353" spans="2:7" ht="15">
      <c r="B353" s="19"/>
      <c r="C353" s="13"/>
      <c r="D353" s="100"/>
      <c r="E353" s="15"/>
      <c r="F353" s="15"/>
      <c r="G353" s="15" t="str">
        <f t="shared" si="4"/>
        <v/>
      </c>
    </row>
    <row r="354" spans="2:7" ht="15">
      <c r="B354" s="19"/>
      <c r="C354" s="13"/>
      <c r="D354" s="100"/>
      <c r="E354" s="15"/>
      <c r="F354" s="15"/>
      <c r="G354" s="15" t="str">
        <f t="shared" si="4"/>
        <v/>
      </c>
    </row>
    <row r="355" spans="2:7" ht="15">
      <c r="B355" s="19"/>
      <c r="C355" s="13"/>
      <c r="D355" s="100"/>
      <c r="E355" s="15"/>
      <c r="F355" s="15"/>
      <c r="G355" s="15" t="str">
        <f t="shared" si="4"/>
        <v/>
      </c>
    </row>
    <row r="356" spans="2:7" ht="15">
      <c r="B356" s="19"/>
      <c r="C356" s="13"/>
      <c r="D356" s="100"/>
      <c r="E356" s="15"/>
      <c r="F356" s="15"/>
      <c r="G356" s="15" t="str">
        <f t="shared" si="4"/>
        <v/>
      </c>
    </row>
    <row r="357" spans="2:7" ht="15">
      <c r="B357" s="19"/>
      <c r="C357" s="13"/>
      <c r="D357" s="100"/>
      <c r="E357" s="15"/>
      <c r="F357" s="15"/>
      <c r="G357" s="15" t="str">
        <f t="shared" si="4"/>
        <v/>
      </c>
    </row>
    <row r="358" spans="2:7" ht="15">
      <c r="B358" s="19"/>
      <c r="C358" s="13"/>
      <c r="D358" s="100"/>
      <c r="E358" s="15"/>
      <c r="F358" s="15"/>
      <c r="G358" s="15" t="str">
        <f t="shared" si="4"/>
        <v/>
      </c>
    </row>
    <row r="359" spans="2:7" ht="15">
      <c r="B359" s="19"/>
      <c r="C359" s="13"/>
      <c r="D359" s="100"/>
      <c r="E359" s="15"/>
      <c r="F359" s="15"/>
      <c r="G359" s="15" t="str">
        <f t="shared" si="4"/>
        <v/>
      </c>
    </row>
    <row r="360" spans="2:7" ht="15">
      <c r="B360" s="19"/>
      <c r="C360" s="13"/>
      <c r="D360" s="100"/>
      <c r="E360" s="15"/>
      <c r="F360" s="15"/>
      <c r="G360" s="15" t="str">
        <f t="shared" si="4"/>
        <v/>
      </c>
    </row>
    <row r="361" spans="2:7" ht="15">
      <c r="B361" s="19"/>
      <c r="C361" s="13"/>
      <c r="D361" s="100"/>
      <c r="E361" s="15"/>
      <c r="F361" s="15"/>
      <c r="G361" s="15" t="str">
        <f t="shared" si="4"/>
        <v/>
      </c>
    </row>
    <row r="362" spans="2:7" ht="15">
      <c r="B362" s="19"/>
      <c r="C362" s="13"/>
      <c r="D362" s="100"/>
      <c r="E362" s="15"/>
      <c r="F362" s="15"/>
      <c r="G362" s="15" t="str">
        <f t="shared" si="4"/>
        <v/>
      </c>
    </row>
    <row r="363" spans="2:7" ht="15">
      <c r="B363" s="19"/>
      <c r="C363" s="13"/>
      <c r="D363" s="100"/>
      <c r="E363" s="15"/>
      <c r="F363" s="15"/>
      <c r="G363" s="15" t="str">
        <f t="shared" si="4"/>
        <v/>
      </c>
    </row>
    <row r="364" spans="2:7" ht="15">
      <c r="B364" s="19"/>
      <c r="C364" s="13"/>
      <c r="D364" s="100"/>
      <c r="E364" s="15"/>
      <c r="F364" s="15"/>
      <c r="G364" s="15" t="str">
        <f t="shared" si="4"/>
        <v/>
      </c>
    </row>
    <row r="365" spans="2:7" ht="15">
      <c r="B365" s="19"/>
      <c r="C365" s="13"/>
      <c r="D365" s="100"/>
      <c r="E365" s="15"/>
      <c r="F365" s="15"/>
      <c r="G365" s="15" t="str">
        <f t="shared" si="4"/>
        <v/>
      </c>
    </row>
    <row r="366" spans="2:7" ht="15">
      <c r="B366" s="19"/>
      <c r="C366" s="13"/>
      <c r="D366" s="100"/>
      <c r="E366" s="15"/>
      <c r="F366" s="15"/>
      <c r="G366" s="15" t="str">
        <f t="shared" si="4"/>
        <v/>
      </c>
    </row>
    <row r="367" spans="2:7" ht="15">
      <c r="B367" s="19"/>
      <c r="C367" s="13"/>
      <c r="D367" s="100"/>
      <c r="E367" s="15"/>
      <c r="F367" s="15"/>
      <c r="G367" s="15" t="str">
        <f t="shared" si="4"/>
        <v/>
      </c>
    </row>
    <row r="368" spans="2:7" ht="15">
      <c r="B368" s="19"/>
      <c r="C368" s="13"/>
      <c r="D368" s="100"/>
      <c r="E368" s="15"/>
      <c r="F368" s="15"/>
      <c r="G368" s="15" t="str">
        <f t="shared" si="4"/>
        <v/>
      </c>
    </row>
    <row r="369" spans="2:7" ht="15">
      <c r="B369" s="19"/>
      <c r="C369" s="13"/>
      <c r="D369" s="100"/>
      <c r="E369" s="15"/>
      <c r="F369" s="15"/>
      <c r="G369" s="15" t="str">
        <f t="shared" si="4"/>
        <v/>
      </c>
    </row>
    <row r="370" spans="2:7" ht="15">
      <c r="B370" s="19"/>
      <c r="C370" s="13"/>
      <c r="D370" s="100"/>
      <c r="E370" s="15"/>
      <c r="F370" s="15"/>
      <c r="G370" s="15" t="str">
        <f t="shared" si="4"/>
        <v/>
      </c>
    </row>
    <row r="371" spans="2:7" ht="15">
      <c r="B371" s="19"/>
      <c r="C371" s="13"/>
      <c r="D371" s="100"/>
      <c r="E371" s="15"/>
      <c r="F371" s="15"/>
      <c r="G371" s="15" t="str">
        <f t="shared" si="4"/>
        <v/>
      </c>
    </row>
    <row r="372" spans="2:7" ht="15">
      <c r="B372" s="19"/>
      <c r="C372" s="13"/>
      <c r="D372" s="100"/>
      <c r="E372" s="15"/>
      <c r="F372" s="15"/>
      <c r="G372" s="15" t="str">
        <f t="shared" si="4"/>
        <v/>
      </c>
    </row>
    <row r="373" spans="2:7" ht="15">
      <c r="B373" s="19"/>
      <c r="C373" s="13"/>
      <c r="D373" s="100"/>
      <c r="E373" s="15"/>
      <c r="F373" s="15"/>
      <c r="G373" s="15" t="str">
        <f t="shared" si="4"/>
        <v/>
      </c>
    </row>
    <row r="374" spans="2:7" ht="15">
      <c r="B374" s="19"/>
      <c r="C374" s="13"/>
      <c r="D374" s="100"/>
      <c r="E374" s="15"/>
      <c r="F374" s="15"/>
      <c r="G374" s="15" t="str">
        <f t="shared" si="4"/>
        <v/>
      </c>
    </row>
    <row r="375" spans="2:7" ht="15">
      <c r="B375" s="19"/>
      <c r="C375" s="13"/>
      <c r="D375" s="100"/>
      <c r="E375" s="15"/>
      <c r="F375" s="15"/>
      <c r="G375" s="15" t="str">
        <f t="shared" si="4"/>
        <v/>
      </c>
    </row>
    <row r="376" spans="2:7" ht="15">
      <c r="B376" s="19"/>
      <c r="C376" s="13"/>
      <c r="D376" s="100"/>
      <c r="E376" s="15"/>
      <c r="F376" s="15"/>
      <c r="G376" s="15" t="str">
        <f t="shared" si="4"/>
        <v/>
      </c>
    </row>
    <row r="377" spans="2:7" ht="15">
      <c r="B377" s="19"/>
      <c r="C377" s="13"/>
      <c r="D377" s="100"/>
      <c r="E377" s="15"/>
      <c r="F377" s="15"/>
      <c r="G377" s="15" t="str">
        <f t="shared" si="4"/>
        <v/>
      </c>
    </row>
    <row r="378" spans="2:7" ht="15">
      <c r="B378" s="19"/>
      <c r="C378" s="13"/>
      <c r="D378" s="100"/>
      <c r="E378" s="15"/>
      <c r="F378" s="15"/>
      <c r="G378" s="15" t="str">
        <f t="shared" si="4"/>
        <v/>
      </c>
    </row>
    <row r="379" spans="2:7" ht="15">
      <c r="B379" s="19"/>
      <c r="C379" s="13"/>
      <c r="D379" s="100"/>
      <c r="E379" s="15"/>
      <c r="F379" s="15"/>
      <c r="G379" s="15" t="str">
        <f t="shared" si="4"/>
        <v/>
      </c>
    </row>
    <row r="380" spans="2:7" ht="15">
      <c r="B380" s="19"/>
      <c r="C380" s="13"/>
      <c r="D380" s="100"/>
      <c r="E380" s="15"/>
      <c r="F380" s="15"/>
      <c r="G380" s="15" t="str">
        <f t="shared" si="4"/>
        <v/>
      </c>
    </row>
    <row r="381" spans="2:7" ht="15">
      <c r="B381" s="19"/>
      <c r="C381" s="13"/>
      <c r="D381" s="100"/>
      <c r="E381" s="15"/>
      <c r="F381" s="15"/>
      <c r="G381" s="15" t="str">
        <f t="shared" si="4"/>
        <v/>
      </c>
    </row>
    <row r="382" spans="2:7" ht="15">
      <c r="B382" s="19"/>
      <c r="C382" s="13"/>
      <c r="D382" s="100"/>
      <c r="E382" s="15"/>
      <c r="F382" s="15"/>
      <c r="G382" s="15" t="str">
        <f t="shared" si="4"/>
        <v/>
      </c>
    </row>
    <row r="383" spans="2:7" ht="15">
      <c r="B383" s="19"/>
      <c r="C383" s="13"/>
      <c r="D383" s="100"/>
      <c r="E383" s="15"/>
      <c r="F383" s="15"/>
      <c r="G383" s="15" t="str">
        <f t="shared" si="4"/>
        <v/>
      </c>
    </row>
    <row r="384" spans="2:7" ht="15">
      <c r="B384" s="19"/>
      <c r="C384" s="13"/>
      <c r="D384" s="100"/>
      <c r="E384" s="15"/>
      <c r="F384" s="15"/>
      <c r="G384" s="15" t="str">
        <f t="shared" si="4"/>
        <v/>
      </c>
    </row>
    <row r="385" spans="2:7" ht="15">
      <c r="B385" s="19"/>
      <c r="C385" s="13"/>
      <c r="D385" s="100"/>
      <c r="E385" s="15"/>
      <c r="F385" s="15"/>
      <c r="G385" s="15" t="str">
        <f t="shared" si="4"/>
        <v/>
      </c>
    </row>
    <row r="386" spans="2:7" ht="15">
      <c r="B386" s="19"/>
      <c r="C386" s="13"/>
      <c r="D386" s="100"/>
      <c r="E386" s="15"/>
      <c r="F386" s="15"/>
      <c r="G386" s="15" t="str">
        <f t="shared" si="4"/>
        <v/>
      </c>
    </row>
    <row r="387" spans="2:7" ht="15">
      <c r="B387" s="19"/>
      <c r="C387" s="13"/>
      <c r="D387" s="100"/>
      <c r="E387" s="15"/>
      <c r="F387" s="15"/>
      <c r="G387" s="15" t="str">
        <f t="shared" si="4"/>
        <v/>
      </c>
    </row>
    <row r="388" spans="2:7" ht="15">
      <c r="B388" s="19"/>
      <c r="C388" s="13"/>
      <c r="D388" s="100"/>
      <c r="E388" s="15"/>
      <c r="F388" s="15"/>
      <c r="G388" s="15" t="str">
        <f t="shared" si="4"/>
        <v/>
      </c>
    </row>
    <row r="389" spans="2:7" ht="15">
      <c r="B389" s="19"/>
      <c r="C389" s="13"/>
      <c r="D389" s="100"/>
      <c r="E389" s="15"/>
      <c r="F389" s="15"/>
      <c r="G389" s="15" t="str">
        <f t="shared" si="4"/>
        <v/>
      </c>
    </row>
    <row r="390" spans="2:7" ht="15">
      <c r="B390" s="19"/>
      <c r="C390" s="13"/>
      <c r="D390" s="100"/>
      <c r="E390" s="15"/>
      <c r="F390" s="15"/>
      <c r="G390" s="15" t="str">
        <f t="shared" si="4"/>
        <v/>
      </c>
    </row>
    <row r="391" spans="2:7" ht="15">
      <c r="B391" s="19"/>
      <c r="C391" s="13"/>
      <c r="D391" s="100"/>
      <c r="E391" s="15"/>
      <c r="F391" s="15"/>
      <c r="G391" s="15" t="str">
        <f t="shared" si="4"/>
        <v/>
      </c>
    </row>
    <row r="392" spans="2:7" ht="15">
      <c r="B392" s="19"/>
      <c r="C392" s="13"/>
      <c r="D392" s="100"/>
      <c r="E392" s="15"/>
      <c r="F392" s="15"/>
      <c r="G392" s="15" t="str">
        <f t="shared" si="4"/>
        <v/>
      </c>
    </row>
    <row r="393" spans="2:7" ht="15">
      <c r="B393" s="19"/>
      <c r="C393" s="13"/>
      <c r="D393" s="100"/>
      <c r="E393" s="15"/>
      <c r="F393" s="15"/>
      <c r="G393" s="15" t="str">
        <f t="shared" si="4"/>
        <v/>
      </c>
    </row>
    <row r="394" spans="2:7" ht="15">
      <c r="B394" s="19"/>
      <c r="C394" s="13"/>
      <c r="D394" s="100"/>
      <c r="E394" s="15"/>
      <c r="F394" s="15"/>
      <c r="G394" s="15" t="str">
        <f t="shared" si="4"/>
        <v/>
      </c>
    </row>
    <row r="395" spans="2:7" ht="15">
      <c r="B395" s="19"/>
      <c r="C395" s="13"/>
      <c r="D395" s="100"/>
      <c r="E395" s="15"/>
      <c r="F395" s="15"/>
      <c r="G395" s="15" t="str">
        <f t="shared" si="4"/>
        <v/>
      </c>
    </row>
    <row r="396" spans="2:7" ht="15">
      <c r="B396" s="19"/>
      <c r="C396" s="13"/>
      <c r="D396" s="100"/>
      <c r="E396" s="15"/>
      <c r="F396" s="15"/>
      <c r="G396" s="15" t="str">
        <f t="shared" si="4"/>
        <v/>
      </c>
    </row>
    <row r="397" spans="2:7" ht="15">
      <c r="B397" s="19"/>
      <c r="C397" s="13"/>
      <c r="D397" s="100"/>
      <c r="E397" s="15"/>
      <c r="F397" s="15"/>
      <c r="G397" s="15" t="str">
        <f t="shared" si="4"/>
        <v/>
      </c>
    </row>
    <row r="398" spans="2:7" ht="15">
      <c r="B398" s="19"/>
      <c r="C398" s="13"/>
      <c r="D398" s="100"/>
      <c r="E398" s="15"/>
      <c r="F398" s="15"/>
      <c r="G398" s="15" t="str">
        <f t="shared" si="4"/>
        <v/>
      </c>
    </row>
    <row r="399" spans="2:7" ht="15">
      <c r="B399" s="19"/>
      <c r="C399" s="13"/>
      <c r="D399" s="100"/>
      <c r="E399" s="15"/>
      <c r="F399" s="15"/>
      <c r="G399" s="15" t="str">
        <f t="shared" si="4"/>
        <v/>
      </c>
    </row>
    <row r="400" spans="2:7" ht="15">
      <c r="B400" s="19"/>
      <c r="C400" s="13"/>
      <c r="D400" s="100"/>
      <c r="E400" s="15"/>
      <c r="F400" s="15"/>
      <c r="G400" s="15" t="str">
        <f t="shared" si="4"/>
        <v/>
      </c>
    </row>
    <row r="401" spans="2:7" ht="15">
      <c r="B401" s="19"/>
      <c r="C401" s="13"/>
      <c r="D401" s="100"/>
      <c r="E401" s="15"/>
      <c r="F401" s="15"/>
      <c r="G401" s="15" t="str">
        <f t="shared" si="4"/>
        <v/>
      </c>
    </row>
    <row r="402" spans="2:7" ht="15">
      <c r="B402" s="19"/>
      <c r="C402" s="13"/>
      <c r="D402" s="100"/>
      <c r="E402" s="15"/>
      <c r="F402" s="15"/>
      <c r="G402" s="15" t="str">
        <f t="shared" si="4"/>
        <v/>
      </c>
    </row>
    <row r="403" spans="2:7" ht="15">
      <c r="B403" s="19"/>
      <c r="C403" s="13"/>
      <c r="D403" s="100"/>
      <c r="E403" s="15"/>
      <c r="F403" s="15"/>
      <c r="G403" s="15" t="str">
        <f t="shared" si="4"/>
        <v/>
      </c>
    </row>
    <row r="404" spans="2:7" ht="15">
      <c r="B404" s="19"/>
      <c r="C404" s="13"/>
      <c r="D404" s="100"/>
      <c r="E404" s="15"/>
      <c r="F404" s="15"/>
      <c r="G404" s="15" t="str">
        <f t="shared" si="4"/>
        <v/>
      </c>
    </row>
    <row r="405" spans="2:7" ht="15">
      <c r="B405" s="19"/>
      <c r="C405" s="13"/>
      <c r="D405" s="100"/>
      <c r="E405" s="15"/>
      <c r="F405" s="15"/>
      <c r="G405" s="15" t="str">
        <f t="shared" si="4"/>
        <v/>
      </c>
    </row>
    <row r="406" spans="2:7" ht="15">
      <c r="B406" s="19"/>
      <c r="C406" s="13"/>
      <c r="D406" s="100"/>
      <c r="E406" s="15"/>
      <c r="F406" s="15"/>
      <c r="G406" s="15" t="str">
        <f t="shared" si="4"/>
        <v/>
      </c>
    </row>
    <row r="407" spans="2:7" ht="15">
      <c r="B407" s="19"/>
      <c r="C407" s="13"/>
      <c r="D407" s="100"/>
      <c r="E407" s="15"/>
      <c r="F407" s="15"/>
      <c r="G407" s="15" t="str">
        <f t="shared" si="4"/>
        <v/>
      </c>
    </row>
    <row r="408" spans="2:7" ht="15">
      <c r="B408" s="19"/>
      <c r="C408" s="13"/>
      <c r="D408" s="100"/>
      <c r="E408" s="15"/>
      <c r="F408" s="15"/>
      <c r="G408" s="15" t="str">
        <f t="shared" si="4"/>
        <v/>
      </c>
    </row>
    <row r="409" spans="2:7" ht="15">
      <c r="B409" s="19"/>
      <c r="C409" s="13"/>
      <c r="D409" s="100"/>
      <c r="E409" s="15"/>
      <c r="F409" s="15"/>
      <c r="G409" s="15" t="str">
        <f t="shared" si="4"/>
        <v/>
      </c>
    </row>
    <row r="410" spans="2:7" ht="15">
      <c r="B410" s="19"/>
      <c r="C410" s="13"/>
      <c r="D410" s="100"/>
      <c r="E410" s="15"/>
      <c r="F410" s="15"/>
      <c r="G410" s="15" t="str">
        <f t="shared" si="4"/>
        <v/>
      </c>
    </row>
    <row r="411" spans="2:7" ht="15">
      <c r="B411" s="19"/>
      <c r="C411" s="13"/>
      <c r="D411" s="100"/>
      <c r="E411" s="15"/>
      <c r="F411" s="15"/>
      <c r="G411" s="15" t="str">
        <f t="shared" si="4"/>
        <v/>
      </c>
    </row>
    <row r="412" spans="2:7" ht="15">
      <c r="B412" s="19"/>
      <c r="C412" s="13"/>
      <c r="D412" s="100"/>
      <c r="E412" s="15"/>
      <c r="F412" s="15"/>
      <c r="G412" s="15" t="str">
        <f t="shared" si="4"/>
        <v/>
      </c>
    </row>
    <row r="413" spans="2:7" ht="15">
      <c r="B413" s="19"/>
      <c r="C413" s="13"/>
      <c r="D413" s="100"/>
      <c r="E413" s="15"/>
      <c r="F413" s="15"/>
      <c r="G413" s="15" t="str">
        <f t="shared" si="4"/>
        <v/>
      </c>
    </row>
    <row r="414" spans="2:7" ht="15">
      <c r="B414" s="19"/>
      <c r="C414" s="13"/>
      <c r="D414" s="100"/>
      <c r="E414" s="15"/>
      <c r="F414" s="15"/>
      <c r="G414" s="15" t="str">
        <f t="shared" si="4"/>
        <v/>
      </c>
    </row>
    <row r="415" spans="2:7" ht="15">
      <c r="B415" s="19"/>
      <c r="C415" s="13"/>
      <c r="D415" s="100"/>
      <c r="E415" s="15"/>
      <c r="F415" s="15"/>
      <c r="G415" s="15" t="str">
        <f t="shared" si="4"/>
        <v/>
      </c>
    </row>
    <row r="416" spans="2:7" ht="15">
      <c r="B416" s="19"/>
      <c r="C416" s="13"/>
      <c r="D416" s="100"/>
      <c r="E416" s="15"/>
      <c r="F416" s="15"/>
      <c r="G416" s="15" t="str">
        <f t="shared" si="4"/>
        <v/>
      </c>
    </row>
    <row r="417" spans="2:7" ht="15">
      <c r="B417" s="19"/>
      <c r="C417" s="13"/>
      <c r="D417" s="100"/>
      <c r="E417" s="15"/>
      <c r="F417" s="15"/>
      <c r="G417" s="15" t="str">
        <f t="shared" si="4"/>
        <v/>
      </c>
    </row>
    <row r="418" spans="2:7" ht="15">
      <c r="B418" s="19"/>
      <c r="C418" s="13"/>
      <c r="D418" s="100"/>
      <c r="E418" s="15"/>
      <c r="F418" s="15"/>
      <c r="G418" s="15" t="str">
        <f t="shared" si="4"/>
        <v/>
      </c>
    </row>
    <row r="419" spans="2:7" ht="15">
      <c r="B419" s="19"/>
      <c r="C419" s="13"/>
      <c r="D419" s="100"/>
      <c r="E419" s="15"/>
      <c r="F419" s="15"/>
      <c r="G419" s="15" t="str">
        <f t="shared" si="4"/>
        <v/>
      </c>
    </row>
    <row r="420" spans="2:7" ht="15">
      <c r="B420" s="19"/>
      <c r="C420" s="13"/>
      <c r="D420" s="100"/>
      <c r="E420" s="15"/>
      <c r="F420" s="15"/>
      <c r="G420" s="15" t="str">
        <f t="shared" si="4"/>
        <v/>
      </c>
    </row>
    <row r="421" spans="2:7" ht="15">
      <c r="B421" s="19"/>
      <c r="C421" s="13"/>
      <c r="D421" s="100"/>
      <c r="E421" s="15"/>
      <c r="F421" s="15"/>
      <c r="G421" s="15" t="str">
        <f t="shared" si="4"/>
        <v/>
      </c>
    </row>
    <row r="422" spans="2:7" ht="15">
      <c r="B422" s="19"/>
      <c r="C422" s="13"/>
      <c r="D422" s="100"/>
      <c r="E422" s="15"/>
      <c r="F422" s="15"/>
      <c r="G422" s="15" t="str">
        <f t="shared" si="4"/>
        <v/>
      </c>
    </row>
    <row r="423" spans="2:7" ht="15">
      <c r="B423" s="19"/>
      <c r="C423" s="13"/>
      <c r="D423" s="100"/>
      <c r="E423" s="15"/>
      <c r="F423" s="15"/>
      <c r="G423" s="15" t="str">
        <f t="shared" si="4"/>
        <v/>
      </c>
    </row>
    <row r="424" spans="2:7" ht="15">
      <c r="B424" s="19"/>
      <c r="C424" s="13"/>
      <c r="D424" s="100"/>
      <c r="E424" s="15"/>
      <c r="F424" s="15"/>
      <c r="G424" s="15" t="str">
        <f t="shared" si="4"/>
        <v/>
      </c>
    </row>
    <row r="425" spans="2:7" ht="15">
      <c r="B425" s="19"/>
      <c r="C425" s="13"/>
      <c r="D425" s="100"/>
      <c r="E425" s="15"/>
      <c r="F425" s="15"/>
      <c r="G425" s="15" t="str">
        <f t="shared" si="4"/>
        <v/>
      </c>
    </row>
    <row r="426" spans="2:7" ht="15">
      <c r="B426" s="19"/>
      <c r="C426" s="13"/>
      <c r="D426" s="100"/>
      <c r="E426" s="15"/>
      <c r="F426" s="15"/>
      <c r="G426" s="15" t="str">
        <f t="shared" si="4"/>
        <v/>
      </c>
    </row>
    <row r="427" spans="2:7" ht="15">
      <c r="B427" s="19"/>
      <c r="C427" s="13"/>
      <c r="D427" s="100"/>
      <c r="E427" s="15"/>
      <c r="F427" s="15"/>
      <c r="G427" s="15" t="str">
        <f t="shared" si="4"/>
        <v/>
      </c>
    </row>
    <row r="428" spans="2:7" ht="15">
      <c r="B428" s="19"/>
      <c r="C428" s="13"/>
      <c r="D428" s="100"/>
      <c r="E428" s="15"/>
      <c r="F428" s="15"/>
      <c r="G428" s="15" t="str">
        <f t="shared" si="4"/>
        <v/>
      </c>
    </row>
    <row r="429" spans="2:7" ht="15">
      <c r="B429" s="19"/>
      <c r="C429" s="13"/>
      <c r="D429" s="100"/>
      <c r="E429" s="15"/>
      <c r="F429" s="15"/>
      <c r="G429" s="15" t="str">
        <f t="shared" si="4"/>
        <v/>
      </c>
    </row>
    <row r="430" spans="2:7" ht="15">
      <c r="B430" s="19"/>
      <c r="C430" s="13"/>
      <c r="D430" s="100"/>
      <c r="E430" s="15"/>
      <c r="F430" s="15"/>
      <c r="G430" s="15" t="str">
        <f t="shared" si="4"/>
        <v/>
      </c>
    </row>
    <row r="431" spans="2:7" ht="15">
      <c r="B431" s="19"/>
      <c r="C431" s="13"/>
      <c r="D431" s="100"/>
      <c r="E431" s="15"/>
      <c r="F431" s="15"/>
      <c r="G431" s="15" t="str">
        <f t="shared" si="4"/>
        <v/>
      </c>
    </row>
    <row r="432" spans="2:7" ht="15">
      <c r="B432" s="19"/>
      <c r="C432" s="13"/>
      <c r="D432" s="100"/>
      <c r="E432" s="15"/>
      <c r="F432" s="15"/>
      <c r="G432" s="15" t="str">
        <f t="shared" si="4"/>
        <v/>
      </c>
    </row>
    <row r="433" spans="2:7" ht="15">
      <c r="B433" s="19"/>
      <c r="C433" s="13"/>
      <c r="D433" s="100"/>
      <c r="E433" s="15"/>
      <c r="F433" s="15"/>
      <c r="G433" s="15" t="str">
        <f t="shared" si="4"/>
        <v/>
      </c>
    </row>
    <row r="434" spans="2:7" ht="15">
      <c r="B434" s="19"/>
      <c r="C434" s="13"/>
      <c r="D434" s="100"/>
      <c r="E434" s="15"/>
      <c r="F434" s="15"/>
      <c r="G434" s="15" t="str">
        <f t="shared" si="4"/>
        <v/>
      </c>
    </row>
    <row r="435" spans="2:7" ht="15">
      <c r="B435" s="19"/>
      <c r="C435" s="13"/>
      <c r="D435" s="100"/>
      <c r="E435" s="15"/>
      <c r="F435" s="15"/>
      <c r="G435" s="15" t="str">
        <f t="shared" si="4"/>
        <v/>
      </c>
    </row>
    <row r="436" spans="2:7" ht="15">
      <c r="B436" s="19"/>
      <c r="C436" s="13"/>
      <c r="D436" s="100"/>
      <c r="E436" s="15"/>
      <c r="F436" s="15"/>
      <c r="G436" s="15" t="str">
        <f t="shared" si="4"/>
        <v/>
      </c>
    </row>
    <row r="437" spans="2:7" ht="15">
      <c r="B437" s="19"/>
      <c r="C437" s="13"/>
      <c r="D437" s="100"/>
      <c r="E437" s="15"/>
      <c r="F437" s="15"/>
      <c r="G437" s="15" t="str">
        <f t="shared" si="4"/>
        <v/>
      </c>
    </row>
    <row r="438" spans="2:7" ht="15">
      <c r="B438" s="19"/>
      <c r="C438" s="13"/>
      <c r="D438" s="100"/>
      <c r="E438" s="15"/>
      <c r="F438" s="15"/>
      <c r="G438" s="15" t="str">
        <f t="shared" si="4"/>
        <v/>
      </c>
    </row>
    <row r="439" spans="2:7" ht="15">
      <c r="B439" s="19"/>
      <c r="C439" s="13"/>
      <c r="D439" s="100"/>
      <c r="E439" s="15"/>
      <c r="F439" s="15"/>
      <c r="G439" s="15" t="str">
        <f t="shared" si="4"/>
        <v/>
      </c>
    </row>
    <row r="440" spans="2:7" ht="15">
      <c r="B440" s="19"/>
      <c r="C440" s="13"/>
      <c r="D440" s="100"/>
      <c r="E440" s="15"/>
      <c r="F440" s="15"/>
      <c r="G440" s="15" t="str">
        <f t="shared" si="4"/>
        <v/>
      </c>
    </row>
    <row r="441" spans="2:7" ht="15">
      <c r="B441" s="19"/>
      <c r="C441" s="13"/>
      <c r="D441" s="100"/>
      <c r="E441" s="15"/>
      <c r="F441" s="15"/>
      <c r="G441" s="15" t="str">
        <f t="shared" si="4"/>
        <v/>
      </c>
    </row>
    <row r="442" spans="2:7" ht="15">
      <c r="B442" s="19"/>
      <c r="C442" s="13"/>
      <c r="D442" s="100"/>
      <c r="E442" s="15"/>
      <c r="F442" s="15"/>
      <c r="G442" s="15" t="str">
        <f t="shared" si="4"/>
        <v/>
      </c>
    </row>
    <row r="443" spans="2:7" ht="15">
      <c r="B443" s="19"/>
      <c r="C443" s="13"/>
      <c r="D443" s="100"/>
      <c r="E443" s="15"/>
      <c r="F443" s="15"/>
      <c r="G443" s="15" t="str">
        <f t="shared" si="4"/>
        <v/>
      </c>
    </row>
    <row r="444" spans="2:7" ht="15">
      <c r="B444" s="19"/>
      <c r="C444" s="13"/>
      <c r="D444" s="100"/>
      <c r="E444" s="15"/>
      <c r="F444" s="15"/>
      <c r="G444" s="15" t="str">
        <f t="shared" si="4"/>
        <v/>
      </c>
    </row>
    <row r="445" spans="2:7" ht="15">
      <c r="B445" s="19"/>
      <c r="C445" s="13"/>
      <c r="D445" s="100"/>
      <c r="E445" s="15"/>
      <c r="F445" s="15"/>
      <c r="G445" s="15" t="str">
        <f t="shared" si="4"/>
        <v/>
      </c>
    </row>
    <row r="446" spans="2:7" ht="15">
      <c r="B446" s="19"/>
      <c r="C446" s="13"/>
      <c r="D446" s="100"/>
      <c r="E446" s="15"/>
      <c r="F446" s="15"/>
      <c r="G446" s="15" t="str">
        <f t="shared" si="4"/>
        <v/>
      </c>
    </row>
    <row r="447" spans="2:7" ht="15">
      <c r="B447" s="19"/>
      <c r="C447" s="13"/>
      <c r="D447" s="100"/>
      <c r="E447" s="15"/>
      <c r="F447" s="15"/>
      <c r="G447" s="15" t="str">
        <f t="shared" si="4"/>
        <v/>
      </c>
    </row>
    <row r="448" spans="2:7" ht="15">
      <c r="B448" s="19"/>
      <c r="C448" s="13"/>
      <c r="D448" s="100"/>
      <c r="E448" s="15"/>
      <c r="F448" s="15"/>
      <c r="G448" s="15" t="str">
        <f t="shared" si="4"/>
        <v/>
      </c>
    </row>
    <row r="449" spans="2:7" ht="15">
      <c r="B449" s="19"/>
      <c r="C449" s="13"/>
      <c r="D449" s="100"/>
      <c r="E449" s="15"/>
      <c r="F449" s="15"/>
      <c r="G449" s="15" t="str">
        <f t="shared" si="4"/>
        <v/>
      </c>
    </row>
    <row r="450" spans="2:7" ht="15">
      <c r="B450" s="19"/>
      <c r="C450" s="13"/>
      <c r="D450" s="100"/>
      <c r="E450" s="15"/>
      <c r="F450" s="15"/>
      <c r="G450" s="15" t="str">
        <f t="shared" si="4"/>
        <v/>
      </c>
    </row>
    <row r="451" spans="2:7" ht="15">
      <c r="B451" s="19"/>
      <c r="C451" s="13"/>
      <c r="D451" s="100"/>
      <c r="E451" s="15"/>
      <c r="F451" s="15"/>
      <c r="G451" s="15" t="str">
        <f t="shared" si="4"/>
        <v/>
      </c>
    </row>
    <row r="452" spans="2:7" ht="15">
      <c r="B452" s="19"/>
      <c r="C452" s="13"/>
      <c r="D452" s="100"/>
      <c r="E452" s="15"/>
      <c r="F452" s="15"/>
      <c r="G452" s="15" t="str">
        <f t="shared" si="4"/>
        <v/>
      </c>
    </row>
    <row r="453" spans="2:7" ht="15">
      <c r="B453" s="19"/>
      <c r="C453" s="13"/>
      <c r="D453" s="100"/>
      <c r="E453" s="15"/>
      <c r="F453" s="15"/>
      <c r="G453" s="15" t="str">
        <f t="shared" si="4"/>
        <v/>
      </c>
    </row>
    <row r="454" spans="2:7" ht="15">
      <c r="B454" s="19"/>
      <c r="C454" s="13"/>
      <c r="D454" s="100"/>
      <c r="E454" s="15"/>
      <c r="F454" s="15"/>
      <c r="G454" s="15" t="str">
        <f t="shared" si="4"/>
        <v/>
      </c>
    </row>
    <row r="455" spans="2:7" ht="15">
      <c r="B455" s="19"/>
      <c r="C455" s="13"/>
      <c r="D455" s="100"/>
      <c r="E455" s="15"/>
      <c r="F455" s="15"/>
      <c r="G455" s="15" t="str">
        <f t="shared" si="4"/>
        <v/>
      </c>
    </row>
    <row r="456" spans="2:7" ht="15">
      <c r="B456" s="19"/>
      <c r="C456" s="13"/>
      <c r="D456" s="100"/>
      <c r="E456" s="15"/>
      <c r="F456" s="15"/>
      <c r="G456" s="15" t="str">
        <f t="shared" si="4"/>
        <v/>
      </c>
    </row>
    <row r="457" spans="2:7" ht="15">
      <c r="B457" s="19"/>
      <c r="C457" s="13"/>
      <c r="D457" s="100"/>
      <c r="E457" s="15"/>
      <c r="F457" s="15"/>
      <c r="G457" s="15" t="str">
        <f t="shared" si="4"/>
        <v/>
      </c>
    </row>
    <row r="458" spans="2:7" ht="15">
      <c r="B458" s="19"/>
      <c r="C458" s="13"/>
      <c r="D458" s="100"/>
      <c r="E458" s="15"/>
      <c r="F458" s="15"/>
      <c r="G458" s="15" t="str">
        <f t="shared" si="4"/>
        <v/>
      </c>
    </row>
    <row r="459" spans="2:7" ht="15">
      <c r="B459" s="19"/>
      <c r="C459" s="13"/>
      <c r="D459" s="100"/>
      <c r="E459" s="15"/>
      <c r="F459" s="15"/>
      <c r="G459" s="15" t="str">
        <f t="shared" si="4"/>
        <v/>
      </c>
    </row>
    <row r="460" spans="2:7" ht="15">
      <c r="B460" s="19"/>
      <c r="C460" s="13"/>
      <c r="D460" s="100"/>
      <c r="E460" s="15"/>
      <c r="F460" s="15"/>
      <c r="G460" s="15" t="str">
        <f t="shared" si="4"/>
        <v/>
      </c>
    </row>
    <row r="461" spans="2:7" ht="15">
      <c r="B461" s="19"/>
      <c r="C461" s="13"/>
      <c r="D461" s="100"/>
      <c r="E461" s="15"/>
      <c r="F461" s="15"/>
      <c r="G461" s="15" t="str">
        <f t="shared" si="4"/>
        <v/>
      </c>
    </row>
    <row r="462" spans="2:7" ht="15">
      <c r="B462" s="19"/>
      <c r="C462" s="13"/>
      <c r="D462" s="100"/>
      <c r="E462" s="15"/>
      <c r="F462" s="15"/>
      <c r="G462" s="15" t="str">
        <f t="shared" si="4"/>
        <v/>
      </c>
    </row>
    <row r="463" spans="2:7" ht="15">
      <c r="B463" s="19"/>
      <c r="C463" s="13"/>
      <c r="D463" s="100"/>
      <c r="E463" s="15"/>
      <c r="F463" s="15"/>
      <c r="G463" s="15" t="str">
        <f t="shared" si="4"/>
        <v/>
      </c>
    </row>
    <row r="464" spans="2:7" ht="15">
      <c r="B464" s="19"/>
      <c r="C464" s="13"/>
      <c r="D464" s="100"/>
      <c r="E464" s="15"/>
      <c r="F464" s="15"/>
      <c r="G464" s="15" t="str">
        <f t="shared" si="4"/>
        <v/>
      </c>
    </row>
    <row r="465" spans="2:7" ht="15">
      <c r="B465" s="19"/>
      <c r="C465" s="13"/>
      <c r="D465" s="100"/>
      <c r="E465" s="15"/>
      <c r="F465" s="15"/>
      <c r="G465" s="15" t="str">
        <f t="shared" si="4"/>
        <v/>
      </c>
    </row>
    <row r="466" spans="2:7" ht="15">
      <c r="B466" s="19"/>
      <c r="C466" s="13"/>
      <c r="D466" s="100"/>
      <c r="E466" s="15"/>
      <c r="F466" s="15"/>
      <c r="G466" s="15" t="str">
        <f t="shared" si="4"/>
        <v/>
      </c>
    </row>
    <row r="467" spans="2:7" ht="15">
      <c r="B467" s="19"/>
      <c r="C467" s="13"/>
      <c r="D467" s="100"/>
      <c r="E467" s="15"/>
      <c r="F467" s="15"/>
      <c r="G467" s="15" t="str">
        <f t="shared" si="4"/>
        <v/>
      </c>
    </row>
    <row r="468" spans="2:7" ht="15">
      <c r="B468" s="19"/>
      <c r="C468" s="13"/>
      <c r="D468" s="100"/>
      <c r="E468" s="15"/>
      <c r="F468" s="15"/>
      <c r="G468" s="15" t="str">
        <f t="shared" si="4"/>
        <v/>
      </c>
    </row>
    <row r="469" spans="2:7" ht="15">
      <c r="B469" s="19"/>
      <c r="C469" s="13"/>
      <c r="D469" s="100"/>
      <c r="E469" s="15"/>
      <c r="F469" s="15"/>
      <c r="G469" s="15" t="str">
        <f t="shared" si="4"/>
        <v/>
      </c>
    </row>
    <row r="470" spans="2:7" ht="15">
      <c r="B470" s="19"/>
      <c r="C470" s="13"/>
      <c r="D470" s="100"/>
      <c r="E470" s="15"/>
      <c r="F470" s="15"/>
      <c r="G470" s="15" t="str">
        <f t="shared" si="4"/>
        <v/>
      </c>
    </row>
    <row r="471" spans="2:7" ht="15">
      <c r="B471" s="19"/>
      <c r="C471" s="13"/>
      <c r="D471" s="100"/>
      <c r="E471" s="15"/>
      <c r="F471" s="15"/>
      <c r="G471" s="15" t="str">
        <f t="shared" si="4"/>
        <v/>
      </c>
    </row>
    <row r="472" spans="2:7" ht="15">
      <c r="B472" s="19"/>
      <c r="C472" s="13"/>
      <c r="D472" s="100"/>
      <c r="E472" s="15"/>
      <c r="F472" s="15"/>
      <c r="G472" s="15" t="str">
        <f t="shared" si="4"/>
        <v/>
      </c>
    </row>
    <row r="473" spans="2:7" ht="15">
      <c r="B473" s="19"/>
      <c r="C473" s="13"/>
      <c r="D473" s="100"/>
      <c r="E473" s="15"/>
      <c r="F473" s="15"/>
      <c r="G473" s="15" t="str">
        <f t="shared" si="4"/>
        <v/>
      </c>
    </row>
    <row r="474" spans="2:7" ht="15">
      <c r="B474" s="19"/>
      <c r="C474" s="13"/>
      <c r="D474" s="100"/>
      <c r="E474" s="15"/>
      <c r="F474" s="15"/>
      <c r="G474" s="15" t="str">
        <f t="shared" si="4"/>
        <v/>
      </c>
    </row>
    <row r="475" spans="2:7" ht="15">
      <c r="B475" s="19"/>
      <c r="C475" s="13"/>
      <c r="D475" s="100"/>
      <c r="E475" s="15"/>
      <c r="F475" s="15"/>
      <c r="G475" s="15" t="str">
        <f t="shared" si="4"/>
        <v/>
      </c>
    </row>
    <row r="476" spans="2:7" ht="15">
      <c r="B476" s="19"/>
      <c r="C476" s="13"/>
      <c r="D476" s="100"/>
      <c r="E476" s="15"/>
      <c r="F476" s="15"/>
      <c r="G476" s="15" t="str">
        <f t="shared" si="4"/>
        <v/>
      </c>
    </row>
    <row r="477" spans="2:7" ht="15">
      <c r="B477" s="19"/>
      <c r="C477" s="13"/>
      <c r="D477" s="100"/>
      <c r="E477" s="15"/>
      <c r="F477" s="15"/>
      <c r="G477" s="15" t="str">
        <f t="shared" si="4"/>
        <v/>
      </c>
    </row>
    <row r="478" spans="2:7" ht="15">
      <c r="B478" s="19"/>
      <c r="C478" s="13"/>
      <c r="D478" s="100"/>
      <c r="E478" s="15"/>
      <c r="F478" s="15"/>
      <c r="G478" s="15" t="str">
        <f t="shared" si="4"/>
        <v/>
      </c>
    </row>
    <row r="479" spans="2:7" ht="15">
      <c r="B479" s="19"/>
      <c r="C479" s="13"/>
      <c r="D479" s="100"/>
      <c r="E479" s="15"/>
      <c r="F479" s="15"/>
      <c r="G479" s="15" t="str">
        <f t="shared" si="4"/>
        <v/>
      </c>
    </row>
    <row r="480" spans="2:7" ht="15">
      <c r="B480" s="19"/>
      <c r="C480" s="13"/>
      <c r="D480" s="100"/>
      <c r="E480" s="15"/>
      <c r="F480" s="15"/>
      <c r="G480" s="15" t="str">
        <f t="shared" si="4"/>
        <v/>
      </c>
    </row>
    <row r="481" spans="2:7" ht="15">
      <c r="B481" s="19"/>
      <c r="C481" s="13"/>
      <c r="D481" s="100"/>
      <c r="E481" s="15"/>
      <c r="F481" s="15"/>
      <c r="G481" s="15" t="str">
        <f t="shared" si="4"/>
        <v/>
      </c>
    </row>
    <row r="482" spans="2:7" ht="15">
      <c r="B482" s="19"/>
      <c r="C482" s="13"/>
      <c r="D482" s="100"/>
      <c r="E482" s="15"/>
      <c r="F482" s="15"/>
      <c r="G482" s="15" t="str">
        <f t="shared" si="4"/>
        <v/>
      </c>
    </row>
    <row r="483" spans="2:7" ht="15">
      <c r="B483" s="19"/>
      <c r="C483" s="13"/>
      <c r="D483" s="100"/>
      <c r="E483" s="15"/>
      <c r="F483" s="15"/>
      <c r="G483" s="15" t="str">
        <f t="shared" si="4"/>
        <v/>
      </c>
    </row>
    <row r="484" spans="2:7" ht="15">
      <c r="B484" s="19"/>
      <c r="C484" s="13"/>
      <c r="D484" s="100"/>
      <c r="E484" s="15"/>
      <c r="F484" s="15"/>
      <c r="G484" s="15" t="str">
        <f t="shared" si="4"/>
        <v/>
      </c>
    </row>
    <row r="485" spans="2:7" ht="15">
      <c r="B485" s="19"/>
      <c r="C485" s="13"/>
      <c r="D485" s="100"/>
      <c r="E485" s="15"/>
      <c r="F485" s="15"/>
      <c r="G485" s="15" t="str">
        <f t="shared" si="4"/>
        <v/>
      </c>
    </row>
    <row r="486" spans="2:7" ht="15">
      <c r="B486" s="19"/>
      <c r="C486" s="13"/>
      <c r="D486" s="100"/>
      <c r="E486" s="15"/>
      <c r="F486" s="15"/>
      <c r="G486" s="15" t="str">
        <f t="shared" si="4"/>
        <v/>
      </c>
    </row>
    <row r="487" spans="2:7" ht="15">
      <c r="B487" s="19"/>
      <c r="C487" s="13"/>
      <c r="D487" s="100"/>
      <c r="E487" s="15"/>
      <c r="F487" s="15"/>
      <c r="G487" s="15" t="str">
        <f t="shared" si="4"/>
        <v/>
      </c>
    </row>
    <row r="488" spans="2:7" ht="15">
      <c r="B488" s="19"/>
      <c r="C488" s="13"/>
      <c r="D488" s="100"/>
      <c r="E488" s="15"/>
      <c r="F488" s="15"/>
      <c r="G488" s="15" t="str">
        <f t="shared" si="4"/>
        <v/>
      </c>
    </row>
    <row r="489" spans="2:7" ht="15">
      <c r="B489" s="19"/>
      <c r="C489" s="13"/>
      <c r="D489" s="100"/>
      <c r="E489" s="15"/>
      <c r="F489" s="15"/>
      <c r="G489" s="15" t="str">
        <f t="shared" si="4"/>
        <v/>
      </c>
    </row>
    <row r="490" spans="2:7" ht="15">
      <c r="B490" s="19"/>
      <c r="C490" s="13"/>
      <c r="D490" s="100"/>
      <c r="E490" s="15"/>
      <c r="F490" s="15"/>
      <c r="G490" s="15" t="str">
        <f t="shared" si="4"/>
        <v/>
      </c>
    </row>
    <row r="491" spans="2:7" ht="15">
      <c r="B491" s="19"/>
      <c r="C491" s="13"/>
      <c r="D491" s="100"/>
      <c r="E491" s="15"/>
      <c r="F491" s="15"/>
      <c r="G491" s="15" t="str">
        <f t="shared" si="4"/>
        <v/>
      </c>
    </row>
    <row r="492" spans="2:7" ht="15">
      <c r="B492" s="19"/>
      <c r="C492" s="13"/>
      <c r="D492" s="100"/>
      <c r="E492" s="15"/>
      <c r="F492" s="15"/>
      <c r="G492" s="15" t="str">
        <f t="shared" si="4"/>
        <v/>
      </c>
    </row>
    <row r="493" spans="2:7" ht="15">
      <c r="B493" s="19"/>
      <c r="C493" s="13"/>
      <c r="D493" s="100"/>
      <c r="E493" s="15"/>
      <c r="F493" s="15"/>
      <c r="G493" s="15" t="str">
        <f t="shared" si="4"/>
        <v/>
      </c>
    </row>
    <row r="494" spans="2:7" ht="15">
      <c r="B494" s="19"/>
      <c r="C494" s="13"/>
      <c r="D494" s="100"/>
      <c r="E494" s="15"/>
      <c r="F494" s="15"/>
      <c r="G494" s="15" t="str">
        <f t="shared" si="4"/>
        <v/>
      </c>
    </row>
    <row r="495" spans="2:7" ht="15">
      <c r="B495" s="19"/>
      <c r="C495" s="13"/>
      <c r="D495" s="100"/>
      <c r="E495" s="15"/>
      <c r="F495" s="15"/>
      <c r="G495" s="15" t="str">
        <f t="shared" si="4"/>
        <v/>
      </c>
    </row>
    <row r="496" spans="2:7" ht="15">
      <c r="B496" s="19"/>
      <c r="C496" s="13"/>
      <c r="D496" s="100"/>
      <c r="E496" s="15"/>
      <c r="F496" s="15"/>
      <c r="G496" s="15" t="str">
        <f t="shared" si="4"/>
        <v/>
      </c>
    </row>
    <row r="497" spans="2:7" ht="15">
      <c r="B497" s="19"/>
      <c r="C497" s="13"/>
      <c r="D497" s="100"/>
      <c r="E497" s="15"/>
      <c r="F497" s="15"/>
      <c r="G497" s="15" t="str">
        <f t="shared" si="4"/>
        <v/>
      </c>
    </row>
    <row r="498" spans="2:7" ht="15">
      <c r="B498" s="19"/>
      <c r="C498" s="13"/>
      <c r="D498" s="100"/>
      <c r="E498" s="15"/>
      <c r="F498" s="15"/>
      <c r="G498" s="15" t="str">
        <f t="shared" si="4"/>
        <v/>
      </c>
    </row>
    <row r="499" spans="2:7" ht="15">
      <c r="B499" s="19"/>
      <c r="C499" s="13"/>
      <c r="D499" s="100"/>
      <c r="E499" s="15"/>
      <c r="F499" s="15"/>
      <c r="G499" s="15" t="str">
        <f t="shared" si="4"/>
        <v/>
      </c>
    </row>
    <row r="500" spans="2:7" ht="15">
      <c r="B500" s="19"/>
      <c r="C500" s="13"/>
      <c r="D500" s="100"/>
      <c r="E500" s="15"/>
      <c r="F500" s="15"/>
      <c r="G500" s="15" t="str">
        <f t="shared" si="4"/>
        <v/>
      </c>
    </row>
    <row r="501" spans="2:7" ht="15">
      <c r="B501" s="19"/>
      <c r="C501" s="13"/>
      <c r="D501" s="100"/>
      <c r="E501" s="15"/>
      <c r="F501" s="15"/>
      <c r="G501" s="15" t="str">
        <f t="shared" si="4"/>
        <v/>
      </c>
    </row>
    <row r="502" spans="2:7" ht="15">
      <c r="B502" s="19"/>
      <c r="C502" s="13"/>
      <c r="D502" s="100"/>
      <c r="E502" s="15"/>
      <c r="F502" s="15"/>
      <c r="G502" s="15" t="str">
        <f t="shared" si="4"/>
        <v/>
      </c>
    </row>
    <row r="503" spans="2:7" ht="15">
      <c r="B503" s="19"/>
      <c r="C503" s="13"/>
      <c r="D503" s="100"/>
      <c r="E503" s="15"/>
      <c r="F503" s="15"/>
      <c r="G503" s="15" t="str">
        <f t="shared" si="4"/>
        <v/>
      </c>
    </row>
    <row r="504" spans="2:7" ht="15">
      <c r="B504" s="19"/>
      <c r="C504" s="13"/>
      <c r="D504" s="100"/>
      <c r="E504" s="15"/>
      <c r="F504" s="15"/>
      <c r="G504" s="15" t="str">
        <f t="shared" si="4"/>
        <v/>
      </c>
    </row>
    <row r="505" spans="2:7" ht="15">
      <c r="B505" s="19"/>
      <c r="C505" s="13"/>
      <c r="D505" s="100"/>
      <c r="E505" s="15"/>
      <c r="F505" s="15"/>
      <c r="G505" s="15" t="str">
        <f t="shared" si="4"/>
        <v/>
      </c>
    </row>
    <row r="506" spans="2:7" ht="14">
      <c r="D506" s="95"/>
    </row>
    <row r="507" spans="2:7" ht="14">
      <c r="D507" s="95"/>
    </row>
    <row r="508" spans="2:7" ht="14">
      <c r="D508" s="95"/>
    </row>
    <row r="509" spans="2:7" ht="14">
      <c r="D509" s="95"/>
    </row>
    <row r="510" spans="2:7" ht="14">
      <c r="D510" s="95"/>
    </row>
    <row r="511" spans="2:7" ht="14">
      <c r="D511" s="95"/>
    </row>
    <row r="512" spans="2:7" ht="14">
      <c r="D512" s="95"/>
    </row>
    <row r="513" spans="4:4" ht="14">
      <c r="D513" s="95"/>
    </row>
    <row r="514" spans="4:4" ht="14">
      <c r="D514" s="95"/>
    </row>
    <row r="515" spans="4:4" ht="14">
      <c r="D515" s="95"/>
    </row>
    <row r="516" spans="4:4" ht="14">
      <c r="D516" s="95"/>
    </row>
    <row r="517" spans="4:4" ht="14">
      <c r="D517" s="95"/>
    </row>
    <row r="518" spans="4:4" ht="14">
      <c r="D518" s="95"/>
    </row>
    <row r="519" spans="4:4" ht="14">
      <c r="D519" s="95"/>
    </row>
    <row r="520" spans="4:4" ht="14">
      <c r="D520" s="95"/>
    </row>
    <row r="521" spans="4:4" ht="14">
      <c r="D521" s="95"/>
    </row>
    <row r="522" spans="4:4" ht="14">
      <c r="D522" s="95"/>
    </row>
    <row r="523" spans="4:4" ht="14">
      <c r="D523" s="95"/>
    </row>
    <row r="524" spans="4:4" ht="14">
      <c r="D524" s="95"/>
    </row>
    <row r="525" spans="4:4" ht="14">
      <c r="D525" s="95"/>
    </row>
    <row r="526" spans="4:4" ht="14">
      <c r="D526" s="95"/>
    </row>
    <row r="527" spans="4:4" ht="14">
      <c r="D527" s="95"/>
    </row>
    <row r="528" spans="4:4" ht="14">
      <c r="D528" s="95"/>
    </row>
    <row r="529" spans="4:4" ht="14">
      <c r="D529" s="95"/>
    </row>
    <row r="530" spans="4:4" ht="14">
      <c r="D530" s="95"/>
    </row>
    <row r="531" spans="4:4" ht="14">
      <c r="D531" s="95"/>
    </row>
    <row r="532" spans="4:4" ht="14">
      <c r="D532" s="95"/>
    </row>
    <row r="533" spans="4:4" ht="14">
      <c r="D533" s="95"/>
    </row>
    <row r="534" spans="4:4" ht="14">
      <c r="D534" s="95"/>
    </row>
    <row r="535" spans="4:4" ht="14">
      <c r="D535" s="95"/>
    </row>
    <row r="536" spans="4:4" ht="14">
      <c r="D536" s="95"/>
    </row>
    <row r="537" spans="4:4" ht="14">
      <c r="D537" s="95"/>
    </row>
    <row r="538" spans="4:4" ht="14">
      <c r="D538" s="95"/>
    </row>
    <row r="539" spans="4:4" ht="14">
      <c r="D539" s="95"/>
    </row>
    <row r="540" spans="4:4" ht="14">
      <c r="D540" s="95"/>
    </row>
    <row r="541" spans="4:4" ht="14">
      <c r="D541" s="95"/>
    </row>
    <row r="542" spans="4:4" ht="14">
      <c r="D542" s="95"/>
    </row>
    <row r="543" spans="4:4" ht="14">
      <c r="D543" s="95"/>
    </row>
    <row r="544" spans="4:4" ht="14">
      <c r="D544" s="95"/>
    </row>
    <row r="545" spans="4:4" ht="14">
      <c r="D545" s="95"/>
    </row>
    <row r="546" spans="4:4" ht="14">
      <c r="D546" s="95"/>
    </row>
    <row r="547" spans="4:4" ht="14">
      <c r="D547" s="95"/>
    </row>
    <row r="548" spans="4:4" ht="14">
      <c r="D548" s="95"/>
    </row>
    <row r="549" spans="4:4" ht="14">
      <c r="D549" s="95"/>
    </row>
    <row r="550" spans="4:4" ht="14">
      <c r="D550" s="95"/>
    </row>
    <row r="551" spans="4:4" ht="14">
      <c r="D551" s="95"/>
    </row>
    <row r="552" spans="4:4" ht="14">
      <c r="D552" s="95"/>
    </row>
    <row r="553" spans="4:4" ht="14">
      <c r="D553" s="95"/>
    </row>
    <row r="554" spans="4:4" ht="14">
      <c r="D554" s="95"/>
    </row>
    <row r="555" spans="4:4" ht="14">
      <c r="D555" s="95"/>
    </row>
    <row r="556" spans="4:4" ht="14">
      <c r="D556" s="95"/>
    </row>
    <row r="557" spans="4:4" ht="14">
      <c r="D557" s="95"/>
    </row>
    <row r="558" spans="4:4" ht="14">
      <c r="D558" s="95"/>
    </row>
    <row r="559" spans="4:4" ht="14">
      <c r="D559" s="95"/>
    </row>
    <row r="560" spans="4:4" ht="14">
      <c r="D560" s="95"/>
    </row>
    <row r="561" spans="4:4" ht="14">
      <c r="D561" s="95"/>
    </row>
    <row r="562" spans="4:4" ht="14">
      <c r="D562" s="95"/>
    </row>
    <row r="563" spans="4:4" ht="14">
      <c r="D563" s="95"/>
    </row>
    <row r="564" spans="4:4" ht="14">
      <c r="D564" s="95"/>
    </row>
    <row r="565" spans="4:4" ht="14">
      <c r="D565" s="95"/>
    </row>
    <row r="566" spans="4:4" ht="14">
      <c r="D566" s="95"/>
    </row>
    <row r="567" spans="4:4" ht="14">
      <c r="D567" s="95"/>
    </row>
    <row r="568" spans="4:4" ht="14">
      <c r="D568" s="95"/>
    </row>
    <row r="569" spans="4:4" ht="14">
      <c r="D569" s="95"/>
    </row>
    <row r="570" spans="4:4" ht="14">
      <c r="D570" s="95"/>
    </row>
    <row r="571" spans="4:4" ht="14">
      <c r="D571" s="95"/>
    </row>
    <row r="572" spans="4:4" ht="14">
      <c r="D572" s="95"/>
    </row>
    <row r="573" spans="4:4" ht="14">
      <c r="D573" s="95"/>
    </row>
    <row r="574" spans="4:4" ht="14">
      <c r="D574" s="95"/>
    </row>
    <row r="575" spans="4:4" ht="14">
      <c r="D575" s="95"/>
    </row>
    <row r="576" spans="4:4" ht="14">
      <c r="D576" s="95"/>
    </row>
    <row r="577" spans="4:4" ht="14">
      <c r="D577" s="95"/>
    </row>
    <row r="578" spans="4:4" ht="14">
      <c r="D578" s="95"/>
    </row>
    <row r="579" spans="4:4" ht="14">
      <c r="D579" s="95"/>
    </row>
    <row r="580" spans="4:4" ht="14">
      <c r="D580" s="95"/>
    </row>
    <row r="581" spans="4:4" ht="14">
      <c r="D581" s="95"/>
    </row>
    <row r="582" spans="4:4" ht="14">
      <c r="D582" s="95"/>
    </row>
    <row r="583" spans="4:4" ht="14">
      <c r="D583" s="95"/>
    </row>
    <row r="584" spans="4:4" ht="14">
      <c r="D584" s="95"/>
    </row>
    <row r="585" spans="4:4" ht="14">
      <c r="D585" s="95"/>
    </row>
    <row r="586" spans="4:4" ht="14">
      <c r="D586" s="95"/>
    </row>
    <row r="587" spans="4:4" ht="14">
      <c r="D587" s="95"/>
    </row>
    <row r="588" spans="4:4" ht="14">
      <c r="D588" s="95"/>
    </row>
    <row r="589" spans="4:4" ht="14">
      <c r="D589" s="95"/>
    </row>
    <row r="590" spans="4:4" ht="14">
      <c r="D590" s="95"/>
    </row>
    <row r="591" spans="4:4" ht="14">
      <c r="D591" s="95"/>
    </row>
    <row r="592" spans="4:4" ht="14">
      <c r="D592" s="95"/>
    </row>
    <row r="593" spans="4:4" ht="14">
      <c r="D593" s="95"/>
    </row>
    <row r="594" spans="4:4" ht="14">
      <c r="D594" s="95"/>
    </row>
    <row r="595" spans="4:4" ht="14">
      <c r="D595" s="95"/>
    </row>
    <row r="596" spans="4:4" ht="14">
      <c r="D596" s="95"/>
    </row>
    <row r="597" spans="4:4" ht="14">
      <c r="D597" s="95"/>
    </row>
    <row r="598" spans="4:4" ht="14">
      <c r="D598" s="95"/>
    </row>
    <row r="599" spans="4:4" ht="14">
      <c r="D599" s="95"/>
    </row>
    <row r="600" spans="4:4" ht="14">
      <c r="D600" s="95"/>
    </row>
    <row r="601" spans="4:4" ht="14">
      <c r="D601" s="95"/>
    </row>
    <row r="602" spans="4:4" ht="14">
      <c r="D602" s="95"/>
    </row>
    <row r="603" spans="4:4" ht="14">
      <c r="D603" s="95"/>
    </row>
    <row r="604" spans="4:4" ht="14">
      <c r="D604" s="95"/>
    </row>
    <row r="605" spans="4:4" ht="14">
      <c r="D605" s="95"/>
    </row>
    <row r="606" spans="4:4" ht="14">
      <c r="D606" s="95"/>
    </row>
    <row r="607" spans="4:4" ht="14">
      <c r="D607" s="95"/>
    </row>
    <row r="608" spans="4:4" ht="14">
      <c r="D608" s="95"/>
    </row>
    <row r="609" spans="4:4" ht="14">
      <c r="D609" s="95"/>
    </row>
    <row r="610" spans="4:4" ht="14">
      <c r="D610" s="95"/>
    </row>
    <row r="611" spans="4:4" ht="14">
      <c r="D611" s="95"/>
    </row>
    <row r="612" spans="4:4" ht="14">
      <c r="D612" s="95"/>
    </row>
    <row r="613" spans="4:4" ht="14">
      <c r="D613" s="95"/>
    </row>
    <row r="614" spans="4:4" ht="14">
      <c r="D614" s="95"/>
    </row>
    <row r="615" spans="4:4" ht="14">
      <c r="D615" s="95"/>
    </row>
    <row r="616" spans="4:4" ht="14">
      <c r="D616" s="95"/>
    </row>
    <row r="617" spans="4:4" ht="14">
      <c r="D617" s="95"/>
    </row>
    <row r="618" spans="4:4" ht="14">
      <c r="D618" s="95"/>
    </row>
    <row r="619" spans="4:4" ht="14">
      <c r="D619" s="95"/>
    </row>
    <row r="620" spans="4:4" ht="14">
      <c r="D620" s="95"/>
    </row>
    <row r="621" spans="4:4" ht="14">
      <c r="D621" s="95"/>
    </row>
    <row r="622" spans="4:4" ht="14">
      <c r="D622" s="95"/>
    </row>
    <row r="623" spans="4:4" ht="14">
      <c r="D623" s="95"/>
    </row>
    <row r="624" spans="4:4" ht="14">
      <c r="D624" s="95"/>
    </row>
    <row r="625" spans="4:4" ht="14">
      <c r="D625" s="95"/>
    </row>
    <row r="626" spans="4:4" ht="14">
      <c r="D626" s="95"/>
    </row>
    <row r="627" spans="4:4" ht="14">
      <c r="D627" s="95"/>
    </row>
    <row r="628" spans="4:4" ht="14">
      <c r="D628" s="95"/>
    </row>
    <row r="629" spans="4:4" ht="14">
      <c r="D629" s="95"/>
    </row>
    <row r="630" spans="4:4" ht="14">
      <c r="D630" s="95"/>
    </row>
    <row r="631" spans="4:4" ht="14">
      <c r="D631" s="95"/>
    </row>
    <row r="632" spans="4:4" ht="14">
      <c r="D632" s="95"/>
    </row>
    <row r="633" spans="4:4" ht="14">
      <c r="D633" s="95"/>
    </row>
    <row r="634" spans="4:4" ht="14">
      <c r="D634" s="95"/>
    </row>
    <row r="635" spans="4:4" ht="14">
      <c r="D635" s="95"/>
    </row>
    <row r="636" spans="4:4" ht="14">
      <c r="D636" s="95"/>
    </row>
    <row r="637" spans="4:4" ht="14">
      <c r="D637" s="95"/>
    </row>
    <row r="638" spans="4:4" ht="14">
      <c r="D638" s="95"/>
    </row>
    <row r="639" spans="4:4" ht="14">
      <c r="D639" s="95"/>
    </row>
    <row r="640" spans="4:4" ht="14">
      <c r="D640" s="95"/>
    </row>
    <row r="641" spans="4:4" ht="14">
      <c r="D641" s="95"/>
    </row>
    <row r="642" spans="4:4" ht="14">
      <c r="D642" s="95"/>
    </row>
    <row r="643" spans="4:4" ht="14">
      <c r="D643" s="95"/>
    </row>
    <row r="644" spans="4:4" ht="14">
      <c r="D644" s="95"/>
    </row>
    <row r="645" spans="4:4" ht="14">
      <c r="D645" s="95"/>
    </row>
    <row r="646" spans="4:4" ht="14">
      <c r="D646" s="95"/>
    </row>
    <row r="647" spans="4:4" ht="14">
      <c r="D647" s="95"/>
    </row>
    <row r="648" spans="4:4" ht="14">
      <c r="D648" s="95"/>
    </row>
    <row r="649" spans="4:4" ht="14">
      <c r="D649" s="95"/>
    </row>
    <row r="650" spans="4:4" ht="14">
      <c r="D650" s="95"/>
    </row>
    <row r="651" spans="4:4" ht="14">
      <c r="D651" s="95"/>
    </row>
    <row r="652" spans="4:4" ht="14">
      <c r="D652" s="95"/>
    </row>
    <row r="653" spans="4:4" ht="14">
      <c r="D653" s="95"/>
    </row>
    <row r="654" spans="4:4" ht="14">
      <c r="D654" s="95"/>
    </row>
    <row r="655" spans="4:4" ht="14">
      <c r="D655" s="95"/>
    </row>
    <row r="656" spans="4:4" ht="14">
      <c r="D656" s="95"/>
    </row>
    <row r="657" spans="4:4" ht="14">
      <c r="D657" s="95"/>
    </row>
    <row r="658" spans="4:4" ht="14">
      <c r="D658" s="95"/>
    </row>
    <row r="659" spans="4:4" ht="14">
      <c r="D659" s="95"/>
    </row>
    <row r="660" spans="4:4" ht="14">
      <c r="D660" s="95"/>
    </row>
    <row r="661" spans="4:4" ht="14">
      <c r="D661" s="95"/>
    </row>
    <row r="662" spans="4:4" ht="14">
      <c r="D662" s="95"/>
    </row>
    <row r="663" spans="4:4" ht="14">
      <c r="D663" s="95"/>
    </row>
    <row r="664" spans="4:4" ht="14">
      <c r="D664" s="95"/>
    </row>
    <row r="665" spans="4:4" ht="14">
      <c r="D665" s="95"/>
    </row>
    <row r="666" spans="4:4" ht="14">
      <c r="D666" s="95"/>
    </row>
    <row r="667" spans="4:4" ht="14">
      <c r="D667" s="95"/>
    </row>
    <row r="668" spans="4:4" ht="14">
      <c r="D668" s="95"/>
    </row>
    <row r="669" spans="4:4" ht="14">
      <c r="D669" s="95"/>
    </row>
    <row r="670" spans="4:4" ht="14">
      <c r="D670" s="95"/>
    </row>
    <row r="671" spans="4:4" ht="14">
      <c r="D671" s="95"/>
    </row>
    <row r="672" spans="4:4" ht="14">
      <c r="D672" s="95"/>
    </row>
    <row r="673" spans="4:4" ht="14">
      <c r="D673" s="95"/>
    </row>
    <row r="674" spans="4:4" ht="14">
      <c r="D674" s="95"/>
    </row>
    <row r="675" spans="4:4" ht="14">
      <c r="D675" s="95"/>
    </row>
    <row r="676" spans="4:4" ht="14">
      <c r="D676" s="95"/>
    </row>
    <row r="677" spans="4:4" ht="14">
      <c r="D677" s="95"/>
    </row>
    <row r="678" spans="4:4" ht="14">
      <c r="D678" s="95"/>
    </row>
    <row r="679" spans="4:4" ht="14">
      <c r="D679" s="95"/>
    </row>
    <row r="680" spans="4:4" ht="14">
      <c r="D680" s="95"/>
    </row>
    <row r="681" spans="4:4" ht="14">
      <c r="D681" s="95"/>
    </row>
    <row r="682" spans="4:4" ht="14">
      <c r="D682" s="95"/>
    </row>
    <row r="683" spans="4:4" ht="14">
      <c r="D683" s="95"/>
    </row>
    <row r="684" spans="4:4" ht="14">
      <c r="D684" s="95"/>
    </row>
    <row r="685" spans="4:4" ht="14">
      <c r="D685" s="95"/>
    </row>
    <row r="686" spans="4:4" ht="14">
      <c r="D686" s="95"/>
    </row>
    <row r="687" spans="4:4" ht="14">
      <c r="D687" s="95"/>
    </row>
    <row r="688" spans="4:4" ht="14">
      <c r="D688" s="95"/>
    </row>
    <row r="689" spans="4:4" ht="14">
      <c r="D689" s="95"/>
    </row>
    <row r="690" spans="4:4" ht="14">
      <c r="D690" s="95"/>
    </row>
    <row r="691" spans="4:4" ht="14">
      <c r="D691" s="95"/>
    </row>
    <row r="692" spans="4:4" ht="14">
      <c r="D692" s="95"/>
    </row>
    <row r="693" spans="4:4" ht="14">
      <c r="D693" s="95"/>
    </row>
    <row r="694" spans="4:4" ht="14">
      <c r="D694" s="95"/>
    </row>
    <row r="695" spans="4:4" ht="14">
      <c r="D695" s="95"/>
    </row>
    <row r="696" spans="4:4" ht="14">
      <c r="D696" s="95"/>
    </row>
    <row r="697" spans="4:4" ht="14">
      <c r="D697" s="95"/>
    </row>
    <row r="698" spans="4:4" ht="14">
      <c r="D698" s="95"/>
    </row>
    <row r="699" spans="4:4" ht="14">
      <c r="D699" s="95"/>
    </row>
    <row r="700" spans="4:4" ht="14">
      <c r="D700" s="95"/>
    </row>
    <row r="701" spans="4:4" ht="14">
      <c r="D701" s="95"/>
    </row>
    <row r="702" spans="4:4" ht="14">
      <c r="D702" s="95"/>
    </row>
    <row r="703" spans="4:4" ht="14">
      <c r="D703" s="95"/>
    </row>
    <row r="704" spans="4:4" ht="14">
      <c r="D704" s="95"/>
    </row>
    <row r="705" spans="4:4" ht="14">
      <c r="D705" s="95"/>
    </row>
    <row r="706" spans="4:4" ht="14">
      <c r="D706" s="95"/>
    </row>
    <row r="707" spans="4:4" ht="14">
      <c r="D707" s="95"/>
    </row>
    <row r="708" spans="4:4" ht="14">
      <c r="D708" s="95"/>
    </row>
    <row r="709" spans="4:4" ht="14">
      <c r="D709" s="95"/>
    </row>
    <row r="710" spans="4:4" ht="14">
      <c r="D710" s="95"/>
    </row>
    <row r="711" spans="4:4" ht="14">
      <c r="D711" s="95"/>
    </row>
    <row r="712" spans="4:4" ht="14">
      <c r="D712" s="95"/>
    </row>
    <row r="713" spans="4:4" ht="14">
      <c r="D713" s="95"/>
    </row>
    <row r="714" spans="4:4" ht="14">
      <c r="D714" s="95"/>
    </row>
    <row r="715" spans="4:4" ht="14">
      <c r="D715" s="95"/>
    </row>
    <row r="716" spans="4:4" ht="14">
      <c r="D716" s="95"/>
    </row>
    <row r="717" spans="4:4" ht="14">
      <c r="D717" s="95"/>
    </row>
    <row r="718" spans="4:4" ht="14">
      <c r="D718" s="95"/>
    </row>
    <row r="719" spans="4:4" ht="14">
      <c r="D719" s="95"/>
    </row>
    <row r="720" spans="4:4" ht="14">
      <c r="D720" s="95"/>
    </row>
    <row r="721" spans="4:4" ht="14">
      <c r="D721" s="95"/>
    </row>
    <row r="722" spans="4:4" ht="14">
      <c r="D722" s="95"/>
    </row>
    <row r="723" spans="4:4" ht="14">
      <c r="D723" s="95"/>
    </row>
    <row r="724" spans="4:4" ht="14">
      <c r="D724" s="95"/>
    </row>
    <row r="725" spans="4:4" ht="14">
      <c r="D725" s="95"/>
    </row>
    <row r="726" spans="4:4" ht="14">
      <c r="D726" s="95"/>
    </row>
    <row r="727" spans="4:4" ht="14">
      <c r="D727" s="95"/>
    </row>
    <row r="728" spans="4:4" ht="14">
      <c r="D728" s="95"/>
    </row>
    <row r="729" spans="4:4" ht="14">
      <c r="D729" s="95"/>
    </row>
    <row r="730" spans="4:4" ht="14">
      <c r="D730" s="95"/>
    </row>
    <row r="731" spans="4:4" ht="14">
      <c r="D731" s="95"/>
    </row>
    <row r="732" spans="4:4" ht="14">
      <c r="D732" s="95"/>
    </row>
    <row r="733" spans="4:4" ht="14">
      <c r="D733" s="95"/>
    </row>
    <row r="734" spans="4:4" ht="14">
      <c r="D734" s="95"/>
    </row>
    <row r="735" spans="4:4" ht="14">
      <c r="D735" s="95"/>
    </row>
    <row r="736" spans="4:4" ht="14">
      <c r="D736" s="95"/>
    </row>
    <row r="737" spans="4:4" ht="14">
      <c r="D737" s="95"/>
    </row>
    <row r="738" spans="4:4" ht="14">
      <c r="D738" s="95"/>
    </row>
    <row r="739" spans="4:4" ht="14">
      <c r="D739" s="95"/>
    </row>
    <row r="740" spans="4:4" ht="14">
      <c r="D740" s="95"/>
    </row>
    <row r="741" spans="4:4" ht="14">
      <c r="D741" s="95"/>
    </row>
    <row r="742" spans="4:4" ht="14">
      <c r="D742" s="95"/>
    </row>
    <row r="743" spans="4:4" ht="14">
      <c r="D743" s="95"/>
    </row>
    <row r="744" spans="4:4" ht="14">
      <c r="D744" s="95"/>
    </row>
    <row r="745" spans="4:4" ht="14">
      <c r="D745" s="95"/>
    </row>
    <row r="746" spans="4:4" ht="14">
      <c r="D746" s="95"/>
    </row>
    <row r="747" spans="4:4" ht="14">
      <c r="D747" s="95"/>
    </row>
    <row r="748" spans="4:4" ht="14">
      <c r="D748" s="95"/>
    </row>
    <row r="749" spans="4:4" ht="14">
      <c r="D749" s="95"/>
    </row>
    <row r="750" spans="4:4" ht="14">
      <c r="D750" s="95"/>
    </row>
    <row r="751" spans="4:4" ht="14">
      <c r="D751" s="95"/>
    </row>
    <row r="752" spans="4:4" ht="14">
      <c r="D752" s="95"/>
    </row>
    <row r="753" spans="4:4" ht="14">
      <c r="D753" s="95"/>
    </row>
    <row r="754" spans="4:4" ht="14">
      <c r="D754" s="95"/>
    </row>
    <row r="755" spans="4:4" ht="14">
      <c r="D755" s="95"/>
    </row>
    <row r="756" spans="4:4" ht="14">
      <c r="D756" s="95"/>
    </row>
    <row r="757" spans="4:4" ht="14">
      <c r="D757" s="95"/>
    </row>
    <row r="758" spans="4:4" ht="14">
      <c r="D758" s="95"/>
    </row>
    <row r="759" spans="4:4" ht="14">
      <c r="D759" s="95"/>
    </row>
    <row r="760" spans="4:4" ht="14">
      <c r="D760" s="95"/>
    </row>
    <row r="761" spans="4:4" ht="14">
      <c r="D761" s="95"/>
    </row>
    <row r="762" spans="4:4" ht="14">
      <c r="D762" s="95"/>
    </row>
    <row r="763" spans="4:4" ht="14">
      <c r="D763" s="95"/>
    </row>
    <row r="764" spans="4:4" ht="14">
      <c r="D764" s="95"/>
    </row>
    <row r="765" spans="4:4" ht="14">
      <c r="D765" s="95"/>
    </row>
    <row r="766" spans="4:4" ht="14">
      <c r="D766" s="95"/>
    </row>
    <row r="767" spans="4:4" ht="14">
      <c r="D767" s="95"/>
    </row>
    <row r="768" spans="4:4" ht="14">
      <c r="D768" s="95"/>
    </row>
    <row r="769" spans="4:4" ht="14">
      <c r="D769" s="95"/>
    </row>
    <row r="770" spans="4:4" ht="14">
      <c r="D770" s="95"/>
    </row>
    <row r="771" spans="4:4" ht="14">
      <c r="D771" s="95"/>
    </row>
    <row r="772" spans="4:4" ht="14">
      <c r="D772" s="95"/>
    </row>
    <row r="773" spans="4:4" ht="14">
      <c r="D773" s="95"/>
    </row>
    <row r="774" spans="4:4" ht="14">
      <c r="D774" s="95"/>
    </row>
    <row r="775" spans="4:4" ht="14">
      <c r="D775" s="95"/>
    </row>
    <row r="776" spans="4:4" ht="14">
      <c r="D776" s="95"/>
    </row>
    <row r="777" spans="4:4" ht="14">
      <c r="D777" s="95"/>
    </row>
    <row r="778" spans="4:4" ht="14">
      <c r="D778" s="95"/>
    </row>
    <row r="779" spans="4:4" ht="14">
      <c r="D779" s="95"/>
    </row>
    <row r="780" spans="4:4" ht="14">
      <c r="D780" s="95"/>
    </row>
    <row r="781" spans="4:4" ht="14">
      <c r="D781" s="95"/>
    </row>
    <row r="782" spans="4:4" ht="14">
      <c r="D782" s="95"/>
    </row>
    <row r="783" spans="4:4" ht="14">
      <c r="D783" s="95"/>
    </row>
    <row r="784" spans="4:4" ht="14">
      <c r="D784" s="95"/>
    </row>
    <row r="785" spans="4:4" ht="14">
      <c r="D785" s="95"/>
    </row>
    <row r="786" spans="4:4" ht="14">
      <c r="D786" s="95"/>
    </row>
    <row r="787" spans="4:4" ht="14">
      <c r="D787" s="95"/>
    </row>
    <row r="788" spans="4:4" ht="14">
      <c r="D788" s="95"/>
    </row>
    <row r="789" spans="4:4" ht="14">
      <c r="D789" s="95"/>
    </row>
    <row r="790" spans="4:4" ht="14">
      <c r="D790" s="95"/>
    </row>
    <row r="791" spans="4:4" ht="14">
      <c r="D791" s="95"/>
    </row>
    <row r="792" spans="4:4" ht="14">
      <c r="D792" s="95"/>
    </row>
    <row r="793" spans="4:4" ht="14">
      <c r="D793" s="95"/>
    </row>
    <row r="794" spans="4:4" ht="14">
      <c r="D794" s="95"/>
    </row>
    <row r="795" spans="4:4" ht="14">
      <c r="D795" s="95"/>
    </row>
    <row r="796" spans="4:4" ht="14">
      <c r="D796" s="95"/>
    </row>
    <row r="797" spans="4:4" ht="14">
      <c r="D797" s="95"/>
    </row>
    <row r="798" spans="4:4" ht="14">
      <c r="D798" s="95"/>
    </row>
    <row r="799" spans="4:4" ht="14">
      <c r="D799" s="95"/>
    </row>
    <row r="800" spans="4:4" ht="14">
      <c r="D800" s="95"/>
    </row>
    <row r="801" spans="4:4" ht="14">
      <c r="D801" s="95"/>
    </row>
    <row r="802" spans="4:4" ht="14">
      <c r="D802" s="95"/>
    </row>
    <row r="803" spans="4:4" ht="14">
      <c r="D803" s="95"/>
    </row>
    <row r="804" spans="4:4" ht="14">
      <c r="D804" s="95"/>
    </row>
    <row r="805" spans="4:4" ht="14">
      <c r="D805" s="95"/>
    </row>
    <row r="806" spans="4:4" ht="14">
      <c r="D806" s="95"/>
    </row>
    <row r="807" spans="4:4" ht="14">
      <c r="D807" s="95"/>
    </row>
    <row r="808" spans="4:4" ht="14">
      <c r="D808" s="95"/>
    </row>
    <row r="809" spans="4:4" ht="14">
      <c r="D809" s="95"/>
    </row>
    <row r="810" spans="4:4" ht="14">
      <c r="D810" s="95"/>
    </row>
    <row r="811" spans="4:4" ht="14">
      <c r="D811" s="95"/>
    </row>
    <row r="812" spans="4:4" ht="14">
      <c r="D812" s="95"/>
    </row>
    <row r="813" spans="4:4" ht="14">
      <c r="D813" s="95"/>
    </row>
    <row r="814" spans="4:4" ht="14">
      <c r="D814" s="95"/>
    </row>
    <row r="815" spans="4:4" ht="14">
      <c r="D815" s="95"/>
    </row>
    <row r="816" spans="4:4" ht="14">
      <c r="D816" s="95"/>
    </row>
    <row r="817" spans="4:4" ht="14">
      <c r="D817" s="95"/>
    </row>
    <row r="818" spans="4:4" ht="14">
      <c r="D818" s="95"/>
    </row>
    <row r="819" spans="4:4" ht="14">
      <c r="D819" s="95"/>
    </row>
    <row r="820" spans="4:4" ht="14">
      <c r="D820" s="95"/>
    </row>
    <row r="821" spans="4:4" ht="14">
      <c r="D821" s="95"/>
    </row>
    <row r="822" spans="4:4" ht="14">
      <c r="D822" s="95"/>
    </row>
    <row r="823" spans="4:4" ht="14">
      <c r="D823" s="95"/>
    </row>
    <row r="824" spans="4:4" ht="14">
      <c r="D824" s="95"/>
    </row>
    <row r="825" spans="4:4" ht="14">
      <c r="D825" s="95"/>
    </row>
    <row r="826" spans="4:4" ht="14">
      <c r="D826" s="95"/>
    </row>
    <row r="827" spans="4:4" ht="14">
      <c r="D827" s="95"/>
    </row>
    <row r="828" spans="4:4" ht="14">
      <c r="D828" s="95"/>
    </row>
    <row r="829" spans="4:4" ht="14">
      <c r="D829" s="95"/>
    </row>
    <row r="830" spans="4:4" ht="14">
      <c r="D830" s="95"/>
    </row>
    <row r="831" spans="4:4" ht="14">
      <c r="D831" s="95"/>
    </row>
    <row r="832" spans="4:4" ht="14">
      <c r="D832" s="95"/>
    </row>
    <row r="833" spans="4:4" ht="14">
      <c r="D833" s="95"/>
    </row>
    <row r="834" spans="4:4" ht="14">
      <c r="D834" s="95"/>
    </row>
    <row r="835" spans="4:4" ht="14">
      <c r="D835" s="95"/>
    </row>
    <row r="836" spans="4:4" ht="14">
      <c r="D836" s="95"/>
    </row>
    <row r="837" spans="4:4" ht="14">
      <c r="D837" s="95"/>
    </row>
    <row r="838" spans="4:4" ht="14">
      <c r="D838" s="95"/>
    </row>
    <row r="839" spans="4:4" ht="14">
      <c r="D839" s="95"/>
    </row>
    <row r="840" spans="4:4" ht="14">
      <c r="D840" s="95"/>
    </row>
    <row r="841" spans="4:4" ht="14">
      <c r="D841" s="95"/>
    </row>
    <row r="842" spans="4:4" ht="14">
      <c r="D842" s="95"/>
    </row>
    <row r="843" spans="4:4" ht="14">
      <c r="D843" s="95"/>
    </row>
    <row r="844" spans="4:4" ht="14">
      <c r="D844" s="95"/>
    </row>
    <row r="845" spans="4:4" ht="14">
      <c r="D845" s="95"/>
    </row>
    <row r="846" spans="4:4" ht="14">
      <c r="D846" s="95"/>
    </row>
    <row r="847" spans="4:4" ht="14">
      <c r="D847" s="95"/>
    </row>
    <row r="848" spans="4:4" ht="14">
      <c r="D848" s="95"/>
    </row>
    <row r="849" spans="4:4" ht="14">
      <c r="D849" s="95"/>
    </row>
    <row r="850" spans="4:4" ht="14">
      <c r="D850" s="95"/>
    </row>
    <row r="851" spans="4:4" ht="14">
      <c r="D851" s="95"/>
    </row>
    <row r="852" spans="4:4" ht="14">
      <c r="D852" s="95"/>
    </row>
    <row r="853" spans="4:4" ht="14">
      <c r="D853" s="95"/>
    </row>
    <row r="854" spans="4:4" ht="14">
      <c r="D854" s="95"/>
    </row>
    <row r="855" spans="4:4" ht="14">
      <c r="D855" s="95"/>
    </row>
    <row r="856" spans="4:4" ht="14">
      <c r="D856" s="95"/>
    </row>
    <row r="857" spans="4:4" ht="14">
      <c r="D857" s="95"/>
    </row>
    <row r="858" spans="4:4" ht="14">
      <c r="D858" s="95"/>
    </row>
    <row r="859" spans="4:4" ht="14">
      <c r="D859" s="95"/>
    </row>
    <row r="860" spans="4:4" ht="14">
      <c r="D860" s="95"/>
    </row>
    <row r="861" spans="4:4" ht="14">
      <c r="D861" s="95"/>
    </row>
    <row r="862" spans="4:4" ht="14">
      <c r="D862" s="95"/>
    </row>
    <row r="863" spans="4:4" ht="14">
      <c r="D863" s="95"/>
    </row>
    <row r="864" spans="4:4" ht="14">
      <c r="D864" s="95"/>
    </row>
    <row r="865" spans="4:4" ht="14">
      <c r="D865" s="95"/>
    </row>
    <row r="866" spans="4:4" ht="14">
      <c r="D866" s="95"/>
    </row>
    <row r="867" spans="4:4" ht="14">
      <c r="D867" s="95"/>
    </row>
    <row r="868" spans="4:4" ht="14">
      <c r="D868" s="95"/>
    </row>
    <row r="869" spans="4:4" ht="14">
      <c r="D869" s="95"/>
    </row>
    <row r="870" spans="4:4" ht="14">
      <c r="D870" s="95"/>
    </row>
    <row r="871" spans="4:4" ht="14">
      <c r="D871" s="95"/>
    </row>
    <row r="872" spans="4:4" ht="14">
      <c r="D872" s="95"/>
    </row>
    <row r="873" spans="4:4" ht="14">
      <c r="D873" s="95"/>
    </row>
    <row r="874" spans="4:4" ht="14">
      <c r="D874" s="95"/>
    </row>
    <row r="875" spans="4:4" ht="14">
      <c r="D875" s="95"/>
    </row>
    <row r="876" spans="4:4" ht="14">
      <c r="D876" s="95"/>
    </row>
    <row r="877" spans="4:4" ht="14">
      <c r="D877" s="95"/>
    </row>
    <row r="878" spans="4:4" ht="14">
      <c r="D878" s="95"/>
    </row>
    <row r="879" spans="4:4" ht="14">
      <c r="D879" s="95"/>
    </row>
    <row r="880" spans="4:4" ht="14">
      <c r="D880" s="95"/>
    </row>
    <row r="881" spans="4:4" ht="14">
      <c r="D881" s="95"/>
    </row>
    <row r="882" spans="4:4" ht="14">
      <c r="D882" s="95"/>
    </row>
    <row r="883" spans="4:4" ht="14">
      <c r="D883" s="95"/>
    </row>
    <row r="884" spans="4:4" ht="14">
      <c r="D884" s="95"/>
    </row>
    <row r="885" spans="4:4" ht="14">
      <c r="D885" s="95"/>
    </row>
    <row r="886" spans="4:4" ht="14">
      <c r="D886" s="95"/>
    </row>
    <row r="887" spans="4:4" ht="14">
      <c r="D887" s="95"/>
    </row>
    <row r="888" spans="4:4" ht="14">
      <c r="D888" s="95"/>
    </row>
    <row r="889" spans="4:4" ht="14">
      <c r="D889" s="95"/>
    </row>
    <row r="890" spans="4:4" ht="14">
      <c r="D890" s="95"/>
    </row>
    <row r="891" spans="4:4" ht="14">
      <c r="D891" s="95"/>
    </row>
    <row r="892" spans="4:4" ht="14">
      <c r="D892" s="95"/>
    </row>
    <row r="893" spans="4:4" ht="14">
      <c r="D893" s="95"/>
    </row>
    <row r="894" spans="4:4" ht="14">
      <c r="D894" s="95"/>
    </row>
    <row r="895" spans="4:4" ht="14">
      <c r="D895" s="95"/>
    </row>
    <row r="896" spans="4:4" ht="14">
      <c r="D896" s="95"/>
    </row>
    <row r="897" spans="4:4" ht="14">
      <c r="D897" s="95"/>
    </row>
    <row r="898" spans="4:4" ht="14">
      <c r="D898" s="95"/>
    </row>
    <row r="899" spans="4:4" ht="14">
      <c r="D899" s="95"/>
    </row>
    <row r="900" spans="4:4" ht="14">
      <c r="D900" s="95"/>
    </row>
    <row r="901" spans="4:4" ht="14">
      <c r="D901" s="95"/>
    </row>
    <row r="902" spans="4:4" ht="14">
      <c r="D902" s="95"/>
    </row>
    <row r="903" spans="4:4" ht="14">
      <c r="D903" s="95"/>
    </row>
    <row r="904" spans="4:4" ht="14">
      <c r="D904" s="95"/>
    </row>
    <row r="905" spans="4:4" ht="14">
      <c r="D905" s="95"/>
    </row>
    <row r="906" spans="4:4" ht="14">
      <c r="D906" s="95"/>
    </row>
    <row r="907" spans="4:4" ht="14">
      <c r="D907" s="95"/>
    </row>
    <row r="908" spans="4:4" ht="14">
      <c r="D908" s="95"/>
    </row>
    <row r="909" spans="4:4" ht="14">
      <c r="D909" s="95"/>
    </row>
    <row r="910" spans="4:4" ht="14">
      <c r="D910" s="95"/>
    </row>
    <row r="911" spans="4:4" ht="14">
      <c r="D911" s="95"/>
    </row>
    <row r="912" spans="4:4" ht="14">
      <c r="D912" s="95"/>
    </row>
    <row r="913" spans="4:4" ht="14">
      <c r="D913" s="95"/>
    </row>
    <row r="914" spans="4:4" ht="14">
      <c r="D914" s="95"/>
    </row>
    <row r="915" spans="4:4" ht="14">
      <c r="D915" s="95"/>
    </row>
    <row r="916" spans="4:4" ht="14">
      <c r="D916" s="95"/>
    </row>
    <row r="917" spans="4:4" ht="14">
      <c r="D917" s="95"/>
    </row>
    <row r="918" spans="4:4" ht="14">
      <c r="D918" s="95"/>
    </row>
    <row r="919" spans="4:4" ht="14">
      <c r="D919" s="95"/>
    </row>
    <row r="920" spans="4:4" ht="14">
      <c r="D920" s="95"/>
    </row>
    <row r="921" spans="4:4" ht="14">
      <c r="D921" s="95"/>
    </row>
    <row r="922" spans="4:4" ht="14">
      <c r="D922" s="95"/>
    </row>
    <row r="923" spans="4:4" ht="14">
      <c r="D923" s="95"/>
    </row>
    <row r="924" spans="4:4" ht="14">
      <c r="D924" s="95"/>
    </row>
    <row r="925" spans="4:4" ht="14">
      <c r="D925" s="95"/>
    </row>
    <row r="926" spans="4:4" ht="14">
      <c r="D926" s="95"/>
    </row>
    <row r="927" spans="4:4" ht="14">
      <c r="D927" s="95"/>
    </row>
    <row r="928" spans="4:4" ht="14">
      <c r="D928" s="95"/>
    </row>
    <row r="929" spans="4:4" ht="14">
      <c r="D929" s="95"/>
    </row>
    <row r="930" spans="4:4" ht="14">
      <c r="D930" s="95"/>
    </row>
    <row r="931" spans="4:4" ht="14">
      <c r="D931" s="95"/>
    </row>
    <row r="932" spans="4:4" ht="14">
      <c r="D932" s="95"/>
    </row>
    <row r="933" spans="4:4" ht="14">
      <c r="D933" s="95"/>
    </row>
    <row r="934" spans="4:4" ht="14">
      <c r="D934" s="95"/>
    </row>
    <row r="935" spans="4:4" ht="14">
      <c r="D935" s="95"/>
    </row>
    <row r="936" spans="4:4" ht="14">
      <c r="D936" s="95"/>
    </row>
    <row r="937" spans="4:4" ht="14">
      <c r="D937" s="95"/>
    </row>
    <row r="938" spans="4:4" ht="14">
      <c r="D938" s="95"/>
    </row>
    <row r="939" spans="4:4" ht="14">
      <c r="D939" s="95"/>
    </row>
    <row r="940" spans="4:4" ht="14">
      <c r="D940" s="95"/>
    </row>
    <row r="941" spans="4:4" ht="14">
      <c r="D941" s="95"/>
    </row>
    <row r="942" spans="4:4" ht="14">
      <c r="D942" s="95"/>
    </row>
    <row r="943" spans="4:4" ht="14">
      <c r="D943" s="95"/>
    </row>
    <row r="944" spans="4:4" ht="14">
      <c r="D944" s="95"/>
    </row>
    <row r="945" spans="4:4" ht="14">
      <c r="D945" s="95"/>
    </row>
    <row r="946" spans="4:4" ht="14">
      <c r="D946" s="95"/>
    </row>
    <row r="947" spans="4:4" ht="14">
      <c r="D947" s="95"/>
    </row>
    <row r="948" spans="4:4" ht="14">
      <c r="D948" s="95"/>
    </row>
    <row r="949" spans="4:4" ht="14">
      <c r="D949" s="95"/>
    </row>
    <row r="950" spans="4:4" ht="14">
      <c r="D950" s="95"/>
    </row>
    <row r="951" spans="4:4" ht="14">
      <c r="D951" s="95"/>
    </row>
    <row r="952" spans="4:4" ht="14">
      <c r="D952" s="95"/>
    </row>
    <row r="953" spans="4:4" ht="14">
      <c r="D953" s="95"/>
    </row>
    <row r="954" spans="4:4" ht="14">
      <c r="D954" s="95"/>
    </row>
    <row r="955" spans="4:4" ht="14">
      <c r="D955" s="95"/>
    </row>
    <row r="956" spans="4:4" ht="14">
      <c r="D956" s="95"/>
    </row>
    <row r="957" spans="4:4" ht="14">
      <c r="D957" s="95"/>
    </row>
    <row r="958" spans="4:4" ht="14">
      <c r="D958" s="95"/>
    </row>
    <row r="959" spans="4:4" ht="14">
      <c r="D959" s="95"/>
    </row>
    <row r="960" spans="4:4" ht="14">
      <c r="D960" s="95"/>
    </row>
    <row r="961" spans="4:4" ht="14">
      <c r="D961" s="95"/>
    </row>
    <row r="962" spans="4:4" ht="14">
      <c r="D962" s="95"/>
    </row>
    <row r="963" spans="4:4" ht="14">
      <c r="D963" s="95"/>
    </row>
    <row r="964" spans="4:4" ht="14">
      <c r="D964" s="95"/>
    </row>
    <row r="965" spans="4:4" ht="14">
      <c r="D965" s="95"/>
    </row>
    <row r="966" spans="4:4" ht="14">
      <c r="D966" s="95"/>
    </row>
    <row r="967" spans="4:4" ht="14">
      <c r="D967" s="95"/>
    </row>
    <row r="968" spans="4:4" ht="14">
      <c r="D968" s="95"/>
    </row>
    <row r="969" spans="4:4" ht="14">
      <c r="D969" s="95"/>
    </row>
    <row r="970" spans="4:4" ht="14">
      <c r="D970" s="95"/>
    </row>
    <row r="971" spans="4:4" ht="14">
      <c r="D971" s="95"/>
    </row>
    <row r="972" spans="4:4" ht="14">
      <c r="D972" s="95"/>
    </row>
    <row r="973" spans="4:4" ht="14">
      <c r="D973" s="95"/>
    </row>
    <row r="974" spans="4:4" ht="14">
      <c r="D974" s="95"/>
    </row>
    <row r="975" spans="4:4" ht="14">
      <c r="D975" s="95"/>
    </row>
    <row r="976" spans="4:4" ht="14">
      <c r="D976" s="95"/>
    </row>
    <row r="977" spans="4:4" ht="14">
      <c r="D977" s="95"/>
    </row>
    <row r="978" spans="4:4" ht="14">
      <c r="D978" s="95"/>
    </row>
    <row r="979" spans="4:4" ht="14">
      <c r="D979" s="95"/>
    </row>
    <row r="980" spans="4:4" ht="14">
      <c r="D980" s="95"/>
    </row>
    <row r="981" spans="4:4" ht="14">
      <c r="D981" s="95"/>
    </row>
    <row r="982" spans="4:4" ht="14">
      <c r="D982" s="95"/>
    </row>
    <row r="983" spans="4:4" ht="14">
      <c r="D983" s="95"/>
    </row>
    <row r="984" spans="4:4" ht="14">
      <c r="D984" s="95"/>
    </row>
    <row r="985" spans="4:4" ht="14">
      <c r="D985" s="95"/>
    </row>
    <row r="986" spans="4:4" ht="14">
      <c r="D986" s="95"/>
    </row>
    <row r="987" spans="4:4" ht="14">
      <c r="D987" s="95"/>
    </row>
    <row r="988" spans="4:4" ht="14">
      <c r="D988" s="95"/>
    </row>
    <row r="989" spans="4:4" ht="14">
      <c r="D989" s="95"/>
    </row>
    <row r="990" spans="4:4" ht="14">
      <c r="D990" s="95"/>
    </row>
    <row r="991" spans="4:4" ht="14">
      <c r="D991" s="95"/>
    </row>
    <row r="992" spans="4:4" ht="14">
      <c r="D992" s="95"/>
    </row>
    <row r="993" spans="4:4" ht="14">
      <c r="D993" s="95"/>
    </row>
    <row r="994" spans="4:4" ht="14">
      <c r="D994" s="95"/>
    </row>
    <row r="995" spans="4:4" ht="14">
      <c r="D995" s="95"/>
    </row>
    <row r="996" spans="4:4" ht="14">
      <c r="D996" s="95"/>
    </row>
    <row r="997" spans="4:4" ht="14">
      <c r="D997" s="95"/>
    </row>
    <row r="998" spans="4:4" ht="14">
      <c r="D998" s="95"/>
    </row>
    <row r="999" spans="4:4" ht="14">
      <c r="D999" s="95"/>
    </row>
    <row r="1000" spans="4:4" ht="14">
      <c r="D1000" s="95"/>
    </row>
  </sheetData>
  <autoFilter ref="B5:G15" xr:uid="{00000000-0009-0000-0000-00000D000000}"/>
  <mergeCells count="2">
    <mergeCell ref="B2:C2"/>
    <mergeCell ref="B3:C3"/>
  </mergeCells>
  <conditionalFormatting sqref="B6:B505">
    <cfRule type="expression" dxfId="32" priority="1">
      <formula>AND($B6&lt;&gt;"",MOD(SUM(--($B5:$B$5&lt;&gt;$B6:$B$6))+1,2))</formula>
    </cfRule>
  </conditionalFormatting>
  <conditionalFormatting sqref="B6:F505">
    <cfRule type="expression" dxfId="31" priority="2">
      <formula>$B6&lt;&gt;""</formula>
    </cfRule>
  </conditionalFormatting>
  <conditionalFormatting sqref="G6:G505">
    <cfRule type="expression" dxfId="30" priority="3">
      <formula>$B6&lt;&gt;""</formula>
    </cfRule>
  </conditionalFormatting>
  <dataValidations count="1">
    <dataValidation type="list" allowBlank="1" sqref="C6:C505" xr:uid="{00000000-0002-0000-0D00-000000000000}">
      <formula1>rngTexty</formula1>
    </dataValidation>
  </dataValidations>
  <hyperlinks>
    <hyperlink ref="D8" r:id="rId1" xr:uid="{00000000-0004-0000-0D00-000000000000}"/>
    <hyperlink ref="D10" r:id="rId2" xr:uid="{00000000-0004-0000-0D00-000001000000}"/>
    <hyperlink ref="D13" r:id="rId3" xr:uid="{00000000-0004-0000-0D00-000002000000}"/>
  </hyperlinks>
  <pageMargins left="0.39370078740157483" right="0.39370078740157483" top="0.39370078740157483" bottom="0.62992125984251968" header="0" footer="0"/>
  <pageSetup paperSize="9" orientation="portrait"/>
  <headerFooter>
    <oddFooter>&amp;CStrana &amp;P z</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G1000"/>
  <sheetViews>
    <sheetView showGridLines="0" workbookViewId="0">
      <pane ySplit="5" topLeftCell="A6" activePane="bottomLeft" state="frozen"/>
      <selection pane="bottomLeft" activeCell="B7" sqref="B7"/>
    </sheetView>
  </sheetViews>
  <sheetFormatPr baseColWidth="10" defaultColWidth="14.3984375" defaultRowHeight="15.75" customHeight="1"/>
  <cols>
    <col min="1" max="1" width="2.796875" customWidth="1"/>
    <col min="2" max="2" width="11.796875" customWidth="1"/>
    <col min="3" max="4" width="33.59765625" customWidth="1"/>
    <col min="5" max="7" width="15.796875" customWidth="1"/>
    <col min="8" max="27" width="8.796875" customWidth="1"/>
  </cols>
  <sheetData>
    <row r="2" spans="2:7" ht="20.25" customHeight="1">
      <c r="B2" s="431" t="s">
        <v>5</v>
      </c>
      <c r="C2" s="432"/>
      <c r="D2" s="432"/>
      <c r="E2" s="4" t="s">
        <v>6</v>
      </c>
      <c r="F2" s="5" t="s">
        <v>7</v>
      </c>
      <c r="G2" s="6" t="s">
        <v>8</v>
      </c>
    </row>
    <row r="3" spans="2:7" ht="18" customHeight="1">
      <c r="B3" s="433">
        <f>DATE( 2023,1,1)</f>
        <v>44927</v>
      </c>
      <c r="C3" s="432"/>
      <c r="D3" s="434"/>
      <c r="E3" s="8">
        <f t="shared" ref="E3:F3" si="0">SUBTOTAL(9,E6:E505)</f>
        <v>39660</v>
      </c>
      <c r="F3" s="8">
        <f t="shared" si="0"/>
        <v>38202</v>
      </c>
      <c r="G3" s="9">
        <v>5704</v>
      </c>
    </row>
    <row r="5" spans="2:7" ht="18" customHeight="1">
      <c r="B5" s="10" t="s">
        <v>9</v>
      </c>
      <c r="C5" s="113" t="s">
        <v>572</v>
      </c>
      <c r="D5" s="11" t="s">
        <v>11</v>
      </c>
      <c r="E5" s="5" t="s">
        <v>12</v>
      </c>
      <c r="F5" s="5" t="s">
        <v>13</v>
      </c>
      <c r="G5" s="6" t="s">
        <v>14</v>
      </c>
    </row>
    <row r="6" spans="2:7" ht="15">
      <c r="B6" s="12" t="s">
        <v>642</v>
      </c>
      <c r="C6" s="13" t="s">
        <v>20</v>
      </c>
      <c r="D6" s="17"/>
      <c r="E6" s="15"/>
      <c r="F6" s="15">
        <v>2000</v>
      </c>
      <c r="G6" s="15">
        <f>G3-F6</f>
        <v>3704</v>
      </c>
    </row>
    <row r="7" spans="2:7" ht="15">
      <c r="B7" s="12"/>
      <c r="C7" s="13" t="s">
        <v>643</v>
      </c>
      <c r="D7" s="17"/>
      <c r="E7" s="15"/>
      <c r="F7" s="15">
        <v>229</v>
      </c>
      <c r="G7" s="15">
        <f t="shared" ref="G7:G9" si="1">G6-F7</f>
        <v>3475</v>
      </c>
    </row>
    <row r="8" spans="2:7" ht="15">
      <c r="B8" s="12"/>
      <c r="C8" s="13" t="s">
        <v>643</v>
      </c>
      <c r="D8" s="14"/>
      <c r="E8" s="15"/>
      <c r="F8" s="15">
        <v>169</v>
      </c>
      <c r="G8" s="15">
        <f t="shared" si="1"/>
        <v>3306</v>
      </c>
    </row>
    <row r="9" spans="2:7" ht="15">
      <c r="B9" s="12" t="s">
        <v>644</v>
      </c>
      <c r="C9" s="13" t="s">
        <v>22</v>
      </c>
      <c r="D9" s="13"/>
      <c r="E9" s="15"/>
      <c r="F9" s="15">
        <v>500</v>
      </c>
      <c r="G9" s="15">
        <f t="shared" si="1"/>
        <v>2806</v>
      </c>
    </row>
    <row r="10" spans="2:7" ht="15">
      <c r="B10" s="12" t="s">
        <v>645</v>
      </c>
      <c r="C10" s="13"/>
      <c r="D10" s="14">
        <v>1995</v>
      </c>
      <c r="E10" s="15">
        <v>760</v>
      </c>
      <c r="F10" s="15"/>
      <c r="G10" s="15">
        <f t="shared" ref="G10:G12" si="2">G9+E10</f>
        <v>3566</v>
      </c>
    </row>
    <row r="11" spans="2:7" ht="15">
      <c r="B11" s="12" t="s">
        <v>646</v>
      </c>
      <c r="C11" s="13"/>
      <c r="D11" s="14">
        <v>1440</v>
      </c>
      <c r="E11" s="15">
        <v>16200</v>
      </c>
      <c r="F11" s="15"/>
      <c r="G11" s="15">
        <f t="shared" si="2"/>
        <v>19766</v>
      </c>
    </row>
    <row r="12" spans="2:7" ht="15">
      <c r="B12" s="12" t="s">
        <v>646</v>
      </c>
      <c r="C12" s="13"/>
      <c r="D12" s="14">
        <v>2022003610</v>
      </c>
      <c r="E12" s="15">
        <v>5500</v>
      </c>
      <c r="F12" s="15"/>
      <c r="G12" s="15">
        <f t="shared" si="2"/>
        <v>25266</v>
      </c>
    </row>
    <row r="13" spans="2:7" ht="15">
      <c r="B13" s="12" t="s">
        <v>646</v>
      </c>
      <c r="C13" s="13" t="s">
        <v>647</v>
      </c>
      <c r="D13" s="17"/>
      <c r="E13" s="15"/>
      <c r="F13" s="15">
        <v>1304</v>
      </c>
      <c r="G13" s="15">
        <f>G12-F13</f>
        <v>23962</v>
      </c>
    </row>
    <row r="14" spans="2:7" ht="15">
      <c r="B14" s="12" t="s">
        <v>648</v>
      </c>
      <c r="C14" s="13"/>
      <c r="D14" s="17">
        <v>2035</v>
      </c>
      <c r="E14" s="15">
        <v>475</v>
      </c>
      <c r="F14" s="15"/>
      <c r="G14" s="15">
        <f>G13+E14</f>
        <v>24437</v>
      </c>
    </row>
    <row r="15" spans="2:7" ht="15">
      <c r="B15" s="12" t="s">
        <v>648</v>
      </c>
      <c r="C15" s="13" t="s">
        <v>649</v>
      </c>
      <c r="D15" s="13"/>
      <c r="E15" s="15"/>
      <c r="F15" s="15">
        <v>20000</v>
      </c>
      <c r="G15" s="15">
        <f>G14-F15</f>
        <v>4437</v>
      </c>
    </row>
    <row r="16" spans="2:7" ht="15">
      <c r="B16" s="12" t="s">
        <v>648</v>
      </c>
      <c r="C16" s="13" t="s">
        <v>650</v>
      </c>
      <c r="D16" s="13"/>
      <c r="E16" s="15">
        <v>200</v>
      </c>
      <c r="F16" s="15"/>
      <c r="G16" s="15">
        <f t="shared" ref="G16:G18" si="3">G15+E16</f>
        <v>4637</v>
      </c>
    </row>
    <row r="17" spans="2:7" ht="15">
      <c r="B17" s="12" t="s">
        <v>651</v>
      </c>
      <c r="C17" s="13"/>
      <c r="D17" s="13">
        <v>2040</v>
      </c>
      <c r="E17" s="15">
        <v>5600</v>
      </c>
      <c r="F17" s="15"/>
      <c r="G17" s="15">
        <f t="shared" si="3"/>
        <v>10237</v>
      </c>
    </row>
    <row r="18" spans="2:7" ht="15">
      <c r="B18" s="12" t="s">
        <v>652</v>
      </c>
      <c r="C18" s="13"/>
      <c r="D18" s="14">
        <v>2023000063</v>
      </c>
      <c r="E18" s="15">
        <v>5500</v>
      </c>
      <c r="F18" s="15"/>
      <c r="G18" s="15">
        <f t="shared" si="3"/>
        <v>15737</v>
      </c>
    </row>
    <row r="19" spans="2:7" ht="15">
      <c r="B19" s="12" t="s">
        <v>652</v>
      </c>
      <c r="C19" s="13" t="s">
        <v>20</v>
      </c>
      <c r="D19" s="13"/>
      <c r="E19" s="15"/>
      <c r="F19" s="15">
        <v>14000</v>
      </c>
      <c r="G19" s="15">
        <f>G18-F19</f>
        <v>1737</v>
      </c>
    </row>
    <row r="20" spans="2:7" ht="15">
      <c r="B20" s="12" t="s">
        <v>653</v>
      </c>
      <c r="C20" s="13"/>
      <c r="D20" s="16">
        <v>926</v>
      </c>
      <c r="E20" s="15">
        <v>5225</v>
      </c>
      <c r="F20" s="15"/>
      <c r="G20" s="15">
        <f t="shared" ref="G20:G21" si="4">G19+E20</f>
        <v>6962</v>
      </c>
    </row>
    <row r="21" spans="2:7" ht="15">
      <c r="B21" s="12" t="s">
        <v>654</v>
      </c>
      <c r="C21" s="13" t="s">
        <v>620</v>
      </c>
      <c r="D21" s="13" t="s">
        <v>655</v>
      </c>
      <c r="E21" s="15">
        <v>200</v>
      </c>
      <c r="F21" s="15"/>
      <c r="G21" s="15">
        <f t="shared" si="4"/>
        <v>7162</v>
      </c>
    </row>
    <row r="22" spans="2:7" ht="15">
      <c r="B22" s="12"/>
      <c r="C22" s="13"/>
      <c r="D22" s="17"/>
      <c r="E22" s="15"/>
      <c r="F22" s="15"/>
      <c r="G22" s="15"/>
    </row>
    <row r="23" spans="2:7" ht="15">
      <c r="B23" s="12"/>
      <c r="C23" s="13"/>
      <c r="D23" s="17"/>
      <c r="E23" s="15"/>
      <c r="F23" s="15"/>
      <c r="G23" s="15"/>
    </row>
    <row r="24" spans="2:7" ht="15">
      <c r="B24" s="12"/>
      <c r="C24" s="13"/>
      <c r="D24" s="17"/>
      <c r="E24" s="15"/>
      <c r="F24" s="15"/>
      <c r="G24" s="15"/>
    </row>
    <row r="25" spans="2:7" ht="15">
      <c r="B25" s="12"/>
      <c r="C25" s="13"/>
      <c r="D25" s="17"/>
      <c r="E25" s="15"/>
      <c r="F25" s="15"/>
      <c r="G25" s="15"/>
    </row>
    <row r="26" spans="2:7" ht="15">
      <c r="B26" s="12"/>
      <c r="C26" s="13"/>
      <c r="D26" s="17"/>
      <c r="E26" s="15"/>
      <c r="F26" s="15"/>
      <c r="G26" s="15"/>
    </row>
    <row r="27" spans="2:7" ht="15">
      <c r="B27" s="12"/>
      <c r="C27" s="13"/>
      <c r="D27" s="17"/>
      <c r="E27" s="15"/>
      <c r="F27" s="15"/>
      <c r="G27" s="15"/>
    </row>
    <row r="28" spans="2:7" ht="15">
      <c r="B28" s="12"/>
      <c r="C28" s="13"/>
      <c r="D28" s="17"/>
      <c r="E28" s="15"/>
      <c r="F28" s="15"/>
      <c r="G28" s="15"/>
    </row>
    <row r="29" spans="2:7" ht="15">
      <c r="B29" s="12"/>
      <c r="C29" s="13"/>
      <c r="D29" s="17"/>
      <c r="E29" s="15"/>
      <c r="F29" s="15"/>
      <c r="G29" s="15"/>
    </row>
    <row r="30" spans="2:7" ht="15">
      <c r="B30" s="12"/>
      <c r="C30" s="13"/>
      <c r="D30" s="17"/>
      <c r="E30" s="15"/>
      <c r="F30" s="15"/>
      <c r="G30" s="15"/>
    </row>
    <row r="31" spans="2:7" ht="15">
      <c r="B31" s="12"/>
      <c r="C31" s="13"/>
      <c r="D31" s="14"/>
      <c r="E31" s="15"/>
      <c r="F31" s="15"/>
      <c r="G31" s="15"/>
    </row>
    <row r="32" spans="2:7" ht="15">
      <c r="B32" s="12"/>
      <c r="C32" s="13"/>
      <c r="D32" s="14"/>
      <c r="E32" s="15"/>
      <c r="F32" s="15"/>
      <c r="G32" s="15"/>
    </row>
    <row r="33" spans="2:7" ht="15">
      <c r="B33" s="12"/>
      <c r="C33" s="13"/>
      <c r="D33" s="16"/>
      <c r="E33" s="15"/>
      <c r="F33" s="15"/>
      <c r="G33" s="15"/>
    </row>
    <row r="34" spans="2:7" ht="15">
      <c r="B34" s="19"/>
      <c r="C34" s="13"/>
      <c r="D34" s="13"/>
      <c r="E34" s="15"/>
      <c r="F34" s="15"/>
      <c r="G34" s="15"/>
    </row>
    <row r="35" spans="2:7" ht="15">
      <c r="B35" s="19"/>
      <c r="C35" s="13"/>
      <c r="D35" s="13"/>
      <c r="E35" s="15"/>
      <c r="F35" s="15"/>
      <c r="G35" s="15"/>
    </row>
    <row r="36" spans="2:7" ht="15">
      <c r="B36" s="19"/>
      <c r="C36" s="13"/>
      <c r="D36" s="13"/>
      <c r="E36" s="15"/>
      <c r="F36" s="15"/>
      <c r="G36" s="15"/>
    </row>
    <row r="37" spans="2:7" ht="15">
      <c r="B37" s="19"/>
      <c r="C37" s="13"/>
      <c r="D37" s="13"/>
      <c r="E37" s="15"/>
      <c r="F37" s="15"/>
      <c r="G37" s="15"/>
    </row>
    <row r="38" spans="2:7" ht="15">
      <c r="B38" s="19"/>
      <c r="C38" s="13"/>
      <c r="D38" s="13"/>
      <c r="E38" s="15"/>
      <c r="F38" s="15"/>
      <c r="G38" s="15"/>
    </row>
    <row r="39" spans="2:7" ht="15">
      <c r="B39" s="19"/>
      <c r="C39" s="13"/>
      <c r="D39" s="13"/>
      <c r="E39" s="15"/>
      <c r="F39" s="15"/>
      <c r="G39" s="15"/>
    </row>
    <row r="40" spans="2:7" ht="15">
      <c r="B40" s="19"/>
      <c r="C40" s="13"/>
      <c r="D40" s="13"/>
      <c r="E40" s="15"/>
      <c r="F40" s="15"/>
      <c r="G40" s="15"/>
    </row>
    <row r="41" spans="2:7" ht="15">
      <c r="B41" s="19"/>
      <c r="C41" s="13"/>
      <c r="D41" s="13"/>
      <c r="E41" s="15"/>
      <c r="F41" s="15"/>
      <c r="G41" s="15"/>
    </row>
    <row r="42" spans="2:7" ht="15">
      <c r="B42" s="19"/>
      <c r="C42" s="13"/>
      <c r="D42" s="13"/>
      <c r="E42" s="15"/>
      <c r="F42" s="15"/>
      <c r="G42" s="15"/>
    </row>
    <row r="43" spans="2:7" ht="15">
      <c r="B43" s="19"/>
      <c r="C43" s="13"/>
      <c r="D43" s="13"/>
      <c r="E43" s="15"/>
      <c r="F43" s="15"/>
      <c r="G43" s="15"/>
    </row>
    <row r="44" spans="2:7" ht="15">
      <c r="B44" s="12"/>
      <c r="C44" s="13"/>
      <c r="D44" s="14"/>
      <c r="E44" s="15"/>
      <c r="F44" s="15"/>
      <c r="G44" s="15"/>
    </row>
    <row r="45" spans="2:7" ht="15">
      <c r="B45" s="12"/>
      <c r="C45" s="13"/>
      <c r="D45" s="14"/>
      <c r="E45" s="15"/>
      <c r="F45" s="15"/>
      <c r="G45" s="15"/>
    </row>
    <row r="46" spans="2:7" ht="15">
      <c r="B46" s="12"/>
      <c r="C46" s="13"/>
      <c r="D46" s="17"/>
      <c r="E46" s="15"/>
      <c r="F46" s="15"/>
      <c r="G46" s="15"/>
    </row>
    <row r="47" spans="2:7" ht="15">
      <c r="B47" s="12"/>
      <c r="C47" s="13"/>
      <c r="D47" s="114"/>
      <c r="E47" s="15"/>
      <c r="F47" s="15"/>
      <c r="G47" s="15"/>
    </row>
    <row r="48" spans="2:7" ht="15">
      <c r="B48" s="19"/>
      <c r="C48" s="13"/>
      <c r="D48" s="13"/>
      <c r="E48" s="15"/>
      <c r="F48" s="15"/>
      <c r="G48" s="15" t="str">
        <f t="shared" ref="G48:G302" si="5">IF(OR(G47="",AND(B48="",E48="",F48="")),"",G47+E48-F48)</f>
        <v/>
      </c>
    </row>
    <row r="49" spans="2:7" ht="15">
      <c r="B49" s="19"/>
      <c r="C49" s="13"/>
      <c r="D49" s="13"/>
      <c r="E49" s="15"/>
      <c r="F49" s="15"/>
      <c r="G49" s="15" t="str">
        <f t="shared" si="5"/>
        <v/>
      </c>
    </row>
    <row r="50" spans="2:7" ht="15">
      <c r="B50" s="19"/>
      <c r="C50" s="13"/>
      <c r="D50" s="13"/>
      <c r="E50" s="15"/>
      <c r="F50" s="15"/>
      <c r="G50" s="15" t="str">
        <f t="shared" si="5"/>
        <v/>
      </c>
    </row>
    <row r="51" spans="2:7" ht="15">
      <c r="B51" s="19"/>
      <c r="C51" s="13"/>
      <c r="D51" s="13"/>
      <c r="E51" s="15"/>
      <c r="F51" s="15"/>
      <c r="G51" s="15" t="str">
        <f t="shared" si="5"/>
        <v/>
      </c>
    </row>
    <row r="52" spans="2:7" ht="15">
      <c r="B52" s="19"/>
      <c r="C52" s="13"/>
      <c r="D52" s="13"/>
      <c r="E52" s="15"/>
      <c r="F52" s="15"/>
      <c r="G52" s="15" t="str">
        <f t="shared" si="5"/>
        <v/>
      </c>
    </row>
    <row r="53" spans="2:7" ht="15">
      <c r="B53" s="19"/>
      <c r="C53" s="13"/>
      <c r="D53" s="13"/>
      <c r="E53" s="15"/>
      <c r="F53" s="15"/>
      <c r="G53" s="15" t="str">
        <f t="shared" si="5"/>
        <v/>
      </c>
    </row>
    <row r="54" spans="2:7" ht="15">
      <c r="B54" s="19"/>
      <c r="C54" s="13"/>
      <c r="D54" s="13"/>
      <c r="E54" s="15"/>
      <c r="F54" s="15"/>
      <c r="G54" s="15" t="str">
        <f t="shared" si="5"/>
        <v/>
      </c>
    </row>
    <row r="55" spans="2:7" ht="15">
      <c r="B55" s="19"/>
      <c r="C55" s="13"/>
      <c r="D55" s="13"/>
      <c r="E55" s="15"/>
      <c r="F55" s="15"/>
      <c r="G55" s="15" t="str">
        <f t="shared" si="5"/>
        <v/>
      </c>
    </row>
    <row r="56" spans="2:7" ht="15">
      <c r="B56" s="19"/>
      <c r="C56" s="13"/>
      <c r="D56" s="13"/>
      <c r="E56" s="15"/>
      <c r="F56" s="15"/>
      <c r="G56" s="15" t="str">
        <f t="shared" si="5"/>
        <v/>
      </c>
    </row>
    <row r="57" spans="2:7" ht="15">
      <c r="B57" s="19"/>
      <c r="C57" s="13"/>
      <c r="D57" s="13"/>
      <c r="E57" s="15"/>
      <c r="F57" s="15"/>
      <c r="G57" s="15" t="str">
        <f t="shared" si="5"/>
        <v/>
      </c>
    </row>
    <row r="58" spans="2:7" ht="15">
      <c r="B58" s="19"/>
      <c r="C58" s="13"/>
      <c r="D58" s="13"/>
      <c r="E58" s="15"/>
      <c r="F58" s="15"/>
      <c r="G58" s="15" t="str">
        <f t="shared" si="5"/>
        <v/>
      </c>
    </row>
    <row r="59" spans="2:7" ht="15">
      <c r="B59" s="19"/>
      <c r="C59" s="13"/>
      <c r="D59" s="13"/>
      <c r="E59" s="15"/>
      <c r="F59" s="15"/>
      <c r="G59" s="15" t="str">
        <f t="shared" si="5"/>
        <v/>
      </c>
    </row>
    <row r="60" spans="2:7" ht="15">
      <c r="B60" s="19"/>
      <c r="C60" s="13"/>
      <c r="D60" s="13"/>
      <c r="E60" s="15"/>
      <c r="F60" s="15"/>
      <c r="G60" s="15" t="str">
        <f t="shared" si="5"/>
        <v/>
      </c>
    </row>
    <row r="61" spans="2:7" ht="15">
      <c r="B61" s="19"/>
      <c r="C61" s="13"/>
      <c r="D61" s="13"/>
      <c r="E61" s="15"/>
      <c r="F61" s="15"/>
      <c r="G61" s="15" t="str">
        <f t="shared" si="5"/>
        <v/>
      </c>
    </row>
    <row r="62" spans="2:7" ht="15">
      <c r="B62" s="19"/>
      <c r="C62" s="13"/>
      <c r="D62" s="13"/>
      <c r="E62" s="15"/>
      <c r="F62" s="15"/>
      <c r="G62" s="15" t="str">
        <f t="shared" si="5"/>
        <v/>
      </c>
    </row>
    <row r="63" spans="2:7" ht="15">
      <c r="B63" s="19"/>
      <c r="C63" s="13"/>
      <c r="D63" s="13"/>
      <c r="E63" s="15"/>
      <c r="F63" s="15"/>
      <c r="G63" s="15" t="str">
        <f t="shared" si="5"/>
        <v/>
      </c>
    </row>
    <row r="64" spans="2:7" ht="15">
      <c r="B64" s="19"/>
      <c r="C64" s="13"/>
      <c r="D64" s="13"/>
      <c r="E64" s="15"/>
      <c r="F64" s="15"/>
      <c r="G64" s="15" t="str">
        <f t="shared" si="5"/>
        <v/>
      </c>
    </row>
    <row r="65" spans="2:7" ht="15">
      <c r="B65" s="19"/>
      <c r="C65" s="13"/>
      <c r="D65" s="13"/>
      <c r="E65" s="15"/>
      <c r="F65" s="15"/>
      <c r="G65" s="15" t="str">
        <f t="shared" si="5"/>
        <v/>
      </c>
    </row>
    <row r="66" spans="2:7" ht="15">
      <c r="B66" s="19"/>
      <c r="C66" s="13"/>
      <c r="D66" s="13"/>
      <c r="E66" s="15"/>
      <c r="F66" s="15"/>
      <c r="G66" s="15" t="str">
        <f t="shared" si="5"/>
        <v/>
      </c>
    </row>
    <row r="67" spans="2:7" ht="15">
      <c r="B67" s="19"/>
      <c r="C67" s="13"/>
      <c r="D67" s="13"/>
      <c r="E67" s="15"/>
      <c r="F67" s="15"/>
      <c r="G67" s="15" t="str">
        <f t="shared" si="5"/>
        <v/>
      </c>
    </row>
    <row r="68" spans="2:7" ht="15">
      <c r="B68" s="19"/>
      <c r="C68" s="13"/>
      <c r="D68" s="13"/>
      <c r="E68" s="15"/>
      <c r="F68" s="15"/>
      <c r="G68" s="15" t="str">
        <f t="shared" si="5"/>
        <v/>
      </c>
    </row>
    <row r="69" spans="2:7" ht="15">
      <c r="B69" s="19"/>
      <c r="C69" s="13"/>
      <c r="D69" s="13"/>
      <c r="E69" s="15"/>
      <c r="F69" s="15"/>
      <c r="G69" s="15" t="str">
        <f t="shared" si="5"/>
        <v/>
      </c>
    </row>
    <row r="70" spans="2:7" ht="15">
      <c r="B70" s="19"/>
      <c r="C70" s="13"/>
      <c r="D70" s="13"/>
      <c r="E70" s="15"/>
      <c r="F70" s="15"/>
      <c r="G70" s="15" t="str">
        <f t="shared" si="5"/>
        <v/>
      </c>
    </row>
    <row r="71" spans="2:7" ht="15">
      <c r="B71" s="19"/>
      <c r="C71" s="13"/>
      <c r="D71" s="13"/>
      <c r="E71" s="15"/>
      <c r="F71" s="15"/>
      <c r="G71" s="15" t="str">
        <f t="shared" si="5"/>
        <v/>
      </c>
    </row>
    <row r="72" spans="2:7" ht="15">
      <c r="B72" s="19"/>
      <c r="C72" s="13"/>
      <c r="D72" s="13"/>
      <c r="E72" s="15"/>
      <c r="F72" s="15"/>
      <c r="G72" s="15" t="str">
        <f t="shared" si="5"/>
        <v/>
      </c>
    </row>
    <row r="73" spans="2:7" ht="15">
      <c r="B73" s="19"/>
      <c r="C73" s="13"/>
      <c r="D73" s="13"/>
      <c r="E73" s="15"/>
      <c r="F73" s="15"/>
      <c r="G73" s="15" t="str">
        <f t="shared" si="5"/>
        <v/>
      </c>
    </row>
    <row r="74" spans="2:7" ht="15">
      <c r="B74" s="19"/>
      <c r="C74" s="13"/>
      <c r="D74" s="13"/>
      <c r="E74" s="15"/>
      <c r="F74" s="15"/>
      <c r="G74" s="15" t="str">
        <f t="shared" si="5"/>
        <v/>
      </c>
    </row>
    <row r="75" spans="2:7" ht="15">
      <c r="B75" s="19"/>
      <c r="C75" s="13"/>
      <c r="D75" s="13"/>
      <c r="E75" s="15"/>
      <c r="F75" s="15"/>
      <c r="G75" s="15" t="str">
        <f t="shared" si="5"/>
        <v/>
      </c>
    </row>
    <row r="76" spans="2:7" ht="15">
      <c r="B76" s="19"/>
      <c r="C76" s="13"/>
      <c r="D76" s="13"/>
      <c r="E76" s="15"/>
      <c r="F76" s="15"/>
      <c r="G76" s="15" t="str">
        <f t="shared" si="5"/>
        <v/>
      </c>
    </row>
    <row r="77" spans="2:7" ht="15">
      <c r="B77" s="19"/>
      <c r="C77" s="13"/>
      <c r="D77" s="13"/>
      <c r="E77" s="15"/>
      <c r="F77" s="15"/>
      <c r="G77" s="15" t="str">
        <f t="shared" si="5"/>
        <v/>
      </c>
    </row>
    <row r="78" spans="2:7" ht="15">
      <c r="B78" s="19"/>
      <c r="C78" s="13"/>
      <c r="D78" s="13"/>
      <c r="E78" s="15"/>
      <c r="F78" s="15"/>
      <c r="G78" s="15" t="str">
        <f t="shared" si="5"/>
        <v/>
      </c>
    </row>
    <row r="79" spans="2:7" ht="15">
      <c r="B79" s="19"/>
      <c r="C79" s="13"/>
      <c r="D79" s="13"/>
      <c r="E79" s="15"/>
      <c r="F79" s="15"/>
      <c r="G79" s="15" t="str">
        <f t="shared" si="5"/>
        <v/>
      </c>
    </row>
    <row r="80" spans="2:7" ht="15">
      <c r="B80" s="19"/>
      <c r="C80" s="13"/>
      <c r="D80" s="13"/>
      <c r="E80" s="15"/>
      <c r="F80" s="15"/>
      <c r="G80" s="15" t="str">
        <f t="shared" si="5"/>
        <v/>
      </c>
    </row>
    <row r="81" spans="2:7" ht="15">
      <c r="B81" s="19"/>
      <c r="C81" s="13"/>
      <c r="D81" s="13"/>
      <c r="E81" s="15"/>
      <c r="F81" s="15"/>
      <c r="G81" s="15" t="str">
        <f t="shared" si="5"/>
        <v/>
      </c>
    </row>
    <row r="82" spans="2:7" ht="15">
      <c r="B82" s="19"/>
      <c r="C82" s="13"/>
      <c r="D82" s="13"/>
      <c r="E82" s="15"/>
      <c r="F82" s="15"/>
      <c r="G82" s="15" t="str">
        <f t="shared" si="5"/>
        <v/>
      </c>
    </row>
    <row r="83" spans="2:7" ht="15">
      <c r="B83" s="19"/>
      <c r="C83" s="13"/>
      <c r="D83" s="13"/>
      <c r="E83" s="15"/>
      <c r="F83" s="15"/>
      <c r="G83" s="15" t="str">
        <f t="shared" si="5"/>
        <v/>
      </c>
    </row>
    <row r="84" spans="2:7" ht="15">
      <c r="B84" s="19"/>
      <c r="C84" s="13"/>
      <c r="D84" s="13"/>
      <c r="E84" s="15"/>
      <c r="F84" s="15"/>
      <c r="G84" s="15" t="str">
        <f t="shared" si="5"/>
        <v/>
      </c>
    </row>
    <row r="85" spans="2:7" ht="15">
      <c r="B85" s="19"/>
      <c r="C85" s="13"/>
      <c r="D85" s="13"/>
      <c r="E85" s="15"/>
      <c r="F85" s="15"/>
      <c r="G85" s="15" t="str">
        <f t="shared" si="5"/>
        <v/>
      </c>
    </row>
    <row r="86" spans="2:7" ht="15">
      <c r="B86" s="19"/>
      <c r="C86" s="13"/>
      <c r="D86" s="13"/>
      <c r="E86" s="15"/>
      <c r="F86" s="15"/>
      <c r="G86" s="15" t="str">
        <f t="shared" si="5"/>
        <v/>
      </c>
    </row>
    <row r="87" spans="2:7" ht="15">
      <c r="B87" s="19"/>
      <c r="C87" s="13"/>
      <c r="D87" s="13"/>
      <c r="E87" s="15"/>
      <c r="F87" s="15"/>
      <c r="G87" s="15" t="str">
        <f t="shared" si="5"/>
        <v/>
      </c>
    </row>
    <row r="88" spans="2:7" ht="15">
      <c r="B88" s="19"/>
      <c r="C88" s="13"/>
      <c r="D88" s="13"/>
      <c r="E88" s="15"/>
      <c r="F88" s="15"/>
      <c r="G88" s="15" t="str">
        <f t="shared" si="5"/>
        <v/>
      </c>
    </row>
    <row r="89" spans="2:7" ht="15">
      <c r="B89" s="19"/>
      <c r="C89" s="13"/>
      <c r="D89" s="13"/>
      <c r="E89" s="15"/>
      <c r="F89" s="15"/>
      <c r="G89" s="15" t="str">
        <f t="shared" si="5"/>
        <v/>
      </c>
    </row>
    <row r="90" spans="2:7" ht="15">
      <c r="B90" s="19"/>
      <c r="C90" s="13"/>
      <c r="D90" s="13"/>
      <c r="E90" s="15"/>
      <c r="F90" s="15"/>
      <c r="G90" s="15" t="str">
        <f t="shared" si="5"/>
        <v/>
      </c>
    </row>
    <row r="91" spans="2:7" ht="15">
      <c r="B91" s="19"/>
      <c r="C91" s="13"/>
      <c r="D91" s="13"/>
      <c r="E91" s="15"/>
      <c r="F91" s="15"/>
      <c r="G91" s="15" t="str">
        <f t="shared" si="5"/>
        <v/>
      </c>
    </row>
    <row r="92" spans="2:7" ht="15">
      <c r="B92" s="19"/>
      <c r="C92" s="13"/>
      <c r="D92" s="13"/>
      <c r="E92" s="15"/>
      <c r="F92" s="15"/>
      <c r="G92" s="15" t="str">
        <f t="shared" si="5"/>
        <v/>
      </c>
    </row>
    <row r="93" spans="2:7" ht="15">
      <c r="B93" s="19"/>
      <c r="C93" s="13"/>
      <c r="D93" s="13"/>
      <c r="E93" s="15"/>
      <c r="F93" s="15"/>
      <c r="G93" s="15" t="str">
        <f t="shared" si="5"/>
        <v/>
      </c>
    </row>
    <row r="94" spans="2:7" ht="15">
      <c r="B94" s="19"/>
      <c r="C94" s="13"/>
      <c r="D94" s="13"/>
      <c r="E94" s="15"/>
      <c r="F94" s="15"/>
      <c r="G94" s="15" t="str">
        <f t="shared" si="5"/>
        <v/>
      </c>
    </row>
    <row r="95" spans="2:7" ht="15">
      <c r="B95" s="19"/>
      <c r="C95" s="13"/>
      <c r="D95" s="13"/>
      <c r="E95" s="15"/>
      <c r="F95" s="15"/>
      <c r="G95" s="15" t="str">
        <f t="shared" si="5"/>
        <v/>
      </c>
    </row>
    <row r="96" spans="2:7" ht="15">
      <c r="B96" s="19"/>
      <c r="C96" s="13"/>
      <c r="D96" s="13"/>
      <c r="E96" s="15"/>
      <c r="F96" s="15"/>
      <c r="G96" s="15" t="str">
        <f t="shared" si="5"/>
        <v/>
      </c>
    </row>
    <row r="97" spans="2:7" ht="15">
      <c r="B97" s="19"/>
      <c r="C97" s="13"/>
      <c r="D97" s="13"/>
      <c r="E97" s="15"/>
      <c r="F97" s="15"/>
      <c r="G97" s="15" t="str">
        <f t="shared" si="5"/>
        <v/>
      </c>
    </row>
    <row r="98" spans="2:7" ht="15">
      <c r="B98" s="19"/>
      <c r="C98" s="13"/>
      <c r="D98" s="13"/>
      <c r="E98" s="15"/>
      <c r="F98" s="15"/>
      <c r="G98" s="15" t="str">
        <f t="shared" si="5"/>
        <v/>
      </c>
    </row>
    <row r="99" spans="2:7" ht="15">
      <c r="B99" s="19"/>
      <c r="C99" s="13"/>
      <c r="D99" s="13"/>
      <c r="E99" s="15"/>
      <c r="F99" s="15"/>
      <c r="G99" s="15" t="str">
        <f t="shared" si="5"/>
        <v/>
      </c>
    </row>
    <row r="100" spans="2:7" ht="15">
      <c r="B100" s="19"/>
      <c r="C100" s="13"/>
      <c r="D100" s="13"/>
      <c r="E100" s="15"/>
      <c r="F100" s="15"/>
      <c r="G100" s="15" t="str">
        <f t="shared" si="5"/>
        <v/>
      </c>
    </row>
    <row r="101" spans="2:7" ht="15">
      <c r="B101" s="19"/>
      <c r="C101" s="13"/>
      <c r="D101" s="13"/>
      <c r="E101" s="15"/>
      <c r="F101" s="15"/>
      <c r="G101" s="15" t="str">
        <f t="shared" si="5"/>
        <v/>
      </c>
    </row>
    <row r="102" spans="2:7" ht="15">
      <c r="B102" s="19"/>
      <c r="C102" s="13"/>
      <c r="D102" s="13"/>
      <c r="E102" s="15"/>
      <c r="F102" s="15"/>
      <c r="G102" s="15" t="str">
        <f t="shared" si="5"/>
        <v/>
      </c>
    </row>
    <row r="103" spans="2:7" ht="15">
      <c r="B103" s="19"/>
      <c r="C103" s="13"/>
      <c r="D103" s="13"/>
      <c r="E103" s="15"/>
      <c r="F103" s="15"/>
      <c r="G103" s="15" t="str">
        <f t="shared" si="5"/>
        <v/>
      </c>
    </row>
    <row r="104" spans="2:7" ht="15">
      <c r="B104" s="19"/>
      <c r="C104" s="13"/>
      <c r="D104" s="13"/>
      <c r="E104" s="15"/>
      <c r="F104" s="15"/>
      <c r="G104" s="15" t="str">
        <f t="shared" si="5"/>
        <v/>
      </c>
    </row>
    <row r="105" spans="2:7" ht="15">
      <c r="B105" s="19"/>
      <c r="C105" s="13"/>
      <c r="D105" s="13"/>
      <c r="E105" s="15"/>
      <c r="F105" s="15"/>
      <c r="G105" s="15" t="str">
        <f t="shared" si="5"/>
        <v/>
      </c>
    </row>
    <row r="106" spans="2:7" ht="15">
      <c r="B106" s="19"/>
      <c r="C106" s="13"/>
      <c r="D106" s="13"/>
      <c r="E106" s="15"/>
      <c r="F106" s="15"/>
      <c r="G106" s="15" t="str">
        <f t="shared" si="5"/>
        <v/>
      </c>
    </row>
    <row r="107" spans="2:7" ht="15">
      <c r="B107" s="19"/>
      <c r="C107" s="13"/>
      <c r="D107" s="13"/>
      <c r="E107" s="15"/>
      <c r="F107" s="15"/>
      <c r="G107" s="15" t="str">
        <f t="shared" si="5"/>
        <v/>
      </c>
    </row>
    <row r="108" spans="2:7" ht="15">
      <c r="B108" s="19"/>
      <c r="C108" s="13"/>
      <c r="D108" s="13"/>
      <c r="E108" s="15"/>
      <c r="F108" s="15"/>
      <c r="G108" s="15" t="str">
        <f t="shared" si="5"/>
        <v/>
      </c>
    </row>
    <row r="109" spans="2:7" ht="15">
      <c r="B109" s="19"/>
      <c r="C109" s="13"/>
      <c r="D109" s="13"/>
      <c r="E109" s="15"/>
      <c r="F109" s="15"/>
      <c r="G109" s="15" t="str">
        <f t="shared" si="5"/>
        <v/>
      </c>
    </row>
    <row r="110" spans="2:7" ht="15">
      <c r="B110" s="19"/>
      <c r="C110" s="13"/>
      <c r="D110" s="13"/>
      <c r="E110" s="15"/>
      <c r="F110" s="15"/>
      <c r="G110" s="15" t="str">
        <f t="shared" si="5"/>
        <v/>
      </c>
    </row>
    <row r="111" spans="2:7" ht="15">
      <c r="B111" s="19"/>
      <c r="C111" s="13"/>
      <c r="D111" s="13"/>
      <c r="E111" s="15"/>
      <c r="F111" s="15"/>
      <c r="G111" s="15" t="str">
        <f t="shared" si="5"/>
        <v/>
      </c>
    </row>
    <row r="112" spans="2:7" ht="15">
      <c r="B112" s="19"/>
      <c r="C112" s="13"/>
      <c r="D112" s="13"/>
      <c r="E112" s="15"/>
      <c r="F112" s="15"/>
      <c r="G112" s="15" t="str">
        <f t="shared" si="5"/>
        <v/>
      </c>
    </row>
    <row r="113" spans="2:7" ht="15">
      <c r="B113" s="19"/>
      <c r="C113" s="13"/>
      <c r="D113" s="13"/>
      <c r="E113" s="15"/>
      <c r="F113" s="15"/>
      <c r="G113" s="15" t="str">
        <f t="shared" si="5"/>
        <v/>
      </c>
    </row>
    <row r="114" spans="2:7" ht="15">
      <c r="B114" s="19"/>
      <c r="C114" s="13"/>
      <c r="D114" s="13"/>
      <c r="E114" s="15"/>
      <c r="F114" s="15"/>
      <c r="G114" s="15" t="str">
        <f t="shared" si="5"/>
        <v/>
      </c>
    </row>
    <row r="115" spans="2:7" ht="15">
      <c r="B115" s="19"/>
      <c r="C115" s="13"/>
      <c r="D115" s="13"/>
      <c r="E115" s="15"/>
      <c r="F115" s="15"/>
      <c r="G115" s="15" t="str">
        <f t="shared" si="5"/>
        <v/>
      </c>
    </row>
    <row r="116" spans="2:7" ht="15">
      <c r="B116" s="19"/>
      <c r="C116" s="13"/>
      <c r="D116" s="13"/>
      <c r="E116" s="15"/>
      <c r="F116" s="15"/>
      <c r="G116" s="15" t="str">
        <f t="shared" si="5"/>
        <v/>
      </c>
    </row>
    <row r="117" spans="2:7" ht="15">
      <c r="B117" s="19"/>
      <c r="C117" s="13"/>
      <c r="D117" s="13"/>
      <c r="E117" s="15"/>
      <c r="F117" s="15"/>
      <c r="G117" s="15" t="str">
        <f t="shared" si="5"/>
        <v/>
      </c>
    </row>
    <row r="118" spans="2:7" ht="15">
      <c r="B118" s="19"/>
      <c r="C118" s="13"/>
      <c r="D118" s="13"/>
      <c r="E118" s="15"/>
      <c r="F118" s="15"/>
      <c r="G118" s="15" t="str">
        <f t="shared" si="5"/>
        <v/>
      </c>
    </row>
    <row r="119" spans="2:7" ht="15">
      <c r="B119" s="19"/>
      <c r="C119" s="13"/>
      <c r="D119" s="13"/>
      <c r="E119" s="15"/>
      <c r="F119" s="15"/>
      <c r="G119" s="15" t="str">
        <f t="shared" si="5"/>
        <v/>
      </c>
    </row>
    <row r="120" spans="2:7" ht="15">
      <c r="B120" s="19"/>
      <c r="C120" s="13"/>
      <c r="D120" s="13"/>
      <c r="E120" s="15"/>
      <c r="F120" s="15"/>
      <c r="G120" s="15" t="str">
        <f t="shared" si="5"/>
        <v/>
      </c>
    </row>
    <row r="121" spans="2:7" ht="15">
      <c r="B121" s="19"/>
      <c r="C121" s="13"/>
      <c r="D121" s="13"/>
      <c r="E121" s="15"/>
      <c r="F121" s="15"/>
      <c r="G121" s="15" t="str">
        <f t="shared" si="5"/>
        <v/>
      </c>
    </row>
    <row r="122" spans="2:7" ht="15">
      <c r="B122" s="19"/>
      <c r="C122" s="13"/>
      <c r="D122" s="13"/>
      <c r="E122" s="15"/>
      <c r="F122" s="15"/>
      <c r="G122" s="15" t="str">
        <f t="shared" si="5"/>
        <v/>
      </c>
    </row>
    <row r="123" spans="2:7" ht="15">
      <c r="B123" s="19"/>
      <c r="C123" s="13"/>
      <c r="D123" s="13"/>
      <c r="E123" s="15"/>
      <c r="F123" s="15"/>
      <c r="G123" s="15" t="str">
        <f t="shared" si="5"/>
        <v/>
      </c>
    </row>
    <row r="124" spans="2:7" ht="15">
      <c r="B124" s="19"/>
      <c r="C124" s="13"/>
      <c r="D124" s="13"/>
      <c r="E124" s="15"/>
      <c r="F124" s="15"/>
      <c r="G124" s="15" t="str">
        <f t="shared" si="5"/>
        <v/>
      </c>
    </row>
    <row r="125" spans="2:7" ht="15">
      <c r="B125" s="19"/>
      <c r="C125" s="13"/>
      <c r="D125" s="13"/>
      <c r="E125" s="15"/>
      <c r="F125" s="15"/>
      <c r="G125" s="15" t="str">
        <f t="shared" si="5"/>
        <v/>
      </c>
    </row>
    <row r="126" spans="2:7" ht="15">
      <c r="B126" s="19"/>
      <c r="C126" s="13"/>
      <c r="D126" s="13"/>
      <c r="E126" s="15"/>
      <c r="F126" s="15"/>
      <c r="G126" s="15" t="str">
        <f t="shared" si="5"/>
        <v/>
      </c>
    </row>
    <row r="127" spans="2:7" ht="15">
      <c r="B127" s="19"/>
      <c r="C127" s="13"/>
      <c r="D127" s="13"/>
      <c r="E127" s="15"/>
      <c r="F127" s="15"/>
      <c r="G127" s="15" t="str">
        <f t="shared" si="5"/>
        <v/>
      </c>
    </row>
    <row r="128" spans="2:7" ht="15">
      <c r="B128" s="19"/>
      <c r="C128" s="13"/>
      <c r="D128" s="13"/>
      <c r="E128" s="15"/>
      <c r="F128" s="15"/>
      <c r="G128" s="15" t="str">
        <f t="shared" si="5"/>
        <v/>
      </c>
    </row>
    <row r="129" spans="2:7" ht="15">
      <c r="B129" s="19"/>
      <c r="C129" s="13"/>
      <c r="D129" s="13"/>
      <c r="E129" s="15"/>
      <c r="F129" s="15"/>
      <c r="G129" s="15" t="str">
        <f t="shared" si="5"/>
        <v/>
      </c>
    </row>
    <row r="130" spans="2:7" ht="15">
      <c r="B130" s="19"/>
      <c r="C130" s="13"/>
      <c r="D130" s="13"/>
      <c r="E130" s="15"/>
      <c r="F130" s="15"/>
      <c r="G130" s="15" t="str">
        <f t="shared" si="5"/>
        <v/>
      </c>
    </row>
    <row r="131" spans="2:7" ht="15">
      <c r="B131" s="19"/>
      <c r="C131" s="13"/>
      <c r="D131" s="13"/>
      <c r="E131" s="15"/>
      <c r="F131" s="15"/>
      <c r="G131" s="15" t="str">
        <f t="shared" si="5"/>
        <v/>
      </c>
    </row>
    <row r="132" spans="2:7" ht="15">
      <c r="B132" s="19"/>
      <c r="C132" s="13"/>
      <c r="D132" s="13"/>
      <c r="E132" s="15"/>
      <c r="F132" s="15"/>
      <c r="G132" s="15" t="str">
        <f t="shared" si="5"/>
        <v/>
      </c>
    </row>
    <row r="133" spans="2:7" ht="15">
      <c r="B133" s="19"/>
      <c r="C133" s="13"/>
      <c r="D133" s="13"/>
      <c r="E133" s="15"/>
      <c r="F133" s="15"/>
      <c r="G133" s="15" t="str">
        <f t="shared" si="5"/>
        <v/>
      </c>
    </row>
    <row r="134" spans="2:7" ht="15">
      <c r="B134" s="19"/>
      <c r="C134" s="13"/>
      <c r="D134" s="13"/>
      <c r="E134" s="15"/>
      <c r="F134" s="15"/>
      <c r="G134" s="15" t="str">
        <f t="shared" si="5"/>
        <v/>
      </c>
    </row>
    <row r="135" spans="2:7" ht="15">
      <c r="B135" s="19"/>
      <c r="C135" s="13"/>
      <c r="D135" s="13"/>
      <c r="E135" s="15"/>
      <c r="F135" s="15"/>
      <c r="G135" s="15" t="str">
        <f t="shared" si="5"/>
        <v/>
      </c>
    </row>
    <row r="136" spans="2:7" ht="15">
      <c r="B136" s="19"/>
      <c r="C136" s="13"/>
      <c r="D136" s="13"/>
      <c r="E136" s="15"/>
      <c r="F136" s="15"/>
      <c r="G136" s="15" t="str">
        <f t="shared" si="5"/>
        <v/>
      </c>
    </row>
    <row r="137" spans="2:7" ht="15">
      <c r="B137" s="19"/>
      <c r="C137" s="13"/>
      <c r="D137" s="13"/>
      <c r="E137" s="15"/>
      <c r="F137" s="15"/>
      <c r="G137" s="15" t="str">
        <f t="shared" si="5"/>
        <v/>
      </c>
    </row>
    <row r="138" spans="2:7" ht="15">
      <c r="B138" s="19"/>
      <c r="C138" s="13"/>
      <c r="D138" s="13"/>
      <c r="E138" s="15"/>
      <c r="F138" s="15"/>
      <c r="G138" s="15" t="str">
        <f t="shared" si="5"/>
        <v/>
      </c>
    </row>
    <row r="139" spans="2:7" ht="15">
      <c r="B139" s="19"/>
      <c r="C139" s="13"/>
      <c r="D139" s="13"/>
      <c r="E139" s="15"/>
      <c r="F139" s="15"/>
      <c r="G139" s="15" t="str">
        <f t="shared" si="5"/>
        <v/>
      </c>
    </row>
    <row r="140" spans="2:7" ht="15">
      <c r="B140" s="19"/>
      <c r="C140" s="13"/>
      <c r="D140" s="13"/>
      <c r="E140" s="15"/>
      <c r="F140" s="15"/>
      <c r="G140" s="15" t="str">
        <f t="shared" si="5"/>
        <v/>
      </c>
    </row>
    <row r="141" spans="2:7" ht="15">
      <c r="B141" s="19"/>
      <c r="C141" s="13"/>
      <c r="D141" s="13"/>
      <c r="E141" s="15"/>
      <c r="F141" s="15"/>
      <c r="G141" s="15" t="str">
        <f t="shared" si="5"/>
        <v/>
      </c>
    </row>
    <row r="142" spans="2:7" ht="15">
      <c r="B142" s="19"/>
      <c r="C142" s="13"/>
      <c r="D142" s="13"/>
      <c r="E142" s="15"/>
      <c r="F142" s="15"/>
      <c r="G142" s="15" t="str">
        <f t="shared" si="5"/>
        <v/>
      </c>
    </row>
    <row r="143" spans="2:7" ht="15">
      <c r="B143" s="19"/>
      <c r="C143" s="13"/>
      <c r="D143" s="13"/>
      <c r="E143" s="15"/>
      <c r="F143" s="15"/>
      <c r="G143" s="15" t="str">
        <f t="shared" si="5"/>
        <v/>
      </c>
    </row>
    <row r="144" spans="2:7" ht="15">
      <c r="B144" s="19"/>
      <c r="C144" s="13"/>
      <c r="D144" s="13"/>
      <c r="E144" s="15"/>
      <c r="F144" s="15"/>
      <c r="G144" s="15" t="str">
        <f t="shared" si="5"/>
        <v/>
      </c>
    </row>
    <row r="145" spans="2:7" ht="15">
      <c r="B145" s="19"/>
      <c r="C145" s="13"/>
      <c r="D145" s="13"/>
      <c r="E145" s="15"/>
      <c r="F145" s="15"/>
      <c r="G145" s="15" t="str">
        <f t="shared" si="5"/>
        <v/>
      </c>
    </row>
    <row r="146" spans="2:7" ht="15">
      <c r="B146" s="19"/>
      <c r="C146" s="13"/>
      <c r="D146" s="13"/>
      <c r="E146" s="15"/>
      <c r="F146" s="15"/>
      <c r="G146" s="15" t="str">
        <f t="shared" si="5"/>
        <v/>
      </c>
    </row>
    <row r="147" spans="2:7" ht="15">
      <c r="B147" s="19"/>
      <c r="C147" s="13"/>
      <c r="D147" s="13"/>
      <c r="E147" s="15"/>
      <c r="F147" s="15"/>
      <c r="G147" s="15" t="str">
        <f t="shared" si="5"/>
        <v/>
      </c>
    </row>
    <row r="148" spans="2:7" ht="15">
      <c r="B148" s="19"/>
      <c r="C148" s="13"/>
      <c r="D148" s="13"/>
      <c r="E148" s="15"/>
      <c r="F148" s="15"/>
      <c r="G148" s="15" t="str">
        <f t="shared" si="5"/>
        <v/>
      </c>
    </row>
    <row r="149" spans="2:7" ht="15">
      <c r="B149" s="19"/>
      <c r="C149" s="13"/>
      <c r="D149" s="13"/>
      <c r="E149" s="15"/>
      <c r="F149" s="15"/>
      <c r="G149" s="15" t="str">
        <f t="shared" si="5"/>
        <v/>
      </c>
    </row>
    <row r="150" spans="2:7" ht="15">
      <c r="B150" s="19"/>
      <c r="C150" s="13"/>
      <c r="D150" s="13"/>
      <c r="E150" s="15"/>
      <c r="F150" s="15"/>
      <c r="G150" s="15" t="str">
        <f t="shared" si="5"/>
        <v/>
      </c>
    </row>
    <row r="151" spans="2:7" ht="15">
      <c r="B151" s="19"/>
      <c r="C151" s="13"/>
      <c r="D151" s="13"/>
      <c r="E151" s="15"/>
      <c r="F151" s="15"/>
      <c r="G151" s="15" t="str">
        <f t="shared" si="5"/>
        <v/>
      </c>
    </row>
    <row r="152" spans="2:7" ht="15">
      <c r="B152" s="19"/>
      <c r="C152" s="13"/>
      <c r="D152" s="13"/>
      <c r="E152" s="15"/>
      <c r="F152" s="15"/>
      <c r="G152" s="15" t="str">
        <f t="shared" si="5"/>
        <v/>
      </c>
    </row>
    <row r="153" spans="2:7" ht="15">
      <c r="B153" s="19"/>
      <c r="C153" s="13"/>
      <c r="D153" s="13"/>
      <c r="E153" s="15"/>
      <c r="F153" s="15"/>
      <c r="G153" s="15" t="str">
        <f t="shared" si="5"/>
        <v/>
      </c>
    </row>
    <row r="154" spans="2:7" ht="15">
      <c r="B154" s="19"/>
      <c r="C154" s="13"/>
      <c r="D154" s="13"/>
      <c r="E154" s="15"/>
      <c r="F154" s="15"/>
      <c r="G154" s="15" t="str">
        <f t="shared" si="5"/>
        <v/>
      </c>
    </row>
    <row r="155" spans="2:7" ht="15">
      <c r="B155" s="19"/>
      <c r="C155" s="13"/>
      <c r="D155" s="13"/>
      <c r="E155" s="15"/>
      <c r="F155" s="15"/>
      <c r="G155" s="15" t="str">
        <f t="shared" si="5"/>
        <v/>
      </c>
    </row>
    <row r="156" spans="2:7" ht="15">
      <c r="B156" s="19"/>
      <c r="C156" s="13"/>
      <c r="D156" s="13"/>
      <c r="E156" s="15"/>
      <c r="F156" s="15"/>
      <c r="G156" s="15" t="str">
        <f t="shared" si="5"/>
        <v/>
      </c>
    </row>
    <row r="157" spans="2:7" ht="15">
      <c r="B157" s="19"/>
      <c r="C157" s="13"/>
      <c r="D157" s="13"/>
      <c r="E157" s="15"/>
      <c r="F157" s="15"/>
      <c r="G157" s="15" t="str">
        <f t="shared" si="5"/>
        <v/>
      </c>
    </row>
    <row r="158" spans="2:7" ht="15">
      <c r="B158" s="19"/>
      <c r="C158" s="13"/>
      <c r="D158" s="13"/>
      <c r="E158" s="15"/>
      <c r="F158" s="15"/>
      <c r="G158" s="15" t="str">
        <f t="shared" si="5"/>
        <v/>
      </c>
    </row>
    <row r="159" spans="2:7" ht="15">
      <c r="B159" s="19"/>
      <c r="C159" s="13"/>
      <c r="D159" s="13"/>
      <c r="E159" s="15"/>
      <c r="F159" s="15"/>
      <c r="G159" s="15" t="str">
        <f t="shared" si="5"/>
        <v/>
      </c>
    </row>
    <row r="160" spans="2:7" ht="15">
      <c r="B160" s="19"/>
      <c r="C160" s="13"/>
      <c r="D160" s="13"/>
      <c r="E160" s="15"/>
      <c r="F160" s="15"/>
      <c r="G160" s="15" t="str">
        <f t="shared" si="5"/>
        <v/>
      </c>
    </row>
    <row r="161" spans="2:7" ht="15">
      <c r="B161" s="19"/>
      <c r="C161" s="13"/>
      <c r="D161" s="13"/>
      <c r="E161" s="15"/>
      <c r="F161" s="15"/>
      <c r="G161" s="15" t="str">
        <f t="shared" si="5"/>
        <v/>
      </c>
    </row>
    <row r="162" spans="2:7" ht="15">
      <c r="B162" s="19"/>
      <c r="C162" s="13"/>
      <c r="D162" s="13"/>
      <c r="E162" s="15"/>
      <c r="F162" s="15"/>
      <c r="G162" s="15" t="str">
        <f t="shared" si="5"/>
        <v/>
      </c>
    </row>
    <row r="163" spans="2:7" ht="15">
      <c r="B163" s="19"/>
      <c r="C163" s="13"/>
      <c r="D163" s="13"/>
      <c r="E163" s="15"/>
      <c r="F163" s="15"/>
      <c r="G163" s="15" t="str">
        <f t="shared" si="5"/>
        <v/>
      </c>
    </row>
    <row r="164" spans="2:7" ht="15">
      <c r="B164" s="19"/>
      <c r="C164" s="13"/>
      <c r="D164" s="13"/>
      <c r="E164" s="15"/>
      <c r="F164" s="15"/>
      <c r="G164" s="15" t="str">
        <f t="shared" si="5"/>
        <v/>
      </c>
    </row>
    <row r="165" spans="2:7" ht="15">
      <c r="B165" s="19"/>
      <c r="C165" s="13"/>
      <c r="D165" s="13"/>
      <c r="E165" s="15"/>
      <c r="F165" s="15"/>
      <c r="G165" s="15" t="str">
        <f t="shared" si="5"/>
        <v/>
      </c>
    </row>
    <row r="166" spans="2:7" ht="15">
      <c r="B166" s="19"/>
      <c r="C166" s="13"/>
      <c r="D166" s="13"/>
      <c r="E166" s="15"/>
      <c r="F166" s="15"/>
      <c r="G166" s="15" t="str">
        <f t="shared" si="5"/>
        <v/>
      </c>
    </row>
    <row r="167" spans="2:7" ht="15">
      <c r="B167" s="19"/>
      <c r="C167" s="13"/>
      <c r="D167" s="13"/>
      <c r="E167" s="15"/>
      <c r="F167" s="15"/>
      <c r="G167" s="15" t="str">
        <f t="shared" si="5"/>
        <v/>
      </c>
    </row>
    <row r="168" spans="2:7" ht="15">
      <c r="B168" s="19"/>
      <c r="C168" s="13"/>
      <c r="D168" s="13"/>
      <c r="E168" s="15"/>
      <c r="F168" s="15"/>
      <c r="G168" s="15" t="str">
        <f t="shared" si="5"/>
        <v/>
      </c>
    </row>
    <row r="169" spans="2:7" ht="15">
      <c r="B169" s="19"/>
      <c r="C169" s="13"/>
      <c r="D169" s="13"/>
      <c r="E169" s="15"/>
      <c r="F169" s="15"/>
      <c r="G169" s="15" t="str">
        <f t="shared" si="5"/>
        <v/>
      </c>
    </row>
    <row r="170" spans="2:7" ht="15">
      <c r="B170" s="19"/>
      <c r="C170" s="13"/>
      <c r="D170" s="13"/>
      <c r="E170" s="15"/>
      <c r="F170" s="15"/>
      <c r="G170" s="15" t="str">
        <f t="shared" si="5"/>
        <v/>
      </c>
    </row>
    <row r="171" spans="2:7" ht="15">
      <c r="B171" s="19"/>
      <c r="C171" s="13"/>
      <c r="D171" s="13"/>
      <c r="E171" s="15"/>
      <c r="F171" s="15"/>
      <c r="G171" s="15" t="str">
        <f t="shared" si="5"/>
        <v/>
      </c>
    </row>
    <row r="172" spans="2:7" ht="15">
      <c r="B172" s="19"/>
      <c r="C172" s="13"/>
      <c r="D172" s="13"/>
      <c r="E172" s="15"/>
      <c r="F172" s="15"/>
      <c r="G172" s="15" t="str">
        <f t="shared" si="5"/>
        <v/>
      </c>
    </row>
    <row r="173" spans="2:7" ht="15">
      <c r="B173" s="19"/>
      <c r="C173" s="13"/>
      <c r="D173" s="13"/>
      <c r="E173" s="15"/>
      <c r="F173" s="15"/>
      <c r="G173" s="15" t="str">
        <f t="shared" si="5"/>
        <v/>
      </c>
    </row>
    <row r="174" spans="2:7" ht="15">
      <c r="B174" s="19"/>
      <c r="C174" s="13"/>
      <c r="D174" s="13"/>
      <c r="E174" s="15"/>
      <c r="F174" s="15"/>
      <c r="G174" s="15" t="str">
        <f t="shared" si="5"/>
        <v/>
      </c>
    </row>
    <row r="175" spans="2:7" ht="15">
      <c r="B175" s="19"/>
      <c r="C175" s="13"/>
      <c r="D175" s="13"/>
      <c r="E175" s="15"/>
      <c r="F175" s="15"/>
      <c r="G175" s="15" t="str">
        <f t="shared" si="5"/>
        <v/>
      </c>
    </row>
    <row r="176" spans="2:7" ht="15">
      <c r="B176" s="19"/>
      <c r="C176" s="13"/>
      <c r="D176" s="13"/>
      <c r="E176" s="15"/>
      <c r="F176" s="15"/>
      <c r="G176" s="15" t="str">
        <f t="shared" si="5"/>
        <v/>
      </c>
    </row>
    <row r="177" spans="2:7" ht="15">
      <c r="B177" s="19"/>
      <c r="C177" s="13"/>
      <c r="D177" s="13"/>
      <c r="E177" s="15"/>
      <c r="F177" s="15"/>
      <c r="G177" s="15" t="str">
        <f t="shared" si="5"/>
        <v/>
      </c>
    </row>
    <row r="178" spans="2:7" ht="15">
      <c r="B178" s="19"/>
      <c r="C178" s="13"/>
      <c r="D178" s="13"/>
      <c r="E178" s="15"/>
      <c r="F178" s="15"/>
      <c r="G178" s="15" t="str">
        <f t="shared" si="5"/>
        <v/>
      </c>
    </row>
    <row r="179" spans="2:7" ht="15">
      <c r="B179" s="19"/>
      <c r="C179" s="13"/>
      <c r="D179" s="13"/>
      <c r="E179" s="15"/>
      <c r="F179" s="15"/>
      <c r="G179" s="15" t="str">
        <f t="shared" si="5"/>
        <v/>
      </c>
    </row>
    <row r="180" spans="2:7" ht="15">
      <c r="B180" s="19"/>
      <c r="C180" s="13"/>
      <c r="D180" s="13"/>
      <c r="E180" s="15"/>
      <c r="F180" s="15"/>
      <c r="G180" s="15" t="str">
        <f t="shared" si="5"/>
        <v/>
      </c>
    </row>
    <row r="181" spans="2:7" ht="15">
      <c r="B181" s="19"/>
      <c r="C181" s="13"/>
      <c r="D181" s="13"/>
      <c r="E181" s="15"/>
      <c r="F181" s="15"/>
      <c r="G181" s="15" t="str">
        <f t="shared" si="5"/>
        <v/>
      </c>
    </row>
    <row r="182" spans="2:7" ht="15">
      <c r="B182" s="19"/>
      <c r="C182" s="13"/>
      <c r="D182" s="13"/>
      <c r="E182" s="15"/>
      <c r="F182" s="15"/>
      <c r="G182" s="15" t="str">
        <f t="shared" si="5"/>
        <v/>
      </c>
    </row>
    <row r="183" spans="2:7" ht="15">
      <c r="B183" s="19"/>
      <c r="C183" s="13"/>
      <c r="D183" s="13"/>
      <c r="E183" s="15"/>
      <c r="F183" s="15"/>
      <c r="G183" s="15" t="str">
        <f t="shared" si="5"/>
        <v/>
      </c>
    </row>
    <row r="184" spans="2:7" ht="15">
      <c r="B184" s="19"/>
      <c r="C184" s="13"/>
      <c r="D184" s="13"/>
      <c r="E184" s="15"/>
      <c r="F184" s="15"/>
      <c r="G184" s="15" t="str">
        <f t="shared" si="5"/>
        <v/>
      </c>
    </row>
    <row r="185" spans="2:7" ht="15">
      <c r="B185" s="19"/>
      <c r="C185" s="13"/>
      <c r="D185" s="13"/>
      <c r="E185" s="15"/>
      <c r="F185" s="15"/>
      <c r="G185" s="15" t="str">
        <f t="shared" si="5"/>
        <v/>
      </c>
    </row>
    <row r="186" spans="2:7" ht="15">
      <c r="B186" s="19"/>
      <c r="C186" s="13"/>
      <c r="D186" s="13"/>
      <c r="E186" s="15"/>
      <c r="F186" s="15"/>
      <c r="G186" s="15" t="str">
        <f t="shared" si="5"/>
        <v/>
      </c>
    </row>
    <row r="187" spans="2:7" ht="15">
      <c r="B187" s="19"/>
      <c r="C187" s="13"/>
      <c r="D187" s="13"/>
      <c r="E187" s="15"/>
      <c r="F187" s="15"/>
      <c r="G187" s="15" t="str">
        <f t="shared" si="5"/>
        <v/>
      </c>
    </row>
    <row r="188" spans="2:7" ht="15">
      <c r="B188" s="19"/>
      <c r="C188" s="13"/>
      <c r="D188" s="13"/>
      <c r="E188" s="15"/>
      <c r="F188" s="15"/>
      <c r="G188" s="15" t="str">
        <f t="shared" si="5"/>
        <v/>
      </c>
    </row>
    <row r="189" spans="2:7" ht="15">
      <c r="B189" s="19"/>
      <c r="C189" s="13"/>
      <c r="D189" s="13"/>
      <c r="E189" s="15"/>
      <c r="F189" s="15"/>
      <c r="G189" s="15" t="str">
        <f t="shared" si="5"/>
        <v/>
      </c>
    </row>
    <row r="190" spans="2:7" ht="15">
      <c r="B190" s="19"/>
      <c r="C190" s="13"/>
      <c r="D190" s="13"/>
      <c r="E190" s="15"/>
      <c r="F190" s="15"/>
      <c r="G190" s="15" t="str">
        <f t="shared" si="5"/>
        <v/>
      </c>
    </row>
    <row r="191" spans="2:7" ht="15">
      <c r="B191" s="19"/>
      <c r="C191" s="13"/>
      <c r="D191" s="13"/>
      <c r="E191" s="15"/>
      <c r="F191" s="15"/>
      <c r="G191" s="15" t="str">
        <f t="shared" si="5"/>
        <v/>
      </c>
    </row>
    <row r="192" spans="2:7" ht="15">
      <c r="B192" s="19"/>
      <c r="C192" s="13"/>
      <c r="D192" s="13"/>
      <c r="E192" s="15"/>
      <c r="F192" s="15"/>
      <c r="G192" s="15" t="str">
        <f t="shared" si="5"/>
        <v/>
      </c>
    </row>
    <row r="193" spans="2:7" ht="15">
      <c r="B193" s="19"/>
      <c r="C193" s="13"/>
      <c r="D193" s="13"/>
      <c r="E193" s="15"/>
      <c r="F193" s="15"/>
      <c r="G193" s="15" t="str">
        <f t="shared" si="5"/>
        <v/>
      </c>
    </row>
    <row r="194" spans="2:7" ht="15">
      <c r="B194" s="19"/>
      <c r="C194" s="13"/>
      <c r="D194" s="13"/>
      <c r="E194" s="15"/>
      <c r="F194" s="15"/>
      <c r="G194" s="15" t="str">
        <f t="shared" si="5"/>
        <v/>
      </c>
    </row>
    <row r="195" spans="2:7" ht="15">
      <c r="B195" s="19"/>
      <c r="C195" s="13"/>
      <c r="D195" s="13"/>
      <c r="E195" s="15"/>
      <c r="F195" s="15"/>
      <c r="G195" s="15" t="str">
        <f t="shared" si="5"/>
        <v/>
      </c>
    </row>
    <row r="196" spans="2:7" ht="15">
      <c r="B196" s="19"/>
      <c r="C196" s="13"/>
      <c r="D196" s="13"/>
      <c r="E196" s="15"/>
      <c r="F196" s="15"/>
      <c r="G196" s="15" t="str">
        <f t="shared" si="5"/>
        <v/>
      </c>
    </row>
    <row r="197" spans="2:7" ht="15">
      <c r="B197" s="19"/>
      <c r="C197" s="13"/>
      <c r="D197" s="13"/>
      <c r="E197" s="15"/>
      <c r="F197" s="15"/>
      <c r="G197" s="15" t="str">
        <f t="shared" si="5"/>
        <v/>
      </c>
    </row>
    <row r="198" spans="2:7" ht="15">
      <c r="B198" s="19"/>
      <c r="C198" s="13"/>
      <c r="D198" s="13"/>
      <c r="E198" s="15"/>
      <c r="F198" s="15"/>
      <c r="G198" s="15" t="str">
        <f t="shared" si="5"/>
        <v/>
      </c>
    </row>
    <row r="199" spans="2:7" ht="15">
      <c r="B199" s="19"/>
      <c r="C199" s="13"/>
      <c r="D199" s="13"/>
      <c r="E199" s="15"/>
      <c r="F199" s="15"/>
      <c r="G199" s="15" t="str">
        <f t="shared" si="5"/>
        <v/>
      </c>
    </row>
    <row r="200" spans="2:7" ht="15">
      <c r="B200" s="19"/>
      <c r="C200" s="13"/>
      <c r="D200" s="13"/>
      <c r="E200" s="15"/>
      <c r="F200" s="15"/>
      <c r="G200" s="15" t="str">
        <f t="shared" si="5"/>
        <v/>
      </c>
    </row>
    <row r="201" spans="2:7" ht="15">
      <c r="B201" s="19"/>
      <c r="C201" s="13"/>
      <c r="D201" s="13"/>
      <c r="E201" s="15"/>
      <c r="F201" s="15"/>
      <c r="G201" s="15" t="str">
        <f t="shared" si="5"/>
        <v/>
      </c>
    </row>
    <row r="202" spans="2:7" ht="15">
      <c r="B202" s="19"/>
      <c r="C202" s="13"/>
      <c r="D202" s="13"/>
      <c r="E202" s="15"/>
      <c r="F202" s="15"/>
      <c r="G202" s="15" t="str">
        <f t="shared" si="5"/>
        <v/>
      </c>
    </row>
    <row r="203" spans="2:7" ht="15">
      <c r="B203" s="19"/>
      <c r="C203" s="13"/>
      <c r="D203" s="13"/>
      <c r="E203" s="15"/>
      <c r="F203" s="15"/>
      <c r="G203" s="15" t="str">
        <f t="shared" si="5"/>
        <v/>
      </c>
    </row>
    <row r="204" spans="2:7" ht="15">
      <c r="B204" s="19"/>
      <c r="C204" s="13"/>
      <c r="D204" s="13"/>
      <c r="E204" s="15"/>
      <c r="F204" s="15"/>
      <c r="G204" s="15" t="str">
        <f t="shared" si="5"/>
        <v/>
      </c>
    </row>
    <row r="205" spans="2:7" ht="15">
      <c r="B205" s="19"/>
      <c r="C205" s="13"/>
      <c r="D205" s="13"/>
      <c r="E205" s="15"/>
      <c r="F205" s="15"/>
      <c r="G205" s="15" t="str">
        <f t="shared" si="5"/>
        <v/>
      </c>
    </row>
    <row r="206" spans="2:7" ht="15">
      <c r="B206" s="19"/>
      <c r="C206" s="13"/>
      <c r="D206" s="13"/>
      <c r="E206" s="15"/>
      <c r="F206" s="15"/>
      <c r="G206" s="15" t="str">
        <f t="shared" si="5"/>
        <v/>
      </c>
    </row>
    <row r="207" spans="2:7" ht="15">
      <c r="B207" s="19"/>
      <c r="C207" s="13"/>
      <c r="D207" s="13"/>
      <c r="E207" s="15"/>
      <c r="F207" s="15"/>
      <c r="G207" s="15" t="str">
        <f t="shared" si="5"/>
        <v/>
      </c>
    </row>
    <row r="208" spans="2:7" ht="15">
      <c r="B208" s="19"/>
      <c r="C208" s="13"/>
      <c r="D208" s="13"/>
      <c r="E208" s="15"/>
      <c r="F208" s="15"/>
      <c r="G208" s="15" t="str">
        <f t="shared" si="5"/>
        <v/>
      </c>
    </row>
    <row r="209" spans="2:7" ht="15">
      <c r="B209" s="19"/>
      <c r="C209" s="13"/>
      <c r="D209" s="13"/>
      <c r="E209" s="15"/>
      <c r="F209" s="15"/>
      <c r="G209" s="15" t="str">
        <f t="shared" si="5"/>
        <v/>
      </c>
    </row>
    <row r="210" spans="2:7" ht="15">
      <c r="B210" s="19"/>
      <c r="C210" s="13"/>
      <c r="D210" s="13"/>
      <c r="E210" s="15"/>
      <c r="F210" s="15"/>
      <c r="G210" s="15" t="str">
        <f t="shared" si="5"/>
        <v/>
      </c>
    </row>
    <row r="211" spans="2:7" ht="15">
      <c r="B211" s="19"/>
      <c r="C211" s="13"/>
      <c r="D211" s="13"/>
      <c r="E211" s="15"/>
      <c r="F211" s="15"/>
      <c r="G211" s="15" t="str">
        <f t="shared" si="5"/>
        <v/>
      </c>
    </row>
    <row r="212" spans="2:7" ht="15">
      <c r="B212" s="19"/>
      <c r="C212" s="13"/>
      <c r="D212" s="13"/>
      <c r="E212" s="15"/>
      <c r="F212" s="15"/>
      <c r="G212" s="15" t="str">
        <f t="shared" si="5"/>
        <v/>
      </c>
    </row>
    <row r="213" spans="2:7" ht="15">
      <c r="B213" s="19"/>
      <c r="C213" s="13"/>
      <c r="D213" s="13"/>
      <c r="E213" s="15"/>
      <c r="F213" s="15"/>
      <c r="G213" s="15" t="str">
        <f t="shared" si="5"/>
        <v/>
      </c>
    </row>
    <row r="214" spans="2:7" ht="15">
      <c r="B214" s="19"/>
      <c r="C214" s="13"/>
      <c r="D214" s="13"/>
      <c r="E214" s="15"/>
      <c r="F214" s="15"/>
      <c r="G214" s="15" t="str">
        <f t="shared" si="5"/>
        <v/>
      </c>
    </row>
    <row r="215" spans="2:7" ht="15">
      <c r="B215" s="19"/>
      <c r="C215" s="13"/>
      <c r="D215" s="13"/>
      <c r="E215" s="15"/>
      <c r="F215" s="15"/>
      <c r="G215" s="15" t="str">
        <f t="shared" si="5"/>
        <v/>
      </c>
    </row>
    <row r="216" spans="2:7" ht="15">
      <c r="B216" s="19"/>
      <c r="C216" s="13"/>
      <c r="D216" s="13"/>
      <c r="E216" s="15"/>
      <c r="F216" s="15"/>
      <c r="G216" s="15" t="str">
        <f t="shared" si="5"/>
        <v/>
      </c>
    </row>
    <row r="217" spans="2:7" ht="15">
      <c r="B217" s="19"/>
      <c r="C217" s="13"/>
      <c r="D217" s="13"/>
      <c r="E217" s="15"/>
      <c r="F217" s="15"/>
      <c r="G217" s="15" t="str">
        <f t="shared" si="5"/>
        <v/>
      </c>
    </row>
    <row r="218" spans="2:7" ht="15">
      <c r="B218" s="19"/>
      <c r="C218" s="13"/>
      <c r="D218" s="13"/>
      <c r="E218" s="15"/>
      <c r="F218" s="15"/>
      <c r="G218" s="15" t="str">
        <f t="shared" si="5"/>
        <v/>
      </c>
    </row>
    <row r="219" spans="2:7" ht="15">
      <c r="B219" s="19"/>
      <c r="C219" s="13"/>
      <c r="D219" s="13"/>
      <c r="E219" s="15"/>
      <c r="F219" s="15"/>
      <c r="G219" s="15" t="str">
        <f t="shared" si="5"/>
        <v/>
      </c>
    </row>
    <row r="220" spans="2:7" ht="15">
      <c r="B220" s="19"/>
      <c r="C220" s="13"/>
      <c r="D220" s="13"/>
      <c r="E220" s="15"/>
      <c r="F220" s="15"/>
      <c r="G220" s="15" t="str">
        <f t="shared" si="5"/>
        <v/>
      </c>
    </row>
    <row r="221" spans="2:7" ht="15">
      <c r="B221" s="19"/>
      <c r="C221" s="13"/>
      <c r="D221" s="13"/>
      <c r="E221" s="15"/>
      <c r="F221" s="15"/>
      <c r="G221" s="15" t="str">
        <f t="shared" si="5"/>
        <v/>
      </c>
    </row>
    <row r="222" spans="2:7" ht="15">
      <c r="B222" s="19"/>
      <c r="C222" s="13"/>
      <c r="D222" s="13"/>
      <c r="E222" s="15"/>
      <c r="F222" s="15"/>
      <c r="G222" s="15" t="str">
        <f t="shared" si="5"/>
        <v/>
      </c>
    </row>
    <row r="223" spans="2:7" ht="15">
      <c r="B223" s="19"/>
      <c r="C223" s="13"/>
      <c r="D223" s="13"/>
      <c r="E223" s="15"/>
      <c r="F223" s="15"/>
      <c r="G223" s="15" t="str">
        <f t="shared" si="5"/>
        <v/>
      </c>
    </row>
    <row r="224" spans="2:7" ht="15">
      <c r="B224" s="19"/>
      <c r="C224" s="13"/>
      <c r="D224" s="13"/>
      <c r="E224" s="15"/>
      <c r="F224" s="15"/>
      <c r="G224" s="15" t="str">
        <f t="shared" si="5"/>
        <v/>
      </c>
    </row>
    <row r="225" spans="2:7" ht="15">
      <c r="B225" s="19"/>
      <c r="C225" s="13"/>
      <c r="D225" s="13"/>
      <c r="E225" s="15"/>
      <c r="F225" s="15"/>
      <c r="G225" s="15" t="str">
        <f t="shared" si="5"/>
        <v/>
      </c>
    </row>
    <row r="226" spans="2:7" ht="15">
      <c r="B226" s="19"/>
      <c r="C226" s="13"/>
      <c r="D226" s="13"/>
      <c r="E226" s="15"/>
      <c r="F226" s="15"/>
      <c r="G226" s="15" t="str">
        <f t="shared" si="5"/>
        <v/>
      </c>
    </row>
    <row r="227" spans="2:7" ht="15">
      <c r="B227" s="19"/>
      <c r="C227" s="13"/>
      <c r="D227" s="13"/>
      <c r="E227" s="15"/>
      <c r="F227" s="15"/>
      <c r="G227" s="15" t="str">
        <f t="shared" si="5"/>
        <v/>
      </c>
    </row>
    <row r="228" spans="2:7" ht="15">
      <c r="B228" s="19"/>
      <c r="C228" s="13"/>
      <c r="D228" s="13"/>
      <c r="E228" s="15"/>
      <c r="F228" s="15"/>
      <c r="G228" s="15" t="str">
        <f t="shared" si="5"/>
        <v/>
      </c>
    </row>
    <row r="229" spans="2:7" ht="15">
      <c r="B229" s="19"/>
      <c r="C229" s="13"/>
      <c r="D229" s="13"/>
      <c r="E229" s="15"/>
      <c r="F229" s="15"/>
      <c r="G229" s="15" t="str">
        <f t="shared" si="5"/>
        <v/>
      </c>
    </row>
    <row r="230" spans="2:7" ht="15">
      <c r="B230" s="19"/>
      <c r="C230" s="13"/>
      <c r="D230" s="13"/>
      <c r="E230" s="15"/>
      <c r="F230" s="15"/>
      <c r="G230" s="15" t="str">
        <f t="shared" si="5"/>
        <v/>
      </c>
    </row>
    <row r="231" spans="2:7" ht="15">
      <c r="B231" s="19"/>
      <c r="C231" s="13"/>
      <c r="D231" s="13"/>
      <c r="E231" s="15"/>
      <c r="F231" s="15"/>
      <c r="G231" s="15" t="str">
        <f t="shared" si="5"/>
        <v/>
      </c>
    </row>
    <row r="232" spans="2:7" ht="15">
      <c r="B232" s="19"/>
      <c r="C232" s="13"/>
      <c r="D232" s="13"/>
      <c r="E232" s="15"/>
      <c r="F232" s="15"/>
      <c r="G232" s="15" t="str">
        <f t="shared" si="5"/>
        <v/>
      </c>
    </row>
    <row r="233" spans="2:7" ht="15">
      <c r="B233" s="19"/>
      <c r="C233" s="13"/>
      <c r="D233" s="13"/>
      <c r="E233" s="15"/>
      <c r="F233" s="15"/>
      <c r="G233" s="15" t="str">
        <f t="shared" si="5"/>
        <v/>
      </c>
    </row>
    <row r="234" spans="2:7" ht="15">
      <c r="B234" s="19"/>
      <c r="C234" s="13"/>
      <c r="D234" s="13"/>
      <c r="E234" s="15"/>
      <c r="F234" s="15"/>
      <c r="G234" s="15" t="str">
        <f t="shared" si="5"/>
        <v/>
      </c>
    </row>
    <row r="235" spans="2:7" ht="15">
      <c r="B235" s="19"/>
      <c r="C235" s="13"/>
      <c r="D235" s="13"/>
      <c r="E235" s="15"/>
      <c r="F235" s="15"/>
      <c r="G235" s="15" t="str">
        <f t="shared" si="5"/>
        <v/>
      </c>
    </row>
    <row r="236" spans="2:7" ht="15">
      <c r="B236" s="19"/>
      <c r="C236" s="13"/>
      <c r="D236" s="13"/>
      <c r="E236" s="15"/>
      <c r="F236" s="15"/>
      <c r="G236" s="15" t="str">
        <f t="shared" si="5"/>
        <v/>
      </c>
    </row>
    <row r="237" spans="2:7" ht="15">
      <c r="B237" s="19"/>
      <c r="C237" s="13"/>
      <c r="D237" s="13"/>
      <c r="E237" s="15"/>
      <c r="F237" s="15"/>
      <c r="G237" s="15" t="str">
        <f t="shared" si="5"/>
        <v/>
      </c>
    </row>
    <row r="238" spans="2:7" ht="15">
      <c r="B238" s="19"/>
      <c r="C238" s="13"/>
      <c r="D238" s="13"/>
      <c r="E238" s="15"/>
      <c r="F238" s="15"/>
      <c r="G238" s="15" t="str">
        <f t="shared" si="5"/>
        <v/>
      </c>
    </row>
    <row r="239" spans="2:7" ht="15">
      <c r="B239" s="19"/>
      <c r="C239" s="13"/>
      <c r="D239" s="13"/>
      <c r="E239" s="15"/>
      <c r="F239" s="15"/>
      <c r="G239" s="15" t="str">
        <f t="shared" si="5"/>
        <v/>
      </c>
    </row>
    <row r="240" spans="2:7" ht="15">
      <c r="B240" s="19"/>
      <c r="C240" s="13"/>
      <c r="D240" s="13"/>
      <c r="E240" s="15"/>
      <c r="F240" s="15"/>
      <c r="G240" s="15" t="str">
        <f t="shared" si="5"/>
        <v/>
      </c>
    </row>
    <row r="241" spans="2:7" ht="15">
      <c r="B241" s="19"/>
      <c r="C241" s="13"/>
      <c r="D241" s="13"/>
      <c r="E241" s="15"/>
      <c r="F241" s="15"/>
      <c r="G241" s="15" t="str">
        <f t="shared" si="5"/>
        <v/>
      </c>
    </row>
    <row r="242" spans="2:7" ht="15">
      <c r="B242" s="19"/>
      <c r="C242" s="13"/>
      <c r="D242" s="13"/>
      <c r="E242" s="15"/>
      <c r="F242" s="15"/>
      <c r="G242" s="15" t="str">
        <f t="shared" si="5"/>
        <v/>
      </c>
    </row>
    <row r="243" spans="2:7" ht="15">
      <c r="B243" s="19"/>
      <c r="C243" s="13"/>
      <c r="D243" s="13"/>
      <c r="E243" s="15"/>
      <c r="F243" s="15"/>
      <c r="G243" s="15" t="str">
        <f t="shared" si="5"/>
        <v/>
      </c>
    </row>
    <row r="244" spans="2:7" ht="15">
      <c r="B244" s="19"/>
      <c r="C244" s="13"/>
      <c r="D244" s="13"/>
      <c r="E244" s="15"/>
      <c r="F244" s="15"/>
      <c r="G244" s="15" t="str">
        <f t="shared" si="5"/>
        <v/>
      </c>
    </row>
    <row r="245" spans="2:7" ht="15">
      <c r="B245" s="19"/>
      <c r="C245" s="13"/>
      <c r="D245" s="13"/>
      <c r="E245" s="15"/>
      <c r="F245" s="15"/>
      <c r="G245" s="15" t="str">
        <f t="shared" si="5"/>
        <v/>
      </c>
    </row>
    <row r="246" spans="2:7" ht="15">
      <c r="B246" s="19"/>
      <c r="C246" s="13"/>
      <c r="D246" s="13"/>
      <c r="E246" s="15"/>
      <c r="F246" s="15"/>
      <c r="G246" s="15" t="str">
        <f t="shared" si="5"/>
        <v/>
      </c>
    </row>
    <row r="247" spans="2:7" ht="15">
      <c r="B247" s="19"/>
      <c r="C247" s="13"/>
      <c r="D247" s="13"/>
      <c r="E247" s="15"/>
      <c r="F247" s="15"/>
      <c r="G247" s="15" t="str">
        <f t="shared" si="5"/>
        <v/>
      </c>
    </row>
    <row r="248" spans="2:7" ht="15">
      <c r="B248" s="19"/>
      <c r="C248" s="13"/>
      <c r="D248" s="13"/>
      <c r="E248" s="15"/>
      <c r="F248" s="15"/>
      <c r="G248" s="15" t="str">
        <f t="shared" si="5"/>
        <v/>
      </c>
    </row>
    <row r="249" spans="2:7" ht="15">
      <c r="B249" s="19"/>
      <c r="C249" s="13"/>
      <c r="D249" s="13"/>
      <c r="E249" s="15"/>
      <c r="F249" s="15"/>
      <c r="G249" s="15" t="str">
        <f t="shared" si="5"/>
        <v/>
      </c>
    </row>
    <row r="250" spans="2:7" ht="15">
      <c r="B250" s="19"/>
      <c r="C250" s="13"/>
      <c r="D250" s="13"/>
      <c r="E250" s="15"/>
      <c r="F250" s="15"/>
      <c r="G250" s="15" t="str">
        <f t="shared" si="5"/>
        <v/>
      </c>
    </row>
    <row r="251" spans="2:7" ht="15">
      <c r="B251" s="19"/>
      <c r="C251" s="13"/>
      <c r="D251" s="13"/>
      <c r="E251" s="15"/>
      <c r="F251" s="15"/>
      <c r="G251" s="15" t="str">
        <f t="shared" si="5"/>
        <v/>
      </c>
    </row>
    <row r="252" spans="2:7" ht="15">
      <c r="B252" s="19"/>
      <c r="C252" s="13"/>
      <c r="D252" s="13"/>
      <c r="E252" s="15"/>
      <c r="F252" s="15"/>
      <c r="G252" s="15" t="str">
        <f t="shared" si="5"/>
        <v/>
      </c>
    </row>
    <row r="253" spans="2:7" ht="15">
      <c r="B253" s="19"/>
      <c r="C253" s="13"/>
      <c r="D253" s="13"/>
      <c r="E253" s="15"/>
      <c r="F253" s="15"/>
      <c r="G253" s="15" t="str">
        <f t="shared" si="5"/>
        <v/>
      </c>
    </row>
    <row r="254" spans="2:7" ht="15">
      <c r="B254" s="19"/>
      <c r="C254" s="13"/>
      <c r="D254" s="13"/>
      <c r="E254" s="15"/>
      <c r="F254" s="15"/>
      <c r="G254" s="15" t="str">
        <f t="shared" si="5"/>
        <v/>
      </c>
    </row>
    <row r="255" spans="2:7" ht="15">
      <c r="B255" s="19"/>
      <c r="C255" s="13"/>
      <c r="D255" s="13"/>
      <c r="E255" s="15"/>
      <c r="F255" s="15"/>
      <c r="G255" s="15" t="str">
        <f t="shared" si="5"/>
        <v/>
      </c>
    </row>
    <row r="256" spans="2:7" ht="15">
      <c r="B256" s="19"/>
      <c r="C256" s="13"/>
      <c r="D256" s="13"/>
      <c r="E256" s="15"/>
      <c r="F256" s="15"/>
      <c r="G256" s="15" t="str">
        <f t="shared" si="5"/>
        <v/>
      </c>
    </row>
    <row r="257" spans="2:7" ht="15">
      <c r="B257" s="19"/>
      <c r="C257" s="13"/>
      <c r="D257" s="13"/>
      <c r="E257" s="15"/>
      <c r="F257" s="15"/>
      <c r="G257" s="15" t="str">
        <f t="shared" si="5"/>
        <v/>
      </c>
    </row>
    <row r="258" spans="2:7" ht="15">
      <c r="B258" s="19"/>
      <c r="C258" s="13"/>
      <c r="D258" s="13"/>
      <c r="E258" s="15"/>
      <c r="F258" s="15"/>
      <c r="G258" s="15" t="str">
        <f t="shared" si="5"/>
        <v/>
      </c>
    </row>
    <row r="259" spans="2:7" ht="15">
      <c r="B259" s="19"/>
      <c r="C259" s="13"/>
      <c r="D259" s="13"/>
      <c r="E259" s="15"/>
      <c r="F259" s="15"/>
      <c r="G259" s="15" t="str">
        <f t="shared" si="5"/>
        <v/>
      </c>
    </row>
    <row r="260" spans="2:7" ht="15">
      <c r="B260" s="19"/>
      <c r="C260" s="13"/>
      <c r="D260" s="13"/>
      <c r="E260" s="15"/>
      <c r="F260" s="15"/>
      <c r="G260" s="15" t="str">
        <f t="shared" si="5"/>
        <v/>
      </c>
    </row>
    <row r="261" spans="2:7" ht="15">
      <c r="B261" s="19"/>
      <c r="C261" s="13"/>
      <c r="D261" s="13"/>
      <c r="E261" s="15"/>
      <c r="F261" s="15"/>
      <c r="G261" s="15" t="str">
        <f t="shared" si="5"/>
        <v/>
      </c>
    </row>
    <row r="262" spans="2:7" ht="15">
      <c r="B262" s="19"/>
      <c r="C262" s="13"/>
      <c r="D262" s="13"/>
      <c r="E262" s="15"/>
      <c r="F262" s="15"/>
      <c r="G262" s="15" t="str">
        <f t="shared" si="5"/>
        <v/>
      </c>
    </row>
    <row r="263" spans="2:7" ht="15">
      <c r="B263" s="19"/>
      <c r="C263" s="13"/>
      <c r="D263" s="13"/>
      <c r="E263" s="15"/>
      <c r="F263" s="15"/>
      <c r="G263" s="15" t="str">
        <f t="shared" si="5"/>
        <v/>
      </c>
    </row>
    <row r="264" spans="2:7" ht="15">
      <c r="B264" s="19"/>
      <c r="C264" s="13"/>
      <c r="D264" s="13"/>
      <c r="E264" s="15"/>
      <c r="F264" s="15"/>
      <c r="G264" s="15" t="str">
        <f t="shared" si="5"/>
        <v/>
      </c>
    </row>
    <row r="265" spans="2:7" ht="15">
      <c r="B265" s="19"/>
      <c r="C265" s="13"/>
      <c r="D265" s="13"/>
      <c r="E265" s="15"/>
      <c r="F265" s="15"/>
      <c r="G265" s="15" t="str">
        <f t="shared" si="5"/>
        <v/>
      </c>
    </row>
    <row r="266" spans="2:7" ht="15">
      <c r="B266" s="19"/>
      <c r="C266" s="13"/>
      <c r="D266" s="13"/>
      <c r="E266" s="15"/>
      <c r="F266" s="15"/>
      <c r="G266" s="15" t="str">
        <f t="shared" si="5"/>
        <v/>
      </c>
    </row>
    <row r="267" spans="2:7" ht="15">
      <c r="B267" s="19"/>
      <c r="C267" s="13"/>
      <c r="D267" s="13"/>
      <c r="E267" s="15"/>
      <c r="F267" s="15"/>
      <c r="G267" s="15" t="str">
        <f t="shared" si="5"/>
        <v/>
      </c>
    </row>
    <row r="268" spans="2:7" ht="15">
      <c r="B268" s="19"/>
      <c r="C268" s="13"/>
      <c r="D268" s="13"/>
      <c r="E268" s="15"/>
      <c r="F268" s="15"/>
      <c r="G268" s="15" t="str">
        <f t="shared" si="5"/>
        <v/>
      </c>
    </row>
    <row r="269" spans="2:7" ht="15">
      <c r="B269" s="19"/>
      <c r="C269" s="13"/>
      <c r="D269" s="13"/>
      <c r="E269" s="15"/>
      <c r="F269" s="15"/>
      <c r="G269" s="15" t="str">
        <f t="shared" si="5"/>
        <v/>
      </c>
    </row>
    <row r="270" spans="2:7" ht="15">
      <c r="B270" s="19"/>
      <c r="C270" s="13"/>
      <c r="D270" s="13"/>
      <c r="E270" s="15"/>
      <c r="F270" s="15"/>
      <c r="G270" s="15" t="str">
        <f t="shared" si="5"/>
        <v/>
      </c>
    </row>
    <row r="271" spans="2:7" ht="15">
      <c r="B271" s="19"/>
      <c r="C271" s="13"/>
      <c r="D271" s="13"/>
      <c r="E271" s="15"/>
      <c r="F271" s="15"/>
      <c r="G271" s="15" t="str">
        <f t="shared" si="5"/>
        <v/>
      </c>
    </row>
    <row r="272" spans="2:7" ht="15">
      <c r="B272" s="19"/>
      <c r="C272" s="13"/>
      <c r="D272" s="13"/>
      <c r="E272" s="15"/>
      <c r="F272" s="15"/>
      <c r="G272" s="15" t="str">
        <f t="shared" si="5"/>
        <v/>
      </c>
    </row>
    <row r="273" spans="2:7" ht="15">
      <c r="B273" s="19"/>
      <c r="C273" s="13"/>
      <c r="D273" s="13"/>
      <c r="E273" s="15"/>
      <c r="F273" s="15"/>
      <c r="G273" s="15" t="str">
        <f t="shared" si="5"/>
        <v/>
      </c>
    </row>
    <row r="274" spans="2:7" ht="15">
      <c r="B274" s="19"/>
      <c r="C274" s="13"/>
      <c r="D274" s="13"/>
      <c r="E274" s="15"/>
      <c r="F274" s="15"/>
      <c r="G274" s="15" t="str">
        <f t="shared" si="5"/>
        <v/>
      </c>
    </row>
    <row r="275" spans="2:7" ht="15">
      <c r="B275" s="19"/>
      <c r="C275" s="13"/>
      <c r="D275" s="13"/>
      <c r="E275" s="15"/>
      <c r="F275" s="15"/>
      <c r="G275" s="15" t="str">
        <f t="shared" si="5"/>
        <v/>
      </c>
    </row>
    <row r="276" spans="2:7" ht="15">
      <c r="B276" s="19"/>
      <c r="C276" s="13"/>
      <c r="D276" s="13"/>
      <c r="E276" s="15"/>
      <c r="F276" s="15"/>
      <c r="G276" s="15" t="str">
        <f t="shared" si="5"/>
        <v/>
      </c>
    </row>
    <row r="277" spans="2:7" ht="15">
      <c r="B277" s="19"/>
      <c r="C277" s="13"/>
      <c r="D277" s="13"/>
      <c r="E277" s="15"/>
      <c r="F277" s="15"/>
      <c r="G277" s="15" t="str">
        <f t="shared" si="5"/>
        <v/>
      </c>
    </row>
    <row r="278" spans="2:7" ht="15">
      <c r="B278" s="19"/>
      <c r="C278" s="13"/>
      <c r="D278" s="13"/>
      <c r="E278" s="15"/>
      <c r="F278" s="15"/>
      <c r="G278" s="15" t="str">
        <f t="shared" si="5"/>
        <v/>
      </c>
    </row>
    <row r="279" spans="2:7" ht="15">
      <c r="B279" s="19"/>
      <c r="C279" s="13"/>
      <c r="D279" s="13"/>
      <c r="E279" s="15"/>
      <c r="F279" s="15"/>
      <c r="G279" s="15" t="str">
        <f t="shared" si="5"/>
        <v/>
      </c>
    </row>
    <row r="280" spans="2:7" ht="15">
      <c r="B280" s="19"/>
      <c r="C280" s="13"/>
      <c r="D280" s="13"/>
      <c r="E280" s="15"/>
      <c r="F280" s="15"/>
      <c r="G280" s="15" t="str">
        <f t="shared" si="5"/>
        <v/>
      </c>
    </row>
    <row r="281" spans="2:7" ht="15">
      <c r="B281" s="19"/>
      <c r="C281" s="13"/>
      <c r="D281" s="13"/>
      <c r="E281" s="15"/>
      <c r="F281" s="15"/>
      <c r="G281" s="15" t="str">
        <f t="shared" si="5"/>
        <v/>
      </c>
    </row>
    <row r="282" spans="2:7" ht="15">
      <c r="B282" s="19"/>
      <c r="C282" s="13"/>
      <c r="D282" s="13"/>
      <c r="E282" s="15"/>
      <c r="F282" s="15"/>
      <c r="G282" s="15" t="str">
        <f t="shared" si="5"/>
        <v/>
      </c>
    </row>
    <row r="283" spans="2:7" ht="15">
      <c r="B283" s="19"/>
      <c r="C283" s="13"/>
      <c r="D283" s="13"/>
      <c r="E283" s="15"/>
      <c r="F283" s="15"/>
      <c r="G283" s="15" t="str">
        <f t="shared" si="5"/>
        <v/>
      </c>
    </row>
    <row r="284" spans="2:7" ht="15">
      <c r="B284" s="19"/>
      <c r="C284" s="13"/>
      <c r="D284" s="13"/>
      <c r="E284" s="15"/>
      <c r="F284" s="15"/>
      <c r="G284" s="15" t="str">
        <f t="shared" si="5"/>
        <v/>
      </c>
    </row>
    <row r="285" spans="2:7" ht="15">
      <c r="B285" s="19"/>
      <c r="C285" s="13"/>
      <c r="D285" s="13"/>
      <c r="E285" s="15"/>
      <c r="F285" s="15"/>
      <c r="G285" s="15" t="str">
        <f t="shared" si="5"/>
        <v/>
      </c>
    </row>
    <row r="286" spans="2:7" ht="15">
      <c r="B286" s="19"/>
      <c r="C286" s="13"/>
      <c r="D286" s="13"/>
      <c r="E286" s="15"/>
      <c r="F286" s="15"/>
      <c r="G286" s="15" t="str">
        <f t="shared" si="5"/>
        <v/>
      </c>
    </row>
    <row r="287" spans="2:7" ht="15">
      <c r="B287" s="19"/>
      <c r="C287" s="13"/>
      <c r="D287" s="13"/>
      <c r="E287" s="15"/>
      <c r="F287" s="15"/>
      <c r="G287" s="15" t="str">
        <f t="shared" si="5"/>
        <v/>
      </c>
    </row>
    <row r="288" spans="2:7" ht="15">
      <c r="B288" s="19"/>
      <c r="C288" s="13"/>
      <c r="D288" s="13"/>
      <c r="E288" s="15"/>
      <c r="F288" s="15"/>
      <c r="G288" s="15" t="str">
        <f t="shared" si="5"/>
        <v/>
      </c>
    </row>
    <row r="289" spans="2:7" ht="15">
      <c r="B289" s="19"/>
      <c r="C289" s="13"/>
      <c r="D289" s="13"/>
      <c r="E289" s="15"/>
      <c r="F289" s="15"/>
      <c r="G289" s="15" t="str">
        <f t="shared" si="5"/>
        <v/>
      </c>
    </row>
    <row r="290" spans="2:7" ht="15">
      <c r="B290" s="19"/>
      <c r="C290" s="13"/>
      <c r="D290" s="13"/>
      <c r="E290" s="15"/>
      <c r="F290" s="15"/>
      <c r="G290" s="15" t="str">
        <f t="shared" si="5"/>
        <v/>
      </c>
    </row>
    <row r="291" spans="2:7" ht="15">
      <c r="B291" s="19"/>
      <c r="C291" s="13"/>
      <c r="D291" s="13"/>
      <c r="E291" s="15"/>
      <c r="F291" s="15"/>
      <c r="G291" s="15" t="str">
        <f t="shared" si="5"/>
        <v/>
      </c>
    </row>
    <row r="292" spans="2:7" ht="15">
      <c r="B292" s="19"/>
      <c r="C292" s="13"/>
      <c r="D292" s="13"/>
      <c r="E292" s="15"/>
      <c r="F292" s="15"/>
      <c r="G292" s="15" t="str">
        <f t="shared" si="5"/>
        <v/>
      </c>
    </row>
    <row r="293" spans="2:7" ht="15">
      <c r="B293" s="19"/>
      <c r="C293" s="13"/>
      <c r="D293" s="13"/>
      <c r="E293" s="15"/>
      <c r="F293" s="15"/>
      <c r="G293" s="15" t="str">
        <f t="shared" si="5"/>
        <v/>
      </c>
    </row>
    <row r="294" spans="2:7" ht="15">
      <c r="B294" s="19"/>
      <c r="C294" s="13"/>
      <c r="D294" s="13"/>
      <c r="E294" s="15"/>
      <c r="F294" s="15"/>
      <c r="G294" s="15" t="str">
        <f t="shared" si="5"/>
        <v/>
      </c>
    </row>
    <row r="295" spans="2:7" ht="15">
      <c r="B295" s="19"/>
      <c r="C295" s="13"/>
      <c r="D295" s="13"/>
      <c r="E295" s="15"/>
      <c r="F295" s="15"/>
      <c r="G295" s="15" t="str">
        <f t="shared" si="5"/>
        <v/>
      </c>
    </row>
    <row r="296" spans="2:7" ht="15">
      <c r="B296" s="19"/>
      <c r="C296" s="13"/>
      <c r="D296" s="13"/>
      <c r="E296" s="15"/>
      <c r="F296" s="15"/>
      <c r="G296" s="15" t="str">
        <f t="shared" si="5"/>
        <v/>
      </c>
    </row>
    <row r="297" spans="2:7" ht="15">
      <c r="B297" s="19"/>
      <c r="C297" s="13"/>
      <c r="D297" s="13"/>
      <c r="E297" s="15"/>
      <c r="F297" s="15"/>
      <c r="G297" s="15" t="str">
        <f t="shared" si="5"/>
        <v/>
      </c>
    </row>
    <row r="298" spans="2:7" ht="15">
      <c r="B298" s="19"/>
      <c r="C298" s="13"/>
      <c r="D298" s="13"/>
      <c r="E298" s="15"/>
      <c r="F298" s="15"/>
      <c r="G298" s="15" t="str">
        <f t="shared" si="5"/>
        <v/>
      </c>
    </row>
    <row r="299" spans="2:7" ht="15">
      <c r="B299" s="19"/>
      <c r="C299" s="13"/>
      <c r="D299" s="13"/>
      <c r="E299" s="15"/>
      <c r="F299" s="15"/>
      <c r="G299" s="15" t="str">
        <f t="shared" si="5"/>
        <v/>
      </c>
    </row>
    <row r="300" spans="2:7" ht="15">
      <c r="B300" s="19"/>
      <c r="C300" s="13"/>
      <c r="D300" s="13"/>
      <c r="E300" s="15"/>
      <c r="F300" s="15"/>
      <c r="G300" s="15" t="str">
        <f t="shared" si="5"/>
        <v/>
      </c>
    </row>
    <row r="301" spans="2:7" ht="15">
      <c r="B301" s="19"/>
      <c r="C301" s="13"/>
      <c r="D301" s="13"/>
      <c r="E301" s="15"/>
      <c r="F301" s="15"/>
      <c r="G301" s="15" t="str">
        <f t="shared" si="5"/>
        <v/>
      </c>
    </row>
    <row r="302" spans="2:7" ht="15">
      <c r="B302" s="19"/>
      <c r="C302" s="13"/>
      <c r="D302" s="13"/>
      <c r="E302" s="15"/>
      <c r="F302" s="15"/>
      <c r="G302" s="15" t="str">
        <f t="shared" si="5"/>
        <v/>
      </c>
    </row>
    <row r="303" spans="2:7" ht="15">
      <c r="B303" s="19"/>
      <c r="C303" s="13"/>
      <c r="D303" s="13"/>
      <c r="E303" s="15"/>
      <c r="F303" s="15"/>
      <c r="G303" s="15" t="str">
        <f t="shared" ref="G303:G505" si="6">IF(OR(G302="",AND(B303="",E303="",F303="")),"",G302+E303-F303)</f>
        <v/>
      </c>
    </row>
    <row r="304" spans="2:7" ht="15">
      <c r="B304" s="19"/>
      <c r="C304" s="13"/>
      <c r="D304" s="13"/>
      <c r="E304" s="15"/>
      <c r="F304" s="15"/>
      <c r="G304" s="15" t="str">
        <f t="shared" si="6"/>
        <v/>
      </c>
    </row>
    <row r="305" spans="2:7" ht="15">
      <c r="B305" s="19"/>
      <c r="C305" s="13"/>
      <c r="D305" s="13"/>
      <c r="E305" s="15"/>
      <c r="F305" s="15"/>
      <c r="G305" s="15" t="str">
        <f t="shared" si="6"/>
        <v/>
      </c>
    </row>
    <row r="306" spans="2:7" ht="15">
      <c r="B306" s="19"/>
      <c r="C306" s="13"/>
      <c r="D306" s="13"/>
      <c r="E306" s="15"/>
      <c r="F306" s="15"/>
      <c r="G306" s="15" t="str">
        <f t="shared" si="6"/>
        <v/>
      </c>
    </row>
    <row r="307" spans="2:7" ht="15">
      <c r="B307" s="19"/>
      <c r="C307" s="13"/>
      <c r="D307" s="13"/>
      <c r="E307" s="15"/>
      <c r="F307" s="15"/>
      <c r="G307" s="15" t="str">
        <f t="shared" si="6"/>
        <v/>
      </c>
    </row>
    <row r="308" spans="2:7" ht="15">
      <c r="B308" s="19"/>
      <c r="C308" s="13"/>
      <c r="D308" s="13"/>
      <c r="E308" s="15"/>
      <c r="F308" s="15"/>
      <c r="G308" s="15" t="str">
        <f t="shared" si="6"/>
        <v/>
      </c>
    </row>
    <row r="309" spans="2:7" ht="15">
      <c r="B309" s="19"/>
      <c r="C309" s="13"/>
      <c r="D309" s="13"/>
      <c r="E309" s="15"/>
      <c r="F309" s="15"/>
      <c r="G309" s="15" t="str">
        <f t="shared" si="6"/>
        <v/>
      </c>
    </row>
    <row r="310" spans="2:7" ht="15">
      <c r="B310" s="19"/>
      <c r="C310" s="13"/>
      <c r="D310" s="13"/>
      <c r="E310" s="15"/>
      <c r="F310" s="15"/>
      <c r="G310" s="15" t="str">
        <f t="shared" si="6"/>
        <v/>
      </c>
    </row>
    <row r="311" spans="2:7" ht="15">
      <c r="B311" s="19"/>
      <c r="C311" s="13"/>
      <c r="D311" s="13"/>
      <c r="E311" s="15"/>
      <c r="F311" s="15"/>
      <c r="G311" s="15" t="str">
        <f t="shared" si="6"/>
        <v/>
      </c>
    </row>
    <row r="312" spans="2:7" ht="15">
      <c r="B312" s="19"/>
      <c r="C312" s="13"/>
      <c r="D312" s="13"/>
      <c r="E312" s="15"/>
      <c r="F312" s="15"/>
      <c r="G312" s="15" t="str">
        <f t="shared" si="6"/>
        <v/>
      </c>
    </row>
    <row r="313" spans="2:7" ht="15">
      <c r="B313" s="19"/>
      <c r="C313" s="13"/>
      <c r="D313" s="13"/>
      <c r="E313" s="15"/>
      <c r="F313" s="15"/>
      <c r="G313" s="15" t="str">
        <f t="shared" si="6"/>
        <v/>
      </c>
    </row>
    <row r="314" spans="2:7" ht="15">
      <c r="B314" s="19"/>
      <c r="C314" s="13"/>
      <c r="D314" s="13"/>
      <c r="E314" s="15"/>
      <c r="F314" s="15"/>
      <c r="G314" s="15" t="str">
        <f t="shared" si="6"/>
        <v/>
      </c>
    </row>
    <row r="315" spans="2:7" ht="15">
      <c r="B315" s="19"/>
      <c r="C315" s="13"/>
      <c r="D315" s="13"/>
      <c r="E315" s="15"/>
      <c r="F315" s="15"/>
      <c r="G315" s="15" t="str">
        <f t="shared" si="6"/>
        <v/>
      </c>
    </row>
    <row r="316" spans="2:7" ht="15">
      <c r="B316" s="19"/>
      <c r="C316" s="13"/>
      <c r="D316" s="13"/>
      <c r="E316" s="15"/>
      <c r="F316" s="15"/>
      <c r="G316" s="15" t="str">
        <f t="shared" si="6"/>
        <v/>
      </c>
    </row>
    <row r="317" spans="2:7" ht="15">
      <c r="B317" s="19"/>
      <c r="C317" s="13"/>
      <c r="D317" s="13"/>
      <c r="E317" s="15"/>
      <c r="F317" s="15"/>
      <c r="G317" s="15" t="str">
        <f t="shared" si="6"/>
        <v/>
      </c>
    </row>
    <row r="318" spans="2:7" ht="15">
      <c r="B318" s="19"/>
      <c r="C318" s="13"/>
      <c r="D318" s="13"/>
      <c r="E318" s="15"/>
      <c r="F318" s="15"/>
      <c r="G318" s="15" t="str">
        <f t="shared" si="6"/>
        <v/>
      </c>
    </row>
    <row r="319" spans="2:7" ht="15">
      <c r="B319" s="19"/>
      <c r="C319" s="13"/>
      <c r="D319" s="13"/>
      <c r="E319" s="15"/>
      <c r="F319" s="15"/>
      <c r="G319" s="15" t="str">
        <f t="shared" si="6"/>
        <v/>
      </c>
    </row>
    <row r="320" spans="2:7" ht="15">
      <c r="B320" s="19"/>
      <c r="C320" s="13"/>
      <c r="D320" s="13"/>
      <c r="E320" s="15"/>
      <c r="F320" s="15"/>
      <c r="G320" s="15" t="str">
        <f t="shared" si="6"/>
        <v/>
      </c>
    </row>
    <row r="321" spans="2:7" ht="15">
      <c r="B321" s="19"/>
      <c r="C321" s="13"/>
      <c r="D321" s="13"/>
      <c r="E321" s="15"/>
      <c r="F321" s="15"/>
      <c r="G321" s="15" t="str">
        <f t="shared" si="6"/>
        <v/>
      </c>
    </row>
    <row r="322" spans="2:7" ht="15">
      <c r="B322" s="19"/>
      <c r="C322" s="13"/>
      <c r="D322" s="13"/>
      <c r="E322" s="15"/>
      <c r="F322" s="15"/>
      <c r="G322" s="15" t="str">
        <f t="shared" si="6"/>
        <v/>
      </c>
    </row>
    <row r="323" spans="2:7" ht="15">
      <c r="B323" s="19"/>
      <c r="C323" s="13"/>
      <c r="D323" s="13"/>
      <c r="E323" s="15"/>
      <c r="F323" s="15"/>
      <c r="G323" s="15" t="str">
        <f t="shared" si="6"/>
        <v/>
      </c>
    </row>
    <row r="324" spans="2:7" ht="15">
      <c r="B324" s="19"/>
      <c r="C324" s="13"/>
      <c r="D324" s="13"/>
      <c r="E324" s="15"/>
      <c r="F324" s="15"/>
      <c r="G324" s="15" t="str">
        <f t="shared" si="6"/>
        <v/>
      </c>
    </row>
    <row r="325" spans="2:7" ht="15">
      <c r="B325" s="19"/>
      <c r="C325" s="13"/>
      <c r="D325" s="13"/>
      <c r="E325" s="15"/>
      <c r="F325" s="15"/>
      <c r="G325" s="15" t="str">
        <f t="shared" si="6"/>
        <v/>
      </c>
    </row>
    <row r="326" spans="2:7" ht="15">
      <c r="B326" s="19"/>
      <c r="C326" s="13"/>
      <c r="D326" s="13"/>
      <c r="E326" s="15"/>
      <c r="F326" s="15"/>
      <c r="G326" s="15" t="str">
        <f t="shared" si="6"/>
        <v/>
      </c>
    </row>
    <row r="327" spans="2:7" ht="15">
      <c r="B327" s="19"/>
      <c r="C327" s="13"/>
      <c r="D327" s="13"/>
      <c r="E327" s="15"/>
      <c r="F327" s="15"/>
      <c r="G327" s="15" t="str">
        <f t="shared" si="6"/>
        <v/>
      </c>
    </row>
    <row r="328" spans="2:7" ht="15">
      <c r="B328" s="19"/>
      <c r="C328" s="13"/>
      <c r="D328" s="13"/>
      <c r="E328" s="15"/>
      <c r="F328" s="15"/>
      <c r="G328" s="15" t="str">
        <f t="shared" si="6"/>
        <v/>
      </c>
    </row>
    <row r="329" spans="2:7" ht="15">
      <c r="B329" s="19"/>
      <c r="C329" s="13"/>
      <c r="D329" s="13"/>
      <c r="E329" s="15"/>
      <c r="F329" s="15"/>
      <c r="G329" s="15" t="str">
        <f t="shared" si="6"/>
        <v/>
      </c>
    </row>
    <row r="330" spans="2:7" ht="15">
      <c r="B330" s="19"/>
      <c r="C330" s="13"/>
      <c r="D330" s="13"/>
      <c r="E330" s="15"/>
      <c r="F330" s="15"/>
      <c r="G330" s="15" t="str">
        <f t="shared" si="6"/>
        <v/>
      </c>
    </row>
    <row r="331" spans="2:7" ht="15">
      <c r="B331" s="19"/>
      <c r="C331" s="13"/>
      <c r="D331" s="13"/>
      <c r="E331" s="15"/>
      <c r="F331" s="15"/>
      <c r="G331" s="15" t="str">
        <f t="shared" si="6"/>
        <v/>
      </c>
    </row>
    <row r="332" spans="2:7" ht="15">
      <c r="B332" s="19"/>
      <c r="C332" s="13"/>
      <c r="D332" s="13"/>
      <c r="E332" s="15"/>
      <c r="F332" s="15"/>
      <c r="G332" s="15" t="str">
        <f t="shared" si="6"/>
        <v/>
      </c>
    </row>
    <row r="333" spans="2:7" ht="15">
      <c r="B333" s="19"/>
      <c r="C333" s="13"/>
      <c r="D333" s="13"/>
      <c r="E333" s="15"/>
      <c r="F333" s="15"/>
      <c r="G333" s="15" t="str">
        <f t="shared" si="6"/>
        <v/>
      </c>
    </row>
    <row r="334" spans="2:7" ht="15">
      <c r="B334" s="19"/>
      <c r="C334" s="13"/>
      <c r="D334" s="13"/>
      <c r="E334" s="15"/>
      <c r="F334" s="15"/>
      <c r="G334" s="15" t="str">
        <f t="shared" si="6"/>
        <v/>
      </c>
    </row>
    <row r="335" spans="2:7" ht="15">
      <c r="B335" s="19"/>
      <c r="C335" s="13"/>
      <c r="D335" s="13"/>
      <c r="E335" s="15"/>
      <c r="F335" s="15"/>
      <c r="G335" s="15" t="str">
        <f t="shared" si="6"/>
        <v/>
      </c>
    </row>
    <row r="336" spans="2:7" ht="15">
      <c r="B336" s="19"/>
      <c r="C336" s="13"/>
      <c r="D336" s="13"/>
      <c r="E336" s="15"/>
      <c r="F336" s="15"/>
      <c r="G336" s="15" t="str">
        <f t="shared" si="6"/>
        <v/>
      </c>
    </row>
    <row r="337" spans="2:7" ht="15">
      <c r="B337" s="19"/>
      <c r="C337" s="13"/>
      <c r="D337" s="13"/>
      <c r="E337" s="15"/>
      <c r="F337" s="15"/>
      <c r="G337" s="15" t="str">
        <f t="shared" si="6"/>
        <v/>
      </c>
    </row>
    <row r="338" spans="2:7" ht="15">
      <c r="B338" s="19"/>
      <c r="C338" s="13"/>
      <c r="D338" s="13"/>
      <c r="E338" s="15"/>
      <c r="F338" s="15"/>
      <c r="G338" s="15" t="str">
        <f t="shared" si="6"/>
        <v/>
      </c>
    </row>
    <row r="339" spans="2:7" ht="15">
      <c r="B339" s="19"/>
      <c r="C339" s="13"/>
      <c r="D339" s="13"/>
      <c r="E339" s="15"/>
      <c r="F339" s="15"/>
      <c r="G339" s="15" t="str">
        <f t="shared" si="6"/>
        <v/>
      </c>
    </row>
    <row r="340" spans="2:7" ht="15">
      <c r="B340" s="19"/>
      <c r="C340" s="13"/>
      <c r="D340" s="13"/>
      <c r="E340" s="15"/>
      <c r="F340" s="15"/>
      <c r="G340" s="15" t="str">
        <f t="shared" si="6"/>
        <v/>
      </c>
    </row>
    <row r="341" spans="2:7" ht="15">
      <c r="B341" s="19"/>
      <c r="C341" s="13"/>
      <c r="D341" s="13"/>
      <c r="E341" s="15"/>
      <c r="F341" s="15"/>
      <c r="G341" s="15" t="str">
        <f t="shared" si="6"/>
        <v/>
      </c>
    </row>
    <row r="342" spans="2:7" ht="15">
      <c r="B342" s="19"/>
      <c r="C342" s="13"/>
      <c r="D342" s="13"/>
      <c r="E342" s="15"/>
      <c r="F342" s="15"/>
      <c r="G342" s="15" t="str">
        <f t="shared" si="6"/>
        <v/>
      </c>
    </row>
    <row r="343" spans="2:7" ht="15">
      <c r="B343" s="19"/>
      <c r="C343" s="13"/>
      <c r="D343" s="13"/>
      <c r="E343" s="15"/>
      <c r="F343" s="15"/>
      <c r="G343" s="15" t="str">
        <f t="shared" si="6"/>
        <v/>
      </c>
    </row>
    <row r="344" spans="2:7" ht="15">
      <c r="B344" s="19"/>
      <c r="C344" s="13"/>
      <c r="D344" s="13"/>
      <c r="E344" s="15"/>
      <c r="F344" s="15"/>
      <c r="G344" s="15" t="str">
        <f t="shared" si="6"/>
        <v/>
      </c>
    </row>
    <row r="345" spans="2:7" ht="15">
      <c r="B345" s="19"/>
      <c r="C345" s="13"/>
      <c r="D345" s="13"/>
      <c r="E345" s="15"/>
      <c r="F345" s="15"/>
      <c r="G345" s="15" t="str">
        <f t="shared" si="6"/>
        <v/>
      </c>
    </row>
    <row r="346" spans="2:7" ht="15">
      <c r="B346" s="19"/>
      <c r="C346" s="13"/>
      <c r="D346" s="13"/>
      <c r="E346" s="15"/>
      <c r="F346" s="15"/>
      <c r="G346" s="15" t="str">
        <f t="shared" si="6"/>
        <v/>
      </c>
    </row>
    <row r="347" spans="2:7" ht="15">
      <c r="B347" s="19"/>
      <c r="C347" s="13"/>
      <c r="D347" s="13"/>
      <c r="E347" s="15"/>
      <c r="F347" s="15"/>
      <c r="G347" s="15" t="str">
        <f t="shared" si="6"/>
        <v/>
      </c>
    </row>
    <row r="348" spans="2:7" ht="15">
      <c r="B348" s="19"/>
      <c r="C348" s="13"/>
      <c r="D348" s="13"/>
      <c r="E348" s="15"/>
      <c r="F348" s="15"/>
      <c r="G348" s="15" t="str">
        <f t="shared" si="6"/>
        <v/>
      </c>
    </row>
    <row r="349" spans="2:7" ht="15">
      <c r="B349" s="19"/>
      <c r="C349" s="13"/>
      <c r="D349" s="13"/>
      <c r="E349" s="15"/>
      <c r="F349" s="15"/>
      <c r="G349" s="15" t="str">
        <f t="shared" si="6"/>
        <v/>
      </c>
    </row>
    <row r="350" spans="2:7" ht="15">
      <c r="B350" s="19"/>
      <c r="C350" s="13"/>
      <c r="D350" s="13"/>
      <c r="E350" s="15"/>
      <c r="F350" s="15"/>
      <c r="G350" s="15" t="str">
        <f t="shared" si="6"/>
        <v/>
      </c>
    </row>
    <row r="351" spans="2:7" ht="15">
      <c r="B351" s="19"/>
      <c r="C351" s="13"/>
      <c r="D351" s="13"/>
      <c r="E351" s="15"/>
      <c r="F351" s="15"/>
      <c r="G351" s="15" t="str">
        <f t="shared" si="6"/>
        <v/>
      </c>
    </row>
    <row r="352" spans="2:7" ht="15">
      <c r="B352" s="19"/>
      <c r="C352" s="13"/>
      <c r="D352" s="13"/>
      <c r="E352" s="15"/>
      <c r="F352" s="15"/>
      <c r="G352" s="15" t="str">
        <f t="shared" si="6"/>
        <v/>
      </c>
    </row>
    <row r="353" spans="2:7" ht="15">
      <c r="B353" s="19"/>
      <c r="C353" s="13"/>
      <c r="D353" s="13"/>
      <c r="E353" s="15"/>
      <c r="F353" s="15"/>
      <c r="G353" s="15" t="str">
        <f t="shared" si="6"/>
        <v/>
      </c>
    </row>
    <row r="354" spans="2:7" ht="15">
      <c r="B354" s="19"/>
      <c r="C354" s="13"/>
      <c r="D354" s="13"/>
      <c r="E354" s="15"/>
      <c r="F354" s="15"/>
      <c r="G354" s="15" t="str">
        <f t="shared" si="6"/>
        <v/>
      </c>
    </row>
    <row r="355" spans="2:7" ht="15">
      <c r="B355" s="19"/>
      <c r="C355" s="13"/>
      <c r="D355" s="13"/>
      <c r="E355" s="15"/>
      <c r="F355" s="15"/>
      <c r="G355" s="15" t="str">
        <f t="shared" si="6"/>
        <v/>
      </c>
    </row>
    <row r="356" spans="2:7" ht="15">
      <c r="B356" s="19"/>
      <c r="C356" s="13"/>
      <c r="D356" s="13"/>
      <c r="E356" s="15"/>
      <c r="F356" s="15"/>
      <c r="G356" s="15" t="str">
        <f t="shared" si="6"/>
        <v/>
      </c>
    </row>
    <row r="357" spans="2:7" ht="15">
      <c r="B357" s="19"/>
      <c r="C357" s="13"/>
      <c r="D357" s="13"/>
      <c r="E357" s="15"/>
      <c r="F357" s="15"/>
      <c r="G357" s="15" t="str">
        <f t="shared" si="6"/>
        <v/>
      </c>
    </row>
    <row r="358" spans="2:7" ht="15">
      <c r="B358" s="19"/>
      <c r="C358" s="13"/>
      <c r="D358" s="13"/>
      <c r="E358" s="15"/>
      <c r="F358" s="15"/>
      <c r="G358" s="15" t="str">
        <f t="shared" si="6"/>
        <v/>
      </c>
    </row>
    <row r="359" spans="2:7" ht="15">
      <c r="B359" s="19"/>
      <c r="C359" s="13"/>
      <c r="D359" s="13"/>
      <c r="E359" s="15"/>
      <c r="F359" s="15"/>
      <c r="G359" s="15" t="str">
        <f t="shared" si="6"/>
        <v/>
      </c>
    </row>
    <row r="360" spans="2:7" ht="15">
      <c r="B360" s="19"/>
      <c r="C360" s="13"/>
      <c r="D360" s="13"/>
      <c r="E360" s="15"/>
      <c r="F360" s="15"/>
      <c r="G360" s="15" t="str">
        <f t="shared" si="6"/>
        <v/>
      </c>
    </row>
    <row r="361" spans="2:7" ht="15">
      <c r="B361" s="19"/>
      <c r="C361" s="13"/>
      <c r="D361" s="13"/>
      <c r="E361" s="15"/>
      <c r="F361" s="15"/>
      <c r="G361" s="15" t="str">
        <f t="shared" si="6"/>
        <v/>
      </c>
    </row>
    <row r="362" spans="2:7" ht="15">
      <c r="B362" s="19"/>
      <c r="C362" s="13"/>
      <c r="D362" s="13"/>
      <c r="E362" s="15"/>
      <c r="F362" s="15"/>
      <c r="G362" s="15" t="str">
        <f t="shared" si="6"/>
        <v/>
      </c>
    </row>
    <row r="363" spans="2:7" ht="15">
      <c r="B363" s="19"/>
      <c r="C363" s="13"/>
      <c r="D363" s="13"/>
      <c r="E363" s="15"/>
      <c r="F363" s="15"/>
      <c r="G363" s="15" t="str">
        <f t="shared" si="6"/>
        <v/>
      </c>
    </row>
    <row r="364" spans="2:7" ht="15">
      <c r="B364" s="19"/>
      <c r="C364" s="13"/>
      <c r="D364" s="13"/>
      <c r="E364" s="15"/>
      <c r="F364" s="15"/>
      <c r="G364" s="15" t="str">
        <f t="shared" si="6"/>
        <v/>
      </c>
    </row>
    <row r="365" spans="2:7" ht="15">
      <c r="B365" s="19"/>
      <c r="C365" s="13"/>
      <c r="D365" s="13"/>
      <c r="E365" s="15"/>
      <c r="F365" s="15"/>
      <c r="G365" s="15" t="str">
        <f t="shared" si="6"/>
        <v/>
      </c>
    </row>
    <row r="366" spans="2:7" ht="15">
      <c r="B366" s="19"/>
      <c r="C366" s="13"/>
      <c r="D366" s="13"/>
      <c r="E366" s="15"/>
      <c r="F366" s="15"/>
      <c r="G366" s="15" t="str">
        <f t="shared" si="6"/>
        <v/>
      </c>
    </row>
    <row r="367" spans="2:7" ht="15">
      <c r="B367" s="19"/>
      <c r="C367" s="13"/>
      <c r="D367" s="13"/>
      <c r="E367" s="15"/>
      <c r="F367" s="15"/>
      <c r="G367" s="15" t="str">
        <f t="shared" si="6"/>
        <v/>
      </c>
    </row>
    <row r="368" spans="2:7" ht="15">
      <c r="B368" s="19"/>
      <c r="C368" s="13"/>
      <c r="D368" s="13"/>
      <c r="E368" s="15"/>
      <c r="F368" s="15"/>
      <c r="G368" s="15" t="str">
        <f t="shared" si="6"/>
        <v/>
      </c>
    </row>
    <row r="369" spans="2:7" ht="15">
      <c r="B369" s="19"/>
      <c r="C369" s="13"/>
      <c r="D369" s="13"/>
      <c r="E369" s="15"/>
      <c r="F369" s="15"/>
      <c r="G369" s="15" t="str">
        <f t="shared" si="6"/>
        <v/>
      </c>
    </row>
    <row r="370" spans="2:7" ht="15">
      <c r="B370" s="19"/>
      <c r="C370" s="13"/>
      <c r="D370" s="13"/>
      <c r="E370" s="15"/>
      <c r="F370" s="15"/>
      <c r="G370" s="15" t="str">
        <f t="shared" si="6"/>
        <v/>
      </c>
    </row>
    <row r="371" spans="2:7" ht="15">
      <c r="B371" s="19"/>
      <c r="C371" s="13"/>
      <c r="D371" s="13"/>
      <c r="E371" s="15"/>
      <c r="F371" s="15"/>
      <c r="G371" s="15" t="str">
        <f t="shared" si="6"/>
        <v/>
      </c>
    </row>
    <row r="372" spans="2:7" ht="15">
      <c r="B372" s="19"/>
      <c r="C372" s="13"/>
      <c r="D372" s="13"/>
      <c r="E372" s="15"/>
      <c r="F372" s="15"/>
      <c r="G372" s="15" t="str">
        <f t="shared" si="6"/>
        <v/>
      </c>
    </row>
    <row r="373" spans="2:7" ht="15">
      <c r="B373" s="19"/>
      <c r="C373" s="13"/>
      <c r="D373" s="13"/>
      <c r="E373" s="15"/>
      <c r="F373" s="15"/>
      <c r="G373" s="15" t="str">
        <f t="shared" si="6"/>
        <v/>
      </c>
    </row>
    <row r="374" spans="2:7" ht="15">
      <c r="B374" s="19"/>
      <c r="C374" s="13"/>
      <c r="D374" s="13"/>
      <c r="E374" s="15"/>
      <c r="F374" s="15"/>
      <c r="G374" s="15" t="str">
        <f t="shared" si="6"/>
        <v/>
      </c>
    </row>
    <row r="375" spans="2:7" ht="15">
      <c r="B375" s="19"/>
      <c r="C375" s="13"/>
      <c r="D375" s="13"/>
      <c r="E375" s="15"/>
      <c r="F375" s="15"/>
      <c r="G375" s="15" t="str">
        <f t="shared" si="6"/>
        <v/>
      </c>
    </row>
    <row r="376" spans="2:7" ht="15">
      <c r="B376" s="19"/>
      <c r="C376" s="13"/>
      <c r="D376" s="13"/>
      <c r="E376" s="15"/>
      <c r="F376" s="15"/>
      <c r="G376" s="15" t="str">
        <f t="shared" si="6"/>
        <v/>
      </c>
    </row>
    <row r="377" spans="2:7" ht="15">
      <c r="B377" s="19"/>
      <c r="C377" s="13"/>
      <c r="D377" s="13"/>
      <c r="E377" s="15"/>
      <c r="F377" s="15"/>
      <c r="G377" s="15" t="str">
        <f t="shared" si="6"/>
        <v/>
      </c>
    </row>
    <row r="378" spans="2:7" ht="15">
      <c r="B378" s="19"/>
      <c r="C378" s="13"/>
      <c r="D378" s="13"/>
      <c r="E378" s="15"/>
      <c r="F378" s="15"/>
      <c r="G378" s="15" t="str">
        <f t="shared" si="6"/>
        <v/>
      </c>
    </row>
    <row r="379" spans="2:7" ht="15">
      <c r="B379" s="19"/>
      <c r="C379" s="13"/>
      <c r="D379" s="13"/>
      <c r="E379" s="15"/>
      <c r="F379" s="15"/>
      <c r="G379" s="15" t="str">
        <f t="shared" si="6"/>
        <v/>
      </c>
    </row>
    <row r="380" spans="2:7" ht="15">
      <c r="B380" s="19"/>
      <c r="C380" s="13"/>
      <c r="D380" s="13"/>
      <c r="E380" s="15"/>
      <c r="F380" s="15"/>
      <c r="G380" s="15" t="str">
        <f t="shared" si="6"/>
        <v/>
      </c>
    </row>
    <row r="381" spans="2:7" ht="15">
      <c r="B381" s="19"/>
      <c r="C381" s="13"/>
      <c r="D381" s="13"/>
      <c r="E381" s="15"/>
      <c r="F381" s="15"/>
      <c r="G381" s="15" t="str">
        <f t="shared" si="6"/>
        <v/>
      </c>
    </row>
    <row r="382" spans="2:7" ht="15">
      <c r="B382" s="19"/>
      <c r="C382" s="13"/>
      <c r="D382" s="13"/>
      <c r="E382" s="15"/>
      <c r="F382" s="15"/>
      <c r="G382" s="15" t="str">
        <f t="shared" si="6"/>
        <v/>
      </c>
    </row>
    <row r="383" spans="2:7" ht="15">
      <c r="B383" s="19"/>
      <c r="C383" s="13"/>
      <c r="D383" s="13"/>
      <c r="E383" s="15"/>
      <c r="F383" s="15"/>
      <c r="G383" s="15" t="str">
        <f t="shared" si="6"/>
        <v/>
      </c>
    </row>
    <row r="384" spans="2:7" ht="15">
      <c r="B384" s="19"/>
      <c r="C384" s="13"/>
      <c r="D384" s="13"/>
      <c r="E384" s="15"/>
      <c r="F384" s="15"/>
      <c r="G384" s="15" t="str">
        <f t="shared" si="6"/>
        <v/>
      </c>
    </row>
    <row r="385" spans="2:7" ht="15">
      <c r="B385" s="19"/>
      <c r="C385" s="13"/>
      <c r="D385" s="13"/>
      <c r="E385" s="15"/>
      <c r="F385" s="15"/>
      <c r="G385" s="15" t="str">
        <f t="shared" si="6"/>
        <v/>
      </c>
    </row>
    <row r="386" spans="2:7" ht="15">
      <c r="B386" s="19"/>
      <c r="C386" s="13"/>
      <c r="D386" s="13"/>
      <c r="E386" s="15"/>
      <c r="F386" s="15"/>
      <c r="G386" s="15" t="str">
        <f t="shared" si="6"/>
        <v/>
      </c>
    </row>
    <row r="387" spans="2:7" ht="15">
      <c r="B387" s="19"/>
      <c r="C387" s="13"/>
      <c r="D387" s="13"/>
      <c r="E387" s="15"/>
      <c r="F387" s="15"/>
      <c r="G387" s="15" t="str">
        <f t="shared" si="6"/>
        <v/>
      </c>
    </row>
    <row r="388" spans="2:7" ht="15">
      <c r="B388" s="19"/>
      <c r="C388" s="13"/>
      <c r="D388" s="13"/>
      <c r="E388" s="15"/>
      <c r="F388" s="15"/>
      <c r="G388" s="15" t="str">
        <f t="shared" si="6"/>
        <v/>
      </c>
    </row>
    <row r="389" spans="2:7" ht="15">
      <c r="B389" s="19"/>
      <c r="C389" s="13"/>
      <c r="D389" s="13"/>
      <c r="E389" s="15"/>
      <c r="F389" s="15"/>
      <c r="G389" s="15" t="str">
        <f t="shared" si="6"/>
        <v/>
      </c>
    </row>
    <row r="390" spans="2:7" ht="15">
      <c r="B390" s="19"/>
      <c r="C390" s="13"/>
      <c r="D390" s="13"/>
      <c r="E390" s="15"/>
      <c r="F390" s="15"/>
      <c r="G390" s="15" t="str">
        <f t="shared" si="6"/>
        <v/>
      </c>
    </row>
    <row r="391" spans="2:7" ht="15">
      <c r="B391" s="19"/>
      <c r="C391" s="13"/>
      <c r="D391" s="13"/>
      <c r="E391" s="15"/>
      <c r="F391" s="15"/>
      <c r="G391" s="15" t="str">
        <f t="shared" si="6"/>
        <v/>
      </c>
    </row>
    <row r="392" spans="2:7" ht="15">
      <c r="B392" s="19"/>
      <c r="C392" s="13"/>
      <c r="D392" s="13"/>
      <c r="E392" s="15"/>
      <c r="F392" s="15"/>
      <c r="G392" s="15" t="str">
        <f t="shared" si="6"/>
        <v/>
      </c>
    </row>
    <row r="393" spans="2:7" ht="15">
      <c r="B393" s="19"/>
      <c r="C393" s="13"/>
      <c r="D393" s="13"/>
      <c r="E393" s="15"/>
      <c r="F393" s="15"/>
      <c r="G393" s="15" t="str">
        <f t="shared" si="6"/>
        <v/>
      </c>
    </row>
    <row r="394" spans="2:7" ht="15">
      <c r="B394" s="19"/>
      <c r="C394" s="13"/>
      <c r="D394" s="13"/>
      <c r="E394" s="15"/>
      <c r="F394" s="15"/>
      <c r="G394" s="15" t="str">
        <f t="shared" si="6"/>
        <v/>
      </c>
    </row>
    <row r="395" spans="2:7" ht="15">
      <c r="B395" s="19"/>
      <c r="C395" s="13"/>
      <c r="D395" s="13"/>
      <c r="E395" s="15"/>
      <c r="F395" s="15"/>
      <c r="G395" s="15" t="str">
        <f t="shared" si="6"/>
        <v/>
      </c>
    </row>
    <row r="396" spans="2:7" ht="15">
      <c r="B396" s="19"/>
      <c r="C396" s="13"/>
      <c r="D396" s="13"/>
      <c r="E396" s="15"/>
      <c r="F396" s="15"/>
      <c r="G396" s="15" t="str">
        <f t="shared" si="6"/>
        <v/>
      </c>
    </row>
    <row r="397" spans="2:7" ht="15">
      <c r="B397" s="19"/>
      <c r="C397" s="13"/>
      <c r="D397" s="13"/>
      <c r="E397" s="15"/>
      <c r="F397" s="15"/>
      <c r="G397" s="15" t="str">
        <f t="shared" si="6"/>
        <v/>
      </c>
    </row>
    <row r="398" spans="2:7" ht="15">
      <c r="B398" s="19"/>
      <c r="C398" s="13"/>
      <c r="D398" s="13"/>
      <c r="E398" s="15"/>
      <c r="F398" s="15"/>
      <c r="G398" s="15" t="str">
        <f t="shared" si="6"/>
        <v/>
      </c>
    </row>
    <row r="399" spans="2:7" ht="15">
      <c r="B399" s="19"/>
      <c r="C399" s="13"/>
      <c r="D399" s="13"/>
      <c r="E399" s="15"/>
      <c r="F399" s="15"/>
      <c r="G399" s="15" t="str">
        <f t="shared" si="6"/>
        <v/>
      </c>
    </row>
    <row r="400" spans="2:7" ht="15">
      <c r="B400" s="19"/>
      <c r="C400" s="13"/>
      <c r="D400" s="13"/>
      <c r="E400" s="15"/>
      <c r="F400" s="15"/>
      <c r="G400" s="15" t="str">
        <f t="shared" si="6"/>
        <v/>
      </c>
    </row>
    <row r="401" spans="2:7" ht="15">
      <c r="B401" s="19"/>
      <c r="C401" s="13"/>
      <c r="D401" s="13"/>
      <c r="E401" s="15"/>
      <c r="F401" s="15"/>
      <c r="G401" s="15" t="str">
        <f t="shared" si="6"/>
        <v/>
      </c>
    </row>
    <row r="402" spans="2:7" ht="15">
      <c r="B402" s="19"/>
      <c r="C402" s="13"/>
      <c r="D402" s="13"/>
      <c r="E402" s="15"/>
      <c r="F402" s="15"/>
      <c r="G402" s="15" t="str">
        <f t="shared" si="6"/>
        <v/>
      </c>
    </row>
    <row r="403" spans="2:7" ht="15">
      <c r="B403" s="19"/>
      <c r="C403" s="13"/>
      <c r="D403" s="13"/>
      <c r="E403" s="15"/>
      <c r="F403" s="15"/>
      <c r="G403" s="15" t="str">
        <f t="shared" si="6"/>
        <v/>
      </c>
    </row>
    <row r="404" spans="2:7" ht="15">
      <c r="B404" s="19"/>
      <c r="C404" s="13"/>
      <c r="D404" s="13"/>
      <c r="E404" s="15"/>
      <c r="F404" s="15"/>
      <c r="G404" s="15" t="str">
        <f t="shared" si="6"/>
        <v/>
      </c>
    </row>
    <row r="405" spans="2:7" ht="15">
      <c r="B405" s="19"/>
      <c r="C405" s="13"/>
      <c r="D405" s="13"/>
      <c r="E405" s="15"/>
      <c r="F405" s="15"/>
      <c r="G405" s="15" t="str">
        <f t="shared" si="6"/>
        <v/>
      </c>
    </row>
    <row r="406" spans="2:7" ht="15">
      <c r="B406" s="19"/>
      <c r="C406" s="13"/>
      <c r="D406" s="13"/>
      <c r="E406" s="15"/>
      <c r="F406" s="15"/>
      <c r="G406" s="15" t="str">
        <f t="shared" si="6"/>
        <v/>
      </c>
    </row>
    <row r="407" spans="2:7" ht="15">
      <c r="B407" s="19"/>
      <c r="C407" s="13"/>
      <c r="D407" s="13"/>
      <c r="E407" s="15"/>
      <c r="F407" s="15"/>
      <c r="G407" s="15" t="str">
        <f t="shared" si="6"/>
        <v/>
      </c>
    </row>
    <row r="408" spans="2:7" ht="15">
      <c r="B408" s="19"/>
      <c r="C408" s="13"/>
      <c r="D408" s="13"/>
      <c r="E408" s="15"/>
      <c r="F408" s="15"/>
      <c r="G408" s="15" t="str">
        <f t="shared" si="6"/>
        <v/>
      </c>
    </row>
    <row r="409" spans="2:7" ht="15">
      <c r="B409" s="19"/>
      <c r="C409" s="13"/>
      <c r="D409" s="13"/>
      <c r="E409" s="15"/>
      <c r="F409" s="15"/>
      <c r="G409" s="15" t="str">
        <f t="shared" si="6"/>
        <v/>
      </c>
    </row>
    <row r="410" spans="2:7" ht="15">
      <c r="B410" s="19"/>
      <c r="C410" s="13"/>
      <c r="D410" s="13"/>
      <c r="E410" s="15"/>
      <c r="F410" s="15"/>
      <c r="G410" s="15" t="str">
        <f t="shared" si="6"/>
        <v/>
      </c>
    </row>
    <row r="411" spans="2:7" ht="15">
      <c r="B411" s="19"/>
      <c r="C411" s="13"/>
      <c r="D411" s="13"/>
      <c r="E411" s="15"/>
      <c r="F411" s="15"/>
      <c r="G411" s="15" t="str">
        <f t="shared" si="6"/>
        <v/>
      </c>
    </row>
    <row r="412" spans="2:7" ht="15">
      <c r="B412" s="19"/>
      <c r="C412" s="13"/>
      <c r="D412" s="13"/>
      <c r="E412" s="15"/>
      <c r="F412" s="15"/>
      <c r="G412" s="15" t="str">
        <f t="shared" si="6"/>
        <v/>
      </c>
    </row>
    <row r="413" spans="2:7" ht="15">
      <c r="B413" s="19"/>
      <c r="C413" s="13"/>
      <c r="D413" s="13"/>
      <c r="E413" s="15"/>
      <c r="F413" s="15"/>
      <c r="G413" s="15" t="str">
        <f t="shared" si="6"/>
        <v/>
      </c>
    </row>
    <row r="414" spans="2:7" ht="15">
      <c r="B414" s="19"/>
      <c r="C414" s="13"/>
      <c r="D414" s="13"/>
      <c r="E414" s="15"/>
      <c r="F414" s="15"/>
      <c r="G414" s="15" t="str">
        <f t="shared" si="6"/>
        <v/>
      </c>
    </row>
    <row r="415" spans="2:7" ht="15">
      <c r="B415" s="19"/>
      <c r="C415" s="13"/>
      <c r="D415" s="13"/>
      <c r="E415" s="15"/>
      <c r="F415" s="15"/>
      <c r="G415" s="15" t="str">
        <f t="shared" si="6"/>
        <v/>
      </c>
    </row>
    <row r="416" spans="2:7" ht="15">
      <c r="B416" s="19"/>
      <c r="C416" s="13"/>
      <c r="D416" s="13"/>
      <c r="E416" s="15"/>
      <c r="F416" s="15"/>
      <c r="G416" s="15" t="str">
        <f t="shared" si="6"/>
        <v/>
      </c>
    </row>
    <row r="417" spans="2:7" ht="15">
      <c r="B417" s="19"/>
      <c r="C417" s="13"/>
      <c r="D417" s="13"/>
      <c r="E417" s="15"/>
      <c r="F417" s="15"/>
      <c r="G417" s="15" t="str">
        <f t="shared" si="6"/>
        <v/>
      </c>
    </row>
    <row r="418" spans="2:7" ht="15">
      <c r="B418" s="19"/>
      <c r="C418" s="13"/>
      <c r="D418" s="13"/>
      <c r="E418" s="15"/>
      <c r="F418" s="15"/>
      <c r="G418" s="15" t="str">
        <f t="shared" si="6"/>
        <v/>
      </c>
    </row>
    <row r="419" spans="2:7" ht="15">
      <c r="B419" s="19"/>
      <c r="C419" s="13"/>
      <c r="D419" s="13"/>
      <c r="E419" s="15"/>
      <c r="F419" s="15"/>
      <c r="G419" s="15" t="str">
        <f t="shared" si="6"/>
        <v/>
      </c>
    </row>
    <row r="420" spans="2:7" ht="15">
      <c r="B420" s="19"/>
      <c r="C420" s="13"/>
      <c r="D420" s="13"/>
      <c r="E420" s="15"/>
      <c r="F420" s="15"/>
      <c r="G420" s="15" t="str">
        <f t="shared" si="6"/>
        <v/>
      </c>
    </row>
    <row r="421" spans="2:7" ht="15">
      <c r="B421" s="19"/>
      <c r="C421" s="13"/>
      <c r="D421" s="13"/>
      <c r="E421" s="15"/>
      <c r="F421" s="15"/>
      <c r="G421" s="15" t="str">
        <f t="shared" si="6"/>
        <v/>
      </c>
    </row>
    <row r="422" spans="2:7" ht="15">
      <c r="B422" s="19"/>
      <c r="C422" s="13"/>
      <c r="D422" s="13"/>
      <c r="E422" s="15"/>
      <c r="F422" s="15"/>
      <c r="G422" s="15" t="str">
        <f t="shared" si="6"/>
        <v/>
      </c>
    </row>
    <row r="423" spans="2:7" ht="15">
      <c r="B423" s="19"/>
      <c r="C423" s="13"/>
      <c r="D423" s="13"/>
      <c r="E423" s="15"/>
      <c r="F423" s="15"/>
      <c r="G423" s="15" t="str">
        <f t="shared" si="6"/>
        <v/>
      </c>
    </row>
    <row r="424" spans="2:7" ht="15">
      <c r="B424" s="19"/>
      <c r="C424" s="13"/>
      <c r="D424" s="13"/>
      <c r="E424" s="15"/>
      <c r="F424" s="15"/>
      <c r="G424" s="15" t="str">
        <f t="shared" si="6"/>
        <v/>
      </c>
    </row>
    <row r="425" spans="2:7" ht="15">
      <c r="B425" s="19"/>
      <c r="C425" s="13"/>
      <c r="D425" s="13"/>
      <c r="E425" s="15"/>
      <c r="F425" s="15"/>
      <c r="G425" s="15" t="str">
        <f t="shared" si="6"/>
        <v/>
      </c>
    </row>
    <row r="426" spans="2:7" ht="15">
      <c r="B426" s="19"/>
      <c r="C426" s="13"/>
      <c r="D426" s="13"/>
      <c r="E426" s="15"/>
      <c r="F426" s="15"/>
      <c r="G426" s="15" t="str">
        <f t="shared" si="6"/>
        <v/>
      </c>
    </row>
    <row r="427" spans="2:7" ht="15">
      <c r="B427" s="19"/>
      <c r="C427" s="13"/>
      <c r="D427" s="13"/>
      <c r="E427" s="15"/>
      <c r="F427" s="15"/>
      <c r="G427" s="15" t="str">
        <f t="shared" si="6"/>
        <v/>
      </c>
    </row>
    <row r="428" spans="2:7" ht="15">
      <c r="B428" s="19"/>
      <c r="C428" s="13"/>
      <c r="D428" s="13"/>
      <c r="E428" s="15"/>
      <c r="F428" s="15"/>
      <c r="G428" s="15" t="str">
        <f t="shared" si="6"/>
        <v/>
      </c>
    </row>
    <row r="429" spans="2:7" ht="15">
      <c r="B429" s="19"/>
      <c r="C429" s="13"/>
      <c r="D429" s="13"/>
      <c r="E429" s="15"/>
      <c r="F429" s="15"/>
      <c r="G429" s="15" t="str">
        <f t="shared" si="6"/>
        <v/>
      </c>
    </row>
    <row r="430" spans="2:7" ht="15">
      <c r="B430" s="19"/>
      <c r="C430" s="13"/>
      <c r="D430" s="13"/>
      <c r="E430" s="15"/>
      <c r="F430" s="15"/>
      <c r="G430" s="15" t="str">
        <f t="shared" si="6"/>
        <v/>
      </c>
    </row>
    <row r="431" spans="2:7" ht="15">
      <c r="B431" s="19"/>
      <c r="C431" s="13"/>
      <c r="D431" s="13"/>
      <c r="E431" s="15"/>
      <c r="F431" s="15"/>
      <c r="G431" s="15" t="str">
        <f t="shared" si="6"/>
        <v/>
      </c>
    </row>
    <row r="432" spans="2:7" ht="15">
      <c r="B432" s="19"/>
      <c r="C432" s="13"/>
      <c r="D432" s="13"/>
      <c r="E432" s="15"/>
      <c r="F432" s="15"/>
      <c r="G432" s="15" t="str">
        <f t="shared" si="6"/>
        <v/>
      </c>
    </row>
    <row r="433" spans="2:7" ht="15">
      <c r="B433" s="19"/>
      <c r="C433" s="13"/>
      <c r="D433" s="13"/>
      <c r="E433" s="15"/>
      <c r="F433" s="15"/>
      <c r="G433" s="15" t="str">
        <f t="shared" si="6"/>
        <v/>
      </c>
    </row>
    <row r="434" spans="2:7" ht="15">
      <c r="B434" s="19"/>
      <c r="C434" s="13"/>
      <c r="D434" s="13"/>
      <c r="E434" s="15"/>
      <c r="F434" s="15"/>
      <c r="G434" s="15" t="str">
        <f t="shared" si="6"/>
        <v/>
      </c>
    </row>
    <row r="435" spans="2:7" ht="15">
      <c r="B435" s="19"/>
      <c r="C435" s="13"/>
      <c r="D435" s="13"/>
      <c r="E435" s="15"/>
      <c r="F435" s="15"/>
      <c r="G435" s="15" t="str">
        <f t="shared" si="6"/>
        <v/>
      </c>
    </row>
    <row r="436" spans="2:7" ht="15">
      <c r="B436" s="19"/>
      <c r="C436" s="13"/>
      <c r="D436" s="13"/>
      <c r="E436" s="15"/>
      <c r="F436" s="15"/>
      <c r="G436" s="15" t="str">
        <f t="shared" si="6"/>
        <v/>
      </c>
    </row>
    <row r="437" spans="2:7" ht="15">
      <c r="B437" s="19"/>
      <c r="C437" s="13"/>
      <c r="D437" s="13"/>
      <c r="E437" s="15"/>
      <c r="F437" s="15"/>
      <c r="G437" s="15" t="str">
        <f t="shared" si="6"/>
        <v/>
      </c>
    </row>
    <row r="438" spans="2:7" ht="15">
      <c r="B438" s="19"/>
      <c r="C438" s="13"/>
      <c r="D438" s="13"/>
      <c r="E438" s="15"/>
      <c r="F438" s="15"/>
      <c r="G438" s="15" t="str">
        <f t="shared" si="6"/>
        <v/>
      </c>
    </row>
    <row r="439" spans="2:7" ht="15">
      <c r="B439" s="19"/>
      <c r="C439" s="13"/>
      <c r="D439" s="13"/>
      <c r="E439" s="15"/>
      <c r="F439" s="15"/>
      <c r="G439" s="15" t="str">
        <f t="shared" si="6"/>
        <v/>
      </c>
    </row>
    <row r="440" spans="2:7" ht="15">
      <c r="B440" s="19"/>
      <c r="C440" s="13"/>
      <c r="D440" s="13"/>
      <c r="E440" s="15"/>
      <c r="F440" s="15"/>
      <c r="G440" s="15" t="str">
        <f t="shared" si="6"/>
        <v/>
      </c>
    </row>
    <row r="441" spans="2:7" ht="15">
      <c r="B441" s="19"/>
      <c r="C441" s="13"/>
      <c r="D441" s="13"/>
      <c r="E441" s="15"/>
      <c r="F441" s="15"/>
      <c r="G441" s="15" t="str">
        <f t="shared" si="6"/>
        <v/>
      </c>
    </row>
    <row r="442" spans="2:7" ht="15">
      <c r="B442" s="19"/>
      <c r="C442" s="13"/>
      <c r="D442" s="13"/>
      <c r="E442" s="15"/>
      <c r="F442" s="15"/>
      <c r="G442" s="15" t="str">
        <f t="shared" si="6"/>
        <v/>
      </c>
    </row>
    <row r="443" spans="2:7" ht="15">
      <c r="B443" s="19"/>
      <c r="C443" s="13"/>
      <c r="D443" s="13"/>
      <c r="E443" s="15"/>
      <c r="F443" s="15"/>
      <c r="G443" s="15" t="str">
        <f t="shared" si="6"/>
        <v/>
      </c>
    </row>
    <row r="444" spans="2:7" ht="15">
      <c r="B444" s="19"/>
      <c r="C444" s="13"/>
      <c r="D444" s="13"/>
      <c r="E444" s="15"/>
      <c r="F444" s="15"/>
      <c r="G444" s="15" t="str">
        <f t="shared" si="6"/>
        <v/>
      </c>
    </row>
    <row r="445" spans="2:7" ht="15">
      <c r="B445" s="19"/>
      <c r="C445" s="13"/>
      <c r="D445" s="13"/>
      <c r="E445" s="15"/>
      <c r="F445" s="15"/>
      <c r="G445" s="15" t="str">
        <f t="shared" si="6"/>
        <v/>
      </c>
    </row>
    <row r="446" spans="2:7" ht="15">
      <c r="B446" s="19"/>
      <c r="C446" s="13"/>
      <c r="D446" s="13"/>
      <c r="E446" s="15"/>
      <c r="F446" s="15"/>
      <c r="G446" s="15" t="str">
        <f t="shared" si="6"/>
        <v/>
      </c>
    </row>
    <row r="447" spans="2:7" ht="15">
      <c r="B447" s="19"/>
      <c r="C447" s="13"/>
      <c r="D447" s="13"/>
      <c r="E447" s="15"/>
      <c r="F447" s="15"/>
      <c r="G447" s="15" t="str">
        <f t="shared" si="6"/>
        <v/>
      </c>
    </row>
    <row r="448" spans="2:7" ht="15">
      <c r="B448" s="19"/>
      <c r="C448" s="13"/>
      <c r="D448" s="13"/>
      <c r="E448" s="15"/>
      <c r="F448" s="15"/>
      <c r="G448" s="15" t="str">
        <f t="shared" si="6"/>
        <v/>
      </c>
    </row>
    <row r="449" spans="2:7" ht="15">
      <c r="B449" s="19"/>
      <c r="C449" s="13"/>
      <c r="D449" s="13"/>
      <c r="E449" s="15"/>
      <c r="F449" s="15"/>
      <c r="G449" s="15" t="str">
        <f t="shared" si="6"/>
        <v/>
      </c>
    </row>
    <row r="450" spans="2:7" ht="15">
      <c r="B450" s="19"/>
      <c r="C450" s="13"/>
      <c r="D450" s="13"/>
      <c r="E450" s="15"/>
      <c r="F450" s="15"/>
      <c r="G450" s="15" t="str">
        <f t="shared" si="6"/>
        <v/>
      </c>
    </row>
    <row r="451" spans="2:7" ht="15">
      <c r="B451" s="19"/>
      <c r="C451" s="13"/>
      <c r="D451" s="13"/>
      <c r="E451" s="15"/>
      <c r="F451" s="15"/>
      <c r="G451" s="15" t="str">
        <f t="shared" si="6"/>
        <v/>
      </c>
    </row>
    <row r="452" spans="2:7" ht="15">
      <c r="B452" s="19"/>
      <c r="C452" s="13"/>
      <c r="D452" s="13"/>
      <c r="E452" s="15"/>
      <c r="F452" s="15"/>
      <c r="G452" s="15" t="str">
        <f t="shared" si="6"/>
        <v/>
      </c>
    </row>
    <row r="453" spans="2:7" ht="15">
      <c r="B453" s="19"/>
      <c r="C453" s="13"/>
      <c r="D453" s="13"/>
      <c r="E453" s="15"/>
      <c r="F453" s="15"/>
      <c r="G453" s="15" t="str">
        <f t="shared" si="6"/>
        <v/>
      </c>
    </row>
    <row r="454" spans="2:7" ht="15">
      <c r="B454" s="19"/>
      <c r="C454" s="13"/>
      <c r="D454" s="13"/>
      <c r="E454" s="15"/>
      <c r="F454" s="15"/>
      <c r="G454" s="15" t="str">
        <f t="shared" si="6"/>
        <v/>
      </c>
    </row>
    <row r="455" spans="2:7" ht="15">
      <c r="B455" s="19"/>
      <c r="C455" s="13"/>
      <c r="D455" s="13"/>
      <c r="E455" s="15"/>
      <c r="F455" s="15"/>
      <c r="G455" s="15" t="str">
        <f t="shared" si="6"/>
        <v/>
      </c>
    </row>
    <row r="456" spans="2:7" ht="15">
      <c r="B456" s="19"/>
      <c r="C456" s="13"/>
      <c r="D456" s="13"/>
      <c r="E456" s="15"/>
      <c r="F456" s="15"/>
      <c r="G456" s="15" t="str">
        <f t="shared" si="6"/>
        <v/>
      </c>
    </row>
    <row r="457" spans="2:7" ht="15">
      <c r="B457" s="19"/>
      <c r="C457" s="13"/>
      <c r="D457" s="13"/>
      <c r="E457" s="15"/>
      <c r="F457" s="15"/>
      <c r="G457" s="15" t="str">
        <f t="shared" si="6"/>
        <v/>
      </c>
    </row>
    <row r="458" spans="2:7" ht="15">
      <c r="B458" s="19"/>
      <c r="C458" s="13"/>
      <c r="D458" s="13"/>
      <c r="E458" s="15"/>
      <c r="F458" s="15"/>
      <c r="G458" s="15" t="str">
        <f t="shared" si="6"/>
        <v/>
      </c>
    </row>
    <row r="459" spans="2:7" ht="15">
      <c r="B459" s="19"/>
      <c r="C459" s="13"/>
      <c r="D459" s="13"/>
      <c r="E459" s="15"/>
      <c r="F459" s="15"/>
      <c r="G459" s="15" t="str">
        <f t="shared" si="6"/>
        <v/>
      </c>
    </row>
    <row r="460" spans="2:7" ht="15">
      <c r="B460" s="19"/>
      <c r="C460" s="13"/>
      <c r="D460" s="13"/>
      <c r="E460" s="15"/>
      <c r="F460" s="15"/>
      <c r="G460" s="15" t="str">
        <f t="shared" si="6"/>
        <v/>
      </c>
    </row>
    <row r="461" spans="2:7" ht="15">
      <c r="B461" s="19"/>
      <c r="C461" s="13"/>
      <c r="D461" s="13"/>
      <c r="E461" s="15"/>
      <c r="F461" s="15"/>
      <c r="G461" s="15" t="str">
        <f t="shared" si="6"/>
        <v/>
      </c>
    </row>
    <row r="462" spans="2:7" ht="15">
      <c r="B462" s="19"/>
      <c r="C462" s="13"/>
      <c r="D462" s="13"/>
      <c r="E462" s="15"/>
      <c r="F462" s="15"/>
      <c r="G462" s="15" t="str">
        <f t="shared" si="6"/>
        <v/>
      </c>
    </row>
    <row r="463" spans="2:7" ht="15">
      <c r="B463" s="19"/>
      <c r="C463" s="13"/>
      <c r="D463" s="13"/>
      <c r="E463" s="15"/>
      <c r="F463" s="15"/>
      <c r="G463" s="15" t="str">
        <f t="shared" si="6"/>
        <v/>
      </c>
    </row>
    <row r="464" spans="2:7" ht="15">
      <c r="B464" s="19"/>
      <c r="C464" s="13"/>
      <c r="D464" s="13"/>
      <c r="E464" s="15"/>
      <c r="F464" s="15"/>
      <c r="G464" s="15" t="str">
        <f t="shared" si="6"/>
        <v/>
      </c>
    </row>
    <row r="465" spans="2:7" ht="15">
      <c r="B465" s="19"/>
      <c r="C465" s="13"/>
      <c r="D465" s="13"/>
      <c r="E465" s="15"/>
      <c r="F465" s="15"/>
      <c r="G465" s="15" t="str">
        <f t="shared" si="6"/>
        <v/>
      </c>
    </row>
    <row r="466" spans="2:7" ht="15">
      <c r="B466" s="19"/>
      <c r="C466" s="13"/>
      <c r="D466" s="13"/>
      <c r="E466" s="15"/>
      <c r="F466" s="15"/>
      <c r="G466" s="15" t="str">
        <f t="shared" si="6"/>
        <v/>
      </c>
    </row>
    <row r="467" spans="2:7" ht="15">
      <c r="B467" s="19"/>
      <c r="C467" s="13"/>
      <c r="D467" s="13"/>
      <c r="E467" s="15"/>
      <c r="F467" s="15"/>
      <c r="G467" s="15" t="str">
        <f t="shared" si="6"/>
        <v/>
      </c>
    </row>
    <row r="468" spans="2:7" ht="15">
      <c r="B468" s="19"/>
      <c r="C468" s="13"/>
      <c r="D468" s="13"/>
      <c r="E468" s="15"/>
      <c r="F468" s="15"/>
      <c r="G468" s="15" t="str">
        <f t="shared" si="6"/>
        <v/>
      </c>
    </row>
    <row r="469" spans="2:7" ht="15">
      <c r="B469" s="19"/>
      <c r="C469" s="13"/>
      <c r="D469" s="13"/>
      <c r="E469" s="15"/>
      <c r="F469" s="15"/>
      <c r="G469" s="15" t="str">
        <f t="shared" si="6"/>
        <v/>
      </c>
    </row>
    <row r="470" spans="2:7" ht="15">
      <c r="B470" s="19"/>
      <c r="C470" s="13"/>
      <c r="D470" s="13"/>
      <c r="E470" s="15"/>
      <c r="F470" s="15"/>
      <c r="G470" s="15" t="str">
        <f t="shared" si="6"/>
        <v/>
      </c>
    </row>
    <row r="471" spans="2:7" ht="15">
      <c r="B471" s="19"/>
      <c r="C471" s="13"/>
      <c r="D471" s="13"/>
      <c r="E471" s="15"/>
      <c r="F471" s="15"/>
      <c r="G471" s="15" t="str">
        <f t="shared" si="6"/>
        <v/>
      </c>
    </row>
    <row r="472" spans="2:7" ht="15">
      <c r="B472" s="19"/>
      <c r="C472" s="13"/>
      <c r="D472" s="13"/>
      <c r="E472" s="15"/>
      <c r="F472" s="15"/>
      <c r="G472" s="15" t="str">
        <f t="shared" si="6"/>
        <v/>
      </c>
    </row>
    <row r="473" spans="2:7" ht="15">
      <c r="B473" s="19"/>
      <c r="C473" s="13"/>
      <c r="D473" s="13"/>
      <c r="E473" s="15"/>
      <c r="F473" s="15"/>
      <c r="G473" s="15" t="str">
        <f t="shared" si="6"/>
        <v/>
      </c>
    </row>
    <row r="474" spans="2:7" ht="15">
      <c r="B474" s="19"/>
      <c r="C474" s="13"/>
      <c r="D474" s="13"/>
      <c r="E474" s="15"/>
      <c r="F474" s="15"/>
      <c r="G474" s="15" t="str">
        <f t="shared" si="6"/>
        <v/>
      </c>
    </row>
    <row r="475" spans="2:7" ht="15">
      <c r="B475" s="19"/>
      <c r="C475" s="13"/>
      <c r="D475" s="13"/>
      <c r="E475" s="15"/>
      <c r="F475" s="15"/>
      <c r="G475" s="15" t="str">
        <f t="shared" si="6"/>
        <v/>
      </c>
    </row>
    <row r="476" spans="2:7" ht="15">
      <c r="B476" s="19"/>
      <c r="C476" s="13"/>
      <c r="D476" s="13"/>
      <c r="E476" s="15"/>
      <c r="F476" s="15"/>
      <c r="G476" s="15" t="str">
        <f t="shared" si="6"/>
        <v/>
      </c>
    </row>
    <row r="477" spans="2:7" ht="15">
      <c r="B477" s="19"/>
      <c r="C477" s="13"/>
      <c r="D477" s="13"/>
      <c r="E477" s="15"/>
      <c r="F477" s="15"/>
      <c r="G477" s="15" t="str">
        <f t="shared" si="6"/>
        <v/>
      </c>
    </row>
    <row r="478" spans="2:7" ht="15">
      <c r="B478" s="19"/>
      <c r="C478" s="13"/>
      <c r="D478" s="13"/>
      <c r="E478" s="15"/>
      <c r="F478" s="15"/>
      <c r="G478" s="15" t="str">
        <f t="shared" si="6"/>
        <v/>
      </c>
    </row>
    <row r="479" spans="2:7" ht="15">
      <c r="B479" s="19"/>
      <c r="C479" s="13"/>
      <c r="D479" s="13"/>
      <c r="E479" s="15"/>
      <c r="F479" s="15"/>
      <c r="G479" s="15" t="str">
        <f t="shared" si="6"/>
        <v/>
      </c>
    </row>
    <row r="480" spans="2:7" ht="15">
      <c r="B480" s="19"/>
      <c r="C480" s="13"/>
      <c r="D480" s="13"/>
      <c r="E480" s="15"/>
      <c r="F480" s="15"/>
      <c r="G480" s="15" t="str">
        <f t="shared" si="6"/>
        <v/>
      </c>
    </row>
    <row r="481" spans="2:7" ht="15">
      <c r="B481" s="19"/>
      <c r="C481" s="13"/>
      <c r="D481" s="13"/>
      <c r="E481" s="15"/>
      <c r="F481" s="15"/>
      <c r="G481" s="15" t="str">
        <f t="shared" si="6"/>
        <v/>
      </c>
    </row>
    <row r="482" spans="2:7" ht="15">
      <c r="B482" s="19"/>
      <c r="C482" s="13"/>
      <c r="D482" s="13"/>
      <c r="E482" s="15"/>
      <c r="F482" s="15"/>
      <c r="G482" s="15" t="str">
        <f t="shared" si="6"/>
        <v/>
      </c>
    </row>
    <row r="483" spans="2:7" ht="15">
      <c r="B483" s="19"/>
      <c r="C483" s="13"/>
      <c r="D483" s="13"/>
      <c r="E483" s="15"/>
      <c r="F483" s="15"/>
      <c r="G483" s="15" t="str">
        <f t="shared" si="6"/>
        <v/>
      </c>
    </row>
    <row r="484" spans="2:7" ht="15">
      <c r="B484" s="19"/>
      <c r="C484" s="13"/>
      <c r="D484" s="13"/>
      <c r="E484" s="15"/>
      <c r="F484" s="15"/>
      <c r="G484" s="15" t="str">
        <f t="shared" si="6"/>
        <v/>
      </c>
    </row>
    <row r="485" spans="2:7" ht="15">
      <c r="B485" s="19"/>
      <c r="C485" s="13"/>
      <c r="D485" s="13"/>
      <c r="E485" s="15"/>
      <c r="F485" s="15"/>
      <c r="G485" s="15" t="str">
        <f t="shared" si="6"/>
        <v/>
      </c>
    </row>
    <row r="486" spans="2:7" ht="15">
      <c r="B486" s="19"/>
      <c r="C486" s="13"/>
      <c r="D486" s="13"/>
      <c r="E486" s="15"/>
      <c r="F486" s="15"/>
      <c r="G486" s="15" t="str">
        <f t="shared" si="6"/>
        <v/>
      </c>
    </row>
    <row r="487" spans="2:7" ht="15">
      <c r="B487" s="19"/>
      <c r="C487" s="13"/>
      <c r="D487" s="13"/>
      <c r="E487" s="15"/>
      <c r="F487" s="15"/>
      <c r="G487" s="15" t="str">
        <f t="shared" si="6"/>
        <v/>
      </c>
    </row>
    <row r="488" spans="2:7" ht="15">
      <c r="B488" s="19"/>
      <c r="C488" s="13"/>
      <c r="D488" s="13"/>
      <c r="E488" s="15"/>
      <c r="F488" s="15"/>
      <c r="G488" s="15" t="str">
        <f t="shared" si="6"/>
        <v/>
      </c>
    </row>
    <row r="489" spans="2:7" ht="15">
      <c r="B489" s="19"/>
      <c r="C489" s="13"/>
      <c r="D489" s="13"/>
      <c r="E489" s="15"/>
      <c r="F489" s="15"/>
      <c r="G489" s="15" t="str">
        <f t="shared" si="6"/>
        <v/>
      </c>
    </row>
    <row r="490" spans="2:7" ht="15">
      <c r="B490" s="19"/>
      <c r="C490" s="13"/>
      <c r="D490" s="13"/>
      <c r="E490" s="15"/>
      <c r="F490" s="15"/>
      <c r="G490" s="15" t="str">
        <f t="shared" si="6"/>
        <v/>
      </c>
    </row>
    <row r="491" spans="2:7" ht="15">
      <c r="B491" s="19"/>
      <c r="C491" s="13"/>
      <c r="D491" s="13"/>
      <c r="E491" s="15"/>
      <c r="F491" s="15"/>
      <c r="G491" s="15" t="str">
        <f t="shared" si="6"/>
        <v/>
      </c>
    </row>
    <row r="492" spans="2:7" ht="15">
      <c r="B492" s="19"/>
      <c r="C492" s="13"/>
      <c r="D492" s="13"/>
      <c r="E492" s="15"/>
      <c r="F492" s="15"/>
      <c r="G492" s="15" t="str">
        <f t="shared" si="6"/>
        <v/>
      </c>
    </row>
    <row r="493" spans="2:7" ht="15">
      <c r="B493" s="19"/>
      <c r="C493" s="13"/>
      <c r="D493" s="13"/>
      <c r="E493" s="15"/>
      <c r="F493" s="15"/>
      <c r="G493" s="15" t="str">
        <f t="shared" si="6"/>
        <v/>
      </c>
    </row>
    <row r="494" spans="2:7" ht="15">
      <c r="B494" s="19"/>
      <c r="C494" s="13"/>
      <c r="D494" s="13"/>
      <c r="E494" s="15"/>
      <c r="F494" s="15"/>
      <c r="G494" s="15" t="str">
        <f t="shared" si="6"/>
        <v/>
      </c>
    </row>
    <row r="495" spans="2:7" ht="15">
      <c r="B495" s="19"/>
      <c r="C495" s="13"/>
      <c r="D495" s="13"/>
      <c r="E495" s="15"/>
      <c r="F495" s="15"/>
      <c r="G495" s="15" t="str">
        <f t="shared" si="6"/>
        <v/>
      </c>
    </row>
    <row r="496" spans="2:7" ht="15">
      <c r="B496" s="19"/>
      <c r="C496" s="13"/>
      <c r="D496" s="13"/>
      <c r="E496" s="15"/>
      <c r="F496" s="15"/>
      <c r="G496" s="15" t="str">
        <f t="shared" si="6"/>
        <v/>
      </c>
    </row>
    <row r="497" spans="2:7" ht="15">
      <c r="B497" s="19"/>
      <c r="C497" s="13"/>
      <c r="D497" s="13"/>
      <c r="E497" s="15"/>
      <c r="F497" s="15"/>
      <c r="G497" s="15" t="str">
        <f t="shared" si="6"/>
        <v/>
      </c>
    </row>
    <row r="498" spans="2:7" ht="15">
      <c r="B498" s="19"/>
      <c r="C498" s="13"/>
      <c r="D498" s="13"/>
      <c r="E498" s="15"/>
      <c r="F498" s="15"/>
      <c r="G498" s="15" t="str">
        <f t="shared" si="6"/>
        <v/>
      </c>
    </row>
    <row r="499" spans="2:7" ht="15">
      <c r="B499" s="19"/>
      <c r="C499" s="13"/>
      <c r="D499" s="13"/>
      <c r="E499" s="15"/>
      <c r="F499" s="15"/>
      <c r="G499" s="15" t="str">
        <f t="shared" si="6"/>
        <v/>
      </c>
    </row>
    <row r="500" spans="2:7" ht="15">
      <c r="B500" s="19"/>
      <c r="C500" s="13"/>
      <c r="D500" s="13"/>
      <c r="E500" s="15"/>
      <c r="F500" s="15"/>
      <c r="G500" s="15" t="str">
        <f t="shared" si="6"/>
        <v/>
      </c>
    </row>
    <row r="501" spans="2:7" ht="15">
      <c r="B501" s="19"/>
      <c r="C501" s="13"/>
      <c r="D501" s="13"/>
      <c r="E501" s="15"/>
      <c r="F501" s="15"/>
      <c r="G501" s="15" t="str">
        <f t="shared" si="6"/>
        <v/>
      </c>
    </row>
    <row r="502" spans="2:7" ht="15">
      <c r="B502" s="19"/>
      <c r="C502" s="13"/>
      <c r="D502" s="13"/>
      <c r="E502" s="15"/>
      <c r="F502" s="15"/>
      <c r="G502" s="15" t="str">
        <f t="shared" si="6"/>
        <v/>
      </c>
    </row>
    <row r="503" spans="2:7" ht="15">
      <c r="B503" s="19"/>
      <c r="C503" s="13"/>
      <c r="D503" s="13"/>
      <c r="E503" s="15"/>
      <c r="F503" s="15"/>
      <c r="G503" s="15" t="str">
        <f t="shared" si="6"/>
        <v/>
      </c>
    </row>
    <row r="504" spans="2:7" ht="15">
      <c r="B504" s="19"/>
      <c r="C504" s="13"/>
      <c r="D504" s="13"/>
      <c r="E504" s="15"/>
      <c r="F504" s="15"/>
      <c r="G504" s="15" t="str">
        <f t="shared" si="6"/>
        <v/>
      </c>
    </row>
    <row r="505" spans="2:7" ht="15">
      <c r="B505" s="19"/>
      <c r="C505" s="13"/>
      <c r="D505" s="13"/>
      <c r="E505" s="15"/>
      <c r="F505" s="15"/>
      <c r="G505" s="15" t="str">
        <f t="shared" si="6"/>
        <v/>
      </c>
    </row>
    <row r="506" spans="2:7" ht="14"/>
    <row r="507" spans="2:7" ht="14"/>
    <row r="508" spans="2:7" ht="14"/>
    <row r="509" spans="2:7" ht="14"/>
    <row r="510" spans="2:7" ht="14"/>
    <row r="511" spans="2:7" ht="14"/>
    <row r="512" spans="2:7" ht="14"/>
    <row r="513" ht="14"/>
    <row r="514" ht="14"/>
    <row r="515" ht="14"/>
    <row r="516" ht="14"/>
    <row r="517" ht="14"/>
    <row r="518" ht="14"/>
    <row r="519" ht="14"/>
    <row r="520" ht="14"/>
    <row r="521" ht="14"/>
    <row r="522" ht="14"/>
    <row r="523" ht="14"/>
    <row r="524" ht="14"/>
    <row r="525" ht="14"/>
    <row r="526" ht="14"/>
    <row r="527" ht="14"/>
    <row r="528" ht="14"/>
    <row r="529" ht="14"/>
    <row r="530" ht="14"/>
    <row r="531" ht="14"/>
    <row r="532" ht="14"/>
    <row r="533" ht="14"/>
    <row r="534" ht="14"/>
    <row r="535" ht="14"/>
    <row r="536" ht="14"/>
    <row r="537" ht="14"/>
    <row r="538" ht="14"/>
    <row r="539" ht="14"/>
    <row r="540" ht="14"/>
    <row r="541" ht="14"/>
    <row r="542" ht="14"/>
    <row r="543" ht="14"/>
    <row r="544" ht="14"/>
    <row r="545" ht="14"/>
    <row r="546" ht="14"/>
    <row r="547" ht="14"/>
    <row r="548" ht="14"/>
    <row r="549" ht="14"/>
    <row r="550" ht="14"/>
    <row r="551" ht="14"/>
    <row r="552" ht="14"/>
    <row r="553" ht="14"/>
    <row r="554" ht="14"/>
    <row r="555" ht="14"/>
    <row r="556" ht="14"/>
    <row r="557" ht="14"/>
    <row r="558" ht="14"/>
    <row r="559" ht="14"/>
    <row r="560" ht="14"/>
    <row r="561" ht="14"/>
    <row r="562" ht="14"/>
    <row r="563" ht="14"/>
    <row r="564" ht="14"/>
    <row r="565" ht="14"/>
    <row r="566" ht="14"/>
    <row r="567" ht="14"/>
    <row r="568" ht="14"/>
    <row r="569" ht="14"/>
    <row r="570" ht="14"/>
    <row r="571" ht="14"/>
    <row r="572" ht="14"/>
    <row r="573" ht="14"/>
    <row r="574" ht="14"/>
    <row r="575" ht="14"/>
    <row r="576" ht="14"/>
    <row r="577" ht="14"/>
    <row r="578" ht="14"/>
    <row r="579" ht="14"/>
    <row r="580" ht="14"/>
    <row r="581" ht="14"/>
    <row r="582" ht="14"/>
    <row r="583" ht="14"/>
    <row r="584" ht="14"/>
    <row r="585" ht="14"/>
    <row r="586" ht="14"/>
    <row r="587" ht="14"/>
    <row r="588" ht="14"/>
    <row r="589" ht="14"/>
    <row r="590" ht="14"/>
    <row r="591" ht="14"/>
    <row r="592" ht="14"/>
    <row r="593" ht="14"/>
    <row r="594" ht="14"/>
    <row r="595" ht="14"/>
    <row r="596" ht="14"/>
    <row r="597" ht="14"/>
    <row r="598" ht="14"/>
    <row r="599" ht="14"/>
    <row r="600" ht="14"/>
    <row r="601" ht="14"/>
    <row r="602" ht="14"/>
    <row r="603" ht="14"/>
    <row r="604" ht="14"/>
    <row r="605" ht="14"/>
    <row r="606" ht="14"/>
    <row r="607" ht="14"/>
    <row r="608" ht="14"/>
    <row r="609" ht="14"/>
    <row r="610" ht="14"/>
    <row r="611" ht="14"/>
    <row r="612" ht="14"/>
    <row r="613" ht="14"/>
    <row r="614" ht="14"/>
    <row r="615" ht="14"/>
    <row r="616" ht="14"/>
    <row r="617" ht="14"/>
    <row r="618" ht="14"/>
    <row r="619" ht="14"/>
    <row r="620" ht="14"/>
    <row r="621" ht="14"/>
    <row r="622" ht="14"/>
    <row r="623" ht="14"/>
    <row r="624" ht="14"/>
    <row r="625" ht="14"/>
    <row r="626" ht="14"/>
    <row r="627" ht="14"/>
    <row r="628" ht="14"/>
    <row r="629" ht="14"/>
    <row r="630" ht="14"/>
    <row r="631" ht="14"/>
    <row r="632" ht="14"/>
    <row r="633" ht="14"/>
    <row r="634" ht="14"/>
    <row r="635" ht="14"/>
    <row r="636" ht="14"/>
    <row r="637" ht="14"/>
    <row r="638" ht="14"/>
    <row r="639" ht="14"/>
    <row r="640" ht="14"/>
    <row r="641" ht="14"/>
    <row r="642" ht="14"/>
    <row r="643" ht="14"/>
    <row r="644" ht="14"/>
    <row r="645" ht="14"/>
    <row r="646" ht="14"/>
    <row r="647" ht="14"/>
    <row r="648" ht="14"/>
    <row r="649" ht="14"/>
    <row r="650" ht="14"/>
    <row r="651" ht="14"/>
    <row r="652" ht="14"/>
    <row r="653" ht="14"/>
    <row r="654" ht="14"/>
    <row r="655" ht="14"/>
    <row r="656" ht="14"/>
    <row r="657" ht="14"/>
    <row r="658" ht="14"/>
    <row r="659" ht="14"/>
    <row r="660" ht="14"/>
    <row r="661" ht="14"/>
    <row r="662" ht="14"/>
    <row r="663" ht="14"/>
    <row r="664" ht="14"/>
    <row r="665" ht="14"/>
    <row r="666" ht="14"/>
    <row r="667" ht="14"/>
    <row r="668" ht="14"/>
    <row r="669" ht="14"/>
    <row r="670" ht="14"/>
    <row r="671" ht="14"/>
    <row r="672" ht="14"/>
    <row r="673" ht="14"/>
    <row r="674" ht="14"/>
    <row r="675" ht="14"/>
    <row r="676" ht="14"/>
    <row r="677" ht="14"/>
    <row r="678" ht="14"/>
    <row r="679" ht="14"/>
    <row r="680" ht="14"/>
    <row r="681" ht="14"/>
    <row r="682" ht="14"/>
    <row r="683" ht="14"/>
    <row r="684" ht="14"/>
    <row r="685" ht="14"/>
    <row r="686" ht="14"/>
    <row r="687" ht="14"/>
    <row r="688" ht="14"/>
    <row r="689" ht="14"/>
    <row r="690" ht="14"/>
    <row r="691" ht="14"/>
    <row r="692" ht="14"/>
    <row r="693" ht="14"/>
    <row r="694" ht="14"/>
    <row r="695" ht="14"/>
    <row r="696" ht="14"/>
    <row r="697" ht="14"/>
    <row r="698" ht="14"/>
    <row r="699" ht="14"/>
    <row r="700" ht="14"/>
    <row r="701" ht="14"/>
    <row r="702" ht="14"/>
    <row r="703" ht="14"/>
    <row r="704" ht="14"/>
    <row r="705" ht="14"/>
    <row r="706" ht="14"/>
    <row r="707" ht="14"/>
    <row r="708" ht="14"/>
    <row r="709" ht="14"/>
    <row r="710" ht="14"/>
    <row r="711" ht="14"/>
    <row r="712" ht="14"/>
    <row r="713" ht="14"/>
    <row r="714" ht="14"/>
    <row r="715" ht="14"/>
    <row r="716" ht="14"/>
    <row r="717" ht="14"/>
    <row r="718" ht="14"/>
    <row r="719" ht="14"/>
    <row r="720" ht="14"/>
    <row r="721" ht="14"/>
    <row r="722" ht="14"/>
    <row r="723" ht="14"/>
    <row r="724" ht="14"/>
    <row r="725" ht="14"/>
    <row r="726" ht="14"/>
    <row r="727" ht="14"/>
    <row r="728" ht="14"/>
    <row r="729" ht="14"/>
    <row r="730" ht="14"/>
    <row r="731" ht="14"/>
    <row r="732" ht="14"/>
    <row r="733" ht="14"/>
    <row r="734" ht="14"/>
    <row r="735" ht="14"/>
    <row r="736" ht="14"/>
    <row r="737" ht="14"/>
    <row r="738" ht="14"/>
    <row r="739" ht="14"/>
    <row r="740" ht="14"/>
    <row r="741" ht="14"/>
    <row r="742" ht="14"/>
    <row r="743" ht="14"/>
    <row r="744" ht="14"/>
    <row r="745" ht="14"/>
    <row r="746" ht="14"/>
    <row r="747" ht="14"/>
    <row r="748" ht="14"/>
    <row r="749" ht="14"/>
    <row r="750" ht="14"/>
    <row r="751" ht="14"/>
    <row r="752" ht="14"/>
    <row r="753" ht="14"/>
    <row r="754" ht="14"/>
    <row r="755" ht="14"/>
    <row r="756" ht="14"/>
    <row r="757" ht="14"/>
    <row r="758" ht="14"/>
    <row r="759" ht="14"/>
    <row r="760" ht="14"/>
    <row r="761" ht="14"/>
    <row r="762" ht="14"/>
    <row r="763" ht="14"/>
    <row r="764" ht="14"/>
    <row r="765" ht="14"/>
    <row r="766" ht="14"/>
    <row r="767" ht="14"/>
    <row r="768" ht="14"/>
    <row r="769" ht="14"/>
    <row r="770" ht="14"/>
    <row r="771" ht="14"/>
    <row r="772" ht="14"/>
    <row r="773" ht="14"/>
    <row r="774" ht="14"/>
    <row r="775" ht="14"/>
    <row r="776" ht="14"/>
    <row r="777" ht="14"/>
    <row r="778" ht="14"/>
    <row r="779" ht="14"/>
    <row r="780" ht="14"/>
    <row r="781" ht="14"/>
    <row r="782" ht="14"/>
    <row r="783" ht="14"/>
    <row r="784" ht="14"/>
    <row r="785" ht="14"/>
    <row r="786" ht="14"/>
    <row r="787" ht="14"/>
    <row r="788" ht="14"/>
    <row r="789" ht="14"/>
    <row r="790" ht="14"/>
    <row r="791" ht="14"/>
    <row r="792" ht="14"/>
    <row r="793" ht="14"/>
    <row r="794" ht="14"/>
    <row r="795" ht="14"/>
    <row r="796" ht="14"/>
    <row r="797" ht="14"/>
    <row r="798" ht="14"/>
    <row r="799" ht="14"/>
    <row r="800" ht="14"/>
    <row r="801" ht="14"/>
    <row r="802" ht="14"/>
    <row r="803" ht="14"/>
    <row r="804" ht="14"/>
    <row r="805" ht="14"/>
    <row r="806" ht="14"/>
    <row r="807" ht="14"/>
    <row r="808" ht="14"/>
    <row r="809" ht="14"/>
    <row r="810" ht="14"/>
    <row r="811" ht="14"/>
    <row r="812" ht="14"/>
    <row r="813" ht="14"/>
    <row r="814" ht="14"/>
    <row r="815" ht="14"/>
    <row r="816" ht="14"/>
    <row r="817" ht="14"/>
    <row r="818" ht="14"/>
    <row r="819" ht="14"/>
    <row r="820" ht="14"/>
    <row r="821" ht="14"/>
    <row r="822" ht="14"/>
    <row r="823" ht="14"/>
    <row r="824" ht="14"/>
    <row r="825" ht="14"/>
    <row r="826" ht="14"/>
    <row r="827" ht="14"/>
    <row r="828" ht="14"/>
    <row r="829" ht="14"/>
    <row r="830" ht="14"/>
    <row r="831" ht="14"/>
    <row r="832" ht="14"/>
    <row r="833" ht="14"/>
    <row r="834" ht="14"/>
    <row r="835" ht="14"/>
    <row r="836" ht="14"/>
    <row r="837" ht="14"/>
    <row r="838" ht="14"/>
    <row r="839" ht="14"/>
    <row r="840" ht="14"/>
    <row r="841" ht="14"/>
    <row r="842" ht="14"/>
    <row r="843" ht="14"/>
    <row r="844" ht="14"/>
    <row r="845" ht="14"/>
    <row r="846" ht="14"/>
    <row r="847" ht="14"/>
    <row r="848" ht="14"/>
    <row r="849" ht="14"/>
    <row r="850" ht="14"/>
    <row r="851" ht="14"/>
    <row r="852" ht="14"/>
    <row r="853" ht="14"/>
    <row r="854" ht="14"/>
    <row r="855" ht="14"/>
    <row r="856" ht="14"/>
    <row r="857" ht="14"/>
    <row r="858" ht="14"/>
    <row r="859" ht="14"/>
    <row r="860" ht="14"/>
    <row r="861" ht="14"/>
    <row r="862" ht="14"/>
    <row r="863" ht="14"/>
    <row r="864" ht="14"/>
    <row r="865" ht="14"/>
    <row r="866" ht="14"/>
    <row r="867" ht="14"/>
    <row r="868" ht="14"/>
    <row r="869" ht="14"/>
    <row r="870" ht="14"/>
    <row r="871" ht="14"/>
    <row r="872" ht="14"/>
    <row r="873" ht="14"/>
    <row r="874" ht="14"/>
    <row r="875" ht="14"/>
    <row r="876" ht="14"/>
    <row r="877" ht="14"/>
    <row r="878" ht="14"/>
    <row r="879" ht="14"/>
    <row r="880" ht="14"/>
    <row r="881" ht="14"/>
    <row r="882" ht="14"/>
    <row r="883" ht="14"/>
    <row r="884" ht="14"/>
    <row r="885" ht="14"/>
    <row r="886" ht="14"/>
    <row r="887" ht="14"/>
    <row r="888" ht="14"/>
    <row r="889" ht="14"/>
    <row r="890" ht="14"/>
    <row r="891" ht="14"/>
    <row r="892" ht="14"/>
    <row r="893" ht="14"/>
    <row r="894" ht="14"/>
    <row r="895" ht="14"/>
    <row r="896" ht="14"/>
    <row r="897" ht="14"/>
    <row r="898" ht="14"/>
    <row r="899" ht="14"/>
    <row r="900" ht="14"/>
    <row r="901" ht="14"/>
    <row r="902" ht="14"/>
    <row r="903" ht="14"/>
    <row r="904" ht="14"/>
    <row r="905" ht="14"/>
    <row r="906" ht="14"/>
    <row r="907" ht="14"/>
    <row r="908" ht="14"/>
    <row r="909" ht="14"/>
    <row r="910" ht="14"/>
    <row r="911" ht="14"/>
    <row r="912" ht="14"/>
    <row r="913" ht="14"/>
    <row r="914" ht="14"/>
    <row r="915" ht="14"/>
    <row r="916" ht="14"/>
    <row r="917" ht="14"/>
    <row r="918" ht="14"/>
    <row r="919" ht="14"/>
    <row r="920" ht="14"/>
    <row r="921" ht="14"/>
    <row r="922" ht="14"/>
    <row r="923" ht="14"/>
    <row r="924" ht="14"/>
    <row r="925" ht="14"/>
    <row r="926" ht="14"/>
    <row r="927" ht="14"/>
    <row r="928" ht="14"/>
    <row r="929" ht="14"/>
    <row r="930" ht="14"/>
    <row r="931" ht="14"/>
    <row r="932" ht="14"/>
    <row r="933" ht="14"/>
    <row r="934" ht="14"/>
    <row r="935" ht="14"/>
    <row r="936" ht="14"/>
    <row r="937" ht="14"/>
    <row r="938" ht="14"/>
    <row r="939" ht="14"/>
    <row r="940" ht="14"/>
    <row r="941" ht="14"/>
    <row r="942" ht="14"/>
    <row r="943" ht="14"/>
    <row r="944" ht="14"/>
    <row r="945" ht="14"/>
    <row r="946" ht="14"/>
    <row r="947" ht="14"/>
    <row r="948" ht="14"/>
    <row r="949" ht="14"/>
    <row r="950" ht="14"/>
    <row r="951" ht="14"/>
    <row r="952" ht="14"/>
    <row r="953" ht="14"/>
    <row r="954" ht="14"/>
    <row r="955" ht="14"/>
    <row r="956" ht="14"/>
    <row r="957" ht="14"/>
    <row r="958" ht="14"/>
    <row r="959" ht="14"/>
    <row r="960" ht="14"/>
    <row r="961" ht="14"/>
    <row r="962" ht="14"/>
    <row r="963" ht="14"/>
    <row r="964" ht="14"/>
    <row r="965" ht="14"/>
    <row r="966" ht="14"/>
    <row r="967" ht="14"/>
    <row r="968" ht="14"/>
    <row r="969" ht="14"/>
    <row r="970" ht="14"/>
    <row r="971" ht="14"/>
    <row r="972" ht="14"/>
    <row r="973" ht="14"/>
    <row r="974" ht="14"/>
    <row r="975" ht="14"/>
    <row r="976" ht="14"/>
    <row r="977" ht="14"/>
    <row r="978" ht="14"/>
    <row r="979" ht="14"/>
    <row r="980" ht="14"/>
    <row r="981" ht="14"/>
    <row r="982" ht="14"/>
    <row r="983" ht="14"/>
    <row r="984" ht="14"/>
    <row r="985" ht="14"/>
    <row r="986" ht="14"/>
    <row r="987" ht="14"/>
    <row r="988" ht="14"/>
    <row r="989" ht="14"/>
    <row r="990" ht="14"/>
    <row r="991" ht="14"/>
    <row r="992" ht="14"/>
    <row r="993" ht="14"/>
    <row r="994" ht="14"/>
    <row r="995" ht="14"/>
    <row r="996" ht="14"/>
    <row r="997" ht="14"/>
    <row r="998" ht="14"/>
    <row r="999" ht="14"/>
    <row r="1000" ht="14"/>
  </sheetData>
  <autoFilter ref="B5:G21" xr:uid="{00000000-0009-0000-0000-00000E000000}"/>
  <mergeCells count="2">
    <mergeCell ref="B2:D2"/>
    <mergeCell ref="B3:D3"/>
  </mergeCells>
  <conditionalFormatting sqref="B6:B505">
    <cfRule type="expression" dxfId="29" priority="1">
      <formula>AND($B6&lt;&gt;"",MOD(SUM(--($B5:$B$5&lt;&gt;$B6:$B$6))+1,2))</formula>
    </cfRule>
  </conditionalFormatting>
  <conditionalFormatting sqref="B6:C505 E6:F505 D9 D14:D505">
    <cfRule type="expression" dxfId="28" priority="2">
      <formula>$B6&lt;&gt;""</formula>
    </cfRule>
  </conditionalFormatting>
  <conditionalFormatting sqref="G6:G505">
    <cfRule type="expression" dxfId="27" priority="3">
      <formula>$B6&lt;&gt;""</formula>
    </cfRule>
  </conditionalFormatting>
  <dataValidations count="1">
    <dataValidation type="list" allowBlank="1" sqref="C6:C8 C9:D9 C10:C13 C14:D505" xr:uid="{00000000-0002-0000-0E00-000000000000}">
      <formula1>rngTexty</formula1>
    </dataValidation>
  </dataValidations>
  <hyperlinks>
    <hyperlink ref="D12" r:id="rId1" display="https://www.paletovezbozi.cz/admin/objednavky-detail/?id=24951" xr:uid="{00000000-0004-0000-0E00-000000000000}"/>
    <hyperlink ref="D18" r:id="rId2" display="https://www.paletovezbozi.cz/admin/objednavky-detail/?id=25614" xr:uid="{00000000-0004-0000-0E00-000001000000}"/>
  </hyperlinks>
  <pageMargins left="0.39370078740157483" right="0.39370078740157483" top="0.39370078740157483" bottom="0.62992125984251968" header="0" footer="0"/>
  <pageSetup paperSize="9" orientation="portrait"/>
  <headerFooter>
    <oddFooter>&amp;CStrana &amp;P z</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AB1001"/>
  <sheetViews>
    <sheetView workbookViewId="0"/>
  </sheetViews>
  <sheetFormatPr baseColWidth="10" defaultColWidth="14.3984375" defaultRowHeight="15.75" customHeight="1"/>
  <sheetData>
    <row r="1" spans="1:28">
      <c r="A1" s="115" t="s">
        <v>656</v>
      </c>
      <c r="B1" s="115" t="s">
        <v>657</v>
      </c>
      <c r="C1" s="115" t="s">
        <v>658</v>
      </c>
      <c r="D1" s="115" t="s">
        <v>659</v>
      </c>
      <c r="E1" s="115" t="s">
        <v>660</v>
      </c>
      <c r="F1" s="87"/>
      <c r="G1" s="87"/>
      <c r="H1" s="87"/>
      <c r="I1" s="87"/>
      <c r="J1" s="87"/>
      <c r="K1" s="87"/>
      <c r="L1" s="87"/>
      <c r="M1" s="87"/>
      <c r="N1" s="87"/>
      <c r="O1" s="87"/>
      <c r="P1" s="87"/>
      <c r="Q1" s="87"/>
      <c r="R1" s="87"/>
      <c r="S1" s="87"/>
      <c r="T1" s="87"/>
      <c r="U1" s="87"/>
      <c r="V1" s="87"/>
      <c r="W1" s="87"/>
      <c r="X1" s="87"/>
      <c r="Y1" s="87"/>
      <c r="Z1" s="87"/>
      <c r="AA1" s="87"/>
      <c r="AB1" s="87"/>
    </row>
    <row r="2" spans="1:28">
      <c r="A2" s="116">
        <v>44501</v>
      </c>
      <c r="B2" s="86">
        <v>50</v>
      </c>
      <c r="C2" s="87" t="s">
        <v>661</v>
      </c>
      <c r="D2" s="86">
        <v>30</v>
      </c>
      <c r="E2" s="117" t="s">
        <v>662</v>
      </c>
      <c r="F2" s="117"/>
      <c r="G2" s="117"/>
      <c r="H2" s="117"/>
      <c r="I2" s="117"/>
      <c r="J2" s="117"/>
      <c r="K2" s="117"/>
      <c r="L2" s="117"/>
      <c r="M2" s="117"/>
      <c r="N2" s="117"/>
      <c r="O2" s="87"/>
      <c r="P2" s="87"/>
      <c r="Q2" s="87"/>
      <c r="R2" s="87"/>
      <c r="S2" s="87"/>
      <c r="T2" s="87"/>
      <c r="U2" s="87"/>
      <c r="V2" s="87"/>
      <c r="W2" s="87"/>
      <c r="X2" s="87"/>
      <c r="Y2" s="87"/>
      <c r="Z2" s="87"/>
      <c r="AA2" s="87"/>
      <c r="AB2" s="87"/>
    </row>
    <row r="3" spans="1:28">
      <c r="A3" s="116">
        <v>44502</v>
      </c>
      <c r="B3" s="86">
        <v>70</v>
      </c>
      <c r="C3" s="87" t="s">
        <v>663</v>
      </c>
      <c r="D3" s="86">
        <v>17</v>
      </c>
      <c r="E3" s="117" t="s">
        <v>664</v>
      </c>
      <c r="F3" s="117"/>
      <c r="G3" s="117"/>
      <c r="H3" s="117"/>
      <c r="I3" s="117"/>
      <c r="J3" s="117"/>
      <c r="K3" s="117"/>
      <c r="L3" s="87"/>
      <c r="M3" s="87"/>
      <c r="N3" s="87"/>
      <c r="O3" s="87"/>
      <c r="P3" s="87"/>
      <c r="Q3" s="87"/>
      <c r="R3" s="87"/>
      <c r="S3" s="87"/>
      <c r="T3" s="87"/>
      <c r="U3" s="87"/>
      <c r="V3" s="87"/>
      <c r="W3" s="87"/>
      <c r="X3" s="87"/>
      <c r="Y3" s="87"/>
      <c r="Z3" s="87"/>
      <c r="AA3" s="87"/>
      <c r="AB3" s="87"/>
    </row>
    <row r="4" spans="1:28">
      <c r="A4" s="116">
        <v>44503</v>
      </c>
      <c r="B4" s="86">
        <v>53</v>
      </c>
      <c r="C4" s="87" t="s">
        <v>665</v>
      </c>
      <c r="D4" s="86">
        <v>13</v>
      </c>
      <c r="E4" s="117" t="s">
        <v>666</v>
      </c>
      <c r="F4" s="87"/>
      <c r="G4" s="87"/>
      <c r="H4" s="87"/>
      <c r="I4" s="87"/>
      <c r="J4" s="87"/>
      <c r="K4" s="87"/>
      <c r="L4" s="87"/>
      <c r="M4" s="87"/>
      <c r="N4" s="87"/>
      <c r="O4" s="87"/>
      <c r="P4" s="87"/>
      <c r="Q4" s="87"/>
      <c r="R4" s="87"/>
      <c r="S4" s="87"/>
      <c r="T4" s="87"/>
      <c r="U4" s="87"/>
      <c r="V4" s="87"/>
      <c r="W4" s="87"/>
      <c r="X4" s="87"/>
      <c r="Y4" s="87"/>
      <c r="Z4" s="87"/>
      <c r="AA4" s="87"/>
      <c r="AB4" s="87"/>
    </row>
    <row r="5" spans="1:28">
      <c r="A5" s="116">
        <v>44504</v>
      </c>
      <c r="B5" s="86">
        <v>40</v>
      </c>
      <c r="C5" s="87" t="s">
        <v>665</v>
      </c>
      <c r="D5" s="86">
        <v>17</v>
      </c>
      <c r="E5" s="117" t="s">
        <v>667</v>
      </c>
      <c r="F5" s="117"/>
      <c r="G5" s="117"/>
      <c r="H5" s="117"/>
      <c r="I5" s="117"/>
      <c r="J5" s="87"/>
      <c r="K5" s="87"/>
      <c r="L5" s="87"/>
      <c r="M5" s="87"/>
      <c r="N5" s="87"/>
      <c r="O5" s="87"/>
      <c r="P5" s="87"/>
      <c r="Q5" s="87"/>
      <c r="R5" s="87"/>
      <c r="S5" s="87"/>
      <c r="T5" s="87"/>
      <c r="U5" s="87"/>
      <c r="V5" s="87"/>
      <c r="W5" s="87"/>
      <c r="X5" s="87"/>
      <c r="Y5" s="87"/>
      <c r="Z5" s="87"/>
      <c r="AA5" s="87"/>
      <c r="AB5" s="87"/>
    </row>
    <row r="6" spans="1:28">
      <c r="A6" s="116">
        <v>44505</v>
      </c>
      <c r="B6" s="86">
        <v>68</v>
      </c>
      <c r="C6" s="87" t="s">
        <v>668</v>
      </c>
      <c r="D6" s="86">
        <v>32</v>
      </c>
      <c r="E6" s="117" t="s">
        <v>669</v>
      </c>
      <c r="F6" s="117"/>
      <c r="G6" s="117"/>
      <c r="H6" s="117"/>
      <c r="I6" s="117"/>
      <c r="J6" s="87"/>
      <c r="K6" s="87"/>
      <c r="L6" s="87"/>
      <c r="M6" s="87"/>
      <c r="N6" s="87"/>
      <c r="O6" s="87"/>
      <c r="P6" s="87"/>
      <c r="Q6" s="87"/>
      <c r="R6" s="87"/>
      <c r="S6" s="87"/>
      <c r="T6" s="87"/>
      <c r="U6" s="87"/>
      <c r="V6" s="87"/>
      <c r="W6" s="87"/>
      <c r="X6" s="87"/>
      <c r="Y6" s="87"/>
      <c r="Z6" s="87"/>
      <c r="AA6" s="87"/>
      <c r="AB6" s="87"/>
    </row>
    <row r="7" spans="1:28">
      <c r="A7" s="116">
        <v>44506</v>
      </c>
      <c r="B7" s="86" t="s">
        <v>571</v>
      </c>
      <c r="C7" s="87"/>
      <c r="D7" s="86">
        <v>1</v>
      </c>
      <c r="E7" s="87"/>
      <c r="F7" s="87"/>
      <c r="G7" s="87"/>
      <c r="H7" s="87"/>
      <c r="I7" s="87"/>
      <c r="J7" s="87"/>
      <c r="K7" s="87"/>
      <c r="L7" s="87"/>
      <c r="M7" s="87"/>
      <c r="N7" s="87"/>
      <c r="O7" s="87"/>
      <c r="P7" s="87"/>
      <c r="Q7" s="87"/>
      <c r="R7" s="87"/>
      <c r="S7" s="87"/>
      <c r="T7" s="87"/>
      <c r="U7" s="87"/>
      <c r="V7" s="87"/>
      <c r="W7" s="87"/>
      <c r="X7" s="87"/>
      <c r="Y7" s="87"/>
      <c r="Z7" s="87"/>
      <c r="AA7" s="87"/>
      <c r="AB7" s="87"/>
    </row>
    <row r="8" spans="1:28">
      <c r="A8" s="116">
        <v>44507</v>
      </c>
      <c r="B8" s="86" t="s">
        <v>571</v>
      </c>
      <c r="C8" s="87"/>
      <c r="D8" s="86">
        <v>0</v>
      </c>
      <c r="E8" s="87"/>
      <c r="F8" s="87"/>
      <c r="G8" s="87"/>
      <c r="H8" s="87"/>
      <c r="I8" s="87"/>
      <c r="J8" s="87"/>
      <c r="K8" s="87"/>
      <c r="L8" s="87"/>
      <c r="M8" s="87"/>
      <c r="N8" s="87"/>
      <c r="O8" s="87"/>
      <c r="P8" s="87"/>
      <c r="Q8" s="87"/>
      <c r="R8" s="87"/>
      <c r="S8" s="87"/>
      <c r="T8" s="87"/>
      <c r="U8" s="87"/>
      <c r="V8" s="87"/>
      <c r="W8" s="87"/>
      <c r="X8" s="87"/>
      <c r="Y8" s="87"/>
      <c r="Z8" s="87"/>
      <c r="AA8" s="87"/>
      <c r="AB8" s="87"/>
    </row>
    <row r="9" spans="1:28">
      <c r="A9" s="116">
        <v>44508</v>
      </c>
      <c r="B9" s="86">
        <v>55</v>
      </c>
      <c r="C9" s="87"/>
      <c r="D9" s="86">
        <v>58</v>
      </c>
      <c r="E9" s="117" t="s">
        <v>670</v>
      </c>
      <c r="F9" s="117"/>
      <c r="G9" s="117"/>
      <c r="H9" s="117"/>
      <c r="I9" s="117"/>
      <c r="J9" s="117"/>
      <c r="K9" s="117"/>
      <c r="L9" s="117"/>
      <c r="M9" s="87"/>
      <c r="N9" s="87"/>
      <c r="O9" s="87"/>
      <c r="P9" s="87"/>
      <c r="Q9" s="87"/>
      <c r="R9" s="87"/>
      <c r="S9" s="87"/>
      <c r="T9" s="87"/>
      <c r="U9" s="87"/>
      <c r="V9" s="87"/>
      <c r="W9" s="87"/>
      <c r="X9" s="87"/>
      <c r="Y9" s="87"/>
      <c r="Z9" s="87"/>
      <c r="AA9" s="87"/>
      <c r="AB9" s="87"/>
    </row>
    <row r="10" spans="1:28">
      <c r="A10" s="116">
        <v>44509</v>
      </c>
      <c r="B10" s="86">
        <v>16</v>
      </c>
      <c r="C10" s="87" t="s">
        <v>671</v>
      </c>
      <c r="D10" s="86">
        <v>38</v>
      </c>
      <c r="E10" s="117" t="s">
        <v>672</v>
      </c>
      <c r="F10" s="117"/>
      <c r="G10" s="117"/>
      <c r="H10" s="117"/>
      <c r="I10" s="117"/>
      <c r="J10" s="117"/>
      <c r="K10" s="117"/>
      <c r="L10" s="117"/>
      <c r="M10" s="117"/>
      <c r="N10" s="87"/>
      <c r="O10" s="87"/>
      <c r="P10" s="87"/>
      <c r="Q10" s="87"/>
      <c r="R10" s="87"/>
      <c r="S10" s="87"/>
      <c r="T10" s="87"/>
      <c r="U10" s="87"/>
      <c r="V10" s="87"/>
      <c r="W10" s="87"/>
      <c r="X10" s="87"/>
      <c r="Y10" s="87"/>
      <c r="Z10" s="87"/>
      <c r="AA10" s="87"/>
      <c r="AB10" s="87"/>
    </row>
    <row r="11" spans="1:28">
      <c r="A11" s="116">
        <v>44510</v>
      </c>
      <c r="B11" s="86">
        <v>12</v>
      </c>
      <c r="C11" s="87" t="s">
        <v>673</v>
      </c>
      <c r="D11" s="86">
        <v>9</v>
      </c>
      <c r="E11" s="117" t="s">
        <v>674</v>
      </c>
      <c r="F11" s="117"/>
      <c r="G11" s="117"/>
      <c r="H11" s="117"/>
      <c r="I11" s="117"/>
      <c r="J11" s="117"/>
      <c r="K11" s="87"/>
      <c r="L11" s="87"/>
      <c r="M11" s="87"/>
      <c r="N11" s="87"/>
      <c r="O11" s="87"/>
      <c r="P11" s="87"/>
      <c r="Q11" s="87"/>
      <c r="R11" s="87"/>
      <c r="S11" s="87"/>
      <c r="T11" s="87"/>
      <c r="U11" s="87"/>
      <c r="V11" s="87"/>
      <c r="W11" s="87"/>
      <c r="X11" s="87"/>
      <c r="Y11" s="87"/>
      <c r="Z11" s="87"/>
      <c r="AA11" s="87"/>
      <c r="AB11" s="87"/>
    </row>
    <row r="12" spans="1:28">
      <c r="A12" s="116">
        <v>44511</v>
      </c>
      <c r="B12" s="86">
        <v>9</v>
      </c>
      <c r="C12" s="87" t="s">
        <v>675</v>
      </c>
      <c r="D12" s="86">
        <v>25</v>
      </c>
      <c r="E12" s="117" t="s">
        <v>676</v>
      </c>
      <c r="F12" s="117"/>
      <c r="G12" s="117"/>
      <c r="H12" s="117"/>
      <c r="I12" s="117"/>
      <c r="J12" s="117"/>
      <c r="K12" s="117"/>
      <c r="L12" s="87"/>
      <c r="M12" s="87"/>
      <c r="N12" s="87"/>
      <c r="O12" s="87"/>
      <c r="P12" s="87"/>
      <c r="Q12" s="87"/>
      <c r="R12" s="87"/>
      <c r="S12" s="87"/>
      <c r="T12" s="87"/>
      <c r="U12" s="87"/>
      <c r="V12" s="87"/>
      <c r="W12" s="87"/>
      <c r="X12" s="87"/>
      <c r="Y12" s="87"/>
      <c r="Z12" s="87"/>
      <c r="AA12" s="87"/>
      <c r="AB12" s="87"/>
    </row>
    <row r="13" spans="1:28">
      <c r="A13" s="116">
        <v>44512</v>
      </c>
      <c r="B13" s="86">
        <v>8</v>
      </c>
      <c r="C13" s="87" t="s">
        <v>677</v>
      </c>
      <c r="D13" s="86">
        <v>12</v>
      </c>
      <c r="E13" s="87"/>
      <c r="F13" s="87"/>
      <c r="G13" s="87"/>
      <c r="H13" s="87"/>
      <c r="I13" s="87"/>
      <c r="J13" s="87"/>
      <c r="K13" s="87"/>
      <c r="L13" s="87"/>
      <c r="M13" s="87"/>
      <c r="N13" s="87"/>
      <c r="O13" s="87"/>
      <c r="P13" s="87"/>
      <c r="Q13" s="87"/>
      <c r="R13" s="87"/>
      <c r="S13" s="87"/>
      <c r="T13" s="87"/>
      <c r="U13" s="87"/>
      <c r="V13" s="87"/>
      <c r="W13" s="87"/>
      <c r="X13" s="87"/>
      <c r="Y13" s="87"/>
      <c r="Z13" s="87"/>
      <c r="AA13" s="87"/>
      <c r="AB13" s="87"/>
    </row>
    <row r="14" spans="1:28">
      <c r="A14" s="116">
        <v>44513</v>
      </c>
      <c r="B14" s="86" t="s">
        <v>571</v>
      </c>
      <c r="C14" s="87"/>
      <c r="D14" s="86">
        <v>2</v>
      </c>
      <c r="E14" s="87"/>
      <c r="F14" s="87"/>
      <c r="G14" s="87"/>
      <c r="H14" s="87"/>
      <c r="I14" s="87"/>
      <c r="J14" s="87"/>
      <c r="K14" s="87"/>
      <c r="L14" s="87"/>
      <c r="M14" s="87"/>
      <c r="N14" s="87"/>
      <c r="O14" s="87"/>
      <c r="P14" s="87"/>
      <c r="Q14" s="87"/>
      <c r="R14" s="87"/>
      <c r="S14" s="87"/>
      <c r="T14" s="87"/>
      <c r="U14" s="87"/>
      <c r="V14" s="87"/>
      <c r="W14" s="87"/>
      <c r="X14" s="87"/>
      <c r="Y14" s="87"/>
      <c r="Z14" s="87"/>
      <c r="AA14" s="87"/>
      <c r="AB14" s="87"/>
    </row>
    <row r="15" spans="1:28">
      <c r="A15" s="116">
        <v>44514</v>
      </c>
      <c r="B15" s="86" t="s">
        <v>571</v>
      </c>
      <c r="C15" s="87"/>
      <c r="D15" s="87"/>
      <c r="E15" s="87"/>
      <c r="F15" s="87"/>
      <c r="G15" s="87"/>
      <c r="H15" s="87"/>
      <c r="I15" s="87"/>
      <c r="J15" s="87"/>
      <c r="K15" s="87"/>
      <c r="L15" s="87"/>
      <c r="M15" s="87"/>
      <c r="N15" s="87"/>
      <c r="O15" s="87"/>
      <c r="P15" s="87"/>
      <c r="Q15" s="87"/>
      <c r="R15" s="87"/>
      <c r="S15" s="87"/>
      <c r="T15" s="87"/>
      <c r="U15" s="87"/>
      <c r="V15" s="87"/>
      <c r="W15" s="87"/>
      <c r="X15" s="87"/>
      <c r="Y15" s="87"/>
      <c r="Z15" s="87"/>
      <c r="AA15" s="87"/>
      <c r="AB15" s="87"/>
    </row>
    <row r="16" spans="1:28">
      <c r="A16" s="116">
        <v>44515</v>
      </c>
      <c r="B16" s="86">
        <v>12</v>
      </c>
      <c r="C16" s="87" t="s">
        <v>678</v>
      </c>
      <c r="D16" s="86">
        <v>18</v>
      </c>
      <c r="E16" s="87"/>
      <c r="F16" s="87"/>
      <c r="G16" s="87"/>
      <c r="H16" s="87"/>
      <c r="I16" s="87"/>
      <c r="J16" s="87"/>
      <c r="K16" s="87"/>
      <c r="L16" s="87"/>
      <c r="M16" s="87"/>
      <c r="N16" s="87"/>
      <c r="O16" s="87"/>
      <c r="P16" s="87"/>
      <c r="Q16" s="87"/>
      <c r="R16" s="87"/>
      <c r="S16" s="87"/>
      <c r="T16" s="87"/>
      <c r="U16" s="87"/>
      <c r="V16" s="87"/>
      <c r="W16" s="87"/>
      <c r="X16" s="87"/>
      <c r="Y16" s="87"/>
      <c r="Z16" s="87"/>
      <c r="AA16" s="87"/>
      <c r="AB16" s="87"/>
    </row>
    <row r="17" spans="1:28">
      <c r="A17" s="116">
        <v>44516</v>
      </c>
      <c r="B17" s="86">
        <v>15</v>
      </c>
      <c r="C17" s="87"/>
      <c r="D17" s="86">
        <v>6</v>
      </c>
      <c r="E17" s="87"/>
      <c r="F17" s="87"/>
      <c r="G17" s="87"/>
      <c r="H17" s="87"/>
      <c r="I17" s="87"/>
      <c r="J17" s="87"/>
      <c r="K17" s="87"/>
      <c r="L17" s="87"/>
      <c r="M17" s="87"/>
      <c r="N17" s="87"/>
      <c r="O17" s="87"/>
      <c r="P17" s="87"/>
      <c r="Q17" s="87"/>
      <c r="R17" s="87"/>
      <c r="S17" s="87"/>
      <c r="T17" s="87"/>
      <c r="U17" s="87"/>
      <c r="V17" s="87"/>
      <c r="W17" s="87"/>
      <c r="X17" s="87"/>
      <c r="Y17" s="87"/>
      <c r="Z17" s="87"/>
      <c r="AA17" s="87"/>
      <c r="AB17" s="87"/>
    </row>
    <row r="18" spans="1:28">
      <c r="A18" s="116">
        <v>44517</v>
      </c>
      <c r="B18" s="86" t="s">
        <v>571</v>
      </c>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row>
    <row r="19" spans="1:28">
      <c r="A19" s="116">
        <v>44518</v>
      </c>
      <c r="B19" s="86">
        <v>14</v>
      </c>
      <c r="C19" s="87" t="s">
        <v>679</v>
      </c>
      <c r="D19" s="86">
        <v>4</v>
      </c>
      <c r="E19" s="87"/>
      <c r="F19" s="87"/>
      <c r="G19" s="87"/>
      <c r="H19" s="87"/>
      <c r="I19" s="87"/>
      <c r="J19" s="87"/>
      <c r="K19" s="87"/>
      <c r="L19" s="87"/>
      <c r="M19" s="87"/>
      <c r="N19" s="87"/>
      <c r="O19" s="87"/>
      <c r="P19" s="87"/>
      <c r="Q19" s="87"/>
      <c r="R19" s="87"/>
      <c r="S19" s="87"/>
      <c r="T19" s="87"/>
      <c r="U19" s="87"/>
      <c r="V19" s="87"/>
      <c r="W19" s="87"/>
      <c r="X19" s="87"/>
      <c r="Y19" s="87"/>
      <c r="Z19" s="87"/>
      <c r="AA19" s="87"/>
      <c r="AB19" s="87"/>
    </row>
    <row r="20" spans="1:28">
      <c r="A20" s="116">
        <v>44519</v>
      </c>
      <c r="B20" s="86">
        <v>25</v>
      </c>
      <c r="C20" s="87"/>
      <c r="D20" s="86">
        <v>12</v>
      </c>
      <c r="E20" s="87"/>
      <c r="F20" s="87"/>
      <c r="G20" s="87"/>
      <c r="H20" s="87"/>
      <c r="I20" s="87"/>
      <c r="J20" s="87"/>
      <c r="K20" s="87"/>
      <c r="L20" s="87"/>
      <c r="M20" s="87"/>
      <c r="N20" s="87"/>
      <c r="O20" s="87"/>
      <c r="P20" s="87"/>
      <c r="Q20" s="87"/>
      <c r="R20" s="87"/>
      <c r="S20" s="87"/>
      <c r="T20" s="87"/>
      <c r="U20" s="87"/>
      <c r="V20" s="87"/>
      <c r="W20" s="87"/>
      <c r="X20" s="87"/>
      <c r="Y20" s="87"/>
      <c r="Z20" s="87"/>
      <c r="AA20" s="87"/>
      <c r="AB20" s="87"/>
    </row>
    <row r="21" spans="1:28">
      <c r="A21" s="116">
        <v>44520</v>
      </c>
      <c r="B21" s="86" t="s">
        <v>571</v>
      </c>
      <c r="C21" s="87"/>
      <c r="D21" s="87"/>
      <c r="E21" s="87"/>
      <c r="F21" s="87"/>
      <c r="G21" s="87"/>
      <c r="H21" s="87"/>
      <c r="I21" s="87"/>
      <c r="J21" s="87"/>
      <c r="K21" s="87"/>
      <c r="L21" s="87"/>
      <c r="M21" s="87"/>
      <c r="N21" s="87"/>
      <c r="O21" s="87"/>
      <c r="P21" s="87"/>
      <c r="Q21" s="87"/>
      <c r="R21" s="87"/>
      <c r="S21" s="87"/>
      <c r="T21" s="87"/>
      <c r="U21" s="87"/>
      <c r="V21" s="87"/>
      <c r="W21" s="87"/>
      <c r="X21" s="87"/>
      <c r="Y21" s="87"/>
      <c r="Z21" s="87"/>
      <c r="AA21" s="87"/>
      <c r="AB21" s="87"/>
    </row>
    <row r="22" spans="1:28">
      <c r="A22" s="116">
        <v>44521</v>
      </c>
      <c r="B22" s="86" t="s">
        <v>571</v>
      </c>
      <c r="C22" s="87"/>
      <c r="D22" s="87"/>
      <c r="E22" s="87"/>
      <c r="F22" s="87"/>
      <c r="G22" s="87"/>
      <c r="H22" s="87"/>
      <c r="I22" s="87"/>
      <c r="J22" s="87"/>
      <c r="K22" s="87"/>
      <c r="L22" s="87"/>
      <c r="M22" s="87"/>
      <c r="N22" s="87"/>
      <c r="O22" s="87"/>
      <c r="P22" s="87"/>
      <c r="Q22" s="87"/>
      <c r="R22" s="87"/>
      <c r="S22" s="87"/>
      <c r="T22" s="87"/>
      <c r="U22" s="87"/>
      <c r="V22" s="87"/>
      <c r="W22" s="87"/>
      <c r="X22" s="87"/>
      <c r="Y22" s="87"/>
      <c r="Z22" s="87"/>
      <c r="AA22" s="87"/>
      <c r="AB22" s="87"/>
    </row>
    <row r="23" spans="1:28">
      <c r="A23" s="116">
        <v>44522</v>
      </c>
      <c r="B23" s="86">
        <v>30</v>
      </c>
      <c r="C23" s="87"/>
      <c r="D23" s="86">
        <v>21</v>
      </c>
      <c r="E23" s="117" t="s">
        <v>680</v>
      </c>
      <c r="F23" s="117"/>
      <c r="G23" s="87"/>
      <c r="H23" s="87"/>
      <c r="I23" s="87"/>
      <c r="J23" s="87"/>
      <c r="K23" s="87"/>
      <c r="L23" s="87"/>
      <c r="M23" s="87"/>
      <c r="N23" s="87"/>
      <c r="O23" s="87"/>
      <c r="P23" s="87"/>
      <c r="Q23" s="87"/>
      <c r="R23" s="87"/>
      <c r="S23" s="87"/>
      <c r="T23" s="87"/>
      <c r="U23" s="87"/>
      <c r="V23" s="87"/>
      <c r="W23" s="87"/>
      <c r="X23" s="87"/>
      <c r="Y23" s="87"/>
      <c r="Z23" s="87"/>
      <c r="AA23" s="87"/>
      <c r="AB23" s="87"/>
    </row>
    <row r="24" spans="1:28">
      <c r="A24" s="116">
        <v>44523</v>
      </c>
      <c r="B24" s="86">
        <v>45</v>
      </c>
      <c r="C24" s="87"/>
      <c r="D24" s="86">
        <v>8</v>
      </c>
      <c r="E24" s="117" t="s">
        <v>681</v>
      </c>
      <c r="F24" s="117"/>
      <c r="G24" s="87"/>
      <c r="H24" s="87"/>
      <c r="I24" s="87"/>
      <c r="J24" s="87"/>
      <c r="K24" s="87"/>
      <c r="L24" s="87"/>
      <c r="M24" s="87"/>
      <c r="N24" s="87"/>
      <c r="O24" s="87"/>
      <c r="P24" s="87"/>
      <c r="Q24" s="87"/>
      <c r="R24" s="87"/>
      <c r="S24" s="87"/>
      <c r="T24" s="87"/>
      <c r="U24" s="87"/>
      <c r="V24" s="87"/>
      <c r="W24" s="87"/>
      <c r="X24" s="87"/>
      <c r="Y24" s="87"/>
      <c r="Z24" s="87"/>
      <c r="AA24" s="87"/>
      <c r="AB24" s="87"/>
    </row>
    <row r="25" spans="1:28">
      <c r="A25" s="116">
        <v>44524</v>
      </c>
      <c r="B25" s="86">
        <v>50</v>
      </c>
      <c r="C25" s="87" t="s">
        <v>682</v>
      </c>
      <c r="D25" s="86">
        <v>11</v>
      </c>
      <c r="E25" s="118" t="s">
        <v>683</v>
      </c>
      <c r="F25" s="117"/>
      <c r="G25" s="117"/>
      <c r="H25" s="117"/>
      <c r="I25" s="117"/>
      <c r="J25" s="117"/>
      <c r="K25" s="117"/>
      <c r="L25" s="117"/>
      <c r="M25" s="117"/>
      <c r="N25" s="117"/>
      <c r="O25" s="87"/>
      <c r="P25" s="87"/>
      <c r="Q25" s="87"/>
      <c r="R25" s="87"/>
      <c r="S25" s="87"/>
      <c r="T25" s="87"/>
      <c r="U25" s="87"/>
      <c r="V25" s="87"/>
      <c r="W25" s="87"/>
      <c r="X25" s="87"/>
      <c r="Y25" s="87"/>
      <c r="Z25" s="87"/>
      <c r="AA25" s="87"/>
      <c r="AB25" s="87"/>
    </row>
    <row r="26" spans="1:28">
      <c r="A26" s="116">
        <v>44525</v>
      </c>
      <c r="B26" s="86">
        <v>30</v>
      </c>
      <c r="C26" s="87"/>
      <c r="D26" s="86">
        <v>4</v>
      </c>
      <c r="E26" s="117" t="s">
        <v>684</v>
      </c>
      <c r="F26" s="117"/>
      <c r="G26" s="117"/>
      <c r="H26" s="117"/>
      <c r="I26" s="117"/>
      <c r="J26" s="87"/>
      <c r="K26" s="87"/>
      <c r="L26" s="87"/>
      <c r="M26" s="87"/>
      <c r="N26" s="87"/>
      <c r="O26" s="87"/>
      <c r="P26" s="87"/>
      <c r="Q26" s="87"/>
      <c r="R26" s="87"/>
      <c r="S26" s="87"/>
      <c r="T26" s="87"/>
      <c r="U26" s="87"/>
      <c r="V26" s="87"/>
      <c r="W26" s="87"/>
      <c r="X26" s="87"/>
      <c r="Y26" s="87"/>
      <c r="Z26" s="87"/>
      <c r="AA26" s="87"/>
      <c r="AB26" s="87"/>
    </row>
    <row r="27" spans="1:28">
      <c r="A27" s="116">
        <v>44526</v>
      </c>
      <c r="B27" s="86">
        <v>50</v>
      </c>
      <c r="C27" s="87"/>
      <c r="D27" s="86">
        <v>20</v>
      </c>
      <c r="E27" s="117" t="s">
        <v>685</v>
      </c>
      <c r="F27" s="117"/>
      <c r="G27" s="117"/>
      <c r="H27" s="117"/>
      <c r="I27" s="87"/>
      <c r="J27" s="87"/>
      <c r="K27" s="87"/>
      <c r="L27" s="87"/>
      <c r="M27" s="87"/>
      <c r="N27" s="87"/>
      <c r="O27" s="87"/>
      <c r="P27" s="87"/>
      <c r="Q27" s="87"/>
      <c r="R27" s="87"/>
      <c r="S27" s="87"/>
      <c r="T27" s="87"/>
      <c r="U27" s="87"/>
      <c r="V27" s="87"/>
      <c r="W27" s="87"/>
      <c r="X27" s="87"/>
      <c r="Y27" s="87"/>
      <c r="Z27" s="87"/>
      <c r="AA27" s="87"/>
      <c r="AB27" s="87"/>
    </row>
    <row r="28" spans="1:28">
      <c r="A28" s="116">
        <v>44527</v>
      </c>
      <c r="B28" s="86" t="s">
        <v>571</v>
      </c>
      <c r="C28" s="87"/>
      <c r="D28" s="87"/>
      <c r="E28" s="87"/>
      <c r="F28" s="87"/>
      <c r="G28" s="87"/>
      <c r="H28" s="87"/>
      <c r="I28" s="87"/>
      <c r="J28" s="87"/>
      <c r="K28" s="87"/>
      <c r="L28" s="87"/>
      <c r="M28" s="87"/>
      <c r="N28" s="87"/>
      <c r="O28" s="87"/>
      <c r="P28" s="87"/>
      <c r="Q28" s="87"/>
      <c r="R28" s="87"/>
      <c r="S28" s="87"/>
      <c r="T28" s="87"/>
      <c r="U28" s="87"/>
      <c r="V28" s="87"/>
      <c r="W28" s="87"/>
      <c r="X28" s="87"/>
      <c r="Y28" s="87"/>
      <c r="Z28" s="87"/>
      <c r="AA28" s="87"/>
      <c r="AB28" s="87"/>
    </row>
    <row r="29" spans="1:28">
      <c r="A29" s="116">
        <v>44528</v>
      </c>
      <c r="B29" s="86" t="s">
        <v>571</v>
      </c>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row>
    <row r="30" spans="1:28">
      <c r="A30" s="116">
        <v>44529</v>
      </c>
      <c r="B30" s="86">
        <v>74</v>
      </c>
      <c r="C30" s="87" t="s">
        <v>686</v>
      </c>
      <c r="D30" s="86">
        <v>37</v>
      </c>
      <c r="E30" s="117" t="s">
        <v>687</v>
      </c>
      <c r="F30" s="87"/>
      <c r="G30" s="87"/>
      <c r="H30" s="87"/>
      <c r="I30" s="87"/>
      <c r="J30" s="87"/>
      <c r="K30" s="87"/>
      <c r="L30" s="87"/>
      <c r="M30" s="87"/>
      <c r="N30" s="87"/>
      <c r="O30" s="87"/>
      <c r="P30" s="87"/>
      <c r="Q30" s="87"/>
      <c r="R30" s="87"/>
      <c r="S30" s="87"/>
      <c r="T30" s="87"/>
      <c r="U30" s="87"/>
      <c r="V30" s="87"/>
      <c r="W30" s="87"/>
      <c r="X30" s="87"/>
      <c r="Y30" s="87"/>
      <c r="Z30" s="87"/>
      <c r="AA30" s="87"/>
      <c r="AB30" s="87"/>
    </row>
    <row r="31" spans="1:28">
      <c r="A31" s="119">
        <v>44530</v>
      </c>
      <c r="B31" s="86">
        <v>102</v>
      </c>
      <c r="C31" s="87" t="s">
        <v>688</v>
      </c>
      <c r="D31" s="86">
        <v>21</v>
      </c>
      <c r="E31" s="117" t="s">
        <v>689</v>
      </c>
      <c r="F31" s="117"/>
      <c r="G31" s="87"/>
      <c r="H31" s="87"/>
      <c r="I31" s="87"/>
      <c r="J31" s="87"/>
      <c r="K31" s="87"/>
      <c r="L31" s="87"/>
      <c r="M31" s="87"/>
      <c r="N31" s="87"/>
      <c r="O31" s="87"/>
      <c r="P31" s="87"/>
      <c r="Q31" s="87"/>
      <c r="R31" s="87"/>
      <c r="S31" s="87"/>
      <c r="T31" s="87"/>
      <c r="U31" s="87"/>
      <c r="V31" s="87"/>
      <c r="W31" s="87"/>
      <c r="X31" s="87"/>
      <c r="Y31" s="87"/>
      <c r="Z31" s="87"/>
      <c r="AA31" s="87"/>
      <c r="AB31" s="87"/>
    </row>
    <row r="32" spans="1:28">
      <c r="A32" s="116">
        <v>44531</v>
      </c>
      <c r="B32" s="86">
        <v>153</v>
      </c>
      <c r="C32" s="87" t="s">
        <v>690</v>
      </c>
      <c r="D32" s="86">
        <v>12</v>
      </c>
      <c r="E32" s="117" t="s">
        <v>691</v>
      </c>
      <c r="F32" s="117"/>
      <c r="G32" s="87"/>
      <c r="H32" s="87"/>
      <c r="I32" s="87"/>
      <c r="J32" s="87"/>
      <c r="K32" s="87"/>
      <c r="L32" s="87"/>
      <c r="M32" s="87"/>
      <c r="N32" s="87"/>
      <c r="O32" s="87"/>
      <c r="P32" s="87"/>
      <c r="Q32" s="87"/>
      <c r="R32" s="87"/>
      <c r="S32" s="87"/>
      <c r="T32" s="87"/>
      <c r="U32" s="87"/>
      <c r="V32" s="87"/>
      <c r="W32" s="87"/>
      <c r="X32" s="87"/>
      <c r="Y32" s="87"/>
      <c r="Z32" s="87"/>
      <c r="AA32" s="87"/>
      <c r="AB32" s="87"/>
    </row>
    <row r="33" spans="1:28">
      <c r="A33" s="116">
        <v>44532</v>
      </c>
      <c r="B33" s="86">
        <v>145</v>
      </c>
      <c r="C33" s="87" t="s">
        <v>692</v>
      </c>
      <c r="D33" s="86">
        <v>32</v>
      </c>
      <c r="E33" s="117" t="s">
        <v>693</v>
      </c>
      <c r="F33" s="117"/>
      <c r="G33" s="117"/>
      <c r="H33" s="117"/>
      <c r="I33" s="117"/>
      <c r="J33" s="117"/>
      <c r="K33" s="117"/>
      <c r="L33" s="87"/>
      <c r="M33" s="87"/>
      <c r="N33" s="87"/>
      <c r="O33" s="87"/>
      <c r="P33" s="87"/>
      <c r="Q33" s="87"/>
      <c r="R33" s="87"/>
      <c r="S33" s="87"/>
      <c r="T33" s="87"/>
      <c r="U33" s="87"/>
      <c r="V33" s="87"/>
      <c r="W33" s="87"/>
      <c r="X33" s="87"/>
      <c r="Y33" s="87"/>
      <c r="Z33" s="87"/>
      <c r="AA33" s="87"/>
      <c r="AB33" s="87"/>
    </row>
    <row r="34" spans="1:28">
      <c r="A34" s="116">
        <v>44533</v>
      </c>
      <c r="B34" s="86">
        <v>159</v>
      </c>
      <c r="C34" s="87" t="s">
        <v>694</v>
      </c>
      <c r="D34" s="86">
        <v>17</v>
      </c>
      <c r="E34" s="117" t="s">
        <v>695</v>
      </c>
      <c r="F34" s="117"/>
      <c r="G34" s="117"/>
      <c r="H34" s="87"/>
      <c r="I34" s="87"/>
      <c r="J34" s="87"/>
      <c r="K34" s="87"/>
      <c r="L34" s="87"/>
      <c r="M34" s="87"/>
      <c r="N34" s="87"/>
      <c r="O34" s="87"/>
      <c r="P34" s="87"/>
      <c r="Q34" s="87"/>
      <c r="R34" s="87"/>
      <c r="S34" s="87"/>
      <c r="T34" s="87"/>
      <c r="U34" s="87"/>
      <c r="V34" s="87"/>
      <c r="W34" s="87"/>
      <c r="X34" s="87"/>
      <c r="Y34" s="87"/>
      <c r="Z34" s="87"/>
      <c r="AA34" s="87"/>
      <c r="AB34" s="87"/>
    </row>
    <row r="35" spans="1:28">
      <c r="A35" s="116">
        <v>44534</v>
      </c>
      <c r="B35" s="86" t="s">
        <v>571</v>
      </c>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row>
    <row r="36" spans="1:28">
      <c r="A36" s="116">
        <v>44535</v>
      </c>
      <c r="B36" s="86" t="s">
        <v>571</v>
      </c>
      <c r="C36" s="87"/>
      <c r="D36" s="87"/>
      <c r="E36" s="87"/>
      <c r="F36" s="87"/>
      <c r="G36" s="87"/>
      <c r="H36" s="87"/>
      <c r="I36" s="87"/>
      <c r="J36" s="87"/>
      <c r="K36" s="87"/>
      <c r="L36" s="87"/>
      <c r="M36" s="87"/>
      <c r="N36" s="87"/>
      <c r="O36" s="87"/>
      <c r="P36" s="87"/>
      <c r="Q36" s="87"/>
      <c r="R36" s="87"/>
      <c r="S36" s="87"/>
      <c r="T36" s="87"/>
      <c r="U36" s="87"/>
      <c r="V36" s="87"/>
      <c r="W36" s="87"/>
      <c r="X36" s="87"/>
      <c r="Y36" s="87"/>
      <c r="Z36" s="87"/>
      <c r="AA36" s="87"/>
      <c r="AB36" s="87"/>
    </row>
    <row r="37" spans="1:28">
      <c r="A37" s="116">
        <v>44536</v>
      </c>
      <c r="B37" s="86">
        <v>189</v>
      </c>
      <c r="C37" s="87"/>
      <c r="D37" s="86">
        <v>40</v>
      </c>
      <c r="E37" s="117" t="s">
        <v>696</v>
      </c>
      <c r="F37" s="117"/>
      <c r="G37" s="87"/>
      <c r="H37" s="87"/>
      <c r="I37" s="87"/>
      <c r="J37" s="87"/>
      <c r="K37" s="87"/>
      <c r="L37" s="87"/>
      <c r="M37" s="87"/>
      <c r="N37" s="87"/>
      <c r="O37" s="87"/>
      <c r="P37" s="87"/>
      <c r="Q37" s="87"/>
      <c r="R37" s="87"/>
      <c r="S37" s="87"/>
      <c r="T37" s="87"/>
      <c r="U37" s="87"/>
      <c r="V37" s="87"/>
      <c r="W37" s="87"/>
      <c r="X37" s="87"/>
      <c r="Y37" s="87"/>
      <c r="Z37" s="87"/>
      <c r="AA37" s="87"/>
      <c r="AB37" s="87"/>
    </row>
    <row r="38" spans="1:28">
      <c r="A38" s="116">
        <v>44537</v>
      </c>
      <c r="B38" s="86">
        <v>149</v>
      </c>
      <c r="C38" s="87" t="s">
        <v>697</v>
      </c>
      <c r="D38" s="86">
        <v>20</v>
      </c>
      <c r="E38" s="117" t="s">
        <v>698</v>
      </c>
      <c r="F38" s="117"/>
      <c r="G38" s="87"/>
      <c r="H38" s="87"/>
      <c r="I38" s="87"/>
      <c r="J38" s="87"/>
      <c r="K38" s="87"/>
      <c r="L38" s="87"/>
      <c r="M38" s="87"/>
      <c r="N38" s="87"/>
      <c r="O38" s="87"/>
      <c r="P38" s="87"/>
      <c r="Q38" s="87"/>
      <c r="R38" s="87"/>
      <c r="S38" s="87"/>
      <c r="T38" s="87"/>
      <c r="U38" s="87"/>
      <c r="V38" s="87"/>
      <c r="W38" s="87"/>
      <c r="X38" s="87"/>
      <c r="Y38" s="87"/>
      <c r="Z38" s="87"/>
      <c r="AA38" s="87"/>
      <c r="AB38" s="87"/>
    </row>
    <row r="39" spans="1:28">
      <c r="A39" s="116">
        <v>44538</v>
      </c>
      <c r="B39" s="86">
        <v>113</v>
      </c>
      <c r="C39" s="87"/>
      <c r="D39" s="86">
        <v>36</v>
      </c>
      <c r="E39" s="117" t="s">
        <v>699</v>
      </c>
      <c r="F39" s="117"/>
      <c r="G39" s="117"/>
      <c r="H39" s="117"/>
      <c r="I39" s="117"/>
      <c r="J39" s="117"/>
      <c r="K39" s="87"/>
      <c r="L39" s="87"/>
      <c r="M39" s="87"/>
      <c r="N39" s="87"/>
      <c r="O39" s="87"/>
      <c r="P39" s="87"/>
      <c r="Q39" s="87"/>
      <c r="R39" s="87"/>
      <c r="S39" s="87"/>
      <c r="T39" s="87"/>
      <c r="U39" s="87"/>
      <c r="V39" s="87"/>
      <c r="W39" s="87"/>
      <c r="X39" s="87"/>
      <c r="Y39" s="87"/>
      <c r="Z39" s="87"/>
      <c r="AA39" s="87"/>
      <c r="AB39" s="87"/>
    </row>
    <row r="40" spans="1:28">
      <c r="A40" s="116">
        <v>44539</v>
      </c>
      <c r="B40" s="86">
        <v>110</v>
      </c>
      <c r="C40" s="87" t="s">
        <v>700</v>
      </c>
      <c r="D40" s="86">
        <v>72</v>
      </c>
      <c r="E40" s="117" t="s">
        <v>701</v>
      </c>
      <c r="F40" s="117"/>
      <c r="G40" s="117"/>
      <c r="H40" s="117"/>
      <c r="I40" s="117"/>
      <c r="J40" s="87"/>
      <c r="K40" s="87"/>
      <c r="L40" s="87"/>
      <c r="M40" s="87"/>
      <c r="N40" s="87"/>
      <c r="O40" s="87"/>
      <c r="P40" s="87"/>
      <c r="Q40" s="87"/>
      <c r="R40" s="87"/>
      <c r="S40" s="87"/>
      <c r="T40" s="87"/>
      <c r="U40" s="87"/>
      <c r="V40" s="87"/>
      <c r="W40" s="87"/>
      <c r="X40" s="87"/>
      <c r="Y40" s="87"/>
      <c r="Z40" s="87"/>
      <c r="AA40" s="87"/>
      <c r="AB40" s="87"/>
    </row>
    <row r="41" spans="1:28">
      <c r="A41" s="116">
        <v>44540</v>
      </c>
      <c r="B41" s="87"/>
      <c r="C41" s="87"/>
      <c r="D41" s="86">
        <v>90</v>
      </c>
      <c r="E41" s="87"/>
      <c r="F41" s="87"/>
      <c r="G41" s="87"/>
      <c r="H41" s="87"/>
      <c r="I41" s="87"/>
      <c r="J41" s="87"/>
      <c r="K41" s="87"/>
      <c r="L41" s="87"/>
      <c r="M41" s="87"/>
      <c r="N41" s="87"/>
      <c r="O41" s="87"/>
      <c r="P41" s="87"/>
      <c r="Q41" s="87"/>
      <c r="R41" s="87"/>
      <c r="S41" s="87"/>
      <c r="T41" s="87"/>
      <c r="U41" s="87"/>
      <c r="V41" s="87"/>
      <c r="W41" s="87"/>
      <c r="X41" s="87"/>
      <c r="Y41" s="87"/>
      <c r="Z41" s="87"/>
      <c r="AA41" s="87"/>
      <c r="AB41" s="87"/>
    </row>
    <row r="42" spans="1:28">
      <c r="A42" s="116">
        <v>44541</v>
      </c>
      <c r="B42" s="86" t="s">
        <v>571</v>
      </c>
      <c r="C42" s="87"/>
      <c r="D42" s="87"/>
      <c r="E42" s="87"/>
      <c r="F42" s="87"/>
      <c r="G42" s="87"/>
      <c r="H42" s="87"/>
      <c r="I42" s="87"/>
      <c r="J42" s="87"/>
      <c r="K42" s="87"/>
      <c r="L42" s="87"/>
      <c r="M42" s="87"/>
      <c r="N42" s="87"/>
      <c r="O42" s="87"/>
      <c r="P42" s="87"/>
      <c r="Q42" s="87"/>
      <c r="R42" s="87"/>
      <c r="S42" s="87"/>
      <c r="T42" s="87"/>
      <c r="U42" s="87"/>
      <c r="V42" s="87"/>
      <c r="W42" s="87"/>
      <c r="X42" s="87"/>
      <c r="Y42" s="87"/>
      <c r="Z42" s="87"/>
      <c r="AA42" s="87"/>
      <c r="AB42" s="87"/>
    </row>
    <row r="43" spans="1:28">
      <c r="A43" s="116">
        <v>44542</v>
      </c>
      <c r="B43" s="86" t="s">
        <v>571</v>
      </c>
      <c r="C43" s="87"/>
      <c r="D43" s="87"/>
      <c r="E43" s="87"/>
      <c r="F43" s="87"/>
      <c r="G43" s="87"/>
      <c r="H43" s="87"/>
      <c r="I43" s="87"/>
      <c r="J43" s="87"/>
      <c r="K43" s="87"/>
      <c r="L43" s="87"/>
      <c r="M43" s="87"/>
      <c r="N43" s="87"/>
      <c r="O43" s="87"/>
      <c r="P43" s="87"/>
      <c r="Q43" s="87"/>
      <c r="R43" s="87"/>
      <c r="S43" s="87"/>
      <c r="T43" s="87"/>
      <c r="U43" s="87"/>
      <c r="V43" s="87"/>
      <c r="W43" s="87"/>
      <c r="X43" s="87"/>
      <c r="Y43" s="87"/>
      <c r="Z43" s="87"/>
      <c r="AA43" s="87"/>
      <c r="AB43" s="87"/>
    </row>
    <row r="44" spans="1:28">
      <c r="A44" s="116">
        <v>44543</v>
      </c>
      <c r="B44" s="87"/>
      <c r="C44" s="87"/>
      <c r="D44" s="86">
        <v>138</v>
      </c>
      <c r="E44" s="87"/>
      <c r="F44" s="87"/>
      <c r="G44" s="87"/>
      <c r="H44" s="87"/>
      <c r="I44" s="87"/>
      <c r="J44" s="87"/>
      <c r="K44" s="87"/>
      <c r="L44" s="87"/>
      <c r="M44" s="87"/>
      <c r="N44" s="87"/>
      <c r="O44" s="87"/>
      <c r="P44" s="87"/>
      <c r="Q44" s="87"/>
      <c r="R44" s="87"/>
      <c r="S44" s="87"/>
      <c r="T44" s="87"/>
      <c r="U44" s="87"/>
      <c r="V44" s="87"/>
      <c r="W44" s="87"/>
      <c r="X44" s="87"/>
      <c r="Y44" s="87"/>
      <c r="Z44" s="87"/>
      <c r="AA44" s="87"/>
      <c r="AB44" s="87"/>
    </row>
    <row r="45" spans="1:28">
      <c r="A45" s="116">
        <v>44544</v>
      </c>
      <c r="B45" s="87"/>
      <c r="C45" s="87"/>
      <c r="D45" s="86">
        <v>126</v>
      </c>
      <c r="E45" s="87"/>
      <c r="F45" s="87"/>
      <c r="G45" s="87"/>
      <c r="H45" s="87"/>
      <c r="I45" s="87"/>
      <c r="J45" s="87"/>
      <c r="K45" s="87"/>
      <c r="L45" s="87"/>
      <c r="M45" s="87"/>
      <c r="N45" s="87"/>
      <c r="O45" s="87"/>
      <c r="P45" s="87"/>
      <c r="Q45" s="87"/>
      <c r="R45" s="87"/>
      <c r="S45" s="87"/>
      <c r="T45" s="87"/>
      <c r="U45" s="87"/>
      <c r="V45" s="87"/>
      <c r="W45" s="87"/>
      <c r="X45" s="87"/>
      <c r="Y45" s="87"/>
      <c r="Z45" s="87"/>
      <c r="AA45" s="87"/>
      <c r="AB45" s="87"/>
    </row>
    <row r="46" spans="1:28">
      <c r="A46" s="116">
        <v>44545</v>
      </c>
      <c r="B46" s="87"/>
      <c r="C46" s="87"/>
      <c r="D46" s="86">
        <v>105</v>
      </c>
      <c r="E46" s="87"/>
      <c r="F46" s="87"/>
      <c r="G46" s="87"/>
      <c r="H46" s="87"/>
      <c r="I46" s="87"/>
      <c r="J46" s="87"/>
      <c r="K46" s="87"/>
      <c r="L46" s="87"/>
      <c r="M46" s="87"/>
      <c r="N46" s="87"/>
      <c r="O46" s="87"/>
      <c r="P46" s="87"/>
      <c r="Q46" s="87"/>
      <c r="R46" s="87"/>
      <c r="S46" s="87"/>
      <c r="T46" s="87"/>
      <c r="U46" s="87"/>
      <c r="V46" s="87"/>
      <c r="W46" s="87"/>
      <c r="X46" s="87"/>
      <c r="Y46" s="87"/>
      <c r="Z46" s="87"/>
      <c r="AA46" s="87"/>
      <c r="AB46" s="87"/>
    </row>
    <row r="47" spans="1:28">
      <c r="A47" s="116">
        <v>44546</v>
      </c>
      <c r="B47" s="87"/>
      <c r="C47" s="87"/>
      <c r="D47" s="86">
        <v>108</v>
      </c>
      <c r="E47" s="87"/>
      <c r="F47" s="87"/>
      <c r="G47" s="87"/>
      <c r="H47" s="87"/>
      <c r="I47" s="87"/>
      <c r="J47" s="87"/>
      <c r="K47" s="87"/>
      <c r="L47" s="87"/>
      <c r="M47" s="87"/>
      <c r="N47" s="87"/>
      <c r="O47" s="87"/>
      <c r="P47" s="87"/>
      <c r="Q47" s="87"/>
      <c r="R47" s="87"/>
      <c r="S47" s="87"/>
      <c r="T47" s="87"/>
      <c r="U47" s="87"/>
      <c r="V47" s="87"/>
      <c r="W47" s="87"/>
      <c r="X47" s="87"/>
      <c r="Y47" s="87"/>
      <c r="Z47" s="87"/>
      <c r="AA47" s="87"/>
      <c r="AB47" s="87"/>
    </row>
    <row r="48" spans="1:28">
      <c r="A48" s="116">
        <v>44547</v>
      </c>
      <c r="B48" s="87"/>
      <c r="C48" s="87"/>
      <c r="D48" s="86">
        <v>125</v>
      </c>
      <c r="E48" s="87"/>
      <c r="F48" s="87"/>
      <c r="G48" s="87"/>
      <c r="H48" s="87"/>
      <c r="I48" s="87"/>
      <c r="J48" s="87"/>
      <c r="K48" s="87"/>
      <c r="L48" s="87"/>
      <c r="M48" s="87"/>
      <c r="N48" s="87"/>
      <c r="O48" s="87"/>
      <c r="P48" s="87"/>
      <c r="Q48" s="87"/>
      <c r="R48" s="87"/>
      <c r="S48" s="87"/>
      <c r="T48" s="87"/>
      <c r="U48" s="87"/>
      <c r="V48" s="87"/>
      <c r="W48" s="87"/>
      <c r="X48" s="87"/>
      <c r="Y48" s="87"/>
      <c r="Z48" s="87"/>
      <c r="AA48" s="87"/>
      <c r="AB48" s="87"/>
    </row>
    <row r="49" spans="1:28">
      <c r="A49" s="116">
        <v>44548</v>
      </c>
      <c r="B49" s="86" t="s">
        <v>571</v>
      </c>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row>
    <row r="50" spans="1:28">
      <c r="A50" s="116">
        <v>44549</v>
      </c>
      <c r="B50" s="86" t="s">
        <v>571</v>
      </c>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row>
    <row r="51" spans="1:28">
      <c r="A51" s="116">
        <v>44550</v>
      </c>
      <c r="B51" s="87"/>
      <c r="C51" s="87"/>
      <c r="D51" s="86">
        <v>94</v>
      </c>
      <c r="E51" s="87"/>
      <c r="F51" s="87"/>
      <c r="G51" s="87"/>
      <c r="H51" s="87"/>
      <c r="I51" s="87"/>
      <c r="J51" s="87"/>
      <c r="K51" s="87"/>
      <c r="L51" s="87"/>
      <c r="M51" s="87"/>
      <c r="N51" s="87"/>
      <c r="O51" s="87"/>
      <c r="P51" s="87"/>
      <c r="Q51" s="87"/>
      <c r="R51" s="87"/>
      <c r="S51" s="87"/>
      <c r="T51" s="87"/>
      <c r="U51" s="87"/>
      <c r="V51" s="87"/>
      <c r="W51" s="87"/>
      <c r="X51" s="87"/>
      <c r="Y51" s="87"/>
      <c r="Z51" s="87"/>
      <c r="AA51" s="87"/>
      <c r="AB51" s="87"/>
    </row>
    <row r="52" spans="1:28">
      <c r="A52" s="116">
        <v>44551</v>
      </c>
      <c r="B52" s="87"/>
      <c r="C52" s="87"/>
      <c r="D52" s="87"/>
      <c r="E52" s="87"/>
      <c r="F52" s="87"/>
      <c r="G52" s="87"/>
      <c r="H52" s="87"/>
      <c r="I52" s="87"/>
      <c r="J52" s="87"/>
      <c r="K52" s="87"/>
      <c r="L52" s="87"/>
      <c r="M52" s="87"/>
      <c r="N52" s="87"/>
      <c r="O52" s="87"/>
      <c r="P52" s="87"/>
      <c r="Q52" s="87"/>
      <c r="R52" s="87"/>
      <c r="S52" s="87"/>
      <c r="T52" s="87"/>
      <c r="U52" s="87"/>
      <c r="V52" s="87"/>
      <c r="W52" s="87"/>
      <c r="X52" s="87"/>
      <c r="Y52" s="87"/>
      <c r="Z52" s="87"/>
      <c r="AA52" s="87"/>
      <c r="AB52" s="87"/>
    </row>
    <row r="53" spans="1:28">
      <c r="A53" s="116">
        <v>44552</v>
      </c>
      <c r="B53" s="86" t="s">
        <v>571</v>
      </c>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row>
    <row r="54" spans="1:28">
      <c r="A54" s="116">
        <v>44553</v>
      </c>
      <c r="B54" s="86" t="s">
        <v>571</v>
      </c>
      <c r="C54" s="87"/>
      <c r="D54" s="87"/>
      <c r="E54" s="87"/>
      <c r="F54" s="87"/>
      <c r="G54" s="87"/>
      <c r="H54" s="87"/>
      <c r="I54" s="87"/>
      <c r="J54" s="87"/>
      <c r="K54" s="87"/>
      <c r="L54" s="87"/>
      <c r="M54" s="87"/>
      <c r="N54" s="87"/>
      <c r="O54" s="87"/>
      <c r="P54" s="87"/>
      <c r="Q54" s="87"/>
      <c r="R54" s="87"/>
      <c r="S54" s="87"/>
      <c r="T54" s="87"/>
      <c r="U54" s="87"/>
      <c r="V54" s="87"/>
      <c r="W54" s="87"/>
      <c r="X54" s="87"/>
      <c r="Y54" s="87"/>
      <c r="Z54" s="87"/>
      <c r="AA54" s="87"/>
      <c r="AB54" s="87"/>
    </row>
    <row r="55" spans="1:28">
      <c r="A55" s="116">
        <v>44554</v>
      </c>
      <c r="B55" s="86" t="s">
        <v>571</v>
      </c>
      <c r="C55" s="87"/>
      <c r="D55" s="87"/>
      <c r="E55" s="87"/>
      <c r="F55" s="87"/>
      <c r="G55" s="87"/>
      <c r="H55" s="87"/>
      <c r="I55" s="87"/>
      <c r="J55" s="87"/>
      <c r="K55" s="87"/>
      <c r="L55" s="87"/>
      <c r="M55" s="87"/>
      <c r="N55" s="87"/>
      <c r="O55" s="87"/>
      <c r="P55" s="87"/>
      <c r="Q55" s="87"/>
      <c r="R55" s="87"/>
      <c r="S55" s="87"/>
      <c r="T55" s="87"/>
      <c r="U55" s="87"/>
      <c r="V55" s="87"/>
      <c r="W55" s="87"/>
      <c r="X55" s="87"/>
      <c r="Y55" s="87"/>
      <c r="Z55" s="87"/>
      <c r="AA55" s="87"/>
      <c r="AB55" s="87"/>
    </row>
    <row r="56" spans="1:28">
      <c r="A56" s="116">
        <v>44555</v>
      </c>
      <c r="B56" s="86" t="s">
        <v>571</v>
      </c>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row>
    <row r="57" spans="1:28">
      <c r="A57" s="116">
        <v>44556</v>
      </c>
      <c r="B57" s="86" t="s">
        <v>571</v>
      </c>
      <c r="C57" s="87"/>
      <c r="D57" s="87"/>
      <c r="E57" s="87"/>
      <c r="F57" s="87"/>
      <c r="G57" s="87"/>
      <c r="H57" s="87"/>
      <c r="I57" s="87"/>
      <c r="J57" s="87"/>
      <c r="K57" s="87"/>
      <c r="L57" s="87"/>
      <c r="M57" s="87"/>
      <c r="N57" s="87"/>
      <c r="O57" s="87"/>
      <c r="P57" s="87"/>
      <c r="Q57" s="87"/>
      <c r="R57" s="87"/>
      <c r="S57" s="87"/>
      <c r="T57" s="87"/>
      <c r="U57" s="87"/>
      <c r="V57" s="87"/>
      <c r="W57" s="87"/>
      <c r="X57" s="87"/>
      <c r="Y57" s="87"/>
      <c r="Z57" s="87"/>
      <c r="AA57" s="87"/>
      <c r="AB57" s="87"/>
    </row>
    <row r="58" spans="1:28">
      <c r="A58" s="116">
        <v>44557</v>
      </c>
      <c r="B58" s="86" t="s">
        <v>571</v>
      </c>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row>
    <row r="59" spans="1:28">
      <c r="A59" s="116">
        <v>44558</v>
      </c>
      <c r="B59" s="86" t="s">
        <v>571</v>
      </c>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row>
    <row r="60" spans="1:28">
      <c r="A60" s="116">
        <v>44559</v>
      </c>
      <c r="B60" s="86" t="s">
        <v>571</v>
      </c>
      <c r="C60" s="87"/>
      <c r="D60" s="87"/>
      <c r="E60" s="87"/>
      <c r="F60" s="87"/>
      <c r="G60" s="87"/>
      <c r="H60" s="87"/>
      <c r="I60" s="87"/>
      <c r="J60" s="87"/>
      <c r="K60" s="87"/>
      <c r="L60" s="87"/>
      <c r="M60" s="87"/>
      <c r="N60" s="87"/>
      <c r="O60" s="87"/>
      <c r="P60" s="87"/>
      <c r="Q60" s="87"/>
      <c r="R60" s="87"/>
      <c r="S60" s="87"/>
      <c r="T60" s="87"/>
      <c r="U60" s="87"/>
      <c r="V60" s="87"/>
      <c r="W60" s="87"/>
      <c r="X60" s="87"/>
      <c r="Y60" s="87"/>
      <c r="Z60" s="87"/>
      <c r="AA60" s="87"/>
      <c r="AB60" s="87"/>
    </row>
    <row r="61" spans="1:28">
      <c r="A61" s="116">
        <v>44560</v>
      </c>
      <c r="B61" s="86" t="s">
        <v>571</v>
      </c>
      <c r="C61" s="87"/>
      <c r="D61" s="87"/>
      <c r="E61" s="87"/>
      <c r="F61" s="87"/>
      <c r="G61" s="87"/>
      <c r="H61" s="87"/>
      <c r="I61" s="87"/>
      <c r="J61" s="87"/>
      <c r="K61" s="87"/>
      <c r="L61" s="87"/>
      <c r="M61" s="87"/>
      <c r="N61" s="87"/>
      <c r="O61" s="87"/>
      <c r="P61" s="87"/>
      <c r="Q61" s="87"/>
      <c r="R61" s="87"/>
      <c r="S61" s="87"/>
      <c r="T61" s="87"/>
      <c r="U61" s="87"/>
      <c r="V61" s="87"/>
      <c r="W61" s="87"/>
      <c r="X61" s="87"/>
      <c r="Y61" s="87"/>
      <c r="Z61" s="87"/>
      <c r="AA61" s="87"/>
      <c r="AB61" s="87"/>
    </row>
    <row r="62" spans="1:28">
      <c r="A62" s="116">
        <v>44561</v>
      </c>
      <c r="B62" s="86" t="s">
        <v>571</v>
      </c>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row>
    <row r="63" spans="1:28">
      <c r="A63" s="120"/>
      <c r="B63" s="87"/>
      <c r="C63" s="87"/>
      <c r="D63" s="87"/>
      <c r="E63" s="87"/>
      <c r="F63" s="87"/>
      <c r="G63" s="87"/>
      <c r="H63" s="87"/>
      <c r="I63" s="87"/>
      <c r="J63" s="87"/>
      <c r="K63" s="87"/>
      <c r="L63" s="87"/>
      <c r="M63" s="87"/>
      <c r="N63" s="87"/>
      <c r="O63" s="87"/>
      <c r="P63" s="87"/>
      <c r="Q63" s="87"/>
      <c r="R63" s="87"/>
      <c r="S63" s="87"/>
      <c r="T63" s="87"/>
      <c r="U63" s="87"/>
      <c r="V63" s="87"/>
      <c r="W63" s="87"/>
      <c r="X63" s="87"/>
      <c r="Y63" s="87"/>
      <c r="Z63" s="87"/>
      <c r="AA63" s="87"/>
      <c r="AB63" s="87"/>
    </row>
    <row r="64" spans="1:28">
      <c r="A64" s="120"/>
      <c r="B64" s="87"/>
      <c r="C64" s="87"/>
      <c r="D64" s="87"/>
      <c r="E64" s="87"/>
      <c r="F64" s="87"/>
      <c r="G64" s="87"/>
      <c r="H64" s="87"/>
      <c r="I64" s="87"/>
      <c r="J64" s="87"/>
      <c r="K64" s="87"/>
      <c r="L64" s="87"/>
      <c r="M64" s="87"/>
      <c r="N64" s="87"/>
      <c r="O64" s="87"/>
      <c r="P64" s="87"/>
      <c r="Q64" s="87"/>
      <c r="R64" s="87"/>
      <c r="S64" s="87"/>
      <c r="T64" s="87"/>
      <c r="U64" s="87"/>
      <c r="V64" s="87"/>
      <c r="W64" s="87"/>
      <c r="X64" s="87"/>
      <c r="Y64" s="87"/>
      <c r="Z64" s="87"/>
      <c r="AA64" s="87"/>
      <c r="AB64" s="87"/>
    </row>
    <row r="65" spans="1:28">
      <c r="A65" s="120"/>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row>
    <row r="66" spans="1:28">
      <c r="A66" s="120"/>
      <c r="B66" s="87"/>
      <c r="C66" s="87"/>
      <c r="D66" s="87"/>
      <c r="E66" s="87"/>
      <c r="F66" s="87"/>
      <c r="G66" s="87"/>
      <c r="H66" s="87"/>
      <c r="I66" s="87"/>
      <c r="J66" s="87"/>
      <c r="K66" s="87"/>
      <c r="L66" s="87"/>
      <c r="M66" s="87"/>
      <c r="N66" s="87"/>
      <c r="O66" s="87"/>
      <c r="P66" s="87"/>
      <c r="Q66" s="87"/>
      <c r="R66" s="87"/>
      <c r="S66" s="87"/>
      <c r="T66" s="87"/>
      <c r="U66" s="87"/>
      <c r="V66" s="87"/>
      <c r="W66" s="87"/>
      <c r="X66" s="87"/>
      <c r="Y66" s="87"/>
      <c r="Z66" s="87"/>
      <c r="AA66" s="87"/>
      <c r="AB66" s="87"/>
    </row>
    <row r="67" spans="1:28">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c r="AA67" s="87"/>
      <c r="AB67" s="87"/>
    </row>
    <row r="68" spans="1:28">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row>
    <row r="69" spans="1:28">
      <c r="A69" s="87"/>
      <c r="B69" s="87"/>
      <c r="C69" s="87"/>
      <c r="D69" s="87"/>
      <c r="E69" s="87"/>
      <c r="F69" s="87"/>
      <c r="G69" s="87"/>
      <c r="H69" s="87"/>
      <c r="I69" s="87"/>
      <c r="J69" s="87"/>
      <c r="K69" s="87"/>
      <c r="L69" s="87"/>
      <c r="M69" s="87"/>
      <c r="N69" s="87"/>
      <c r="O69" s="87"/>
      <c r="P69" s="87"/>
      <c r="Q69" s="87"/>
      <c r="R69" s="87"/>
      <c r="S69" s="87"/>
      <c r="T69" s="87"/>
      <c r="U69" s="87"/>
      <c r="V69" s="87"/>
      <c r="W69" s="87"/>
      <c r="X69" s="87"/>
      <c r="Y69" s="87"/>
      <c r="Z69" s="87"/>
      <c r="AA69" s="87"/>
      <c r="AB69" s="87"/>
    </row>
    <row r="70" spans="1:28">
      <c r="A70" s="87"/>
      <c r="B70" s="87"/>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row>
    <row r="71" spans="1:28">
      <c r="A71" s="87"/>
      <c r="B71" s="87"/>
      <c r="C71" s="87"/>
      <c r="D71" s="87"/>
      <c r="E71" s="87"/>
      <c r="F71" s="87"/>
      <c r="G71" s="87"/>
      <c r="H71" s="87"/>
      <c r="I71" s="87"/>
      <c r="J71" s="87"/>
      <c r="K71" s="87"/>
      <c r="L71" s="87"/>
      <c r="M71" s="87"/>
      <c r="N71" s="87"/>
      <c r="O71" s="87"/>
      <c r="P71" s="87"/>
      <c r="Q71" s="87"/>
      <c r="R71" s="87"/>
      <c r="S71" s="87"/>
      <c r="T71" s="87"/>
      <c r="U71" s="87"/>
      <c r="V71" s="87"/>
      <c r="W71" s="87"/>
      <c r="X71" s="87"/>
      <c r="Y71" s="87"/>
      <c r="Z71" s="87"/>
      <c r="AA71" s="87"/>
      <c r="AB71" s="87"/>
    </row>
    <row r="72" spans="1:28">
      <c r="A72" s="87"/>
      <c r="B72" s="87"/>
      <c r="C72" s="87"/>
      <c r="D72" s="87"/>
      <c r="E72" s="87"/>
      <c r="F72" s="87"/>
      <c r="G72" s="87"/>
      <c r="H72" s="87"/>
      <c r="I72" s="87"/>
      <c r="J72" s="87"/>
      <c r="K72" s="87"/>
      <c r="L72" s="87"/>
      <c r="M72" s="87"/>
      <c r="N72" s="87"/>
      <c r="O72" s="87"/>
      <c r="P72" s="87"/>
      <c r="Q72" s="87"/>
      <c r="R72" s="87"/>
      <c r="S72" s="87"/>
      <c r="T72" s="87"/>
      <c r="U72" s="87"/>
      <c r="V72" s="87"/>
      <c r="W72" s="87"/>
      <c r="X72" s="87"/>
      <c r="Y72" s="87"/>
      <c r="Z72" s="87"/>
      <c r="AA72" s="87"/>
      <c r="AB72" s="87"/>
    </row>
    <row r="73" spans="1:28">
      <c r="A73" s="87"/>
      <c r="B73" s="87"/>
      <c r="C73" s="87"/>
      <c r="D73" s="87"/>
      <c r="E73" s="87"/>
      <c r="F73" s="87"/>
      <c r="G73" s="87"/>
      <c r="H73" s="87"/>
      <c r="I73" s="87"/>
      <c r="J73" s="87"/>
      <c r="K73" s="87"/>
      <c r="L73" s="87"/>
      <c r="M73" s="87"/>
      <c r="N73" s="87"/>
      <c r="O73" s="87"/>
      <c r="P73" s="87"/>
      <c r="Q73" s="87"/>
      <c r="R73" s="87"/>
      <c r="S73" s="87"/>
      <c r="T73" s="87"/>
      <c r="U73" s="87"/>
      <c r="V73" s="87"/>
      <c r="W73" s="87"/>
      <c r="X73" s="87"/>
      <c r="Y73" s="87"/>
      <c r="Z73" s="87"/>
      <c r="AA73" s="87"/>
      <c r="AB73" s="87"/>
    </row>
    <row r="74" spans="1:28">
      <c r="A74" s="87"/>
      <c r="B74" s="87"/>
      <c r="C74" s="87"/>
      <c r="D74" s="87"/>
      <c r="E74" s="87"/>
      <c r="F74" s="87"/>
      <c r="G74" s="87"/>
      <c r="H74" s="87"/>
      <c r="I74" s="87"/>
      <c r="J74" s="87"/>
      <c r="K74" s="87"/>
      <c r="L74" s="87"/>
      <c r="M74" s="87"/>
      <c r="N74" s="87"/>
      <c r="O74" s="87"/>
      <c r="P74" s="87"/>
      <c r="Q74" s="87"/>
      <c r="R74" s="87"/>
      <c r="S74" s="87"/>
      <c r="T74" s="87"/>
      <c r="U74" s="87"/>
      <c r="V74" s="87"/>
      <c r="W74" s="87"/>
      <c r="X74" s="87"/>
      <c r="Y74" s="87"/>
      <c r="Z74" s="87"/>
      <c r="AA74" s="87"/>
      <c r="AB74" s="87"/>
    </row>
    <row r="75" spans="1:28">
      <c r="A75" s="87"/>
      <c r="B75" s="87"/>
      <c r="C75" s="87"/>
      <c r="D75" s="87"/>
      <c r="E75" s="87"/>
      <c r="F75" s="87"/>
      <c r="G75" s="87"/>
      <c r="H75" s="87"/>
      <c r="I75" s="87"/>
      <c r="J75" s="87"/>
      <c r="K75" s="87"/>
      <c r="L75" s="87"/>
      <c r="M75" s="87"/>
      <c r="N75" s="87"/>
      <c r="O75" s="87"/>
      <c r="P75" s="87"/>
      <c r="Q75" s="87"/>
      <c r="R75" s="87"/>
      <c r="S75" s="87"/>
      <c r="T75" s="87"/>
      <c r="U75" s="87"/>
      <c r="V75" s="87"/>
      <c r="W75" s="87"/>
      <c r="X75" s="87"/>
      <c r="Y75" s="87"/>
      <c r="Z75" s="87"/>
      <c r="AA75" s="87"/>
      <c r="AB75" s="87"/>
    </row>
    <row r="76" spans="1:28">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c r="AA76" s="87"/>
      <c r="AB76" s="87"/>
    </row>
    <row r="77" spans="1:28">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row>
    <row r="78" spans="1:28">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row>
    <row r="79" spans="1:28">
      <c r="A79" s="87"/>
      <c r="B79" s="87"/>
      <c r="C79" s="87"/>
      <c r="D79" s="87"/>
      <c r="E79" s="87"/>
      <c r="F79" s="87"/>
      <c r="G79" s="87"/>
      <c r="H79" s="87"/>
      <c r="I79" s="87"/>
      <c r="J79" s="87"/>
      <c r="K79" s="87"/>
      <c r="L79" s="87"/>
      <c r="M79" s="87"/>
      <c r="N79" s="87"/>
      <c r="O79" s="87"/>
      <c r="P79" s="87"/>
      <c r="Q79" s="87"/>
      <c r="R79" s="87"/>
      <c r="S79" s="87"/>
      <c r="T79" s="87"/>
      <c r="U79" s="87"/>
      <c r="V79" s="87"/>
      <c r="W79" s="87"/>
      <c r="X79" s="87"/>
      <c r="Y79" s="87"/>
      <c r="Z79" s="87"/>
      <c r="AA79" s="87"/>
      <c r="AB79" s="87"/>
    </row>
    <row r="80" spans="1:28">
      <c r="A80" s="87"/>
      <c r="B80" s="87"/>
      <c r="C80" s="87"/>
      <c r="D80" s="87"/>
      <c r="E80" s="87"/>
      <c r="F80" s="87"/>
      <c r="G80" s="87"/>
      <c r="H80" s="87"/>
      <c r="I80" s="87"/>
      <c r="J80" s="87"/>
      <c r="K80" s="87"/>
      <c r="L80" s="87"/>
      <c r="M80" s="87"/>
      <c r="N80" s="87"/>
      <c r="O80" s="87"/>
      <c r="P80" s="87"/>
      <c r="Q80" s="87"/>
      <c r="R80" s="87"/>
      <c r="S80" s="87"/>
      <c r="T80" s="87"/>
      <c r="U80" s="87"/>
      <c r="V80" s="87"/>
      <c r="W80" s="87"/>
      <c r="X80" s="87"/>
      <c r="Y80" s="87"/>
      <c r="Z80" s="87"/>
      <c r="AA80" s="87"/>
      <c r="AB80" s="87"/>
    </row>
    <row r="81" spans="1:28">
      <c r="A81" s="87"/>
      <c r="B81" s="87"/>
      <c r="C81" s="87"/>
      <c r="D81" s="87"/>
      <c r="E81" s="87"/>
      <c r="F81" s="87"/>
      <c r="G81" s="87"/>
      <c r="H81" s="87"/>
      <c r="I81" s="87"/>
      <c r="J81" s="87"/>
      <c r="K81" s="87"/>
      <c r="L81" s="87"/>
      <c r="M81" s="87"/>
      <c r="N81" s="87"/>
      <c r="O81" s="87"/>
      <c r="P81" s="87"/>
      <c r="Q81" s="87"/>
      <c r="R81" s="87"/>
      <c r="S81" s="87"/>
      <c r="T81" s="87"/>
      <c r="U81" s="87"/>
      <c r="V81" s="87"/>
      <c r="W81" s="87"/>
      <c r="X81" s="87"/>
      <c r="Y81" s="87"/>
      <c r="Z81" s="87"/>
      <c r="AA81" s="87"/>
      <c r="AB81" s="87"/>
    </row>
    <row r="82" spans="1:28">
      <c r="A82" s="87"/>
      <c r="B82" s="87"/>
      <c r="C82" s="87"/>
      <c r="D82" s="87"/>
      <c r="E82" s="87"/>
      <c r="F82" s="87"/>
      <c r="G82" s="87"/>
      <c r="H82" s="87"/>
      <c r="I82" s="87"/>
      <c r="J82" s="87"/>
      <c r="K82" s="87"/>
      <c r="L82" s="87"/>
      <c r="M82" s="87"/>
      <c r="N82" s="87"/>
      <c r="O82" s="87"/>
      <c r="P82" s="87"/>
      <c r="Q82" s="87"/>
      <c r="R82" s="87"/>
      <c r="S82" s="87"/>
      <c r="T82" s="87"/>
      <c r="U82" s="87"/>
      <c r="V82" s="87"/>
      <c r="W82" s="87"/>
      <c r="X82" s="87"/>
      <c r="Y82" s="87"/>
      <c r="Z82" s="87"/>
      <c r="AA82" s="87"/>
      <c r="AB82" s="87"/>
    </row>
    <row r="83" spans="1:28">
      <c r="A83" s="87"/>
      <c r="B83" s="87"/>
      <c r="C83" s="87"/>
      <c r="D83" s="87"/>
      <c r="E83" s="87"/>
      <c r="F83" s="87"/>
      <c r="G83" s="87"/>
      <c r="H83" s="87"/>
      <c r="I83" s="87"/>
      <c r="J83" s="87"/>
      <c r="K83" s="87"/>
      <c r="L83" s="87"/>
      <c r="M83" s="87"/>
      <c r="N83" s="87"/>
      <c r="O83" s="87"/>
      <c r="P83" s="87"/>
      <c r="Q83" s="87"/>
      <c r="R83" s="87"/>
      <c r="S83" s="87"/>
      <c r="T83" s="87"/>
      <c r="U83" s="87"/>
      <c r="V83" s="87"/>
      <c r="W83" s="87"/>
      <c r="X83" s="87"/>
      <c r="Y83" s="87"/>
      <c r="Z83" s="87"/>
      <c r="AA83" s="87"/>
      <c r="AB83" s="87"/>
    </row>
    <row r="84" spans="1:28">
      <c r="A84" s="87"/>
      <c r="B84" s="87"/>
      <c r="C84" s="87"/>
      <c r="D84" s="87"/>
      <c r="E84" s="87"/>
      <c r="F84" s="87"/>
      <c r="G84" s="87"/>
      <c r="H84" s="87"/>
      <c r="I84" s="87"/>
      <c r="J84" s="87"/>
      <c r="K84" s="87"/>
      <c r="L84" s="87"/>
      <c r="M84" s="87"/>
      <c r="N84" s="87"/>
      <c r="O84" s="87"/>
      <c r="P84" s="87"/>
      <c r="Q84" s="87"/>
      <c r="R84" s="87"/>
      <c r="S84" s="87"/>
      <c r="T84" s="87"/>
      <c r="U84" s="87"/>
      <c r="V84" s="87"/>
      <c r="W84" s="87"/>
      <c r="X84" s="87"/>
      <c r="Y84" s="87"/>
      <c r="Z84" s="87"/>
      <c r="AA84" s="87"/>
      <c r="AB84" s="87"/>
    </row>
    <row r="85" spans="1:28">
      <c r="A85" s="87"/>
      <c r="B85" s="87"/>
      <c r="C85" s="87"/>
      <c r="D85" s="87"/>
      <c r="E85" s="87"/>
      <c r="F85" s="87"/>
      <c r="G85" s="87"/>
      <c r="H85" s="87"/>
      <c r="I85" s="87"/>
      <c r="J85" s="87"/>
      <c r="K85" s="87"/>
      <c r="L85" s="87"/>
      <c r="M85" s="87"/>
      <c r="N85" s="87"/>
      <c r="O85" s="87"/>
      <c r="P85" s="87"/>
      <c r="Q85" s="87"/>
      <c r="R85" s="87"/>
      <c r="S85" s="87"/>
      <c r="T85" s="87"/>
      <c r="U85" s="87"/>
      <c r="V85" s="87"/>
      <c r="W85" s="87"/>
      <c r="X85" s="87"/>
      <c r="Y85" s="87"/>
      <c r="Z85" s="87"/>
      <c r="AA85" s="87"/>
      <c r="AB85" s="87"/>
    </row>
    <row r="86" spans="1:28">
      <c r="A86" s="87"/>
      <c r="B86" s="87"/>
      <c r="C86" s="87"/>
      <c r="D86" s="87"/>
      <c r="E86" s="87"/>
      <c r="F86" s="87"/>
      <c r="G86" s="87"/>
      <c r="H86" s="87"/>
      <c r="I86" s="87"/>
      <c r="J86" s="87"/>
      <c r="K86" s="87"/>
      <c r="L86" s="87"/>
      <c r="M86" s="87"/>
      <c r="N86" s="87"/>
      <c r="O86" s="87"/>
      <c r="P86" s="87"/>
      <c r="Q86" s="87"/>
      <c r="R86" s="87"/>
      <c r="S86" s="87"/>
      <c r="T86" s="87"/>
      <c r="U86" s="87"/>
      <c r="V86" s="87"/>
      <c r="W86" s="87"/>
      <c r="X86" s="87"/>
      <c r="Y86" s="87"/>
      <c r="Z86" s="87"/>
      <c r="AA86" s="87"/>
      <c r="AB86" s="87"/>
    </row>
    <row r="87" spans="1:28">
      <c r="A87" s="87"/>
      <c r="B87" s="87"/>
      <c r="C87" s="87"/>
      <c r="D87" s="87"/>
      <c r="E87" s="87"/>
      <c r="F87" s="87"/>
      <c r="G87" s="87"/>
      <c r="H87" s="87"/>
      <c r="I87" s="87"/>
      <c r="J87" s="87"/>
      <c r="K87" s="87"/>
      <c r="L87" s="87"/>
      <c r="M87" s="87"/>
      <c r="N87" s="87"/>
      <c r="O87" s="87"/>
      <c r="P87" s="87"/>
      <c r="Q87" s="87"/>
      <c r="R87" s="87"/>
      <c r="S87" s="87"/>
      <c r="T87" s="87"/>
      <c r="U87" s="87"/>
      <c r="V87" s="87"/>
      <c r="W87" s="87"/>
      <c r="X87" s="87"/>
      <c r="Y87" s="87"/>
      <c r="Z87" s="87"/>
      <c r="AA87" s="87"/>
      <c r="AB87" s="87"/>
    </row>
    <row r="88" spans="1:28">
      <c r="A88" s="87"/>
      <c r="B88" s="87"/>
      <c r="C88" s="87"/>
      <c r="D88" s="87"/>
      <c r="E88" s="87"/>
      <c r="F88" s="87"/>
      <c r="G88" s="87"/>
      <c r="H88" s="87"/>
      <c r="I88" s="87"/>
      <c r="J88" s="87"/>
      <c r="K88" s="87"/>
      <c r="L88" s="87"/>
      <c r="M88" s="87"/>
      <c r="N88" s="87"/>
      <c r="O88" s="87"/>
      <c r="P88" s="87"/>
      <c r="Q88" s="87"/>
      <c r="R88" s="87"/>
      <c r="S88" s="87"/>
      <c r="T88" s="87"/>
      <c r="U88" s="87"/>
      <c r="V88" s="87"/>
      <c r="W88" s="87"/>
      <c r="X88" s="87"/>
      <c r="Y88" s="87"/>
      <c r="Z88" s="87"/>
      <c r="AA88" s="87"/>
      <c r="AB88" s="87"/>
    </row>
    <row r="89" spans="1:28">
      <c r="A89" s="87"/>
      <c r="B89" s="87"/>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row>
    <row r="90" spans="1:28">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c r="AA90" s="87"/>
      <c r="AB90" s="87"/>
    </row>
    <row r="91" spans="1:28">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c r="AA91" s="87"/>
      <c r="AB91" s="87"/>
    </row>
    <row r="92" spans="1:28">
      <c r="A92" s="87"/>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row>
    <row r="93" spans="1:28">
      <c r="A93" s="87"/>
      <c r="B93" s="87"/>
      <c r="C93" s="87"/>
      <c r="D93" s="87"/>
      <c r="E93" s="87"/>
      <c r="F93" s="87"/>
      <c r="G93" s="87"/>
      <c r="H93" s="87"/>
      <c r="I93" s="87"/>
      <c r="J93" s="87"/>
      <c r="K93" s="87"/>
      <c r="L93" s="87"/>
      <c r="M93" s="87"/>
      <c r="N93" s="87"/>
      <c r="O93" s="87"/>
      <c r="P93" s="87"/>
      <c r="Q93" s="87"/>
      <c r="R93" s="87"/>
      <c r="S93" s="87"/>
      <c r="T93" s="87"/>
      <c r="U93" s="87"/>
      <c r="V93" s="87"/>
      <c r="W93" s="87"/>
      <c r="X93" s="87"/>
      <c r="Y93" s="87"/>
      <c r="Z93" s="87"/>
      <c r="AA93" s="87"/>
      <c r="AB93" s="87"/>
    </row>
    <row r="94" spans="1:28">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87"/>
      <c r="AA94" s="87"/>
      <c r="AB94" s="87"/>
    </row>
    <row r="95" spans="1:28">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c r="AA95" s="87"/>
      <c r="AB95" s="87"/>
    </row>
    <row r="96" spans="1:28">
      <c r="A96" s="87"/>
      <c r="B96" s="87"/>
      <c r="C96" s="87"/>
      <c r="D96" s="87"/>
      <c r="E96" s="87"/>
      <c r="F96" s="87"/>
      <c r="G96" s="87"/>
      <c r="H96" s="87"/>
      <c r="I96" s="87"/>
      <c r="J96" s="87"/>
      <c r="K96" s="87"/>
      <c r="L96" s="87"/>
      <c r="M96" s="87"/>
      <c r="N96" s="87"/>
      <c r="O96" s="87"/>
      <c r="P96" s="87"/>
      <c r="Q96" s="87"/>
      <c r="R96" s="87"/>
      <c r="S96" s="87"/>
      <c r="T96" s="87"/>
      <c r="U96" s="87"/>
      <c r="V96" s="87"/>
      <c r="W96" s="87"/>
      <c r="X96" s="87"/>
      <c r="Y96" s="87"/>
      <c r="Z96" s="87"/>
      <c r="AA96" s="87"/>
      <c r="AB96" s="87"/>
    </row>
    <row r="97" spans="1:28">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c r="AA97" s="87"/>
      <c r="AB97" s="87"/>
    </row>
    <row r="98" spans="1:28">
      <c r="A98" s="87"/>
      <c r="B98" s="87"/>
      <c r="C98" s="87"/>
      <c r="D98" s="87"/>
      <c r="E98" s="87"/>
      <c r="F98" s="87"/>
      <c r="G98" s="87"/>
      <c r="H98" s="87"/>
      <c r="I98" s="87"/>
      <c r="J98" s="87"/>
      <c r="K98" s="87"/>
      <c r="L98" s="87"/>
      <c r="M98" s="87"/>
      <c r="N98" s="87"/>
      <c r="O98" s="87"/>
      <c r="P98" s="87"/>
      <c r="Q98" s="87"/>
      <c r="R98" s="87"/>
      <c r="S98" s="87"/>
      <c r="T98" s="87"/>
      <c r="U98" s="87"/>
      <c r="V98" s="87"/>
      <c r="W98" s="87"/>
      <c r="X98" s="87"/>
      <c r="Y98" s="87"/>
      <c r="Z98" s="87"/>
      <c r="AA98" s="87"/>
      <c r="AB98" s="87"/>
    </row>
    <row r="99" spans="1:28">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87"/>
      <c r="AA99" s="87"/>
      <c r="AB99" s="87"/>
    </row>
    <row r="100" spans="1:28">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row>
    <row r="101" spans="1:28">
      <c r="A101" s="87"/>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row>
    <row r="102" spans="1:28">
      <c r="A102" s="87"/>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c r="AA102" s="87"/>
      <c r="AB102" s="87"/>
    </row>
    <row r="103" spans="1:28">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c r="AA103" s="87"/>
      <c r="AB103" s="87"/>
    </row>
    <row r="104" spans="1:28">
      <c r="A104" s="87"/>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c r="AA104" s="87"/>
      <c r="AB104" s="87"/>
    </row>
    <row r="105" spans="1:28">
      <c r="A105" s="87"/>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c r="AA105" s="87"/>
      <c r="AB105" s="87"/>
    </row>
    <row r="106" spans="1:28">
      <c r="A106" s="87"/>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c r="AA106" s="87"/>
      <c r="AB106" s="87"/>
    </row>
    <row r="107" spans="1:28">
      <c r="A107" s="87"/>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c r="AA107" s="87"/>
      <c r="AB107" s="87"/>
    </row>
    <row r="108" spans="1:28">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c r="AA108" s="87"/>
      <c r="AB108" s="87"/>
    </row>
    <row r="109" spans="1:28">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c r="AA109" s="87"/>
      <c r="AB109" s="87"/>
    </row>
    <row r="110" spans="1:28">
      <c r="A110" s="87"/>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c r="AA110" s="87"/>
      <c r="AB110" s="87"/>
    </row>
    <row r="111" spans="1:28">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c r="AA111" s="87"/>
      <c r="AB111" s="87"/>
    </row>
    <row r="112" spans="1:28">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c r="AA112" s="87"/>
      <c r="AB112" s="87"/>
    </row>
    <row r="113" spans="1:28">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c r="AA113" s="87"/>
      <c r="AB113" s="87"/>
    </row>
    <row r="114" spans="1:28">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row>
    <row r="115" spans="1:28">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c r="AA115" s="87"/>
      <c r="AB115" s="87"/>
    </row>
    <row r="116" spans="1:28">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c r="AA116" s="87"/>
      <c r="AB116" s="87"/>
    </row>
    <row r="117" spans="1:28">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c r="AA117" s="87"/>
      <c r="AB117" s="87"/>
    </row>
    <row r="118" spans="1:28">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c r="AA118" s="87"/>
      <c r="AB118" s="87"/>
    </row>
    <row r="119" spans="1:28">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row>
    <row r="120" spans="1:28">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c r="AA120" s="87"/>
      <c r="AB120" s="87"/>
    </row>
    <row r="121" spans="1:28">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c r="AA121" s="87"/>
      <c r="AB121" s="87"/>
    </row>
    <row r="122" spans="1:28">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c r="AA122" s="87"/>
      <c r="AB122" s="87"/>
    </row>
    <row r="123" spans="1:28">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c r="AA123" s="87"/>
      <c r="AB123" s="87"/>
    </row>
    <row r="124" spans="1:28">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c r="AA124" s="87"/>
      <c r="AB124" s="87"/>
    </row>
    <row r="125" spans="1:28">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c r="AA125" s="87"/>
      <c r="AB125" s="87"/>
    </row>
    <row r="126" spans="1:28">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c r="AA126" s="87"/>
      <c r="AB126" s="87"/>
    </row>
    <row r="127" spans="1:28">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c r="AA127" s="87"/>
      <c r="AB127" s="87"/>
    </row>
    <row r="128" spans="1:28">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row>
    <row r="129" spans="1:28">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c r="AA129" s="87"/>
      <c r="AB129" s="87"/>
    </row>
    <row r="130" spans="1:28">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row>
    <row r="131" spans="1:28">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row>
    <row r="132" spans="1:28">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row>
    <row r="133" spans="1:28">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row>
    <row r="134" spans="1:28">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row>
    <row r="135" spans="1:28">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row>
    <row r="136" spans="1:28">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row>
    <row r="137" spans="1:28">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row>
    <row r="138" spans="1:28">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row>
    <row r="139" spans="1:28">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row>
    <row r="140" spans="1:28">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row>
    <row r="141" spans="1:28">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row>
    <row r="142" spans="1:28">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row>
    <row r="143" spans="1:28">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row>
    <row r="144" spans="1:28">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row>
    <row r="145" spans="1:28">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row>
    <row r="146" spans="1:28">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row>
    <row r="147" spans="1:28">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row>
    <row r="148" spans="1:28">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row>
    <row r="149" spans="1:28">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row>
    <row r="150" spans="1:28">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row>
    <row r="151" spans="1:28">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row>
    <row r="152" spans="1:28">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row>
    <row r="153" spans="1:28">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row>
    <row r="154" spans="1:28">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c r="AB154" s="87"/>
    </row>
    <row r="155" spans="1:28">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row>
    <row r="156" spans="1:28">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row>
    <row r="157" spans="1:28">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row>
    <row r="158" spans="1:28">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row>
    <row r="159" spans="1:28">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row>
    <row r="160" spans="1:28">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row>
    <row r="161" spans="1:28">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row>
    <row r="162" spans="1:28">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row>
    <row r="163" spans="1:28">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row>
    <row r="164" spans="1:28">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row>
    <row r="165" spans="1:28">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row>
    <row r="166" spans="1:28">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row>
    <row r="167" spans="1:28">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row>
    <row r="168" spans="1:28">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c r="AB168" s="87"/>
    </row>
    <row r="169" spans="1:28">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row>
    <row r="170" spans="1:28">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row>
    <row r="171" spans="1:28">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row>
    <row r="172" spans="1:28">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row>
    <row r="173" spans="1:28">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row>
    <row r="174" spans="1:28">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row>
    <row r="175" spans="1:28">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row>
    <row r="176" spans="1:28">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c r="AB176" s="87"/>
    </row>
    <row r="177" spans="1:28">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row>
    <row r="178" spans="1:28">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c r="AB178" s="87"/>
    </row>
    <row r="179" spans="1:28">
      <c r="A179" s="87"/>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c r="AA179" s="87"/>
      <c r="AB179" s="87"/>
    </row>
    <row r="180" spans="1:28">
      <c r="A180" s="87"/>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c r="AA180" s="87"/>
      <c r="AB180" s="87"/>
    </row>
    <row r="181" spans="1:28">
      <c r="A181" s="87"/>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c r="AA181" s="87"/>
      <c r="AB181" s="87"/>
    </row>
    <row r="182" spans="1:28">
      <c r="A182" s="87"/>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c r="AA182" s="87"/>
      <c r="AB182" s="87"/>
    </row>
    <row r="183" spans="1:28">
      <c r="A183" s="87"/>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c r="AA183" s="87"/>
      <c r="AB183" s="87"/>
    </row>
    <row r="184" spans="1:28">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row>
    <row r="185" spans="1:28">
      <c r="A185" s="87"/>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c r="AA185" s="87"/>
      <c r="AB185" s="87"/>
    </row>
    <row r="186" spans="1:28">
      <c r="A186" s="87"/>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c r="AA186" s="87"/>
      <c r="AB186" s="87"/>
    </row>
    <row r="187" spans="1:28">
      <c r="A187" s="87"/>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c r="AA187" s="87"/>
      <c r="AB187" s="87"/>
    </row>
    <row r="188" spans="1:28">
      <c r="A188" s="87"/>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c r="AA188" s="87"/>
      <c r="AB188" s="87"/>
    </row>
    <row r="189" spans="1:28">
      <c r="A189" s="87"/>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c r="AA189" s="87"/>
      <c r="AB189" s="87"/>
    </row>
    <row r="190" spans="1:28">
      <c r="A190" s="87"/>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c r="AA190" s="87"/>
      <c r="AB190" s="87"/>
    </row>
    <row r="191" spans="1:28">
      <c r="A191" s="87"/>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c r="AA191" s="87"/>
      <c r="AB191" s="87"/>
    </row>
    <row r="192" spans="1:28">
      <c r="A192" s="87"/>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c r="AA192" s="87"/>
      <c r="AB192" s="87"/>
    </row>
    <row r="193" spans="1:28">
      <c r="A193" s="87"/>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c r="AA193" s="87"/>
      <c r="AB193" s="87"/>
    </row>
    <row r="194" spans="1:28">
      <c r="A194" s="87"/>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c r="AA194" s="87"/>
      <c r="AB194" s="87"/>
    </row>
    <row r="195" spans="1:28">
      <c r="A195" s="87"/>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c r="AA195" s="87"/>
      <c r="AB195" s="87"/>
    </row>
    <row r="196" spans="1:28">
      <c r="A196" s="87"/>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c r="AA196" s="87"/>
      <c r="AB196" s="87"/>
    </row>
    <row r="197" spans="1:28">
      <c r="A197" s="87"/>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c r="AA197" s="87"/>
      <c r="AB197" s="87"/>
    </row>
    <row r="198" spans="1:28">
      <c r="A198" s="87"/>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c r="AA198" s="87"/>
      <c r="AB198" s="87"/>
    </row>
    <row r="199" spans="1:28">
      <c r="A199" s="87"/>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c r="AA199" s="87"/>
      <c r="AB199" s="87"/>
    </row>
    <row r="200" spans="1:28">
      <c r="A200" s="87"/>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c r="AA200" s="87"/>
      <c r="AB200" s="87"/>
    </row>
    <row r="201" spans="1:28">
      <c r="A201" s="87"/>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c r="AA201" s="87"/>
      <c r="AB201" s="87"/>
    </row>
    <row r="202" spans="1:28">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row>
    <row r="203" spans="1:28">
      <c r="A203" s="87"/>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c r="AA203" s="87"/>
      <c r="AB203" s="87"/>
    </row>
    <row r="204" spans="1:28">
      <c r="A204" s="87"/>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c r="AA204" s="87"/>
      <c r="AB204" s="87"/>
    </row>
    <row r="205" spans="1:28">
      <c r="A205" s="87"/>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c r="AA205" s="87"/>
      <c r="AB205" s="87"/>
    </row>
    <row r="206" spans="1:28">
      <c r="A206" s="87"/>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c r="AA206" s="87"/>
      <c r="AB206" s="87"/>
    </row>
    <row r="207" spans="1:28">
      <c r="A207" s="87"/>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c r="AA207" s="87"/>
      <c r="AB207" s="87"/>
    </row>
    <row r="208" spans="1:28">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c r="AA208" s="87"/>
      <c r="AB208" s="87"/>
    </row>
    <row r="209" spans="1:28">
      <c r="A209" s="87"/>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c r="AA209" s="87"/>
      <c r="AB209" s="87"/>
    </row>
    <row r="210" spans="1:28">
      <c r="A210" s="87"/>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c r="AA210" s="87"/>
      <c r="AB210" s="87"/>
    </row>
    <row r="211" spans="1:28">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c r="AA211" s="87"/>
      <c r="AB211" s="87"/>
    </row>
    <row r="212" spans="1:28">
      <c r="A212" s="87"/>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AA212" s="87"/>
      <c r="AB212" s="87"/>
    </row>
    <row r="213" spans="1:28">
      <c r="A213" s="87"/>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c r="AA213" s="87"/>
      <c r="AB213" s="87"/>
    </row>
    <row r="214" spans="1:28">
      <c r="A214" s="87"/>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c r="AA214" s="87"/>
      <c r="AB214" s="87"/>
    </row>
    <row r="215" spans="1:28">
      <c r="A215" s="87"/>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c r="AA215" s="87"/>
      <c r="AB215" s="87"/>
    </row>
    <row r="216" spans="1:28">
      <c r="A216" s="87"/>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c r="AA216" s="87"/>
      <c r="AB216" s="87"/>
    </row>
    <row r="217" spans="1:28">
      <c r="A217" s="87"/>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c r="AA217" s="87"/>
      <c r="AB217" s="87"/>
    </row>
    <row r="218" spans="1:28">
      <c r="A218" s="87"/>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c r="AA218" s="87"/>
      <c r="AB218" s="87"/>
    </row>
    <row r="219" spans="1:28">
      <c r="A219" s="87"/>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c r="AA219" s="87"/>
      <c r="AB219" s="87"/>
    </row>
    <row r="220" spans="1:28">
      <c r="A220" s="87"/>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c r="AA220" s="87"/>
      <c r="AB220" s="87"/>
    </row>
    <row r="221" spans="1:28">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c r="AA221" s="87"/>
      <c r="AB221" s="87"/>
    </row>
    <row r="222" spans="1:28">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c r="AA222" s="87"/>
      <c r="AB222" s="87"/>
    </row>
    <row r="223" spans="1:28">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c r="AA223" s="87"/>
      <c r="AB223" s="87"/>
    </row>
    <row r="224" spans="1:28">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c r="AA224" s="87"/>
      <c r="AB224" s="87"/>
    </row>
    <row r="225" spans="1:28">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c r="AA225" s="87"/>
      <c r="AB225" s="87"/>
    </row>
    <row r="226" spans="1:28">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c r="AA226" s="87"/>
      <c r="AB226" s="87"/>
    </row>
    <row r="227" spans="1:28">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c r="AA227" s="87"/>
      <c r="AB227" s="87"/>
    </row>
    <row r="228" spans="1:28">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c r="AA228" s="87"/>
      <c r="AB228" s="87"/>
    </row>
    <row r="229" spans="1:28">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c r="AA229" s="87"/>
      <c r="AB229" s="87"/>
    </row>
    <row r="230" spans="1:28">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c r="AA230" s="87"/>
      <c r="AB230" s="87"/>
    </row>
    <row r="231" spans="1:28">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c r="AA231" s="87"/>
      <c r="AB231" s="87"/>
    </row>
    <row r="232" spans="1:28">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c r="AA232" s="87"/>
      <c r="AB232" s="87"/>
    </row>
    <row r="233" spans="1:28">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c r="AA233" s="87"/>
      <c r="AB233" s="87"/>
    </row>
    <row r="234" spans="1:28">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c r="AA234" s="87"/>
      <c r="AB234" s="87"/>
    </row>
    <row r="235" spans="1:28">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c r="AA235" s="87"/>
      <c r="AB235" s="87"/>
    </row>
    <row r="236" spans="1:28">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c r="AA236" s="87"/>
      <c r="AB236" s="87"/>
    </row>
    <row r="237" spans="1:28">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c r="AA237" s="87"/>
      <c r="AB237" s="87"/>
    </row>
    <row r="238" spans="1:28">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c r="AA238" s="87"/>
      <c r="AB238" s="87"/>
    </row>
    <row r="239" spans="1:28">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c r="AA239" s="87"/>
      <c r="AB239" s="87"/>
    </row>
    <row r="240" spans="1:28">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c r="AA240" s="87"/>
      <c r="AB240" s="87"/>
    </row>
    <row r="241" spans="1:28">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c r="AA241" s="87"/>
      <c r="AB241" s="87"/>
    </row>
    <row r="242" spans="1:28">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c r="AA242" s="87"/>
      <c r="AB242" s="87"/>
    </row>
    <row r="243" spans="1:28">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c r="AA243" s="87"/>
      <c r="AB243" s="87"/>
    </row>
    <row r="244" spans="1:28">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c r="AA244" s="87"/>
      <c r="AB244" s="87"/>
    </row>
    <row r="245" spans="1:28">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c r="AA245" s="87"/>
      <c r="AB245" s="87"/>
    </row>
    <row r="246" spans="1:28">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c r="AA246" s="87"/>
      <c r="AB246" s="87"/>
    </row>
    <row r="247" spans="1:28">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c r="AA247" s="87"/>
      <c r="AB247" s="87"/>
    </row>
    <row r="248" spans="1:28">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c r="AA248" s="87"/>
      <c r="AB248" s="87"/>
    </row>
    <row r="249" spans="1:28">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c r="AA249" s="87"/>
      <c r="AB249" s="87"/>
    </row>
    <row r="250" spans="1:28">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c r="AA250" s="87"/>
      <c r="AB250" s="87"/>
    </row>
    <row r="251" spans="1:28">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c r="AA251" s="87"/>
      <c r="AB251" s="87"/>
    </row>
    <row r="252" spans="1:28">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c r="AA252" s="87"/>
      <c r="AB252" s="87"/>
    </row>
    <row r="253" spans="1:28">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row>
    <row r="254" spans="1:28">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c r="AA254" s="87"/>
      <c r="AB254" s="87"/>
    </row>
    <row r="255" spans="1:28">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c r="AA255" s="87"/>
      <c r="AB255" s="87"/>
    </row>
    <row r="256" spans="1:28">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c r="AA256" s="87"/>
      <c r="AB256" s="87"/>
    </row>
    <row r="257" spans="1:28">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c r="AA257" s="87"/>
      <c r="AB257" s="87"/>
    </row>
    <row r="258" spans="1:28">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c r="AA258" s="87"/>
      <c r="AB258" s="87"/>
    </row>
    <row r="259" spans="1:28">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c r="AA259" s="87"/>
      <c r="AB259" s="87"/>
    </row>
    <row r="260" spans="1:28">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c r="AA260" s="87"/>
      <c r="AB260" s="87"/>
    </row>
    <row r="261" spans="1:28">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c r="AA261" s="87"/>
      <c r="AB261" s="87"/>
    </row>
    <row r="262" spans="1:28">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c r="AA262" s="87"/>
      <c r="AB262" s="87"/>
    </row>
    <row r="263" spans="1:28">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c r="AA263" s="87"/>
      <c r="AB263" s="87"/>
    </row>
    <row r="264" spans="1:28">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c r="AA264" s="87"/>
      <c r="AB264" s="87"/>
    </row>
    <row r="265" spans="1:28">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c r="AA265" s="87"/>
      <c r="AB265" s="87"/>
    </row>
    <row r="266" spans="1:28">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c r="AA266" s="87"/>
      <c r="AB266" s="87"/>
    </row>
    <row r="267" spans="1:28">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c r="AA267" s="87"/>
      <c r="AB267" s="87"/>
    </row>
    <row r="268" spans="1:28">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c r="AA268" s="87"/>
      <c r="AB268" s="87"/>
    </row>
    <row r="269" spans="1:28">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c r="AA269" s="87"/>
      <c r="AB269" s="87"/>
    </row>
    <row r="270" spans="1:28">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c r="AA270" s="87"/>
      <c r="AB270" s="87"/>
    </row>
    <row r="271" spans="1:28">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c r="AA271" s="87"/>
      <c r="AB271" s="87"/>
    </row>
    <row r="272" spans="1:28">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c r="AA272" s="87"/>
      <c r="AB272" s="87"/>
    </row>
    <row r="273" spans="1:28">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c r="AA273" s="87"/>
      <c r="AB273" s="87"/>
    </row>
    <row r="274" spans="1:28">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c r="AA274" s="87"/>
      <c r="AB274" s="87"/>
    </row>
    <row r="275" spans="1:28">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c r="AA275" s="87"/>
      <c r="AB275" s="87"/>
    </row>
    <row r="276" spans="1:28">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c r="AA276" s="87"/>
      <c r="AB276" s="87"/>
    </row>
    <row r="277" spans="1:28">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c r="AA277" s="87"/>
      <c r="AB277" s="87"/>
    </row>
    <row r="278" spans="1:28">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c r="AA278" s="87"/>
      <c r="AB278" s="87"/>
    </row>
    <row r="279" spans="1:28">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c r="AA279" s="87"/>
      <c r="AB279" s="87"/>
    </row>
    <row r="280" spans="1:28">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c r="AA280" s="87"/>
      <c r="AB280" s="87"/>
    </row>
    <row r="281" spans="1:28">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c r="AA281" s="87"/>
      <c r="AB281" s="87"/>
    </row>
    <row r="282" spans="1:28">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c r="AA282" s="87"/>
      <c r="AB282" s="87"/>
    </row>
    <row r="283" spans="1:28">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c r="AA283" s="87"/>
      <c r="AB283" s="87"/>
    </row>
    <row r="284" spans="1:28">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c r="AA284" s="87"/>
      <c r="AB284" s="87"/>
    </row>
    <row r="285" spans="1:28">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c r="AA285" s="87"/>
      <c r="AB285" s="87"/>
    </row>
    <row r="286" spans="1:28">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c r="AA286" s="87"/>
      <c r="AB286" s="87"/>
    </row>
    <row r="287" spans="1:28">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c r="AA287" s="87"/>
      <c r="AB287" s="87"/>
    </row>
    <row r="288" spans="1:28">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c r="AA288" s="87"/>
      <c r="AB288" s="87"/>
    </row>
    <row r="289" spans="1:28">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c r="AA289" s="87"/>
      <c r="AB289" s="87"/>
    </row>
    <row r="290" spans="1:28">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c r="AA290" s="87"/>
      <c r="AB290" s="87"/>
    </row>
    <row r="291" spans="1:28">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c r="AA291" s="87"/>
      <c r="AB291" s="87"/>
    </row>
    <row r="292" spans="1:28">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c r="AA292" s="87"/>
      <c r="AB292" s="87"/>
    </row>
    <row r="293" spans="1:28">
      <c r="A293" s="87"/>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c r="AA293" s="87"/>
      <c r="AB293" s="87"/>
    </row>
    <row r="294" spans="1:28">
      <c r="A294" s="87"/>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c r="AA294" s="87"/>
      <c r="AB294" s="87"/>
    </row>
    <row r="295" spans="1:28">
      <c r="A295" s="87"/>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c r="AA295" s="87"/>
      <c r="AB295" s="87"/>
    </row>
    <row r="296" spans="1:28">
      <c r="A296" s="87"/>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c r="AA296" s="87"/>
      <c r="AB296" s="87"/>
    </row>
    <row r="297" spans="1:28">
      <c r="A297" s="87"/>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c r="AA297" s="87"/>
      <c r="AB297" s="87"/>
    </row>
    <row r="298" spans="1:28">
      <c r="A298" s="87"/>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c r="AA298" s="87"/>
      <c r="AB298" s="87"/>
    </row>
    <row r="299" spans="1:28">
      <c r="A299" s="87"/>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c r="AA299" s="87"/>
      <c r="AB299" s="87"/>
    </row>
    <row r="300" spans="1:28">
      <c r="A300" s="87"/>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c r="AA300" s="87"/>
      <c r="AB300" s="87"/>
    </row>
    <row r="301" spans="1:28">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c r="AA301" s="87"/>
      <c r="AB301" s="87"/>
    </row>
    <row r="302" spans="1:28">
      <c r="A302" s="87"/>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c r="AA302" s="87"/>
      <c r="AB302" s="87"/>
    </row>
    <row r="303" spans="1:28">
      <c r="A303" s="87"/>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c r="AA303" s="87"/>
      <c r="AB303" s="87"/>
    </row>
    <row r="304" spans="1:28">
      <c r="A304" s="87"/>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c r="AA304" s="87"/>
      <c r="AB304" s="87"/>
    </row>
    <row r="305" spans="1:28">
      <c r="A305" s="87"/>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c r="AA305" s="87"/>
      <c r="AB305" s="87"/>
    </row>
    <row r="306" spans="1:28">
      <c r="A306" s="87"/>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c r="AA306" s="87"/>
      <c r="AB306" s="87"/>
    </row>
    <row r="307" spans="1:28">
      <c r="A307" s="87"/>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c r="AA307" s="87"/>
      <c r="AB307" s="87"/>
    </row>
    <row r="308" spans="1:28">
      <c r="A308" s="87"/>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c r="AA308" s="87"/>
      <c r="AB308" s="87"/>
    </row>
    <row r="309" spans="1:28">
      <c r="A309" s="87"/>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c r="AA309" s="87"/>
      <c r="AB309" s="87"/>
    </row>
    <row r="310" spans="1:28">
      <c r="A310" s="87"/>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c r="AA310" s="87"/>
      <c r="AB310" s="87"/>
    </row>
    <row r="311" spans="1:28">
      <c r="A311" s="87"/>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c r="AA311" s="87"/>
      <c r="AB311" s="87"/>
    </row>
    <row r="312" spans="1:28">
      <c r="A312" s="87"/>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c r="AA312" s="87"/>
      <c r="AB312" s="87"/>
    </row>
    <row r="313" spans="1:28">
      <c r="A313" s="87"/>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c r="AA313" s="87"/>
      <c r="AB313" s="87"/>
    </row>
    <row r="314" spans="1:28">
      <c r="A314" s="87"/>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c r="AA314" s="87"/>
      <c r="AB314" s="87"/>
    </row>
    <row r="315" spans="1:28">
      <c r="A315" s="87"/>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c r="AA315" s="87"/>
      <c r="AB315" s="87"/>
    </row>
    <row r="316" spans="1:28">
      <c r="A316" s="87"/>
      <c r="B316" s="87"/>
      <c r="C316" s="87"/>
      <c r="D316" s="87"/>
      <c r="E316" s="87"/>
      <c r="F316" s="87"/>
      <c r="G316" s="87"/>
      <c r="H316" s="87"/>
      <c r="I316" s="87"/>
      <c r="J316" s="87"/>
      <c r="K316" s="87"/>
      <c r="L316" s="87"/>
      <c r="M316" s="87"/>
      <c r="N316" s="87"/>
      <c r="O316" s="87"/>
      <c r="P316" s="87"/>
      <c r="Q316" s="87"/>
      <c r="R316" s="87"/>
      <c r="S316" s="87"/>
      <c r="T316" s="87"/>
      <c r="U316" s="87"/>
      <c r="V316" s="87"/>
      <c r="W316" s="87"/>
      <c r="X316" s="87"/>
      <c r="Y316" s="87"/>
      <c r="Z316" s="87"/>
      <c r="AA316" s="87"/>
      <c r="AB316" s="87"/>
    </row>
    <row r="317" spans="1:28">
      <c r="A317" s="87"/>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c r="AA317" s="87"/>
      <c r="AB317" s="87"/>
    </row>
    <row r="318" spans="1:28">
      <c r="A318" s="87"/>
      <c r="B318" s="87"/>
      <c r="C318" s="87"/>
      <c r="D318" s="87"/>
      <c r="E318" s="87"/>
      <c r="F318" s="87"/>
      <c r="G318" s="87"/>
      <c r="H318" s="87"/>
      <c r="I318" s="87"/>
      <c r="J318" s="87"/>
      <c r="K318" s="87"/>
      <c r="L318" s="87"/>
      <c r="M318" s="87"/>
      <c r="N318" s="87"/>
      <c r="O318" s="87"/>
      <c r="P318" s="87"/>
      <c r="Q318" s="87"/>
      <c r="R318" s="87"/>
      <c r="S318" s="87"/>
      <c r="T318" s="87"/>
      <c r="U318" s="87"/>
      <c r="V318" s="87"/>
      <c r="W318" s="87"/>
      <c r="X318" s="87"/>
      <c r="Y318" s="87"/>
      <c r="Z318" s="87"/>
      <c r="AA318" s="87"/>
      <c r="AB318" s="87"/>
    </row>
    <row r="319" spans="1:28">
      <c r="A319" s="87"/>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c r="AA319" s="87"/>
      <c r="AB319" s="87"/>
    </row>
    <row r="320" spans="1:28">
      <c r="A320" s="87"/>
      <c r="B320" s="87"/>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c r="AA320" s="87"/>
      <c r="AB320" s="87"/>
    </row>
    <row r="321" spans="1:28">
      <c r="A321" s="87"/>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c r="AA321" s="87"/>
      <c r="AB321" s="87"/>
    </row>
    <row r="322" spans="1:28">
      <c r="A322" s="87"/>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c r="AA322" s="87"/>
      <c r="AB322" s="87"/>
    </row>
    <row r="323" spans="1:28">
      <c r="A323" s="87"/>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c r="AA323" s="87"/>
      <c r="AB323" s="87"/>
    </row>
    <row r="324" spans="1:28">
      <c r="A324" s="87"/>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c r="AA324" s="87"/>
      <c r="AB324" s="87"/>
    </row>
    <row r="325" spans="1:28">
      <c r="A325" s="87"/>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c r="AA325" s="87"/>
      <c r="AB325" s="87"/>
    </row>
    <row r="326" spans="1:28">
      <c r="A326" s="87"/>
      <c r="B326" s="87"/>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c r="AA326" s="87"/>
      <c r="AB326" s="87"/>
    </row>
    <row r="327" spans="1:28">
      <c r="A327" s="87"/>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c r="AA327" s="87"/>
      <c r="AB327" s="87"/>
    </row>
    <row r="328" spans="1:28">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c r="AA328" s="87"/>
      <c r="AB328" s="87"/>
    </row>
    <row r="329" spans="1:28">
      <c r="A329" s="87"/>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c r="AA329" s="87"/>
      <c r="AB329" s="87"/>
    </row>
    <row r="330" spans="1:28">
      <c r="A330" s="87"/>
      <c r="B330" s="87"/>
      <c r="C330" s="87"/>
      <c r="D330" s="87"/>
      <c r="E330" s="87"/>
      <c r="F330" s="87"/>
      <c r="G330" s="87"/>
      <c r="H330" s="87"/>
      <c r="I330" s="87"/>
      <c r="J330" s="87"/>
      <c r="K330" s="87"/>
      <c r="L330" s="87"/>
      <c r="M330" s="87"/>
      <c r="N330" s="87"/>
      <c r="O330" s="87"/>
      <c r="P330" s="87"/>
      <c r="Q330" s="87"/>
      <c r="R330" s="87"/>
      <c r="S330" s="87"/>
      <c r="T330" s="87"/>
      <c r="U330" s="87"/>
      <c r="V330" s="87"/>
      <c r="W330" s="87"/>
      <c r="X330" s="87"/>
      <c r="Y330" s="87"/>
      <c r="Z330" s="87"/>
      <c r="AA330" s="87"/>
      <c r="AB330" s="87"/>
    </row>
    <row r="331" spans="1:28">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c r="AA331" s="87"/>
      <c r="AB331" s="87"/>
    </row>
    <row r="332" spans="1:28">
      <c r="A332" s="87"/>
      <c r="B332" s="87"/>
      <c r="C332" s="87"/>
      <c r="D332" s="87"/>
      <c r="E332" s="87"/>
      <c r="F332" s="87"/>
      <c r="G332" s="87"/>
      <c r="H332" s="87"/>
      <c r="I332" s="87"/>
      <c r="J332" s="87"/>
      <c r="K332" s="87"/>
      <c r="L332" s="87"/>
      <c r="M332" s="87"/>
      <c r="N332" s="87"/>
      <c r="O332" s="87"/>
      <c r="P332" s="87"/>
      <c r="Q332" s="87"/>
      <c r="R332" s="87"/>
      <c r="S332" s="87"/>
      <c r="T332" s="87"/>
      <c r="U332" s="87"/>
      <c r="V332" s="87"/>
      <c r="W332" s="87"/>
      <c r="X332" s="87"/>
      <c r="Y332" s="87"/>
      <c r="Z332" s="87"/>
      <c r="AA332" s="87"/>
      <c r="AB332" s="87"/>
    </row>
    <row r="333" spans="1:28">
      <c r="A333" s="87"/>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c r="AA333" s="87"/>
      <c r="AB333" s="87"/>
    </row>
    <row r="334" spans="1:28">
      <c r="A334" s="87"/>
      <c r="B334" s="87"/>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c r="AA334" s="87"/>
      <c r="AB334" s="87"/>
    </row>
    <row r="335" spans="1:28">
      <c r="A335" s="87"/>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c r="AA335" s="87"/>
      <c r="AB335" s="87"/>
    </row>
    <row r="336" spans="1:28">
      <c r="A336" s="87"/>
      <c r="B336" s="87"/>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c r="AA336" s="87"/>
      <c r="AB336" s="87"/>
    </row>
    <row r="337" spans="1:28">
      <c r="A337" s="87"/>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c r="AA337" s="87"/>
      <c r="AB337" s="87"/>
    </row>
    <row r="338" spans="1:28">
      <c r="A338" s="87"/>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c r="AA338" s="87"/>
      <c r="AB338" s="87"/>
    </row>
    <row r="339" spans="1:28">
      <c r="A339" s="87"/>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c r="AA339" s="87"/>
      <c r="AB339" s="87"/>
    </row>
    <row r="340" spans="1:28">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c r="AA340" s="87"/>
      <c r="AB340" s="87"/>
    </row>
    <row r="341" spans="1:28">
      <c r="A341" s="87"/>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c r="AA341" s="87"/>
      <c r="AB341" s="87"/>
    </row>
    <row r="342" spans="1:28">
      <c r="A342" s="87"/>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c r="AA342" s="87"/>
      <c r="AB342" s="87"/>
    </row>
    <row r="343" spans="1:28">
      <c r="A343" s="87"/>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c r="AA343" s="87"/>
      <c r="AB343" s="87"/>
    </row>
    <row r="344" spans="1:28">
      <c r="A344" s="87"/>
      <c r="B344" s="87"/>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c r="AA344" s="87"/>
      <c r="AB344" s="87"/>
    </row>
    <row r="345" spans="1:28">
      <c r="A345" s="87"/>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c r="AA345" s="87"/>
      <c r="AB345" s="87"/>
    </row>
    <row r="346" spans="1:28">
      <c r="A346" s="87"/>
      <c r="B346" s="87"/>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c r="AA346" s="87"/>
      <c r="AB346" s="87"/>
    </row>
    <row r="347" spans="1:28">
      <c r="A347" s="87"/>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c r="AA347" s="87"/>
      <c r="AB347" s="87"/>
    </row>
    <row r="348" spans="1:28">
      <c r="A348" s="87"/>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c r="AA348" s="87"/>
      <c r="AB348" s="87"/>
    </row>
    <row r="349" spans="1:28">
      <c r="A349" s="87"/>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c r="AA349" s="87"/>
      <c r="AB349" s="87"/>
    </row>
    <row r="350" spans="1:28">
      <c r="A350" s="87"/>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c r="AA350" s="87"/>
      <c r="AB350" s="87"/>
    </row>
    <row r="351" spans="1:28">
      <c r="A351" s="87"/>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c r="AA351" s="87"/>
      <c r="AB351" s="87"/>
    </row>
    <row r="352" spans="1:28">
      <c r="A352" s="87"/>
      <c r="B352" s="87"/>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c r="AA352" s="87"/>
      <c r="AB352" s="87"/>
    </row>
    <row r="353" spans="1:28">
      <c r="A353" s="87"/>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c r="AA353" s="87"/>
      <c r="AB353" s="87"/>
    </row>
    <row r="354" spans="1:28">
      <c r="A354" s="87"/>
      <c r="B354" s="87"/>
      <c r="C354" s="87"/>
      <c r="D354" s="87"/>
      <c r="E354" s="87"/>
      <c r="F354" s="87"/>
      <c r="G354" s="87"/>
      <c r="H354" s="87"/>
      <c r="I354" s="87"/>
      <c r="J354" s="87"/>
      <c r="K354" s="87"/>
      <c r="L354" s="87"/>
      <c r="M354" s="87"/>
      <c r="N354" s="87"/>
      <c r="O354" s="87"/>
      <c r="P354" s="87"/>
      <c r="Q354" s="87"/>
      <c r="R354" s="87"/>
      <c r="S354" s="87"/>
      <c r="T354" s="87"/>
      <c r="U354" s="87"/>
      <c r="V354" s="87"/>
      <c r="W354" s="87"/>
      <c r="X354" s="87"/>
      <c r="Y354" s="87"/>
      <c r="Z354" s="87"/>
      <c r="AA354" s="87"/>
      <c r="AB354" s="87"/>
    </row>
    <row r="355" spans="1:28">
      <c r="A355" s="87"/>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c r="AA355" s="87"/>
      <c r="AB355" s="87"/>
    </row>
    <row r="356" spans="1:28">
      <c r="A356" s="87"/>
      <c r="B356" s="87"/>
      <c r="C356" s="87"/>
      <c r="D356" s="87"/>
      <c r="E356" s="87"/>
      <c r="F356" s="87"/>
      <c r="G356" s="87"/>
      <c r="H356" s="87"/>
      <c r="I356" s="87"/>
      <c r="J356" s="87"/>
      <c r="K356" s="87"/>
      <c r="L356" s="87"/>
      <c r="M356" s="87"/>
      <c r="N356" s="87"/>
      <c r="O356" s="87"/>
      <c r="P356" s="87"/>
      <c r="Q356" s="87"/>
      <c r="R356" s="87"/>
      <c r="S356" s="87"/>
      <c r="T356" s="87"/>
      <c r="U356" s="87"/>
      <c r="V356" s="87"/>
      <c r="W356" s="87"/>
      <c r="X356" s="87"/>
      <c r="Y356" s="87"/>
      <c r="Z356" s="87"/>
      <c r="AA356" s="87"/>
      <c r="AB356" s="87"/>
    </row>
    <row r="357" spans="1:28">
      <c r="A357" s="87"/>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c r="AA357" s="87"/>
      <c r="AB357" s="87"/>
    </row>
    <row r="358" spans="1:28">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c r="AA358" s="87"/>
      <c r="AB358" s="87"/>
    </row>
    <row r="359" spans="1:28">
      <c r="A359" s="87"/>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c r="AA359" s="87"/>
      <c r="AB359" s="87"/>
    </row>
    <row r="360" spans="1:28">
      <c r="A360" s="87"/>
      <c r="B360" s="87"/>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Z360" s="87"/>
      <c r="AA360" s="87"/>
      <c r="AB360" s="87"/>
    </row>
    <row r="361" spans="1:28">
      <c r="A361" s="87"/>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c r="AA361" s="87"/>
      <c r="AB361" s="87"/>
    </row>
    <row r="362" spans="1:28">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c r="AA362" s="87"/>
      <c r="AB362" s="87"/>
    </row>
    <row r="363" spans="1:28">
      <c r="A363" s="87"/>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c r="AA363" s="87"/>
      <c r="AB363" s="87"/>
    </row>
    <row r="364" spans="1:28">
      <c r="A364" s="87"/>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Z364" s="87"/>
      <c r="AA364" s="87"/>
      <c r="AB364" s="87"/>
    </row>
    <row r="365" spans="1:28">
      <c r="A365" s="87"/>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c r="AA365" s="87"/>
      <c r="AB365" s="87"/>
    </row>
    <row r="366" spans="1:28">
      <c r="A366" s="87"/>
      <c r="B366" s="87"/>
      <c r="C366" s="87"/>
      <c r="D366" s="87"/>
      <c r="E366" s="87"/>
      <c r="F366" s="87"/>
      <c r="G366" s="87"/>
      <c r="H366" s="87"/>
      <c r="I366" s="87"/>
      <c r="J366" s="87"/>
      <c r="K366" s="87"/>
      <c r="L366" s="87"/>
      <c r="M366" s="87"/>
      <c r="N366" s="87"/>
      <c r="O366" s="87"/>
      <c r="P366" s="87"/>
      <c r="Q366" s="87"/>
      <c r="R366" s="87"/>
      <c r="S366" s="87"/>
      <c r="T366" s="87"/>
      <c r="U366" s="87"/>
      <c r="V366" s="87"/>
      <c r="W366" s="87"/>
      <c r="X366" s="87"/>
      <c r="Y366" s="87"/>
      <c r="Z366" s="87"/>
      <c r="AA366" s="87"/>
      <c r="AB366" s="87"/>
    </row>
    <row r="367" spans="1:28">
      <c r="A367" s="87"/>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c r="AA367" s="87"/>
      <c r="AB367" s="87"/>
    </row>
    <row r="368" spans="1:28">
      <c r="A368" s="87"/>
      <c r="B368" s="87"/>
      <c r="C368" s="87"/>
      <c r="D368" s="87"/>
      <c r="E368" s="87"/>
      <c r="F368" s="87"/>
      <c r="G368" s="87"/>
      <c r="H368" s="87"/>
      <c r="I368" s="87"/>
      <c r="J368" s="87"/>
      <c r="K368" s="87"/>
      <c r="L368" s="87"/>
      <c r="M368" s="87"/>
      <c r="N368" s="87"/>
      <c r="O368" s="87"/>
      <c r="P368" s="87"/>
      <c r="Q368" s="87"/>
      <c r="R368" s="87"/>
      <c r="S368" s="87"/>
      <c r="T368" s="87"/>
      <c r="U368" s="87"/>
      <c r="V368" s="87"/>
      <c r="W368" s="87"/>
      <c r="X368" s="87"/>
      <c r="Y368" s="87"/>
      <c r="Z368" s="87"/>
      <c r="AA368" s="87"/>
      <c r="AB368" s="87"/>
    </row>
    <row r="369" spans="1:28">
      <c r="A369" s="87"/>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c r="AA369" s="87"/>
      <c r="AB369" s="87"/>
    </row>
    <row r="370" spans="1:28">
      <c r="A370" s="87"/>
      <c r="B370" s="87"/>
      <c r="C370" s="87"/>
      <c r="D370" s="87"/>
      <c r="E370" s="87"/>
      <c r="F370" s="87"/>
      <c r="G370" s="87"/>
      <c r="H370" s="87"/>
      <c r="I370" s="87"/>
      <c r="J370" s="87"/>
      <c r="K370" s="87"/>
      <c r="L370" s="87"/>
      <c r="M370" s="87"/>
      <c r="N370" s="87"/>
      <c r="O370" s="87"/>
      <c r="P370" s="87"/>
      <c r="Q370" s="87"/>
      <c r="R370" s="87"/>
      <c r="S370" s="87"/>
      <c r="T370" s="87"/>
      <c r="U370" s="87"/>
      <c r="V370" s="87"/>
      <c r="W370" s="87"/>
      <c r="X370" s="87"/>
      <c r="Y370" s="87"/>
      <c r="Z370" s="87"/>
      <c r="AA370" s="87"/>
      <c r="AB370" s="87"/>
    </row>
    <row r="371" spans="1:28">
      <c r="A371" s="87"/>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c r="AA371" s="87"/>
      <c r="AB371" s="87"/>
    </row>
    <row r="372" spans="1:28">
      <c r="A372" s="87"/>
      <c r="B372" s="87"/>
      <c r="C372" s="87"/>
      <c r="D372" s="87"/>
      <c r="E372" s="87"/>
      <c r="F372" s="87"/>
      <c r="G372" s="87"/>
      <c r="H372" s="87"/>
      <c r="I372" s="87"/>
      <c r="J372" s="87"/>
      <c r="K372" s="87"/>
      <c r="L372" s="87"/>
      <c r="M372" s="87"/>
      <c r="N372" s="87"/>
      <c r="O372" s="87"/>
      <c r="P372" s="87"/>
      <c r="Q372" s="87"/>
      <c r="R372" s="87"/>
      <c r="S372" s="87"/>
      <c r="T372" s="87"/>
      <c r="U372" s="87"/>
      <c r="V372" s="87"/>
      <c r="W372" s="87"/>
      <c r="X372" s="87"/>
      <c r="Y372" s="87"/>
      <c r="Z372" s="87"/>
      <c r="AA372" s="87"/>
      <c r="AB372" s="87"/>
    </row>
    <row r="373" spans="1:28">
      <c r="A373" s="87"/>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c r="AA373" s="87"/>
      <c r="AB373" s="87"/>
    </row>
    <row r="374" spans="1:28">
      <c r="A374" s="87"/>
      <c r="B374" s="87"/>
      <c r="C374" s="87"/>
      <c r="D374" s="87"/>
      <c r="E374" s="87"/>
      <c r="F374" s="87"/>
      <c r="G374" s="87"/>
      <c r="H374" s="87"/>
      <c r="I374" s="87"/>
      <c r="J374" s="87"/>
      <c r="K374" s="87"/>
      <c r="L374" s="87"/>
      <c r="M374" s="87"/>
      <c r="N374" s="87"/>
      <c r="O374" s="87"/>
      <c r="P374" s="87"/>
      <c r="Q374" s="87"/>
      <c r="R374" s="87"/>
      <c r="S374" s="87"/>
      <c r="T374" s="87"/>
      <c r="U374" s="87"/>
      <c r="V374" s="87"/>
      <c r="W374" s="87"/>
      <c r="X374" s="87"/>
      <c r="Y374" s="87"/>
      <c r="Z374" s="87"/>
      <c r="AA374" s="87"/>
      <c r="AB374" s="87"/>
    </row>
    <row r="375" spans="1:28">
      <c r="A375" s="87"/>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c r="AA375" s="87"/>
      <c r="AB375" s="87"/>
    </row>
    <row r="376" spans="1:28">
      <c r="A376" s="87"/>
      <c r="B376" s="87"/>
      <c r="C376" s="87"/>
      <c r="D376" s="87"/>
      <c r="E376" s="87"/>
      <c r="F376" s="87"/>
      <c r="G376" s="87"/>
      <c r="H376" s="87"/>
      <c r="I376" s="87"/>
      <c r="J376" s="87"/>
      <c r="K376" s="87"/>
      <c r="L376" s="87"/>
      <c r="M376" s="87"/>
      <c r="N376" s="87"/>
      <c r="O376" s="87"/>
      <c r="P376" s="87"/>
      <c r="Q376" s="87"/>
      <c r="R376" s="87"/>
      <c r="S376" s="87"/>
      <c r="T376" s="87"/>
      <c r="U376" s="87"/>
      <c r="V376" s="87"/>
      <c r="W376" s="87"/>
      <c r="X376" s="87"/>
      <c r="Y376" s="87"/>
      <c r="Z376" s="87"/>
      <c r="AA376" s="87"/>
      <c r="AB376" s="87"/>
    </row>
    <row r="377" spans="1:28">
      <c r="A377" s="87"/>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c r="AA377" s="87"/>
      <c r="AB377" s="87"/>
    </row>
    <row r="378" spans="1:28">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c r="AA378" s="87"/>
      <c r="AB378" s="87"/>
    </row>
    <row r="379" spans="1:28">
      <c r="A379" s="87"/>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c r="AA379" s="87"/>
      <c r="AB379" s="87"/>
    </row>
    <row r="380" spans="1:28">
      <c r="A380" s="87"/>
      <c r="B380" s="87"/>
      <c r="C380" s="87"/>
      <c r="D380" s="87"/>
      <c r="E380" s="87"/>
      <c r="F380" s="87"/>
      <c r="G380" s="87"/>
      <c r="H380" s="87"/>
      <c r="I380" s="87"/>
      <c r="J380" s="87"/>
      <c r="K380" s="87"/>
      <c r="L380" s="87"/>
      <c r="M380" s="87"/>
      <c r="N380" s="87"/>
      <c r="O380" s="87"/>
      <c r="P380" s="87"/>
      <c r="Q380" s="87"/>
      <c r="R380" s="87"/>
      <c r="S380" s="87"/>
      <c r="T380" s="87"/>
      <c r="U380" s="87"/>
      <c r="V380" s="87"/>
      <c r="W380" s="87"/>
      <c r="X380" s="87"/>
      <c r="Y380" s="87"/>
      <c r="Z380" s="87"/>
      <c r="AA380" s="87"/>
      <c r="AB380" s="87"/>
    </row>
    <row r="381" spans="1:28">
      <c r="A381" s="87"/>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c r="AA381" s="87"/>
      <c r="AB381" s="87"/>
    </row>
    <row r="382" spans="1:28">
      <c r="A382" s="87"/>
      <c r="B382" s="87"/>
      <c r="C382" s="87"/>
      <c r="D382" s="87"/>
      <c r="E382" s="87"/>
      <c r="F382" s="87"/>
      <c r="G382" s="87"/>
      <c r="H382" s="87"/>
      <c r="I382" s="87"/>
      <c r="J382" s="87"/>
      <c r="K382" s="87"/>
      <c r="L382" s="87"/>
      <c r="M382" s="87"/>
      <c r="N382" s="87"/>
      <c r="O382" s="87"/>
      <c r="P382" s="87"/>
      <c r="Q382" s="87"/>
      <c r="R382" s="87"/>
      <c r="S382" s="87"/>
      <c r="T382" s="87"/>
      <c r="U382" s="87"/>
      <c r="V382" s="87"/>
      <c r="W382" s="87"/>
      <c r="X382" s="87"/>
      <c r="Y382" s="87"/>
      <c r="Z382" s="87"/>
      <c r="AA382" s="87"/>
      <c r="AB382" s="87"/>
    </row>
    <row r="383" spans="1:28">
      <c r="A383" s="87"/>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c r="AA383" s="87"/>
      <c r="AB383" s="87"/>
    </row>
    <row r="384" spans="1:28">
      <c r="A384" s="87"/>
      <c r="B384" s="87"/>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c r="AA384" s="87"/>
      <c r="AB384" s="87"/>
    </row>
    <row r="385" spans="1:28">
      <c r="A385" s="87"/>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c r="AA385" s="87"/>
      <c r="AB385" s="87"/>
    </row>
    <row r="386" spans="1:28">
      <c r="A386" s="87"/>
      <c r="B386" s="87"/>
      <c r="C386" s="87"/>
      <c r="D386" s="87"/>
      <c r="E386" s="87"/>
      <c r="F386" s="87"/>
      <c r="G386" s="87"/>
      <c r="H386" s="87"/>
      <c r="I386" s="87"/>
      <c r="J386" s="87"/>
      <c r="K386" s="87"/>
      <c r="L386" s="87"/>
      <c r="M386" s="87"/>
      <c r="N386" s="87"/>
      <c r="O386" s="87"/>
      <c r="P386" s="87"/>
      <c r="Q386" s="87"/>
      <c r="R386" s="87"/>
      <c r="S386" s="87"/>
      <c r="T386" s="87"/>
      <c r="U386" s="87"/>
      <c r="V386" s="87"/>
      <c r="W386" s="87"/>
      <c r="X386" s="87"/>
      <c r="Y386" s="87"/>
      <c r="Z386" s="87"/>
      <c r="AA386" s="87"/>
      <c r="AB386" s="87"/>
    </row>
    <row r="387" spans="1:28">
      <c r="A387" s="87"/>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c r="AA387" s="87"/>
      <c r="AB387" s="87"/>
    </row>
    <row r="388" spans="1:28">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c r="AA388" s="87"/>
      <c r="AB388" s="87"/>
    </row>
    <row r="389" spans="1:28">
      <c r="A389" s="87"/>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c r="AA389" s="87"/>
      <c r="AB389" s="87"/>
    </row>
    <row r="390" spans="1:28">
      <c r="A390" s="87"/>
      <c r="B390" s="87"/>
      <c r="C390" s="87"/>
      <c r="D390" s="87"/>
      <c r="E390" s="87"/>
      <c r="F390" s="87"/>
      <c r="G390" s="87"/>
      <c r="H390" s="87"/>
      <c r="I390" s="87"/>
      <c r="J390" s="87"/>
      <c r="K390" s="87"/>
      <c r="L390" s="87"/>
      <c r="M390" s="87"/>
      <c r="N390" s="87"/>
      <c r="O390" s="87"/>
      <c r="P390" s="87"/>
      <c r="Q390" s="87"/>
      <c r="R390" s="87"/>
      <c r="S390" s="87"/>
      <c r="T390" s="87"/>
      <c r="U390" s="87"/>
      <c r="V390" s="87"/>
      <c r="W390" s="87"/>
      <c r="X390" s="87"/>
      <c r="Y390" s="87"/>
      <c r="Z390" s="87"/>
      <c r="AA390" s="87"/>
      <c r="AB390" s="87"/>
    </row>
    <row r="391" spans="1:28">
      <c r="A391" s="87"/>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c r="AA391" s="87"/>
      <c r="AB391" s="87"/>
    </row>
    <row r="392" spans="1:28">
      <c r="A392" s="87"/>
      <c r="B392" s="87"/>
      <c r="C392" s="87"/>
      <c r="D392" s="87"/>
      <c r="E392" s="87"/>
      <c r="F392" s="87"/>
      <c r="G392" s="87"/>
      <c r="H392" s="87"/>
      <c r="I392" s="87"/>
      <c r="J392" s="87"/>
      <c r="K392" s="87"/>
      <c r="L392" s="87"/>
      <c r="M392" s="87"/>
      <c r="N392" s="87"/>
      <c r="O392" s="87"/>
      <c r="P392" s="87"/>
      <c r="Q392" s="87"/>
      <c r="R392" s="87"/>
      <c r="S392" s="87"/>
      <c r="T392" s="87"/>
      <c r="U392" s="87"/>
      <c r="V392" s="87"/>
      <c r="W392" s="87"/>
      <c r="X392" s="87"/>
      <c r="Y392" s="87"/>
      <c r="Z392" s="87"/>
      <c r="AA392" s="87"/>
      <c r="AB392" s="87"/>
    </row>
    <row r="393" spans="1:28">
      <c r="A393" s="87"/>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c r="AA393" s="87"/>
      <c r="AB393" s="87"/>
    </row>
    <row r="394" spans="1:28">
      <c r="A394" s="87"/>
      <c r="B394" s="87"/>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Z394" s="87"/>
      <c r="AA394" s="87"/>
      <c r="AB394" s="87"/>
    </row>
    <row r="395" spans="1:28">
      <c r="A395" s="87"/>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c r="AA395" s="87"/>
      <c r="AB395" s="87"/>
    </row>
    <row r="396" spans="1:28">
      <c r="A396" s="87"/>
      <c r="B396" s="87"/>
      <c r="C396" s="87"/>
      <c r="D396" s="87"/>
      <c r="E396" s="87"/>
      <c r="F396" s="87"/>
      <c r="G396" s="87"/>
      <c r="H396" s="87"/>
      <c r="I396" s="87"/>
      <c r="J396" s="87"/>
      <c r="K396" s="87"/>
      <c r="L396" s="87"/>
      <c r="M396" s="87"/>
      <c r="N396" s="87"/>
      <c r="O396" s="87"/>
      <c r="P396" s="87"/>
      <c r="Q396" s="87"/>
      <c r="R396" s="87"/>
      <c r="S396" s="87"/>
      <c r="T396" s="87"/>
      <c r="U396" s="87"/>
      <c r="V396" s="87"/>
      <c r="W396" s="87"/>
      <c r="X396" s="87"/>
      <c r="Y396" s="87"/>
      <c r="Z396" s="87"/>
      <c r="AA396" s="87"/>
      <c r="AB396" s="87"/>
    </row>
    <row r="397" spans="1:28">
      <c r="A397" s="87"/>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c r="AA397" s="87"/>
      <c r="AB397" s="87"/>
    </row>
    <row r="398" spans="1:28">
      <c r="A398" s="87"/>
      <c r="B398" s="87"/>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Z398" s="87"/>
      <c r="AA398" s="87"/>
      <c r="AB398" s="87"/>
    </row>
    <row r="399" spans="1:28">
      <c r="A399" s="87"/>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c r="AA399" s="87"/>
      <c r="AB399" s="87"/>
    </row>
    <row r="400" spans="1:28">
      <c r="A400" s="87"/>
      <c r="B400" s="87"/>
      <c r="C400" s="87"/>
      <c r="D400" s="87"/>
      <c r="E400" s="87"/>
      <c r="F400" s="87"/>
      <c r="G400" s="87"/>
      <c r="H400" s="87"/>
      <c r="I400" s="87"/>
      <c r="J400" s="87"/>
      <c r="K400" s="87"/>
      <c r="L400" s="87"/>
      <c r="M400" s="87"/>
      <c r="N400" s="87"/>
      <c r="O400" s="87"/>
      <c r="P400" s="87"/>
      <c r="Q400" s="87"/>
      <c r="R400" s="87"/>
      <c r="S400" s="87"/>
      <c r="T400" s="87"/>
      <c r="U400" s="87"/>
      <c r="V400" s="87"/>
      <c r="W400" s="87"/>
      <c r="X400" s="87"/>
      <c r="Y400" s="87"/>
      <c r="Z400" s="87"/>
      <c r="AA400" s="87"/>
      <c r="AB400" s="87"/>
    </row>
    <row r="401" spans="1:28">
      <c r="A401" s="87"/>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c r="AA401" s="87"/>
      <c r="AB401" s="87"/>
    </row>
    <row r="402" spans="1:28">
      <c r="A402" s="87"/>
      <c r="B402" s="87"/>
      <c r="C402" s="87"/>
      <c r="D402" s="87"/>
      <c r="E402" s="87"/>
      <c r="F402" s="87"/>
      <c r="G402" s="87"/>
      <c r="H402" s="87"/>
      <c r="I402" s="87"/>
      <c r="J402" s="87"/>
      <c r="K402" s="87"/>
      <c r="L402" s="87"/>
      <c r="M402" s="87"/>
      <c r="N402" s="87"/>
      <c r="O402" s="87"/>
      <c r="P402" s="87"/>
      <c r="Q402" s="87"/>
      <c r="R402" s="87"/>
      <c r="S402" s="87"/>
      <c r="T402" s="87"/>
      <c r="U402" s="87"/>
      <c r="V402" s="87"/>
      <c r="W402" s="87"/>
      <c r="X402" s="87"/>
      <c r="Y402" s="87"/>
      <c r="Z402" s="87"/>
      <c r="AA402" s="87"/>
      <c r="AB402" s="87"/>
    </row>
    <row r="403" spans="1:28">
      <c r="A403" s="87"/>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c r="AA403" s="87"/>
      <c r="AB403" s="87"/>
    </row>
    <row r="404" spans="1:28">
      <c r="A404" s="87"/>
      <c r="B404" s="87"/>
      <c r="C404" s="87"/>
      <c r="D404" s="87"/>
      <c r="E404" s="87"/>
      <c r="F404" s="87"/>
      <c r="G404" s="87"/>
      <c r="H404" s="87"/>
      <c r="I404" s="87"/>
      <c r="J404" s="87"/>
      <c r="K404" s="87"/>
      <c r="L404" s="87"/>
      <c r="M404" s="87"/>
      <c r="N404" s="87"/>
      <c r="O404" s="87"/>
      <c r="P404" s="87"/>
      <c r="Q404" s="87"/>
      <c r="R404" s="87"/>
      <c r="S404" s="87"/>
      <c r="T404" s="87"/>
      <c r="U404" s="87"/>
      <c r="V404" s="87"/>
      <c r="W404" s="87"/>
      <c r="X404" s="87"/>
      <c r="Y404" s="87"/>
      <c r="Z404" s="87"/>
      <c r="AA404" s="87"/>
      <c r="AB404" s="87"/>
    </row>
    <row r="405" spans="1:28">
      <c r="A405" s="87"/>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c r="AA405" s="87"/>
      <c r="AB405" s="87"/>
    </row>
    <row r="406" spans="1:28">
      <c r="A406" s="87"/>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c r="Z406" s="87"/>
      <c r="AA406" s="87"/>
      <c r="AB406" s="87"/>
    </row>
    <row r="407" spans="1:28">
      <c r="A407" s="87"/>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c r="AA407" s="87"/>
      <c r="AB407" s="87"/>
    </row>
    <row r="408" spans="1:28">
      <c r="A408" s="87"/>
      <c r="B408" s="87"/>
      <c r="C408" s="87"/>
      <c r="D408" s="87"/>
      <c r="E408" s="87"/>
      <c r="F408" s="87"/>
      <c r="G408" s="87"/>
      <c r="H408" s="87"/>
      <c r="I408" s="87"/>
      <c r="J408" s="87"/>
      <c r="K408" s="87"/>
      <c r="L408" s="87"/>
      <c r="M408" s="87"/>
      <c r="N408" s="87"/>
      <c r="O408" s="87"/>
      <c r="P408" s="87"/>
      <c r="Q408" s="87"/>
      <c r="R408" s="87"/>
      <c r="S408" s="87"/>
      <c r="T408" s="87"/>
      <c r="U408" s="87"/>
      <c r="V408" s="87"/>
      <c r="W408" s="87"/>
      <c r="X408" s="87"/>
      <c r="Y408" s="87"/>
      <c r="Z408" s="87"/>
      <c r="AA408" s="87"/>
      <c r="AB408" s="87"/>
    </row>
    <row r="409" spans="1:28">
      <c r="A409" s="87"/>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c r="AA409" s="87"/>
      <c r="AB409" s="87"/>
    </row>
    <row r="410" spans="1:28">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c r="AA410" s="87"/>
      <c r="AB410" s="87"/>
    </row>
    <row r="411" spans="1:28">
      <c r="A411" s="87"/>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c r="AA411" s="87"/>
      <c r="AB411" s="87"/>
    </row>
    <row r="412" spans="1:28">
      <c r="A412" s="87"/>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c r="Z412" s="87"/>
      <c r="AA412" s="87"/>
      <c r="AB412" s="87"/>
    </row>
    <row r="413" spans="1:28">
      <c r="A413" s="87"/>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c r="AA413" s="87"/>
      <c r="AB413" s="87"/>
    </row>
    <row r="414" spans="1:28">
      <c r="A414" s="87"/>
      <c r="B414" s="87"/>
      <c r="C414" s="87"/>
      <c r="D414" s="87"/>
      <c r="E414" s="87"/>
      <c r="F414" s="87"/>
      <c r="G414" s="87"/>
      <c r="H414" s="87"/>
      <c r="I414" s="87"/>
      <c r="J414" s="87"/>
      <c r="K414" s="87"/>
      <c r="L414" s="87"/>
      <c r="M414" s="87"/>
      <c r="N414" s="87"/>
      <c r="O414" s="87"/>
      <c r="P414" s="87"/>
      <c r="Q414" s="87"/>
      <c r="R414" s="87"/>
      <c r="S414" s="87"/>
      <c r="T414" s="87"/>
      <c r="U414" s="87"/>
      <c r="V414" s="87"/>
      <c r="W414" s="87"/>
      <c r="X414" s="87"/>
      <c r="Y414" s="87"/>
      <c r="Z414" s="87"/>
      <c r="AA414" s="87"/>
      <c r="AB414" s="87"/>
    </row>
    <row r="415" spans="1:28">
      <c r="A415" s="87"/>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c r="AA415" s="87"/>
      <c r="AB415" s="87"/>
    </row>
    <row r="416" spans="1:28">
      <c r="A416" s="87"/>
      <c r="B416" s="87"/>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c r="AA416" s="87"/>
      <c r="AB416" s="87"/>
    </row>
    <row r="417" spans="1:28">
      <c r="A417" s="87"/>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c r="AA417" s="87"/>
      <c r="AB417" s="87"/>
    </row>
    <row r="418" spans="1:28">
      <c r="A418" s="87"/>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c r="AA418" s="87"/>
      <c r="AB418" s="87"/>
    </row>
    <row r="419" spans="1:28">
      <c r="A419" s="87"/>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c r="AA419" s="87"/>
      <c r="AB419" s="87"/>
    </row>
    <row r="420" spans="1:28">
      <c r="A420" s="87"/>
      <c r="B420" s="87"/>
      <c r="C420" s="87"/>
      <c r="D420" s="87"/>
      <c r="E420" s="87"/>
      <c r="F420" s="87"/>
      <c r="G420" s="87"/>
      <c r="H420" s="87"/>
      <c r="I420" s="87"/>
      <c r="J420" s="87"/>
      <c r="K420" s="87"/>
      <c r="L420" s="87"/>
      <c r="M420" s="87"/>
      <c r="N420" s="87"/>
      <c r="O420" s="87"/>
      <c r="P420" s="87"/>
      <c r="Q420" s="87"/>
      <c r="R420" s="87"/>
      <c r="S420" s="87"/>
      <c r="T420" s="87"/>
      <c r="U420" s="87"/>
      <c r="V420" s="87"/>
      <c r="W420" s="87"/>
      <c r="X420" s="87"/>
      <c r="Y420" s="87"/>
      <c r="Z420" s="87"/>
      <c r="AA420" s="87"/>
      <c r="AB420" s="87"/>
    </row>
    <row r="421" spans="1:28">
      <c r="A421" s="87"/>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c r="AA421" s="87"/>
      <c r="AB421" s="87"/>
    </row>
    <row r="422" spans="1:28">
      <c r="A422" s="87"/>
      <c r="B422" s="87"/>
      <c r="C422" s="87"/>
      <c r="D422" s="87"/>
      <c r="E422" s="87"/>
      <c r="F422" s="87"/>
      <c r="G422" s="87"/>
      <c r="H422" s="87"/>
      <c r="I422" s="87"/>
      <c r="J422" s="87"/>
      <c r="K422" s="87"/>
      <c r="L422" s="87"/>
      <c r="M422" s="87"/>
      <c r="N422" s="87"/>
      <c r="O422" s="87"/>
      <c r="P422" s="87"/>
      <c r="Q422" s="87"/>
      <c r="R422" s="87"/>
      <c r="S422" s="87"/>
      <c r="T422" s="87"/>
      <c r="U422" s="87"/>
      <c r="V422" s="87"/>
      <c r="W422" s="87"/>
      <c r="X422" s="87"/>
      <c r="Y422" s="87"/>
      <c r="Z422" s="87"/>
      <c r="AA422" s="87"/>
      <c r="AB422" s="87"/>
    </row>
    <row r="423" spans="1:28">
      <c r="A423" s="87"/>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c r="AA423" s="87"/>
      <c r="AB423" s="87"/>
    </row>
    <row r="424" spans="1:28">
      <c r="A424" s="87"/>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c r="AA424" s="87"/>
      <c r="AB424" s="87"/>
    </row>
    <row r="425" spans="1:28">
      <c r="A425" s="87"/>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c r="AA425" s="87"/>
      <c r="AB425" s="87"/>
    </row>
    <row r="426" spans="1:28">
      <c r="A426" s="87"/>
      <c r="B426" s="87"/>
      <c r="C426" s="87"/>
      <c r="D426" s="87"/>
      <c r="E426" s="87"/>
      <c r="F426" s="87"/>
      <c r="G426" s="87"/>
      <c r="H426" s="87"/>
      <c r="I426" s="87"/>
      <c r="J426" s="87"/>
      <c r="K426" s="87"/>
      <c r="L426" s="87"/>
      <c r="M426" s="87"/>
      <c r="N426" s="87"/>
      <c r="O426" s="87"/>
      <c r="P426" s="87"/>
      <c r="Q426" s="87"/>
      <c r="R426" s="87"/>
      <c r="S426" s="87"/>
      <c r="T426" s="87"/>
      <c r="U426" s="87"/>
      <c r="V426" s="87"/>
      <c r="W426" s="87"/>
      <c r="X426" s="87"/>
      <c r="Y426" s="87"/>
      <c r="Z426" s="87"/>
      <c r="AA426" s="87"/>
      <c r="AB426" s="87"/>
    </row>
    <row r="427" spans="1:28">
      <c r="A427" s="87"/>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c r="AA427" s="87"/>
      <c r="AB427" s="87"/>
    </row>
    <row r="428" spans="1:28">
      <c r="A428" s="87"/>
      <c r="B428" s="87"/>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Z428" s="87"/>
      <c r="AA428" s="87"/>
      <c r="AB428" s="87"/>
    </row>
    <row r="429" spans="1:28">
      <c r="A429" s="87"/>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c r="AA429" s="87"/>
      <c r="AB429" s="87"/>
    </row>
    <row r="430" spans="1:28">
      <c r="A430" s="87"/>
      <c r="B430" s="87"/>
      <c r="C430" s="87"/>
      <c r="D430" s="87"/>
      <c r="E430" s="87"/>
      <c r="F430" s="87"/>
      <c r="G430" s="87"/>
      <c r="H430" s="87"/>
      <c r="I430" s="87"/>
      <c r="J430" s="87"/>
      <c r="K430" s="87"/>
      <c r="L430" s="87"/>
      <c r="M430" s="87"/>
      <c r="N430" s="87"/>
      <c r="O430" s="87"/>
      <c r="P430" s="87"/>
      <c r="Q430" s="87"/>
      <c r="R430" s="87"/>
      <c r="S430" s="87"/>
      <c r="T430" s="87"/>
      <c r="U430" s="87"/>
      <c r="V430" s="87"/>
      <c r="W430" s="87"/>
      <c r="X430" s="87"/>
      <c r="Y430" s="87"/>
      <c r="Z430" s="87"/>
      <c r="AA430" s="87"/>
      <c r="AB430" s="87"/>
    </row>
    <row r="431" spans="1:28">
      <c r="A431" s="87"/>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c r="AA431" s="87"/>
      <c r="AB431" s="87"/>
    </row>
    <row r="432" spans="1:28">
      <c r="A432" s="87"/>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Z432" s="87"/>
      <c r="AA432" s="87"/>
      <c r="AB432" s="87"/>
    </row>
    <row r="433" spans="1:28">
      <c r="A433" s="87"/>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c r="AA433" s="87"/>
      <c r="AB433" s="87"/>
    </row>
    <row r="434" spans="1:28">
      <c r="A434" s="87"/>
      <c r="B434" s="87"/>
      <c r="C434" s="87"/>
      <c r="D434" s="87"/>
      <c r="E434" s="87"/>
      <c r="F434" s="87"/>
      <c r="G434" s="87"/>
      <c r="H434" s="87"/>
      <c r="I434" s="87"/>
      <c r="J434" s="87"/>
      <c r="K434" s="87"/>
      <c r="L434" s="87"/>
      <c r="M434" s="87"/>
      <c r="N434" s="87"/>
      <c r="O434" s="87"/>
      <c r="P434" s="87"/>
      <c r="Q434" s="87"/>
      <c r="R434" s="87"/>
      <c r="S434" s="87"/>
      <c r="T434" s="87"/>
      <c r="U434" s="87"/>
      <c r="V434" s="87"/>
      <c r="W434" s="87"/>
      <c r="X434" s="87"/>
      <c r="Y434" s="87"/>
      <c r="Z434" s="87"/>
      <c r="AA434" s="87"/>
      <c r="AB434" s="87"/>
    </row>
    <row r="435" spans="1:28">
      <c r="A435" s="87"/>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c r="AA435" s="87"/>
      <c r="AB435" s="87"/>
    </row>
    <row r="436" spans="1:28">
      <c r="A436" s="87"/>
      <c r="B436" s="87"/>
      <c r="C436" s="87"/>
      <c r="D436" s="87"/>
      <c r="E436" s="87"/>
      <c r="F436" s="87"/>
      <c r="G436" s="87"/>
      <c r="H436" s="87"/>
      <c r="I436" s="87"/>
      <c r="J436" s="87"/>
      <c r="K436" s="87"/>
      <c r="L436" s="87"/>
      <c r="M436" s="87"/>
      <c r="N436" s="87"/>
      <c r="O436" s="87"/>
      <c r="P436" s="87"/>
      <c r="Q436" s="87"/>
      <c r="R436" s="87"/>
      <c r="S436" s="87"/>
      <c r="T436" s="87"/>
      <c r="U436" s="87"/>
      <c r="V436" s="87"/>
      <c r="W436" s="87"/>
      <c r="X436" s="87"/>
      <c r="Y436" s="87"/>
      <c r="Z436" s="87"/>
      <c r="AA436" s="87"/>
      <c r="AB436" s="87"/>
    </row>
    <row r="437" spans="1:28">
      <c r="A437" s="87"/>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c r="AA437" s="87"/>
      <c r="AB437" s="87"/>
    </row>
    <row r="438" spans="1:28">
      <c r="A438" s="87"/>
      <c r="B438" s="87"/>
      <c r="C438" s="87"/>
      <c r="D438" s="87"/>
      <c r="E438" s="87"/>
      <c r="F438" s="87"/>
      <c r="G438" s="87"/>
      <c r="H438" s="87"/>
      <c r="I438" s="87"/>
      <c r="J438" s="87"/>
      <c r="K438" s="87"/>
      <c r="L438" s="87"/>
      <c r="M438" s="87"/>
      <c r="N438" s="87"/>
      <c r="O438" s="87"/>
      <c r="P438" s="87"/>
      <c r="Q438" s="87"/>
      <c r="R438" s="87"/>
      <c r="S438" s="87"/>
      <c r="T438" s="87"/>
      <c r="U438" s="87"/>
      <c r="V438" s="87"/>
      <c r="W438" s="87"/>
      <c r="X438" s="87"/>
      <c r="Y438" s="87"/>
      <c r="Z438" s="87"/>
      <c r="AA438" s="87"/>
      <c r="AB438" s="87"/>
    </row>
    <row r="439" spans="1:28">
      <c r="A439" s="87"/>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c r="AA439" s="87"/>
      <c r="AB439" s="87"/>
    </row>
    <row r="440" spans="1:28">
      <c r="A440" s="87"/>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c r="Z440" s="87"/>
      <c r="AA440" s="87"/>
      <c r="AB440" s="87"/>
    </row>
    <row r="441" spans="1:28">
      <c r="A441" s="87"/>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c r="AA441" s="87"/>
      <c r="AB441" s="87"/>
    </row>
    <row r="442" spans="1:28">
      <c r="A442" s="87"/>
      <c r="B442" s="87"/>
      <c r="C442" s="87"/>
      <c r="D442" s="87"/>
      <c r="E442" s="87"/>
      <c r="F442" s="87"/>
      <c r="G442" s="87"/>
      <c r="H442" s="87"/>
      <c r="I442" s="87"/>
      <c r="J442" s="87"/>
      <c r="K442" s="87"/>
      <c r="L442" s="87"/>
      <c r="M442" s="87"/>
      <c r="N442" s="87"/>
      <c r="O442" s="87"/>
      <c r="P442" s="87"/>
      <c r="Q442" s="87"/>
      <c r="R442" s="87"/>
      <c r="S442" s="87"/>
      <c r="T442" s="87"/>
      <c r="U442" s="87"/>
      <c r="V442" s="87"/>
      <c r="W442" s="87"/>
      <c r="X442" s="87"/>
      <c r="Y442" s="87"/>
      <c r="Z442" s="87"/>
      <c r="AA442" s="87"/>
      <c r="AB442" s="87"/>
    </row>
    <row r="443" spans="1:28">
      <c r="A443" s="87"/>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c r="AA443" s="87"/>
      <c r="AB443" s="87"/>
    </row>
    <row r="444" spans="1:28">
      <c r="A444" s="87"/>
      <c r="B444" s="87"/>
      <c r="C444" s="87"/>
      <c r="D444" s="87"/>
      <c r="E444" s="87"/>
      <c r="F444" s="87"/>
      <c r="G444" s="87"/>
      <c r="H444" s="87"/>
      <c r="I444" s="87"/>
      <c r="J444" s="87"/>
      <c r="K444" s="87"/>
      <c r="L444" s="87"/>
      <c r="M444" s="87"/>
      <c r="N444" s="87"/>
      <c r="O444" s="87"/>
      <c r="P444" s="87"/>
      <c r="Q444" s="87"/>
      <c r="R444" s="87"/>
      <c r="S444" s="87"/>
      <c r="T444" s="87"/>
      <c r="U444" s="87"/>
      <c r="V444" s="87"/>
      <c r="W444" s="87"/>
      <c r="X444" s="87"/>
      <c r="Y444" s="87"/>
      <c r="Z444" s="87"/>
      <c r="AA444" s="87"/>
      <c r="AB444" s="87"/>
    </row>
    <row r="445" spans="1:28">
      <c r="A445" s="87"/>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c r="AA445" s="87"/>
      <c r="AB445" s="87"/>
    </row>
    <row r="446" spans="1:28">
      <c r="A446" s="87"/>
      <c r="B446" s="87"/>
      <c r="C446" s="87"/>
      <c r="D446" s="87"/>
      <c r="E446" s="87"/>
      <c r="F446" s="87"/>
      <c r="G446" s="87"/>
      <c r="H446" s="87"/>
      <c r="I446" s="87"/>
      <c r="J446" s="87"/>
      <c r="K446" s="87"/>
      <c r="L446" s="87"/>
      <c r="M446" s="87"/>
      <c r="N446" s="87"/>
      <c r="O446" s="87"/>
      <c r="P446" s="87"/>
      <c r="Q446" s="87"/>
      <c r="R446" s="87"/>
      <c r="S446" s="87"/>
      <c r="T446" s="87"/>
      <c r="U446" s="87"/>
      <c r="V446" s="87"/>
      <c r="W446" s="87"/>
      <c r="X446" s="87"/>
      <c r="Y446" s="87"/>
      <c r="Z446" s="87"/>
      <c r="AA446" s="87"/>
      <c r="AB446" s="87"/>
    </row>
    <row r="447" spans="1:28">
      <c r="A447" s="87"/>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c r="AA447" s="87"/>
      <c r="AB447" s="87"/>
    </row>
    <row r="448" spans="1:28">
      <c r="A448" s="87"/>
      <c r="B448" s="87"/>
      <c r="C448" s="87"/>
      <c r="D448" s="87"/>
      <c r="E448" s="87"/>
      <c r="F448" s="87"/>
      <c r="G448" s="87"/>
      <c r="H448" s="87"/>
      <c r="I448" s="87"/>
      <c r="J448" s="87"/>
      <c r="K448" s="87"/>
      <c r="L448" s="87"/>
      <c r="M448" s="87"/>
      <c r="N448" s="87"/>
      <c r="O448" s="87"/>
      <c r="P448" s="87"/>
      <c r="Q448" s="87"/>
      <c r="R448" s="87"/>
      <c r="S448" s="87"/>
      <c r="T448" s="87"/>
      <c r="U448" s="87"/>
      <c r="V448" s="87"/>
      <c r="W448" s="87"/>
      <c r="X448" s="87"/>
      <c r="Y448" s="87"/>
      <c r="Z448" s="87"/>
      <c r="AA448" s="87"/>
      <c r="AB448" s="87"/>
    </row>
    <row r="449" spans="1:28">
      <c r="A449" s="87"/>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c r="AA449" s="87"/>
      <c r="AB449" s="87"/>
    </row>
    <row r="450" spans="1:28">
      <c r="A450" s="87"/>
      <c r="B450" s="87"/>
      <c r="C450" s="87"/>
      <c r="D450" s="87"/>
      <c r="E450" s="87"/>
      <c r="F450" s="87"/>
      <c r="G450" s="87"/>
      <c r="H450" s="87"/>
      <c r="I450" s="87"/>
      <c r="J450" s="87"/>
      <c r="K450" s="87"/>
      <c r="L450" s="87"/>
      <c r="M450" s="87"/>
      <c r="N450" s="87"/>
      <c r="O450" s="87"/>
      <c r="P450" s="87"/>
      <c r="Q450" s="87"/>
      <c r="R450" s="87"/>
      <c r="S450" s="87"/>
      <c r="T450" s="87"/>
      <c r="U450" s="87"/>
      <c r="V450" s="87"/>
      <c r="W450" s="87"/>
      <c r="X450" s="87"/>
      <c r="Y450" s="87"/>
      <c r="Z450" s="87"/>
      <c r="AA450" s="87"/>
      <c r="AB450" s="87"/>
    </row>
    <row r="451" spans="1:28">
      <c r="A451" s="87"/>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c r="AA451" s="87"/>
      <c r="AB451" s="87"/>
    </row>
    <row r="452" spans="1:28">
      <c r="A452" s="87"/>
      <c r="B452" s="87"/>
      <c r="C452" s="87"/>
      <c r="D452" s="87"/>
      <c r="E452" s="87"/>
      <c r="F452" s="87"/>
      <c r="G452" s="87"/>
      <c r="H452" s="87"/>
      <c r="I452" s="87"/>
      <c r="J452" s="87"/>
      <c r="K452" s="87"/>
      <c r="L452" s="87"/>
      <c r="M452" s="87"/>
      <c r="N452" s="87"/>
      <c r="O452" s="87"/>
      <c r="P452" s="87"/>
      <c r="Q452" s="87"/>
      <c r="R452" s="87"/>
      <c r="S452" s="87"/>
      <c r="T452" s="87"/>
      <c r="U452" s="87"/>
      <c r="V452" s="87"/>
      <c r="W452" s="87"/>
      <c r="X452" s="87"/>
      <c r="Y452" s="87"/>
      <c r="Z452" s="87"/>
      <c r="AA452" s="87"/>
      <c r="AB452" s="87"/>
    </row>
    <row r="453" spans="1:28">
      <c r="A453" s="87"/>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c r="AA453" s="87"/>
      <c r="AB453" s="87"/>
    </row>
    <row r="454" spans="1:28">
      <c r="A454" s="87"/>
      <c r="B454" s="87"/>
      <c r="C454" s="87"/>
      <c r="D454" s="87"/>
      <c r="E454" s="87"/>
      <c r="F454" s="87"/>
      <c r="G454" s="87"/>
      <c r="H454" s="87"/>
      <c r="I454" s="87"/>
      <c r="J454" s="87"/>
      <c r="K454" s="87"/>
      <c r="L454" s="87"/>
      <c r="M454" s="87"/>
      <c r="N454" s="87"/>
      <c r="O454" s="87"/>
      <c r="P454" s="87"/>
      <c r="Q454" s="87"/>
      <c r="R454" s="87"/>
      <c r="S454" s="87"/>
      <c r="T454" s="87"/>
      <c r="U454" s="87"/>
      <c r="V454" s="87"/>
      <c r="W454" s="87"/>
      <c r="X454" s="87"/>
      <c r="Y454" s="87"/>
      <c r="Z454" s="87"/>
      <c r="AA454" s="87"/>
      <c r="AB454" s="87"/>
    </row>
    <row r="455" spans="1:28">
      <c r="A455" s="87"/>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c r="AA455" s="87"/>
      <c r="AB455" s="87"/>
    </row>
    <row r="456" spans="1:28">
      <c r="A456" s="87"/>
      <c r="B456" s="87"/>
      <c r="C456" s="87"/>
      <c r="D456" s="87"/>
      <c r="E456" s="87"/>
      <c r="F456" s="87"/>
      <c r="G456" s="87"/>
      <c r="H456" s="87"/>
      <c r="I456" s="87"/>
      <c r="J456" s="87"/>
      <c r="K456" s="87"/>
      <c r="L456" s="87"/>
      <c r="M456" s="87"/>
      <c r="N456" s="87"/>
      <c r="O456" s="87"/>
      <c r="P456" s="87"/>
      <c r="Q456" s="87"/>
      <c r="R456" s="87"/>
      <c r="S456" s="87"/>
      <c r="T456" s="87"/>
      <c r="U456" s="87"/>
      <c r="V456" s="87"/>
      <c r="W456" s="87"/>
      <c r="X456" s="87"/>
      <c r="Y456" s="87"/>
      <c r="Z456" s="87"/>
      <c r="AA456" s="87"/>
      <c r="AB456" s="87"/>
    </row>
    <row r="457" spans="1:28">
      <c r="A457" s="87"/>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c r="AA457" s="87"/>
      <c r="AB457" s="87"/>
    </row>
    <row r="458" spans="1:28">
      <c r="A458" s="87"/>
      <c r="B458" s="87"/>
      <c r="C458" s="87"/>
      <c r="D458" s="87"/>
      <c r="E458" s="87"/>
      <c r="F458" s="87"/>
      <c r="G458" s="87"/>
      <c r="H458" s="87"/>
      <c r="I458" s="87"/>
      <c r="J458" s="87"/>
      <c r="K458" s="87"/>
      <c r="L458" s="87"/>
      <c r="M458" s="87"/>
      <c r="N458" s="87"/>
      <c r="O458" s="87"/>
      <c r="P458" s="87"/>
      <c r="Q458" s="87"/>
      <c r="R458" s="87"/>
      <c r="S458" s="87"/>
      <c r="T458" s="87"/>
      <c r="U458" s="87"/>
      <c r="V458" s="87"/>
      <c r="W458" s="87"/>
      <c r="X458" s="87"/>
      <c r="Y458" s="87"/>
      <c r="Z458" s="87"/>
      <c r="AA458" s="87"/>
      <c r="AB458" s="87"/>
    </row>
    <row r="459" spans="1:28">
      <c r="A459" s="87"/>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c r="AA459" s="87"/>
      <c r="AB459" s="87"/>
    </row>
    <row r="460" spans="1:28">
      <c r="A460" s="87"/>
      <c r="B460" s="87"/>
      <c r="C460" s="87"/>
      <c r="D460" s="87"/>
      <c r="E460" s="87"/>
      <c r="F460" s="87"/>
      <c r="G460" s="87"/>
      <c r="H460" s="87"/>
      <c r="I460" s="87"/>
      <c r="J460" s="87"/>
      <c r="K460" s="87"/>
      <c r="L460" s="87"/>
      <c r="M460" s="87"/>
      <c r="N460" s="87"/>
      <c r="O460" s="87"/>
      <c r="P460" s="87"/>
      <c r="Q460" s="87"/>
      <c r="R460" s="87"/>
      <c r="S460" s="87"/>
      <c r="T460" s="87"/>
      <c r="U460" s="87"/>
      <c r="V460" s="87"/>
      <c r="W460" s="87"/>
      <c r="X460" s="87"/>
      <c r="Y460" s="87"/>
      <c r="Z460" s="87"/>
      <c r="AA460" s="87"/>
      <c r="AB460" s="87"/>
    </row>
    <row r="461" spans="1:28">
      <c r="A461" s="87"/>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c r="AA461" s="87"/>
      <c r="AB461" s="87"/>
    </row>
    <row r="462" spans="1:28">
      <c r="A462" s="87"/>
      <c r="B462" s="87"/>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Z462" s="87"/>
      <c r="AA462" s="87"/>
      <c r="AB462" s="87"/>
    </row>
    <row r="463" spans="1:28">
      <c r="A463" s="87"/>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c r="AA463" s="87"/>
      <c r="AB463" s="87"/>
    </row>
    <row r="464" spans="1:28">
      <c r="A464" s="87"/>
      <c r="B464" s="87"/>
      <c r="C464" s="87"/>
      <c r="D464" s="87"/>
      <c r="E464" s="87"/>
      <c r="F464" s="87"/>
      <c r="G464" s="87"/>
      <c r="H464" s="87"/>
      <c r="I464" s="87"/>
      <c r="J464" s="87"/>
      <c r="K464" s="87"/>
      <c r="L464" s="87"/>
      <c r="M464" s="87"/>
      <c r="N464" s="87"/>
      <c r="O464" s="87"/>
      <c r="P464" s="87"/>
      <c r="Q464" s="87"/>
      <c r="R464" s="87"/>
      <c r="S464" s="87"/>
      <c r="T464" s="87"/>
      <c r="U464" s="87"/>
      <c r="V464" s="87"/>
      <c r="W464" s="87"/>
      <c r="X464" s="87"/>
      <c r="Y464" s="87"/>
      <c r="Z464" s="87"/>
      <c r="AA464" s="87"/>
      <c r="AB464" s="87"/>
    </row>
    <row r="465" spans="1:28">
      <c r="A465" s="87"/>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c r="AA465" s="87"/>
      <c r="AB465" s="87"/>
    </row>
    <row r="466" spans="1:28">
      <c r="A466" s="87"/>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Z466" s="87"/>
      <c r="AA466" s="87"/>
      <c r="AB466" s="87"/>
    </row>
    <row r="467" spans="1:28">
      <c r="A467" s="87"/>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c r="AA467" s="87"/>
      <c r="AB467" s="87"/>
    </row>
    <row r="468" spans="1:28">
      <c r="A468" s="87"/>
      <c r="B468" s="87"/>
      <c r="C468" s="87"/>
      <c r="D468" s="87"/>
      <c r="E468" s="87"/>
      <c r="F468" s="87"/>
      <c r="G468" s="87"/>
      <c r="H468" s="87"/>
      <c r="I468" s="87"/>
      <c r="J468" s="87"/>
      <c r="K468" s="87"/>
      <c r="L468" s="87"/>
      <c r="M468" s="87"/>
      <c r="N468" s="87"/>
      <c r="O468" s="87"/>
      <c r="P468" s="87"/>
      <c r="Q468" s="87"/>
      <c r="R468" s="87"/>
      <c r="S468" s="87"/>
      <c r="T468" s="87"/>
      <c r="U468" s="87"/>
      <c r="V468" s="87"/>
      <c r="W468" s="87"/>
      <c r="X468" s="87"/>
      <c r="Y468" s="87"/>
      <c r="Z468" s="87"/>
      <c r="AA468" s="87"/>
      <c r="AB468" s="87"/>
    </row>
    <row r="469" spans="1:28">
      <c r="A469" s="87"/>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c r="AA469" s="87"/>
      <c r="AB469" s="87"/>
    </row>
    <row r="470" spans="1:28">
      <c r="A470" s="87"/>
      <c r="B470" s="87"/>
      <c r="C470" s="87"/>
      <c r="D470" s="87"/>
      <c r="E470" s="87"/>
      <c r="F470" s="87"/>
      <c r="G470" s="87"/>
      <c r="H470" s="87"/>
      <c r="I470" s="87"/>
      <c r="J470" s="87"/>
      <c r="K470" s="87"/>
      <c r="L470" s="87"/>
      <c r="M470" s="87"/>
      <c r="N470" s="87"/>
      <c r="O470" s="87"/>
      <c r="P470" s="87"/>
      <c r="Q470" s="87"/>
      <c r="R470" s="87"/>
      <c r="S470" s="87"/>
      <c r="T470" s="87"/>
      <c r="U470" s="87"/>
      <c r="V470" s="87"/>
      <c r="W470" s="87"/>
      <c r="X470" s="87"/>
      <c r="Y470" s="87"/>
      <c r="Z470" s="87"/>
      <c r="AA470" s="87"/>
      <c r="AB470" s="87"/>
    </row>
    <row r="471" spans="1:28">
      <c r="A471" s="87"/>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c r="AA471" s="87"/>
      <c r="AB471" s="87"/>
    </row>
    <row r="472" spans="1:28">
      <c r="A472" s="87"/>
      <c r="B472" s="87"/>
      <c r="C472" s="87"/>
      <c r="D472" s="87"/>
      <c r="E472" s="87"/>
      <c r="F472" s="87"/>
      <c r="G472" s="87"/>
      <c r="H472" s="87"/>
      <c r="I472" s="87"/>
      <c r="J472" s="87"/>
      <c r="K472" s="87"/>
      <c r="L472" s="87"/>
      <c r="M472" s="87"/>
      <c r="N472" s="87"/>
      <c r="O472" s="87"/>
      <c r="P472" s="87"/>
      <c r="Q472" s="87"/>
      <c r="R472" s="87"/>
      <c r="S472" s="87"/>
      <c r="T472" s="87"/>
      <c r="U472" s="87"/>
      <c r="V472" s="87"/>
      <c r="W472" s="87"/>
      <c r="X472" s="87"/>
      <c r="Y472" s="87"/>
      <c r="Z472" s="87"/>
      <c r="AA472" s="87"/>
      <c r="AB472" s="87"/>
    </row>
    <row r="473" spans="1:28">
      <c r="A473" s="87"/>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c r="AA473" s="87"/>
      <c r="AB473" s="87"/>
    </row>
    <row r="474" spans="1:28">
      <c r="A474" s="87"/>
      <c r="B474" s="87"/>
      <c r="C474" s="87"/>
      <c r="D474" s="87"/>
      <c r="E474" s="87"/>
      <c r="F474" s="87"/>
      <c r="G474" s="87"/>
      <c r="H474" s="87"/>
      <c r="I474" s="87"/>
      <c r="J474" s="87"/>
      <c r="K474" s="87"/>
      <c r="L474" s="87"/>
      <c r="M474" s="87"/>
      <c r="N474" s="87"/>
      <c r="O474" s="87"/>
      <c r="P474" s="87"/>
      <c r="Q474" s="87"/>
      <c r="R474" s="87"/>
      <c r="S474" s="87"/>
      <c r="T474" s="87"/>
      <c r="U474" s="87"/>
      <c r="V474" s="87"/>
      <c r="W474" s="87"/>
      <c r="X474" s="87"/>
      <c r="Y474" s="87"/>
      <c r="Z474" s="87"/>
      <c r="AA474" s="87"/>
      <c r="AB474" s="87"/>
    </row>
    <row r="475" spans="1:28">
      <c r="A475" s="87"/>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c r="AA475" s="87"/>
      <c r="AB475" s="87"/>
    </row>
    <row r="476" spans="1:28">
      <c r="A476" s="87"/>
      <c r="B476" s="87"/>
      <c r="C476" s="87"/>
      <c r="D476" s="87"/>
      <c r="E476" s="87"/>
      <c r="F476" s="87"/>
      <c r="G476" s="87"/>
      <c r="H476" s="87"/>
      <c r="I476" s="87"/>
      <c r="J476" s="87"/>
      <c r="K476" s="87"/>
      <c r="L476" s="87"/>
      <c r="M476" s="87"/>
      <c r="N476" s="87"/>
      <c r="O476" s="87"/>
      <c r="P476" s="87"/>
      <c r="Q476" s="87"/>
      <c r="R476" s="87"/>
      <c r="S476" s="87"/>
      <c r="T476" s="87"/>
      <c r="U476" s="87"/>
      <c r="V476" s="87"/>
      <c r="W476" s="87"/>
      <c r="X476" s="87"/>
      <c r="Y476" s="87"/>
      <c r="Z476" s="87"/>
      <c r="AA476" s="87"/>
      <c r="AB476" s="87"/>
    </row>
    <row r="477" spans="1:28">
      <c r="A477" s="87"/>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c r="AA477" s="87"/>
      <c r="AB477" s="87"/>
    </row>
    <row r="478" spans="1:28">
      <c r="A478" s="87"/>
      <c r="B478" s="87"/>
      <c r="C478" s="87"/>
      <c r="D478" s="87"/>
      <c r="E478" s="87"/>
      <c r="F478" s="87"/>
      <c r="G478" s="87"/>
      <c r="H478" s="87"/>
      <c r="I478" s="87"/>
      <c r="J478" s="87"/>
      <c r="K478" s="87"/>
      <c r="L478" s="87"/>
      <c r="M478" s="87"/>
      <c r="N478" s="87"/>
      <c r="O478" s="87"/>
      <c r="P478" s="87"/>
      <c r="Q478" s="87"/>
      <c r="R478" s="87"/>
      <c r="S478" s="87"/>
      <c r="T478" s="87"/>
      <c r="U478" s="87"/>
      <c r="V478" s="87"/>
      <c r="W478" s="87"/>
      <c r="X478" s="87"/>
      <c r="Y478" s="87"/>
      <c r="Z478" s="87"/>
      <c r="AA478" s="87"/>
      <c r="AB478" s="87"/>
    </row>
    <row r="479" spans="1:28">
      <c r="A479" s="87"/>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c r="AA479" s="87"/>
      <c r="AB479" s="87"/>
    </row>
    <row r="480" spans="1:28">
      <c r="A480" s="87"/>
      <c r="B480" s="87"/>
      <c r="C480" s="87"/>
      <c r="D480" s="87"/>
      <c r="E480" s="87"/>
      <c r="F480" s="87"/>
      <c r="G480" s="87"/>
      <c r="H480" s="87"/>
      <c r="I480" s="87"/>
      <c r="J480" s="87"/>
      <c r="K480" s="87"/>
      <c r="L480" s="87"/>
      <c r="M480" s="87"/>
      <c r="N480" s="87"/>
      <c r="O480" s="87"/>
      <c r="P480" s="87"/>
      <c r="Q480" s="87"/>
      <c r="R480" s="87"/>
      <c r="S480" s="87"/>
      <c r="T480" s="87"/>
      <c r="U480" s="87"/>
      <c r="V480" s="87"/>
      <c r="W480" s="87"/>
      <c r="X480" s="87"/>
      <c r="Y480" s="87"/>
      <c r="Z480" s="87"/>
      <c r="AA480" s="87"/>
      <c r="AB480" s="87"/>
    </row>
    <row r="481" spans="1:28">
      <c r="A481" s="87"/>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c r="AA481" s="87"/>
      <c r="AB481" s="87"/>
    </row>
    <row r="482" spans="1:28">
      <c r="A482" s="87"/>
      <c r="B482" s="87"/>
      <c r="C482" s="87"/>
      <c r="D482" s="87"/>
      <c r="E482" s="87"/>
      <c r="F482" s="87"/>
      <c r="G482" s="87"/>
      <c r="H482" s="87"/>
      <c r="I482" s="87"/>
      <c r="J482" s="87"/>
      <c r="K482" s="87"/>
      <c r="L482" s="87"/>
      <c r="M482" s="87"/>
      <c r="N482" s="87"/>
      <c r="O482" s="87"/>
      <c r="P482" s="87"/>
      <c r="Q482" s="87"/>
      <c r="R482" s="87"/>
      <c r="S482" s="87"/>
      <c r="T482" s="87"/>
      <c r="U482" s="87"/>
      <c r="V482" s="87"/>
      <c r="W482" s="87"/>
      <c r="X482" s="87"/>
      <c r="Y482" s="87"/>
      <c r="Z482" s="87"/>
      <c r="AA482" s="87"/>
      <c r="AB482" s="87"/>
    </row>
    <row r="483" spans="1:28">
      <c r="A483" s="87"/>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c r="AA483" s="87"/>
      <c r="AB483" s="87"/>
    </row>
    <row r="484" spans="1:28">
      <c r="A484" s="87"/>
      <c r="B484" s="87"/>
      <c r="C484" s="87"/>
      <c r="D484" s="87"/>
      <c r="E484" s="87"/>
      <c r="F484" s="87"/>
      <c r="G484" s="87"/>
      <c r="H484" s="87"/>
      <c r="I484" s="87"/>
      <c r="J484" s="87"/>
      <c r="K484" s="87"/>
      <c r="L484" s="87"/>
      <c r="M484" s="87"/>
      <c r="N484" s="87"/>
      <c r="O484" s="87"/>
      <c r="P484" s="87"/>
      <c r="Q484" s="87"/>
      <c r="R484" s="87"/>
      <c r="S484" s="87"/>
      <c r="T484" s="87"/>
      <c r="U484" s="87"/>
      <c r="V484" s="87"/>
      <c r="W484" s="87"/>
      <c r="X484" s="87"/>
      <c r="Y484" s="87"/>
      <c r="Z484" s="87"/>
      <c r="AA484" s="87"/>
      <c r="AB484" s="87"/>
    </row>
    <row r="485" spans="1:28">
      <c r="A485" s="87"/>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c r="AA485" s="87"/>
      <c r="AB485" s="87"/>
    </row>
    <row r="486" spans="1:28">
      <c r="A486" s="87"/>
      <c r="B486" s="87"/>
      <c r="C486" s="87"/>
      <c r="D486" s="87"/>
      <c r="E486" s="87"/>
      <c r="F486" s="87"/>
      <c r="G486" s="87"/>
      <c r="H486" s="87"/>
      <c r="I486" s="87"/>
      <c r="J486" s="87"/>
      <c r="K486" s="87"/>
      <c r="L486" s="87"/>
      <c r="M486" s="87"/>
      <c r="N486" s="87"/>
      <c r="O486" s="87"/>
      <c r="P486" s="87"/>
      <c r="Q486" s="87"/>
      <c r="R486" s="87"/>
      <c r="S486" s="87"/>
      <c r="T486" s="87"/>
      <c r="U486" s="87"/>
      <c r="V486" s="87"/>
      <c r="W486" s="87"/>
      <c r="X486" s="87"/>
      <c r="Y486" s="87"/>
      <c r="Z486" s="87"/>
      <c r="AA486" s="87"/>
      <c r="AB486" s="87"/>
    </row>
    <row r="487" spans="1:28">
      <c r="A487" s="87"/>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c r="AA487" s="87"/>
      <c r="AB487" s="87"/>
    </row>
    <row r="488" spans="1:28">
      <c r="A488" s="87"/>
      <c r="B488" s="87"/>
      <c r="C488" s="87"/>
      <c r="D488" s="87"/>
      <c r="E488" s="87"/>
      <c r="F488" s="87"/>
      <c r="G488" s="87"/>
      <c r="H488" s="87"/>
      <c r="I488" s="87"/>
      <c r="J488" s="87"/>
      <c r="K488" s="87"/>
      <c r="L488" s="87"/>
      <c r="M488" s="87"/>
      <c r="N488" s="87"/>
      <c r="O488" s="87"/>
      <c r="P488" s="87"/>
      <c r="Q488" s="87"/>
      <c r="R488" s="87"/>
      <c r="S488" s="87"/>
      <c r="T488" s="87"/>
      <c r="U488" s="87"/>
      <c r="V488" s="87"/>
      <c r="W488" s="87"/>
      <c r="X488" s="87"/>
      <c r="Y488" s="87"/>
      <c r="Z488" s="87"/>
      <c r="AA488" s="87"/>
      <c r="AB488" s="87"/>
    </row>
    <row r="489" spans="1:28">
      <c r="A489" s="87"/>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c r="AA489" s="87"/>
      <c r="AB489" s="87"/>
    </row>
    <row r="490" spans="1:28">
      <c r="A490" s="87"/>
      <c r="B490" s="87"/>
      <c r="C490" s="87"/>
      <c r="D490" s="87"/>
      <c r="E490" s="87"/>
      <c r="F490" s="87"/>
      <c r="G490" s="87"/>
      <c r="H490" s="87"/>
      <c r="I490" s="87"/>
      <c r="J490" s="87"/>
      <c r="K490" s="87"/>
      <c r="L490" s="87"/>
      <c r="M490" s="87"/>
      <c r="N490" s="87"/>
      <c r="O490" s="87"/>
      <c r="P490" s="87"/>
      <c r="Q490" s="87"/>
      <c r="R490" s="87"/>
      <c r="S490" s="87"/>
      <c r="T490" s="87"/>
      <c r="U490" s="87"/>
      <c r="V490" s="87"/>
      <c r="W490" s="87"/>
      <c r="X490" s="87"/>
      <c r="Y490" s="87"/>
      <c r="Z490" s="87"/>
      <c r="AA490" s="87"/>
      <c r="AB490" s="87"/>
    </row>
    <row r="491" spans="1:28">
      <c r="A491" s="87"/>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c r="AA491" s="87"/>
      <c r="AB491" s="87"/>
    </row>
    <row r="492" spans="1:28">
      <c r="A492" s="87"/>
      <c r="B492" s="87"/>
      <c r="C492" s="87"/>
      <c r="D492" s="87"/>
      <c r="E492" s="87"/>
      <c r="F492" s="87"/>
      <c r="G492" s="87"/>
      <c r="H492" s="87"/>
      <c r="I492" s="87"/>
      <c r="J492" s="87"/>
      <c r="K492" s="87"/>
      <c r="L492" s="87"/>
      <c r="M492" s="87"/>
      <c r="N492" s="87"/>
      <c r="O492" s="87"/>
      <c r="P492" s="87"/>
      <c r="Q492" s="87"/>
      <c r="R492" s="87"/>
      <c r="S492" s="87"/>
      <c r="T492" s="87"/>
      <c r="U492" s="87"/>
      <c r="V492" s="87"/>
      <c r="W492" s="87"/>
      <c r="X492" s="87"/>
      <c r="Y492" s="87"/>
      <c r="Z492" s="87"/>
      <c r="AA492" s="87"/>
      <c r="AB492" s="87"/>
    </row>
    <row r="493" spans="1:28">
      <c r="A493" s="87"/>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c r="AA493" s="87"/>
      <c r="AB493" s="87"/>
    </row>
    <row r="494" spans="1:28">
      <c r="A494" s="87"/>
      <c r="B494" s="87"/>
      <c r="C494" s="87"/>
      <c r="D494" s="87"/>
      <c r="E494" s="87"/>
      <c r="F494" s="87"/>
      <c r="G494" s="87"/>
      <c r="H494" s="87"/>
      <c r="I494" s="87"/>
      <c r="J494" s="87"/>
      <c r="K494" s="87"/>
      <c r="L494" s="87"/>
      <c r="M494" s="87"/>
      <c r="N494" s="87"/>
      <c r="O494" s="87"/>
      <c r="P494" s="87"/>
      <c r="Q494" s="87"/>
      <c r="R494" s="87"/>
      <c r="S494" s="87"/>
      <c r="T494" s="87"/>
      <c r="U494" s="87"/>
      <c r="V494" s="87"/>
      <c r="W494" s="87"/>
      <c r="X494" s="87"/>
      <c r="Y494" s="87"/>
      <c r="Z494" s="87"/>
      <c r="AA494" s="87"/>
      <c r="AB494" s="87"/>
    </row>
    <row r="495" spans="1:28">
      <c r="A495" s="87"/>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c r="AA495" s="87"/>
      <c r="AB495" s="87"/>
    </row>
    <row r="496" spans="1:28">
      <c r="A496" s="87"/>
      <c r="B496" s="87"/>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Z496" s="87"/>
      <c r="AA496" s="87"/>
      <c r="AB496" s="87"/>
    </row>
    <row r="497" spans="1:28">
      <c r="A497" s="87"/>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c r="AA497" s="87"/>
      <c r="AB497" s="87"/>
    </row>
    <row r="498" spans="1:28">
      <c r="A498" s="87"/>
      <c r="B498" s="87"/>
      <c r="C498" s="87"/>
      <c r="D498" s="87"/>
      <c r="E498" s="87"/>
      <c r="F498" s="87"/>
      <c r="G498" s="87"/>
      <c r="H498" s="87"/>
      <c r="I498" s="87"/>
      <c r="J498" s="87"/>
      <c r="K498" s="87"/>
      <c r="L498" s="87"/>
      <c r="M498" s="87"/>
      <c r="N498" s="87"/>
      <c r="O498" s="87"/>
      <c r="P498" s="87"/>
      <c r="Q498" s="87"/>
      <c r="R498" s="87"/>
      <c r="S498" s="87"/>
      <c r="T498" s="87"/>
      <c r="U498" s="87"/>
      <c r="V498" s="87"/>
      <c r="W498" s="87"/>
      <c r="X498" s="87"/>
      <c r="Y498" s="87"/>
      <c r="Z498" s="87"/>
      <c r="AA498" s="87"/>
      <c r="AB498" s="87"/>
    </row>
    <row r="499" spans="1:28">
      <c r="A499" s="87"/>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c r="AA499" s="87"/>
      <c r="AB499" s="87"/>
    </row>
    <row r="500" spans="1:28">
      <c r="A500" s="87"/>
      <c r="B500" s="87"/>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Z500" s="87"/>
      <c r="AA500" s="87"/>
      <c r="AB500" s="87"/>
    </row>
    <row r="501" spans="1:28">
      <c r="A501" s="87"/>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c r="AA501" s="87"/>
      <c r="AB501" s="87"/>
    </row>
    <row r="502" spans="1:28">
      <c r="A502" s="87"/>
      <c r="B502" s="87"/>
      <c r="C502" s="87"/>
      <c r="D502" s="87"/>
      <c r="E502" s="87"/>
      <c r="F502" s="87"/>
      <c r="G502" s="87"/>
      <c r="H502" s="87"/>
      <c r="I502" s="87"/>
      <c r="J502" s="87"/>
      <c r="K502" s="87"/>
      <c r="L502" s="87"/>
      <c r="M502" s="87"/>
      <c r="N502" s="87"/>
      <c r="O502" s="87"/>
      <c r="P502" s="87"/>
      <c r="Q502" s="87"/>
      <c r="R502" s="87"/>
      <c r="S502" s="87"/>
      <c r="T502" s="87"/>
      <c r="U502" s="87"/>
      <c r="V502" s="87"/>
      <c r="W502" s="87"/>
      <c r="X502" s="87"/>
      <c r="Y502" s="87"/>
      <c r="Z502" s="87"/>
      <c r="AA502" s="87"/>
      <c r="AB502" s="87"/>
    </row>
    <row r="503" spans="1:28">
      <c r="A503" s="87"/>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c r="AA503" s="87"/>
      <c r="AB503" s="87"/>
    </row>
    <row r="504" spans="1:28">
      <c r="A504" s="87"/>
      <c r="B504" s="87"/>
      <c r="C504" s="87"/>
      <c r="D504" s="87"/>
      <c r="E504" s="87"/>
      <c r="F504" s="87"/>
      <c r="G504" s="87"/>
      <c r="H504" s="87"/>
      <c r="I504" s="87"/>
      <c r="J504" s="87"/>
      <c r="K504" s="87"/>
      <c r="L504" s="87"/>
      <c r="M504" s="87"/>
      <c r="N504" s="87"/>
      <c r="O504" s="87"/>
      <c r="P504" s="87"/>
      <c r="Q504" s="87"/>
      <c r="R504" s="87"/>
      <c r="S504" s="87"/>
      <c r="T504" s="87"/>
      <c r="U504" s="87"/>
      <c r="V504" s="87"/>
      <c r="W504" s="87"/>
      <c r="X504" s="87"/>
      <c r="Y504" s="87"/>
      <c r="Z504" s="87"/>
      <c r="AA504" s="87"/>
      <c r="AB504" s="87"/>
    </row>
    <row r="505" spans="1:28">
      <c r="A505" s="87"/>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c r="AA505" s="87"/>
      <c r="AB505" s="87"/>
    </row>
    <row r="506" spans="1:28">
      <c r="A506" s="87"/>
      <c r="B506" s="87"/>
      <c r="C506" s="87"/>
      <c r="D506" s="87"/>
      <c r="E506" s="87"/>
      <c r="F506" s="87"/>
      <c r="G506" s="87"/>
      <c r="H506" s="87"/>
      <c r="I506" s="87"/>
      <c r="J506" s="87"/>
      <c r="K506" s="87"/>
      <c r="L506" s="87"/>
      <c r="M506" s="87"/>
      <c r="N506" s="87"/>
      <c r="O506" s="87"/>
      <c r="P506" s="87"/>
      <c r="Q506" s="87"/>
      <c r="R506" s="87"/>
      <c r="S506" s="87"/>
      <c r="T506" s="87"/>
      <c r="U506" s="87"/>
      <c r="V506" s="87"/>
      <c r="W506" s="87"/>
      <c r="X506" s="87"/>
      <c r="Y506" s="87"/>
      <c r="Z506" s="87"/>
      <c r="AA506" s="87"/>
      <c r="AB506" s="87"/>
    </row>
    <row r="507" spans="1:28">
      <c r="A507" s="87"/>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c r="AA507" s="87"/>
      <c r="AB507" s="87"/>
    </row>
    <row r="508" spans="1:28">
      <c r="A508" s="87"/>
      <c r="B508" s="87"/>
      <c r="C508" s="87"/>
      <c r="D508" s="87"/>
      <c r="E508" s="87"/>
      <c r="F508" s="87"/>
      <c r="G508" s="87"/>
      <c r="H508" s="87"/>
      <c r="I508" s="87"/>
      <c r="J508" s="87"/>
      <c r="K508" s="87"/>
      <c r="L508" s="87"/>
      <c r="M508" s="87"/>
      <c r="N508" s="87"/>
      <c r="O508" s="87"/>
      <c r="P508" s="87"/>
      <c r="Q508" s="87"/>
      <c r="R508" s="87"/>
      <c r="S508" s="87"/>
      <c r="T508" s="87"/>
      <c r="U508" s="87"/>
      <c r="V508" s="87"/>
      <c r="W508" s="87"/>
      <c r="X508" s="87"/>
      <c r="Y508" s="87"/>
      <c r="Z508" s="87"/>
      <c r="AA508" s="87"/>
      <c r="AB508" s="87"/>
    </row>
    <row r="509" spans="1:28">
      <c r="A509" s="87"/>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c r="AA509" s="87"/>
      <c r="AB509" s="87"/>
    </row>
    <row r="510" spans="1:28">
      <c r="A510" s="87"/>
      <c r="B510" s="87"/>
      <c r="C510" s="87"/>
      <c r="D510" s="87"/>
      <c r="E510" s="87"/>
      <c r="F510" s="87"/>
      <c r="G510" s="87"/>
      <c r="H510" s="87"/>
      <c r="I510" s="87"/>
      <c r="J510" s="87"/>
      <c r="K510" s="87"/>
      <c r="L510" s="87"/>
      <c r="M510" s="87"/>
      <c r="N510" s="87"/>
      <c r="O510" s="87"/>
      <c r="P510" s="87"/>
      <c r="Q510" s="87"/>
      <c r="R510" s="87"/>
      <c r="S510" s="87"/>
      <c r="T510" s="87"/>
      <c r="U510" s="87"/>
      <c r="V510" s="87"/>
      <c r="W510" s="87"/>
      <c r="X510" s="87"/>
      <c r="Y510" s="87"/>
      <c r="Z510" s="87"/>
      <c r="AA510" s="87"/>
      <c r="AB510" s="87"/>
    </row>
    <row r="511" spans="1:28">
      <c r="A511" s="87"/>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c r="AA511" s="87"/>
      <c r="AB511" s="87"/>
    </row>
    <row r="512" spans="1:28">
      <c r="A512" s="87"/>
      <c r="B512" s="87"/>
      <c r="C512" s="87"/>
      <c r="D512" s="87"/>
      <c r="E512" s="87"/>
      <c r="F512" s="87"/>
      <c r="G512" s="87"/>
      <c r="H512" s="87"/>
      <c r="I512" s="87"/>
      <c r="J512" s="87"/>
      <c r="K512" s="87"/>
      <c r="L512" s="87"/>
      <c r="M512" s="87"/>
      <c r="N512" s="87"/>
      <c r="O512" s="87"/>
      <c r="P512" s="87"/>
      <c r="Q512" s="87"/>
      <c r="R512" s="87"/>
      <c r="S512" s="87"/>
      <c r="T512" s="87"/>
      <c r="U512" s="87"/>
      <c r="V512" s="87"/>
      <c r="W512" s="87"/>
      <c r="X512" s="87"/>
      <c r="Y512" s="87"/>
      <c r="Z512" s="87"/>
      <c r="AA512" s="87"/>
      <c r="AB512" s="87"/>
    </row>
    <row r="513" spans="1:28">
      <c r="A513" s="87"/>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c r="AA513" s="87"/>
      <c r="AB513" s="87"/>
    </row>
    <row r="514" spans="1:28">
      <c r="A514" s="87"/>
      <c r="B514" s="87"/>
      <c r="C514" s="87"/>
      <c r="D514" s="87"/>
      <c r="E514" s="87"/>
      <c r="F514" s="87"/>
      <c r="G514" s="87"/>
      <c r="H514" s="87"/>
      <c r="I514" s="87"/>
      <c r="J514" s="87"/>
      <c r="K514" s="87"/>
      <c r="L514" s="87"/>
      <c r="M514" s="87"/>
      <c r="N514" s="87"/>
      <c r="O514" s="87"/>
      <c r="P514" s="87"/>
      <c r="Q514" s="87"/>
      <c r="R514" s="87"/>
      <c r="S514" s="87"/>
      <c r="T514" s="87"/>
      <c r="U514" s="87"/>
      <c r="V514" s="87"/>
      <c r="W514" s="87"/>
      <c r="X514" s="87"/>
      <c r="Y514" s="87"/>
      <c r="Z514" s="87"/>
      <c r="AA514" s="87"/>
      <c r="AB514" s="87"/>
    </row>
    <row r="515" spans="1:28">
      <c r="A515" s="87"/>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c r="AA515" s="87"/>
      <c r="AB515" s="87"/>
    </row>
    <row r="516" spans="1:28">
      <c r="A516" s="87"/>
      <c r="B516" s="87"/>
      <c r="C516" s="87"/>
      <c r="D516" s="87"/>
      <c r="E516" s="87"/>
      <c r="F516" s="87"/>
      <c r="G516" s="87"/>
      <c r="H516" s="87"/>
      <c r="I516" s="87"/>
      <c r="J516" s="87"/>
      <c r="K516" s="87"/>
      <c r="L516" s="87"/>
      <c r="M516" s="87"/>
      <c r="N516" s="87"/>
      <c r="O516" s="87"/>
      <c r="P516" s="87"/>
      <c r="Q516" s="87"/>
      <c r="R516" s="87"/>
      <c r="S516" s="87"/>
      <c r="T516" s="87"/>
      <c r="U516" s="87"/>
      <c r="V516" s="87"/>
      <c r="W516" s="87"/>
      <c r="X516" s="87"/>
      <c r="Y516" s="87"/>
      <c r="Z516" s="87"/>
      <c r="AA516" s="87"/>
      <c r="AB516" s="87"/>
    </row>
    <row r="517" spans="1:28">
      <c r="A517" s="87"/>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c r="AA517" s="87"/>
      <c r="AB517" s="87"/>
    </row>
    <row r="518" spans="1:28">
      <c r="A518" s="87"/>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c r="AA518" s="87"/>
      <c r="AB518" s="87"/>
    </row>
    <row r="519" spans="1:28">
      <c r="A519" s="87"/>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c r="AA519" s="87"/>
      <c r="AB519" s="87"/>
    </row>
    <row r="520" spans="1:28">
      <c r="A520" s="87"/>
      <c r="B520" s="87"/>
      <c r="C520" s="87"/>
      <c r="D520" s="87"/>
      <c r="E520" s="87"/>
      <c r="F520" s="87"/>
      <c r="G520" s="87"/>
      <c r="H520" s="87"/>
      <c r="I520" s="87"/>
      <c r="J520" s="87"/>
      <c r="K520" s="87"/>
      <c r="L520" s="87"/>
      <c r="M520" s="87"/>
      <c r="N520" s="87"/>
      <c r="O520" s="87"/>
      <c r="P520" s="87"/>
      <c r="Q520" s="87"/>
      <c r="R520" s="87"/>
      <c r="S520" s="87"/>
      <c r="T520" s="87"/>
      <c r="U520" s="87"/>
      <c r="V520" s="87"/>
      <c r="W520" s="87"/>
      <c r="X520" s="87"/>
      <c r="Y520" s="87"/>
      <c r="Z520" s="87"/>
      <c r="AA520" s="87"/>
      <c r="AB520" s="87"/>
    </row>
    <row r="521" spans="1:28">
      <c r="A521" s="87"/>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c r="AA521" s="87"/>
      <c r="AB521" s="87"/>
    </row>
    <row r="522" spans="1:28">
      <c r="A522" s="87"/>
      <c r="B522" s="87"/>
      <c r="C522" s="87"/>
      <c r="D522" s="87"/>
      <c r="E522" s="87"/>
      <c r="F522" s="87"/>
      <c r="G522" s="87"/>
      <c r="H522" s="87"/>
      <c r="I522" s="87"/>
      <c r="J522" s="87"/>
      <c r="K522" s="87"/>
      <c r="L522" s="87"/>
      <c r="M522" s="87"/>
      <c r="N522" s="87"/>
      <c r="O522" s="87"/>
      <c r="P522" s="87"/>
      <c r="Q522" s="87"/>
      <c r="R522" s="87"/>
      <c r="S522" s="87"/>
      <c r="T522" s="87"/>
      <c r="U522" s="87"/>
      <c r="V522" s="87"/>
      <c r="W522" s="87"/>
      <c r="X522" s="87"/>
      <c r="Y522" s="87"/>
      <c r="Z522" s="87"/>
      <c r="AA522" s="87"/>
      <c r="AB522" s="87"/>
    </row>
    <row r="523" spans="1:28">
      <c r="A523" s="87"/>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c r="AA523" s="87"/>
      <c r="AB523" s="87"/>
    </row>
    <row r="524" spans="1:28">
      <c r="A524" s="87"/>
      <c r="B524" s="87"/>
      <c r="C524" s="87"/>
      <c r="D524" s="87"/>
      <c r="E524" s="87"/>
      <c r="F524" s="87"/>
      <c r="G524" s="87"/>
      <c r="H524" s="87"/>
      <c r="I524" s="87"/>
      <c r="J524" s="87"/>
      <c r="K524" s="87"/>
      <c r="L524" s="87"/>
      <c r="M524" s="87"/>
      <c r="N524" s="87"/>
      <c r="O524" s="87"/>
      <c r="P524" s="87"/>
      <c r="Q524" s="87"/>
      <c r="R524" s="87"/>
      <c r="S524" s="87"/>
      <c r="T524" s="87"/>
      <c r="U524" s="87"/>
      <c r="V524" s="87"/>
      <c r="W524" s="87"/>
      <c r="X524" s="87"/>
      <c r="Y524" s="87"/>
      <c r="Z524" s="87"/>
      <c r="AA524" s="87"/>
      <c r="AB524" s="87"/>
    </row>
    <row r="525" spans="1:28">
      <c r="A525" s="87"/>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c r="AA525" s="87"/>
      <c r="AB525" s="87"/>
    </row>
    <row r="526" spans="1:28">
      <c r="A526" s="87"/>
      <c r="B526" s="87"/>
      <c r="C526" s="87"/>
      <c r="D526" s="87"/>
      <c r="E526" s="87"/>
      <c r="F526" s="87"/>
      <c r="G526" s="87"/>
      <c r="H526" s="87"/>
      <c r="I526" s="87"/>
      <c r="J526" s="87"/>
      <c r="K526" s="87"/>
      <c r="L526" s="87"/>
      <c r="M526" s="87"/>
      <c r="N526" s="87"/>
      <c r="O526" s="87"/>
      <c r="P526" s="87"/>
      <c r="Q526" s="87"/>
      <c r="R526" s="87"/>
      <c r="S526" s="87"/>
      <c r="T526" s="87"/>
      <c r="U526" s="87"/>
      <c r="V526" s="87"/>
      <c r="W526" s="87"/>
      <c r="X526" s="87"/>
      <c r="Y526" s="87"/>
      <c r="Z526" s="87"/>
      <c r="AA526" s="87"/>
      <c r="AB526" s="87"/>
    </row>
    <row r="527" spans="1:28">
      <c r="A527" s="87"/>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c r="AA527" s="87"/>
      <c r="AB527" s="87"/>
    </row>
    <row r="528" spans="1:28">
      <c r="A528" s="87"/>
      <c r="B528" s="87"/>
      <c r="C528" s="87"/>
      <c r="D528" s="87"/>
      <c r="E528" s="87"/>
      <c r="F528" s="87"/>
      <c r="G528" s="87"/>
      <c r="H528" s="87"/>
      <c r="I528" s="87"/>
      <c r="J528" s="87"/>
      <c r="K528" s="87"/>
      <c r="L528" s="87"/>
      <c r="M528" s="87"/>
      <c r="N528" s="87"/>
      <c r="O528" s="87"/>
      <c r="P528" s="87"/>
      <c r="Q528" s="87"/>
      <c r="R528" s="87"/>
      <c r="S528" s="87"/>
      <c r="T528" s="87"/>
      <c r="U528" s="87"/>
      <c r="V528" s="87"/>
      <c r="W528" s="87"/>
      <c r="X528" s="87"/>
      <c r="Y528" s="87"/>
      <c r="Z528" s="87"/>
      <c r="AA528" s="87"/>
      <c r="AB528" s="87"/>
    </row>
    <row r="529" spans="1:28">
      <c r="A529" s="87"/>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c r="AA529" s="87"/>
      <c r="AB529" s="87"/>
    </row>
    <row r="530" spans="1:28">
      <c r="A530" s="87"/>
      <c r="B530" s="87"/>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Z530" s="87"/>
      <c r="AA530" s="87"/>
      <c r="AB530" s="87"/>
    </row>
    <row r="531" spans="1:28">
      <c r="A531" s="87"/>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c r="AA531" s="87"/>
      <c r="AB531" s="87"/>
    </row>
    <row r="532" spans="1:28">
      <c r="A532" s="87"/>
      <c r="B532" s="87"/>
      <c r="C532" s="87"/>
      <c r="D532" s="87"/>
      <c r="E532" s="87"/>
      <c r="F532" s="87"/>
      <c r="G532" s="87"/>
      <c r="H532" s="87"/>
      <c r="I532" s="87"/>
      <c r="J532" s="87"/>
      <c r="K532" s="87"/>
      <c r="L532" s="87"/>
      <c r="M532" s="87"/>
      <c r="N532" s="87"/>
      <c r="O532" s="87"/>
      <c r="P532" s="87"/>
      <c r="Q532" s="87"/>
      <c r="R532" s="87"/>
      <c r="S532" s="87"/>
      <c r="T532" s="87"/>
      <c r="U532" s="87"/>
      <c r="V532" s="87"/>
      <c r="W532" s="87"/>
      <c r="X532" s="87"/>
      <c r="Y532" s="87"/>
      <c r="Z532" s="87"/>
      <c r="AA532" s="87"/>
      <c r="AB532" s="87"/>
    </row>
    <row r="533" spans="1:28">
      <c r="A533" s="87"/>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c r="AA533" s="87"/>
      <c r="AB533" s="87"/>
    </row>
    <row r="534" spans="1:28">
      <c r="A534" s="87"/>
      <c r="B534" s="87"/>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Z534" s="87"/>
      <c r="AA534" s="87"/>
      <c r="AB534" s="87"/>
    </row>
    <row r="535" spans="1:28">
      <c r="A535" s="87"/>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c r="AA535" s="87"/>
      <c r="AB535" s="87"/>
    </row>
    <row r="536" spans="1:28">
      <c r="A536" s="87"/>
      <c r="B536" s="87"/>
      <c r="C536" s="87"/>
      <c r="D536" s="87"/>
      <c r="E536" s="87"/>
      <c r="F536" s="87"/>
      <c r="G536" s="87"/>
      <c r="H536" s="87"/>
      <c r="I536" s="87"/>
      <c r="J536" s="87"/>
      <c r="K536" s="87"/>
      <c r="L536" s="87"/>
      <c r="M536" s="87"/>
      <c r="N536" s="87"/>
      <c r="O536" s="87"/>
      <c r="P536" s="87"/>
      <c r="Q536" s="87"/>
      <c r="R536" s="87"/>
      <c r="S536" s="87"/>
      <c r="T536" s="87"/>
      <c r="U536" s="87"/>
      <c r="V536" s="87"/>
      <c r="W536" s="87"/>
      <c r="X536" s="87"/>
      <c r="Y536" s="87"/>
      <c r="Z536" s="87"/>
      <c r="AA536" s="87"/>
      <c r="AB536" s="87"/>
    </row>
    <row r="537" spans="1:28">
      <c r="A537" s="87"/>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c r="AA537" s="87"/>
      <c r="AB537" s="87"/>
    </row>
    <row r="538" spans="1:28">
      <c r="A538" s="87"/>
      <c r="B538" s="87"/>
      <c r="C538" s="87"/>
      <c r="D538" s="87"/>
      <c r="E538" s="87"/>
      <c r="F538" s="87"/>
      <c r="G538" s="87"/>
      <c r="H538" s="87"/>
      <c r="I538" s="87"/>
      <c r="J538" s="87"/>
      <c r="K538" s="87"/>
      <c r="L538" s="87"/>
      <c r="M538" s="87"/>
      <c r="N538" s="87"/>
      <c r="O538" s="87"/>
      <c r="P538" s="87"/>
      <c r="Q538" s="87"/>
      <c r="R538" s="87"/>
      <c r="S538" s="87"/>
      <c r="T538" s="87"/>
      <c r="U538" s="87"/>
      <c r="V538" s="87"/>
      <c r="W538" s="87"/>
      <c r="X538" s="87"/>
      <c r="Y538" s="87"/>
      <c r="Z538" s="87"/>
      <c r="AA538" s="87"/>
      <c r="AB538" s="87"/>
    </row>
    <row r="539" spans="1:28">
      <c r="A539" s="87"/>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c r="AA539" s="87"/>
      <c r="AB539" s="87"/>
    </row>
    <row r="540" spans="1:28">
      <c r="A540" s="87"/>
      <c r="B540" s="87"/>
      <c r="C540" s="87"/>
      <c r="D540" s="87"/>
      <c r="E540" s="87"/>
      <c r="F540" s="87"/>
      <c r="G540" s="87"/>
      <c r="H540" s="87"/>
      <c r="I540" s="87"/>
      <c r="J540" s="87"/>
      <c r="K540" s="87"/>
      <c r="L540" s="87"/>
      <c r="M540" s="87"/>
      <c r="N540" s="87"/>
      <c r="O540" s="87"/>
      <c r="P540" s="87"/>
      <c r="Q540" s="87"/>
      <c r="R540" s="87"/>
      <c r="S540" s="87"/>
      <c r="T540" s="87"/>
      <c r="U540" s="87"/>
      <c r="V540" s="87"/>
      <c r="W540" s="87"/>
      <c r="X540" s="87"/>
      <c r="Y540" s="87"/>
      <c r="Z540" s="87"/>
      <c r="AA540" s="87"/>
      <c r="AB540" s="87"/>
    </row>
    <row r="541" spans="1:28">
      <c r="A541" s="87"/>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c r="AA541" s="87"/>
      <c r="AB541" s="87"/>
    </row>
    <row r="542" spans="1:28">
      <c r="A542" s="87"/>
      <c r="B542" s="87"/>
      <c r="C542" s="87"/>
      <c r="D542" s="87"/>
      <c r="E542" s="87"/>
      <c r="F542" s="87"/>
      <c r="G542" s="87"/>
      <c r="H542" s="87"/>
      <c r="I542" s="87"/>
      <c r="J542" s="87"/>
      <c r="K542" s="87"/>
      <c r="L542" s="87"/>
      <c r="M542" s="87"/>
      <c r="N542" s="87"/>
      <c r="O542" s="87"/>
      <c r="P542" s="87"/>
      <c r="Q542" s="87"/>
      <c r="R542" s="87"/>
      <c r="S542" s="87"/>
      <c r="T542" s="87"/>
      <c r="U542" s="87"/>
      <c r="V542" s="87"/>
      <c r="W542" s="87"/>
      <c r="X542" s="87"/>
      <c r="Y542" s="87"/>
      <c r="Z542" s="87"/>
      <c r="AA542" s="87"/>
      <c r="AB542" s="87"/>
    </row>
    <row r="543" spans="1:28">
      <c r="A543" s="87"/>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c r="AA543" s="87"/>
      <c r="AB543" s="87"/>
    </row>
    <row r="544" spans="1:28">
      <c r="A544" s="87"/>
      <c r="B544" s="87"/>
      <c r="C544" s="87"/>
      <c r="D544" s="87"/>
      <c r="E544" s="87"/>
      <c r="F544" s="87"/>
      <c r="G544" s="87"/>
      <c r="H544" s="87"/>
      <c r="I544" s="87"/>
      <c r="J544" s="87"/>
      <c r="K544" s="87"/>
      <c r="L544" s="87"/>
      <c r="M544" s="87"/>
      <c r="N544" s="87"/>
      <c r="O544" s="87"/>
      <c r="P544" s="87"/>
      <c r="Q544" s="87"/>
      <c r="R544" s="87"/>
      <c r="S544" s="87"/>
      <c r="T544" s="87"/>
      <c r="U544" s="87"/>
      <c r="V544" s="87"/>
      <c r="W544" s="87"/>
      <c r="X544" s="87"/>
      <c r="Y544" s="87"/>
      <c r="Z544" s="87"/>
      <c r="AA544" s="87"/>
      <c r="AB544" s="87"/>
    </row>
    <row r="545" spans="1:28">
      <c r="A545" s="87"/>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c r="AA545" s="87"/>
      <c r="AB545" s="87"/>
    </row>
    <row r="546" spans="1:28">
      <c r="A546" s="87"/>
      <c r="B546" s="87"/>
      <c r="C546" s="87"/>
      <c r="D546" s="87"/>
      <c r="E546" s="87"/>
      <c r="F546" s="87"/>
      <c r="G546" s="87"/>
      <c r="H546" s="87"/>
      <c r="I546" s="87"/>
      <c r="J546" s="87"/>
      <c r="K546" s="87"/>
      <c r="L546" s="87"/>
      <c r="M546" s="87"/>
      <c r="N546" s="87"/>
      <c r="O546" s="87"/>
      <c r="P546" s="87"/>
      <c r="Q546" s="87"/>
      <c r="R546" s="87"/>
      <c r="S546" s="87"/>
      <c r="T546" s="87"/>
      <c r="U546" s="87"/>
      <c r="V546" s="87"/>
      <c r="W546" s="87"/>
      <c r="X546" s="87"/>
      <c r="Y546" s="87"/>
      <c r="Z546" s="87"/>
      <c r="AA546" s="87"/>
      <c r="AB546" s="87"/>
    </row>
    <row r="547" spans="1:28">
      <c r="A547" s="87"/>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c r="AA547" s="87"/>
      <c r="AB547" s="87"/>
    </row>
    <row r="548" spans="1:28">
      <c r="A548" s="87"/>
      <c r="B548" s="87"/>
      <c r="C548" s="87"/>
      <c r="D548" s="87"/>
      <c r="E548" s="87"/>
      <c r="F548" s="87"/>
      <c r="G548" s="87"/>
      <c r="H548" s="87"/>
      <c r="I548" s="87"/>
      <c r="J548" s="87"/>
      <c r="K548" s="87"/>
      <c r="L548" s="87"/>
      <c r="M548" s="87"/>
      <c r="N548" s="87"/>
      <c r="O548" s="87"/>
      <c r="P548" s="87"/>
      <c r="Q548" s="87"/>
      <c r="R548" s="87"/>
      <c r="S548" s="87"/>
      <c r="T548" s="87"/>
      <c r="U548" s="87"/>
      <c r="V548" s="87"/>
      <c r="W548" s="87"/>
      <c r="X548" s="87"/>
      <c r="Y548" s="87"/>
      <c r="Z548" s="87"/>
      <c r="AA548" s="87"/>
      <c r="AB548" s="87"/>
    </row>
    <row r="549" spans="1:28">
      <c r="A549" s="87"/>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c r="AA549" s="87"/>
      <c r="AB549" s="87"/>
    </row>
    <row r="550" spans="1:28">
      <c r="A550" s="87"/>
      <c r="B550" s="87"/>
      <c r="C550" s="87"/>
      <c r="D550" s="87"/>
      <c r="E550" s="87"/>
      <c r="F550" s="87"/>
      <c r="G550" s="87"/>
      <c r="H550" s="87"/>
      <c r="I550" s="87"/>
      <c r="J550" s="87"/>
      <c r="K550" s="87"/>
      <c r="L550" s="87"/>
      <c r="M550" s="87"/>
      <c r="N550" s="87"/>
      <c r="O550" s="87"/>
      <c r="P550" s="87"/>
      <c r="Q550" s="87"/>
      <c r="R550" s="87"/>
      <c r="S550" s="87"/>
      <c r="T550" s="87"/>
      <c r="U550" s="87"/>
      <c r="V550" s="87"/>
      <c r="W550" s="87"/>
      <c r="X550" s="87"/>
      <c r="Y550" s="87"/>
      <c r="Z550" s="87"/>
      <c r="AA550" s="87"/>
      <c r="AB550" s="87"/>
    </row>
    <row r="551" spans="1:28">
      <c r="A551" s="87"/>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c r="AA551" s="87"/>
      <c r="AB551" s="87"/>
    </row>
    <row r="552" spans="1:28">
      <c r="A552" s="87"/>
      <c r="B552" s="87"/>
      <c r="C552" s="87"/>
      <c r="D552" s="87"/>
      <c r="E552" s="87"/>
      <c r="F552" s="87"/>
      <c r="G552" s="87"/>
      <c r="H552" s="87"/>
      <c r="I552" s="87"/>
      <c r="J552" s="87"/>
      <c r="K552" s="87"/>
      <c r="L552" s="87"/>
      <c r="M552" s="87"/>
      <c r="N552" s="87"/>
      <c r="O552" s="87"/>
      <c r="P552" s="87"/>
      <c r="Q552" s="87"/>
      <c r="R552" s="87"/>
      <c r="S552" s="87"/>
      <c r="T552" s="87"/>
      <c r="U552" s="87"/>
      <c r="V552" s="87"/>
      <c r="W552" s="87"/>
      <c r="X552" s="87"/>
      <c r="Y552" s="87"/>
      <c r="Z552" s="87"/>
      <c r="AA552" s="87"/>
      <c r="AB552" s="87"/>
    </row>
    <row r="553" spans="1:28">
      <c r="A553" s="87"/>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c r="AA553" s="87"/>
      <c r="AB553" s="87"/>
    </row>
    <row r="554" spans="1:28">
      <c r="A554" s="87"/>
      <c r="B554" s="87"/>
      <c r="C554" s="87"/>
      <c r="D554" s="87"/>
      <c r="E554" s="87"/>
      <c r="F554" s="87"/>
      <c r="G554" s="87"/>
      <c r="H554" s="87"/>
      <c r="I554" s="87"/>
      <c r="J554" s="87"/>
      <c r="K554" s="87"/>
      <c r="L554" s="87"/>
      <c r="M554" s="87"/>
      <c r="N554" s="87"/>
      <c r="O554" s="87"/>
      <c r="P554" s="87"/>
      <c r="Q554" s="87"/>
      <c r="R554" s="87"/>
      <c r="S554" s="87"/>
      <c r="T554" s="87"/>
      <c r="U554" s="87"/>
      <c r="V554" s="87"/>
      <c r="W554" s="87"/>
      <c r="X554" s="87"/>
      <c r="Y554" s="87"/>
      <c r="Z554" s="87"/>
      <c r="AA554" s="87"/>
      <c r="AB554" s="87"/>
    </row>
    <row r="555" spans="1:28">
      <c r="A555" s="87"/>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c r="AA555" s="87"/>
      <c r="AB555" s="87"/>
    </row>
    <row r="556" spans="1:28">
      <c r="A556" s="87"/>
      <c r="B556" s="87"/>
      <c r="C556" s="87"/>
      <c r="D556" s="87"/>
      <c r="E556" s="87"/>
      <c r="F556" s="87"/>
      <c r="G556" s="87"/>
      <c r="H556" s="87"/>
      <c r="I556" s="87"/>
      <c r="J556" s="87"/>
      <c r="K556" s="87"/>
      <c r="L556" s="87"/>
      <c r="M556" s="87"/>
      <c r="N556" s="87"/>
      <c r="O556" s="87"/>
      <c r="P556" s="87"/>
      <c r="Q556" s="87"/>
      <c r="R556" s="87"/>
      <c r="S556" s="87"/>
      <c r="T556" s="87"/>
      <c r="U556" s="87"/>
      <c r="V556" s="87"/>
      <c r="W556" s="87"/>
      <c r="X556" s="87"/>
      <c r="Y556" s="87"/>
      <c r="Z556" s="87"/>
      <c r="AA556" s="87"/>
      <c r="AB556" s="87"/>
    </row>
    <row r="557" spans="1:28">
      <c r="A557" s="87"/>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c r="AA557" s="87"/>
      <c r="AB557" s="87"/>
    </row>
    <row r="558" spans="1:28">
      <c r="A558" s="87"/>
      <c r="B558" s="87"/>
      <c r="C558" s="87"/>
      <c r="D558" s="87"/>
      <c r="E558" s="87"/>
      <c r="F558" s="87"/>
      <c r="G558" s="87"/>
      <c r="H558" s="87"/>
      <c r="I558" s="87"/>
      <c r="J558" s="87"/>
      <c r="K558" s="87"/>
      <c r="L558" s="87"/>
      <c r="M558" s="87"/>
      <c r="N558" s="87"/>
      <c r="O558" s="87"/>
      <c r="P558" s="87"/>
      <c r="Q558" s="87"/>
      <c r="R558" s="87"/>
      <c r="S558" s="87"/>
      <c r="T558" s="87"/>
      <c r="U558" s="87"/>
      <c r="V558" s="87"/>
      <c r="W558" s="87"/>
      <c r="X558" s="87"/>
      <c r="Y558" s="87"/>
      <c r="Z558" s="87"/>
      <c r="AA558" s="87"/>
      <c r="AB558" s="87"/>
    </row>
    <row r="559" spans="1:28">
      <c r="A559" s="87"/>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c r="AA559" s="87"/>
      <c r="AB559" s="87"/>
    </row>
    <row r="560" spans="1:28">
      <c r="A560" s="87"/>
      <c r="B560" s="87"/>
      <c r="C560" s="87"/>
      <c r="D560" s="87"/>
      <c r="E560" s="87"/>
      <c r="F560" s="87"/>
      <c r="G560" s="87"/>
      <c r="H560" s="87"/>
      <c r="I560" s="87"/>
      <c r="J560" s="87"/>
      <c r="K560" s="87"/>
      <c r="L560" s="87"/>
      <c r="M560" s="87"/>
      <c r="N560" s="87"/>
      <c r="O560" s="87"/>
      <c r="P560" s="87"/>
      <c r="Q560" s="87"/>
      <c r="R560" s="87"/>
      <c r="S560" s="87"/>
      <c r="T560" s="87"/>
      <c r="U560" s="87"/>
      <c r="V560" s="87"/>
      <c r="W560" s="87"/>
      <c r="X560" s="87"/>
      <c r="Y560" s="87"/>
      <c r="Z560" s="87"/>
      <c r="AA560" s="87"/>
      <c r="AB560" s="87"/>
    </row>
    <row r="561" spans="1:28">
      <c r="A561" s="87"/>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c r="AA561" s="87"/>
      <c r="AB561" s="87"/>
    </row>
    <row r="562" spans="1:28">
      <c r="A562" s="87"/>
      <c r="B562" s="87"/>
      <c r="C562" s="87"/>
      <c r="D562" s="87"/>
      <c r="E562" s="87"/>
      <c r="F562" s="87"/>
      <c r="G562" s="87"/>
      <c r="H562" s="87"/>
      <c r="I562" s="87"/>
      <c r="J562" s="87"/>
      <c r="K562" s="87"/>
      <c r="L562" s="87"/>
      <c r="M562" s="87"/>
      <c r="N562" s="87"/>
      <c r="O562" s="87"/>
      <c r="P562" s="87"/>
      <c r="Q562" s="87"/>
      <c r="R562" s="87"/>
      <c r="S562" s="87"/>
      <c r="T562" s="87"/>
      <c r="U562" s="87"/>
      <c r="V562" s="87"/>
      <c r="W562" s="87"/>
      <c r="X562" s="87"/>
      <c r="Y562" s="87"/>
      <c r="Z562" s="87"/>
      <c r="AA562" s="87"/>
      <c r="AB562" s="87"/>
    </row>
    <row r="563" spans="1:28">
      <c r="A563" s="87"/>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c r="AA563" s="87"/>
      <c r="AB563" s="87"/>
    </row>
    <row r="564" spans="1:28">
      <c r="A564" s="87"/>
      <c r="B564" s="87"/>
      <c r="C564" s="87"/>
      <c r="D564" s="87"/>
      <c r="E564" s="87"/>
      <c r="F564" s="87"/>
      <c r="G564" s="87"/>
      <c r="H564" s="87"/>
      <c r="I564" s="87"/>
      <c r="J564" s="87"/>
      <c r="K564" s="87"/>
      <c r="L564" s="87"/>
      <c r="M564" s="87"/>
      <c r="N564" s="87"/>
      <c r="O564" s="87"/>
      <c r="P564" s="87"/>
      <c r="Q564" s="87"/>
      <c r="R564" s="87"/>
      <c r="S564" s="87"/>
      <c r="T564" s="87"/>
      <c r="U564" s="87"/>
      <c r="V564" s="87"/>
      <c r="W564" s="87"/>
      <c r="X564" s="87"/>
      <c r="Y564" s="87"/>
      <c r="Z564" s="87"/>
      <c r="AA564" s="87"/>
      <c r="AB564" s="87"/>
    </row>
    <row r="565" spans="1:28">
      <c r="A565" s="87"/>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c r="AA565" s="87"/>
      <c r="AB565" s="87"/>
    </row>
    <row r="566" spans="1:28">
      <c r="A566" s="87"/>
      <c r="B566" s="87"/>
      <c r="C566" s="87"/>
      <c r="D566" s="87"/>
      <c r="E566" s="87"/>
      <c r="F566" s="87"/>
      <c r="G566" s="87"/>
      <c r="H566" s="87"/>
      <c r="I566" s="87"/>
      <c r="J566" s="87"/>
      <c r="K566" s="87"/>
      <c r="L566" s="87"/>
      <c r="M566" s="87"/>
      <c r="N566" s="87"/>
      <c r="O566" s="87"/>
      <c r="P566" s="87"/>
      <c r="Q566" s="87"/>
      <c r="R566" s="87"/>
      <c r="S566" s="87"/>
      <c r="T566" s="87"/>
      <c r="U566" s="87"/>
      <c r="V566" s="87"/>
      <c r="W566" s="87"/>
      <c r="X566" s="87"/>
      <c r="Y566" s="87"/>
      <c r="Z566" s="87"/>
      <c r="AA566" s="87"/>
      <c r="AB566" s="87"/>
    </row>
    <row r="567" spans="1:28">
      <c r="A567" s="87"/>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c r="AA567" s="87"/>
      <c r="AB567" s="87"/>
    </row>
    <row r="568" spans="1:28">
      <c r="A568" s="87"/>
      <c r="B568" s="87"/>
      <c r="C568" s="87"/>
      <c r="D568" s="87"/>
      <c r="E568" s="87"/>
      <c r="F568" s="87"/>
      <c r="G568" s="87"/>
      <c r="H568" s="87"/>
      <c r="I568" s="87"/>
      <c r="J568" s="87"/>
      <c r="K568" s="87"/>
      <c r="L568" s="87"/>
      <c r="M568" s="87"/>
      <c r="N568" s="87"/>
      <c r="O568" s="87"/>
      <c r="P568" s="87"/>
      <c r="Q568" s="87"/>
      <c r="R568" s="87"/>
      <c r="S568" s="87"/>
      <c r="T568" s="87"/>
      <c r="U568" s="87"/>
      <c r="V568" s="87"/>
      <c r="W568" s="87"/>
      <c r="X568" s="87"/>
      <c r="Y568" s="87"/>
      <c r="Z568" s="87"/>
      <c r="AA568" s="87"/>
      <c r="AB568" s="87"/>
    </row>
    <row r="569" spans="1:28">
      <c r="A569" s="87"/>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c r="AA569" s="87"/>
      <c r="AB569" s="87"/>
    </row>
    <row r="570" spans="1:28">
      <c r="A570" s="87"/>
      <c r="B570" s="87"/>
      <c r="C570" s="87"/>
      <c r="D570" s="87"/>
      <c r="E570" s="87"/>
      <c r="F570" s="87"/>
      <c r="G570" s="87"/>
      <c r="H570" s="87"/>
      <c r="I570" s="87"/>
      <c r="J570" s="87"/>
      <c r="K570" s="87"/>
      <c r="L570" s="87"/>
      <c r="M570" s="87"/>
      <c r="N570" s="87"/>
      <c r="O570" s="87"/>
      <c r="P570" s="87"/>
      <c r="Q570" s="87"/>
      <c r="R570" s="87"/>
      <c r="S570" s="87"/>
      <c r="T570" s="87"/>
      <c r="U570" s="87"/>
      <c r="V570" s="87"/>
      <c r="W570" s="87"/>
      <c r="X570" s="87"/>
      <c r="Y570" s="87"/>
      <c r="Z570" s="87"/>
      <c r="AA570" s="87"/>
      <c r="AB570" s="87"/>
    </row>
    <row r="571" spans="1:28">
      <c r="A571" s="87"/>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c r="AA571" s="87"/>
      <c r="AB571" s="87"/>
    </row>
    <row r="572" spans="1:28">
      <c r="A572" s="87"/>
      <c r="B572" s="87"/>
      <c r="C572" s="87"/>
      <c r="D572" s="87"/>
      <c r="E572" s="87"/>
      <c r="F572" s="87"/>
      <c r="G572" s="87"/>
      <c r="H572" s="87"/>
      <c r="I572" s="87"/>
      <c r="J572" s="87"/>
      <c r="K572" s="87"/>
      <c r="L572" s="87"/>
      <c r="M572" s="87"/>
      <c r="N572" s="87"/>
      <c r="O572" s="87"/>
      <c r="P572" s="87"/>
      <c r="Q572" s="87"/>
      <c r="R572" s="87"/>
      <c r="S572" s="87"/>
      <c r="T572" s="87"/>
      <c r="U572" s="87"/>
      <c r="V572" s="87"/>
      <c r="W572" s="87"/>
      <c r="X572" s="87"/>
      <c r="Y572" s="87"/>
      <c r="Z572" s="87"/>
      <c r="AA572" s="87"/>
      <c r="AB572" s="87"/>
    </row>
    <row r="573" spans="1:28">
      <c r="A573" s="87"/>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c r="AA573" s="87"/>
      <c r="AB573" s="87"/>
    </row>
    <row r="574" spans="1:28">
      <c r="A574" s="87"/>
      <c r="B574" s="87"/>
      <c r="C574" s="87"/>
      <c r="D574" s="87"/>
      <c r="E574" s="87"/>
      <c r="F574" s="87"/>
      <c r="G574" s="87"/>
      <c r="H574" s="87"/>
      <c r="I574" s="87"/>
      <c r="J574" s="87"/>
      <c r="K574" s="87"/>
      <c r="L574" s="87"/>
      <c r="M574" s="87"/>
      <c r="N574" s="87"/>
      <c r="O574" s="87"/>
      <c r="P574" s="87"/>
      <c r="Q574" s="87"/>
      <c r="R574" s="87"/>
      <c r="S574" s="87"/>
      <c r="T574" s="87"/>
      <c r="U574" s="87"/>
      <c r="V574" s="87"/>
      <c r="W574" s="87"/>
      <c r="X574" s="87"/>
      <c r="Y574" s="87"/>
      <c r="Z574" s="87"/>
      <c r="AA574" s="87"/>
      <c r="AB574" s="87"/>
    </row>
    <row r="575" spans="1:28">
      <c r="A575" s="87"/>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c r="AA575" s="87"/>
      <c r="AB575" s="87"/>
    </row>
    <row r="576" spans="1:28">
      <c r="A576" s="87"/>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Z576" s="87"/>
      <c r="AA576" s="87"/>
      <c r="AB576" s="87"/>
    </row>
    <row r="577" spans="1:28">
      <c r="A577" s="87"/>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c r="AA577" s="87"/>
      <c r="AB577" s="87"/>
    </row>
    <row r="578" spans="1:28">
      <c r="A578" s="87"/>
      <c r="B578" s="87"/>
      <c r="C578" s="87"/>
      <c r="D578" s="87"/>
      <c r="E578" s="87"/>
      <c r="F578" s="87"/>
      <c r="G578" s="87"/>
      <c r="H578" s="87"/>
      <c r="I578" s="87"/>
      <c r="J578" s="87"/>
      <c r="K578" s="87"/>
      <c r="L578" s="87"/>
      <c r="M578" s="87"/>
      <c r="N578" s="87"/>
      <c r="O578" s="87"/>
      <c r="P578" s="87"/>
      <c r="Q578" s="87"/>
      <c r="R578" s="87"/>
      <c r="S578" s="87"/>
      <c r="T578" s="87"/>
      <c r="U578" s="87"/>
      <c r="V578" s="87"/>
      <c r="W578" s="87"/>
      <c r="X578" s="87"/>
      <c r="Y578" s="87"/>
      <c r="Z578" s="87"/>
      <c r="AA578" s="87"/>
      <c r="AB578" s="87"/>
    </row>
    <row r="579" spans="1:28">
      <c r="A579" s="87"/>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c r="AA579" s="87"/>
      <c r="AB579" s="87"/>
    </row>
    <row r="580" spans="1:28">
      <c r="A580" s="87"/>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Z580" s="87"/>
      <c r="AA580" s="87"/>
      <c r="AB580" s="87"/>
    </row>
    <row r="581" spans="1:28">
      <c r="A581" s="87"/>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c r="AA581" s="87"/>
      <c r="AB581" s="87"/>
    </row>
    <row r="582" spans="1:28">
      <c r="A582" s="87"/>
      <c r="B582" s="87"/>
      <c r="C582" s="87"/>
      <c r="D582" s="87"/>
      <c r="E582" s="87"/>
      <c r="F582" s="87"/>
      <c r="G582" s="87"/>
      <c r="H582" s="87"/>
      <c r="I582" s="87"/>
      <c r="J582" s="87"/>
      <c r="K582" s="87"/>
      <c r="L582" s="87"/>
      <c r="M582" s="87"/>
      <c r="N582" s="87"/>
      <c r="O582" s="87"/>
      <c r="P582" s="87"/>
      <c r="Q582" s="87"/>
      <c r="R582" s="87"/>
      <c r="S582" s="87"/>
      <c r="T582" s="87"/>
      <c r="U582" s="87"/>
      <c r="V582" s="87"/>
      <c r="W582" s="87"/>
      <c r="X582" s="87"/>
      <c r="Y582" s="87"/>
      <c r="Z582" s="87"/>
      <c r="AA582" s="87"/>
      <c r="AB582" s="87"/>
    </row>
    <row r="583" spans="1:28">
      <c r="A583" s="87"/>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c r="AA583" s="87"/>
      <c r="AB583" s="87"/>
    </row>
    <row r="584" spans="1:28">
      <c r="A584" s="87"/>
      <c r="B584" s="87"/>
      <c r="C584" s="87"/>
      <c r="D584" s="87"/>
      <c r="E584" s="87"/>
      <c r="F584" s="87"/>
      <c r="G584" s="87"/>
      <c r="H584" s="87"/>
      <c r="I584" s="87"/>
      <c r="J584" s="87"/>
      <c r="K584" s="87"/>
      <c r="L584" s="87"/>
      <c r="M584" s="87"/>
      <c r="N584" s="87"/>
      <c r="O584" s="87"/>
      <c r="P584" s="87"/>
      <c r="Q584" s="87"/>
      <c r="R584" s="87"/>
      <c r="S584" s="87"/>
      <c r="T584" s="87"/>
      <c r="U584" s="87"/>
      <c r="V584" s="87"/>
      <c r="W584" s="87"/>
      <c r="X584" s="87"/>
      <c r="Y584" s="87"/>
      <c r="Z584" s="87"/>
      <c r="AA584" s="87"/>
      <c r="AB584" s="87"/>
    </row>
    <row r="585" spans="1:28">
      <c r="A585" s="87"/>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c r="AA585" s="87"/>
      <c r="AB585" s="87"/>
    </row>
    <row r="586" spans="1:28">
      <c r="A586" s="87"/>
      <c r="B586" s="87"/>
      <c r="C586" s="87"/>
      <c r="D586" s="87"/>
      <c r="E586" s="87"/>
      <c r="F586" s="87"/>
      <c r="G586" s="87"/>
      <c r="H586" s="87"/>
      <c r="I586" s="87"/>
      <c r="J586" s="87"/>
      <c r="K586" s="87"/>
      <c r="L586" s="87"/>
      <c r="M586" s="87"/>
      <c r="N586" s="87"/>
      <c r="O586" s="87"/>
      <c r="P586" s="87"/>
      <c r="Q586" s="87"/>
      <c r="R586" s="87"/>
      <c r="S586" s="87"/>
      <c r="T586" s="87"/>
      <c r="U586" s="87"/>
      <c r="V586" s="87"/>
      <c r="W586" s="87"/>
      <c r="X586" s="87"/>
      <c r="Y586" s="87"/>
      <c r="Z586" s="87"/>
      <c r="AA586" s="87"/>
      <c r="AB586" s="87"/>
    </row>
    <row r="587" spans="1:28">
      <c r="A587" s="87"/>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c r="AA587" s="87"/>
      <c r="AB587" s="87"/>
    </row>
    <row r="588" spans="1:28">
      <c r="A588" s="87"/>
      <c r="B588" s="87"/>
      <c r="C588" s="87"/>
      <c r="D588" s="87"/>
      <c r="E588" s="87"/>
      <c r="F588" s="87"/>
      <c r="G588" s="87"/>
      <c r="H588" s="87"/>
      <c r="I588" s="87"/>
      <c r="J588" s="87"/>
      <c r="K588" s="87"/>
      <c r="L588" s="87"/>
      <c r="M588" s="87"/>
      <c r="N588" s="87"/>
      <c r="O588" s="87"/>
      <c r="P588" s="87"/>
      <c r="Q588" s="87"/>
      <c r="R588" s="87"/>
      <c r="S588" s="87"/>
      <c r="T588" s="87"/>
      <c r="U588" s="87"/>
      <c r="V588" s="87"/>
      <c r="W588" s="87"/>
      <c r="X588" s="87"/>
      <c r="Y588" s="87"/>
      <c r="Z588" s="87"/>
      <c r="AA588" s="87"/>
      <c r="AB588" s="87"/>
    </row>
    <row r="589" spans="1:28">
      <c r="A589" s="87"/>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c r="AA589" s="87"/>
      <c r="AB589" s="87"/>
    </row>
    <row r="590" spans="1:28">
      <c r="A590" s="87"/>
      <c r="B590" s="87"/>
      <c r="C590" s="87"/>
      <c r="D590" s="87"/>
      <c r="E590" s="87"/>
      <c r="F590" s="87"/>
      <c r="G590" s="87"/>
      <c r="H590" s="87"/>
      <c r="I590" s="87"/>
      <c r="J590" s="87"/>
      <c r="K590" s="87"/>
      <c r="L590" s="87"/>
      <c r="M590" s="87"/>
      <c r="N590" s="87"/>
      <c r="O590" s="87"/>
      <c r="P590" s="87"/>
      <c r="Q590" s="87"/>
      <c r="R590" s="87"/>
      <c r="S590" s="87"/>
      <c r="T590" s="87"/>
      <c r="U590" s="87"/>
      <c r="V590" s="87"/>
      <c r="W590" s="87"/>
      <c r="X590" s="87"/>
      <c r="Y590" s="87"/>
      <c r="Z590" s="87"/>
      <c r="AA590" s="87"/>
      <c r="AB590" s="87"/>
    </row>
    <row r="591" spans="1:28">
      <c r="A591" s="87"/>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c r="AA591" s="87"/>
      <c r="AB591" s="87"/>
    </row>
    <row r="592" spans="1:28">
      <c r="A592" s="87"/>
      <c r="B592" s="87"/>
      <c r="C592" s="87"/>
      <c r="D592" s="87"/>
      <c r="E592" s="87"/>
      <c r="F592" s="87"/>
      <c r="G592" s="87"/>
      <c r="H592" s="87"/>
      <c r="I592" s="87"/>
      <c r="J592" s="87"/>
      <c r="K592" s="87"/>
      <c r="L592" s="87"/>
      <c r="M592" s="87"/>
      <c r="N592" s="87"/>
      <c r="O592" s="87"/>
      <c r="P592" s="87"/>
      <c r="Q592" s="87"/>
      <c r="R592" s="87"/>
      <c r="S592" s="87"/>
      <c r="T592" s="87"/>
      <c r="U592" s="87"/>
      <c r="V592" s="87"/>
      <c r="W592" s="87"/>
      <c r="X592" s="87"/>
      <c r="Y592" s="87"/>
      <c r="Z592" s="87"/>
      <c r="AA592" s="87"/>
      <c r="AB592" s="87"/>
    </row>
    <row r="593" spans="1:28">
      <c r="A593" s="87"/>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c r="AA593" s="87"/>
      <c r="AB593" s="87"/>
    </row>
    <row r="594" spans="1:28">
      <c r="A594" s="87"/>
      <c r="B594" s="87"/>
      <c r="C594" s="87"/>
      <c r="D594" s="87"/>
      <c r="E594" s="87"/>
      <c r="F594" s="87"/>
      <c r="G594" s="87"/>
      <c r="H594" s="87"/>
      <c r="I594" s="87"/>
      <c r="J594" s="87"/>
      <c r="K594" s="87"/>
      <c r="L594" s="87"/>
      <c r="M594" s="87"/>
      <c r="N594" s="87"/>
      <c r="O594" s="87"/>
      <c r="P594" s="87"/>
      <c r="Q594" s="87"/>
      <c r="R594" s="87"/>
      <c r="S594" s="87"/>
      <c r="T594" s="87"/>
      <c r="U594" s="87"/>
      <c r="V594" s="87"/>
      <c r="W594" s="87"/>
      <c r="X594" s="87"/>
      <c r="Y594" s="87"/>
      <c r="Z594" s="87"/>
      <c r="AA594" s="87"/>
      <c r="AB594" s="87"/>
    </row>
    <row r="595" spans="1:28">
      <c r="A595" s="87"/>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c r="AA595" s="87"/>
      <c r="AB595" s="87"/>
    </row>
    <row r="596" spans="1:28">
      <c r="A596" s="87"/>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c r="Z596" s="87"/>
      <c r="AA596" s="87"/>
      <c r="AB596" s="87"/>
    </row>
    <row r="597" spans="1:28">
      <c r="A597" s="87"/>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c r="AA597" s="87"/>
      <c r="AB597" s="87"/>
    </row>
    <row r="598" spans="1:28">
      <c r="A598" s="87"/>
      <c r="B598" s="87"/>
      <c r="C598" s="87"/>
      <c r="D598" s="87"/>
      <c r="E598" s="87"/>
      <c r="F598" s="87"/>
      <c r="G598" s="87"/>
      <c r="H598" s="87"/>
      <c r="I598" s="87"/>
      <c r="J598" s="87"/>
      <c r="K598" s="87"/>
      <c r="L598" s="87"/>
      <c r="M598" s="87"/>
      <c r="N598" s="87"/>
      <c r="O598" s="87"/>
      <c r="P598" s="87"/>
      <c r="Q598" s="87"/>
      <c r="R598" s="87"/>
      <c r="S598" s="87"/>
      <c r="T598" s="87"/>
      <c r="U598" s="87"/>
      <c r="V598" s="87"/>
      <c r="W598" s="87"/>
      <c r="X598" s="87"/>
      <c r="Y598" s="87"/>
      <c r="Z598" s="87"/>
      <c r="AA598" s="87"/>
      <c r="AB598" s="87"/>
    </row>
    <row r="599" spans="1:28">
      <c r="A599" s="87"/>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c r="AA599" s="87"/>
      <c r="AB599" s="87"/>
    </row>
    <row r="600" spans="1:28">
      <c r="A600" s="87"/>
      <c r="B600" s="87"/>
      <c r="C600" s="87"/>
      <c r="D600" s="87"/>
      <c r="E600" s="87"/>
      <c r="F600" s="87"/>
      <c r="G600" s="87"/>
      <c r="H600" s="87"/>
      <c r="I600" s="87"/>
      <c r="J600" s="87"/>
      <c r="K600" s="87"/>
      <c r="L600" s="87"/>
      <c r="M600" s="87"/>
      <c r="N600" s="87"/>
      <c r="O600" s="87"/>
      <c r="P600" s="87"/>
      <c r="Q600" s="87"/>
      <c r="R600" s="87"/>
      <c r="S600" s="87"/>
      <c r="T600" s="87"/>
      <c r="U600" s="87"/>
      <c r="V600" s="87"/>
      <c r="W600" s="87"/>
      <c r="X600" s="87"/>
      <c r="Y600" s="87"/>
      <c r="Z600" s="87"/>
      <c r="AA600" s="87"/>
      <c r="AB600" s="87"/>
    </row>
    <row r="601" spans="1:28">
      <c r="A601" s="87"/>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c r="AA601" s="87"/>
      <c r="AB601" s="87"/>
    </row>
    <row r="602" spans="1:28">
      <c r="A602" s="87"/>
      <c r="B602" s="87"/>
      <c r="C602" s="87"/>
      <c r="D602" s="87"/>
      <c r="E602" s="87"/>
      <c r="F602" s="87"/>
      <c r="G602" s="87"/>
      <c r="H602" s="87"/>
      <c r="I602" s="87"/>
      <c r="J602" s="87"/>
      <c r="K602" s="87"/>
      <c r="L602" s="87"/>
      <c r="M602" s="87"/>
      <c r="N602" s="87"/>
      <c r="O602" s="87"/>
      <c r="P602" s="87"/>
      <c r="Q602" s="87"/>
      <c r="R602" s="87"/>
      <c r="S602" s="87"/>
      <c r="T602" s="87"/>
      <c r="U602" s="87"/>
      <c r="V602" s="87"/>
      <c r="W602" s="87"/>
      <c r="X602" s="87"/>
      <c r="Y602" s="87"/>
      <c r="Z602" s="87"/>
      <c r="AA602" s="87"/>
      <c r="AB602" s="87"/>
    </row>
    <row r="603" spans="1:28">
      <c r="A603" s="87"/>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c r="AA603" s="87"/>
      <c r="AB603" s="87"/>
    </row>
    <row r="604" spans="1:28">
      <c r="A604" s="87"/>
      <c r="B604" s="87"/>
      <c r="C604" s="87"/>
      <c r="D604" s="87"/>
      <c r="E604" s="87"/>
      <c r="F604" s="87"/>
      <c r="G604" s="87"/>
      <c r="H604" s="87"/>
      <c r="I604" s="87"/>
      <c r="J604" s="87"/>
      <c r="K604" s="87"/>
      <c r="L604" s="87"/>
      <c r="M604" s="87"/>
      <c r="N604" s="87"/>
      <c r="O604" s="87"/>
      <c r="P604" s="87"/>
      <c r="Q604" s="87"/>
      <c r="R604" s="87"/>
      <c r="S604" s="87"/>
      <c r="T604" s="87"/>
      <c r="U604" s="87"/>
      <c r="V604" s="87"/>
      <c r="W604" s="87"/>
      <c r="X604" s="87"/>
      <c r="Y604" s="87"/>
      <c r="Z604" s="87"/>
      <c r="AA604" s="87"/>
      <c r="AB604" s="87"/>
    </row>
    <row r="605" spans="1:28">
      <c r="A605" s="87"/>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c r="AA605" s="87"/>
      <c r="AB605" s="87"/>
    </row>
    <row r="606" spans="1:28">
      <c r="A606" s="87"/>
      <c r="B606" s="87"/>
      <c r="C606" s="87"/>
      <c r="D606" s="87"/>
      <c r="E606" s="87"/>
      <c r="F606" s="87"/>
      <c r="G606" s="87"/>
      <c r="H606" s="87"/>
      <c r="I606" s="87"/>
      <c r="J606" s="87"/>
      <c r="K606" s="87"/>
      <c r="L606" s="87"/>
      <c r="M606" s="87"/>
      <c r="N606" s="87"/>
      <c r="O606" s="87"/>
      <c r="P606" s="87"/>
      <c r="Q606" s="87"/>
      <c r="R606" s="87"/>
      <c r="S606" s="87"/>
      <c r="T606" s="87"/>
      <c r="U606" s="87"/>
      <c r="V606" s="87"/>
      <c r="W606" s="87"/>
      <c r="X606" s="87"/>
      <c r="Y606" s="87"/>
      <c r="Z606" s="87"/>
      <c r="AA606" s="87"/>
      <c r="AB606" s="87"/>
    </row>
    <row r="607" spans="1:28">
      <c r="A607" s="87"/>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c r="AA607" s="87"/>
      <c r="AB607" s="87"/>
    </row>
    <row r="608" spans="1:28">
      <c r="A608" s="87"/>
      <c r="B608" s="87"/>
      <c r="C608" s="87"/>
      <c r="D608" s="87"/>
      <c r="E608" s="87"/>
      <c r="F608" s="87"/>
      <c r="G608" s="87"/>
      <c r="H608" s="87"/>
      <c r="I608" s="87"/>
      <c r="J608" s="87"/>
      <c r="K608" s="87"/>
      <c r="L608" s="87"/>
      <c r="M608" s="87"/>
      <c r="N608" s="87"/>
      <c r="O608" s="87"/>
      <c r="P608" s="87"/>
      <c r="Q608" s="87"/>
      <c r="R608" s="87"/>
      <c r="S608" s="87"/>
      <c r="T608" s="87"/>
      <c r="U608" s="87"/>
      <c r="V608" s="87"/>
      <c r="W608" s="87"/>
      <c r="X608" s="87"/>
      <c r="Y608" s="87"/>
      <c r="Z608" s="87"/>
      <c r="AA608" s="87"/>
      <c r="AB608" s="87"/>
    </row>
    <row r="609" spans="1:28">
      <c r="A609" s="87"/>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c r="AA609" s="87"/>
      <c r="AB609" s="87"/>
    </row>
    <row r="610" spans="1:28">
      <c r="A610" s="87"/>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Z610" s="87"/>
      <c r="AA610" s="87"/>
      <c r="AB610" s="87"/>
    </row>
    <row r="611" spans="1:28">
      <c r="A611" s="87"/>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c r="AA611" s="87"/>
      <c r="AB611" s="87"/>
    </row>
    <row r="612" spans="1:28">
      <c r="A612" s="87"/>
      <c r="B612" s="87"/>
      <c r="C612" s="87"/>
      <c r="D612" s="87"/>
      <c r="E612" s="87"/>
      <c r="F612" s="87"/>
      <c r="G612" s="87"/>
      <c r="H612" s="87"/>
      <c r="I612" s="87"/>
      <c r="J612" s="87"/>
      <c r="K612" s="87"/>
      <c r="L612" s="87"/>
      <c r="M612" s="87"/>
      <c r="N612" s="87"/>
      <c r="O612" s="87"/>
      <c r="P612" s="87"/>
      <c r="Q612" s="87"/>
      <c r="R612" s="87"/>
      <c r="S612" s="87"/>
      <c r="T612" s="87"/>
      <c r="U612" s="87"/>
      <c r="V612" s="87"/>
      <c r="W612" s="87"/>
      <c r="X612" s="87"/>
      <c r="Y612" s="87"/>
      <c r="Z612" s="87"/>
      <c r="AA612" s="87"/>
      <c r="AB612" s="87"/>
    </row>
    <row r="613" spans="1:28">
      <c r="A613" s="87"/>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c r="AA613" s="87"/>
      <c r="AB613" s="87"/>
    </row>
    <row r="614" spans="1:28">
      <c r="A614" s="87"/>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c r="AA614" s="87"/>
      <c r="AB614" s="87"/>
    </row>
    <row r="615" spans="1:28">
      <c r="A615" s="87"/>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c r="AA615" s="87"/>
      <c r="AB615" s="87"/>
    </row>
    <row r="616" spans="1:28">
      <c r="A616" s="87"/>
      <c r="B616" s="87"/>
      <c r="C616" s="87"/>
      <c r="D616" s="87"/>
      <c r="E616" s="87"/>
      <c r="F616" s="87"/>
      <c r="G616" s="87"/>
      <c r="H616" s="87"/>
      <c r="I616" s="87"/>
      <c r="J616" s="87"/>
      <c r="K616" s="87"/>
      <c r="L616" s="87"/>
      <c r="M616" s="87"/>
      <c r="N616" s="87"/>
      <c r="O616" s="87"/>
      <c r="P616" s="87"/>
      <c r="Q616" s="87"/>
      <c r="R616" s="87"/>
      <c r="S616" s="87"/>
      <c r="T616" s="87"/>
      <c r="U616" s="87"/>
      <c r="V616" s="87"/>
      <c r="W616" s="87"/>
      <c r="X616" s="87"/>
      <c r="Y616" s="87"/>
      <c r="Z616" s="87"/>
      <c r="AA616" s="87"/>
      <c r="AB616" s="87"/>
    </row>
    <row r="617" spans="1:28">
      <c r="A617" s="87"/>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c r="AA617" s="87"/>
      <c r="AB617" s="87"/>
    </row>
    <row r="618" spans="1:28">
      <c r="A618" s="87"/>
      <c r="B618" s="87"/>
      <c r="C618" s="87"/>
      <c r="D618" s="87"/>
      <c r="E618" s="87"/>
      <c r="F618" s="87"/>
      <c r="G618" s="87"/>
      <c r="H618" s="87"/>
      <c r="I618" s="87"/>
      <c r="J618" s="87"/>
      <c r="K618" s="87"/>
      <c r="L618" s="87"/>
      <c r="M618" s="87"/>
      <c r="N618" s="87"/>
      <c r="O618" s="87"/>
      <c r="P618" s="87"/>
      <c r="Q618" s="87"/>
      <c r="R618" s="87"/>
      <c r="S618" s="87"/>
      <c r="T618" s="87"/>
      <c r="U618" s="87"/>
      <c r="V618" s="87"/>
      <c r="W618" s="87"/>
      <c r="X618" s="87"/>
      <c r="Y618" s="87"/>
      <c r="Z618" s="87"/>
      <c r="AA618" s="87"/>
      <c r="AB618" s="87"/>
    </row>
    <row r="619" spans="1:28">
      <c r="A619" s="87"/>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c r="AA619" s="87"/>
      <c r="AB619" s="87"/>
    </row>
    <row r="620" spans="1:28">
      <c r="A620" s="87"/>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c r="Z620" s="87"/>
      <c r="AA620" s="87"/>
      <c r="AB620" s="87"/>
    </row>
    <row r="621" spans="1:28">
      <c r="A621" s="87"/>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c r="AA621" s="87"/>
      <c r="AB621" s="87"/>
    </row>
    <row r="622" spans="1:28">
      <c r="A622" s="87"/>
      <c r="B622" s="87"/>
      <c r="C622" s="87"/>
      <c r="D622" s="87"/>
      <c r="E622" s="87"/>
      <c r="F622" s="87"/>
      <c r="G622" s="87"/>
      <c r="H622" s="87"/>
      <c r="I622" s="87"/>
      <c r="J622" s="87"/>
      <c r="K622" s="87"/>
      <c r="L622" s="87"/>
      <c r="M622" s="87"/>
      <c r="N622" s="87"/>
      <c r="O622" s="87"/>
      <c r="P622" s="87"/>
      <c r="Q622" s="87"/>
      <c r="R622" s="87"/>
      <c r="S622" s="87"/>
      <c r="T622" s="87"/>
      <c r="U622" s="87"/>
      <c r="V622" s="87"/>
      <c r="W622" s="87"/>
      <c r="X622" s="87"/>
      <c r="Y622" s="87"/>
      <c r="Z622" s="87"/>
      <c r="AA622" s="87"/>
      <c r="AB622" s="87"/>
    </row>
    <row r="623" spans="1:28">
      <c r="A623" s="87"/>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c r="AA623" s="87"/>
      <c r="AB623" s="87"/>
    </row>
    <row r="624" spans="1:28">
      <c r="A624" s="87"/>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c r="AA624" s="87"/>
      <c r="AB624" s="87"/>
    </row>
    <row r="625" spans="1:28">
      <c r="A625" s="87"/>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c r="AA625" s="87"/>
      <c r="AB625" s="87"/>
    </row>
    <row r="626" spans="1:28">
      <c r="A626" s="87"/>
      <c r="B626" s="87"/>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c r="AA626" s="87"/>
      <c r="AB626" s="87"/>
    </row>
    <row r="627" spans="1:28">
      <c r="A627" s="87"/>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c r="AA627" s="87"/>
      <c r="AB627" s="87"/>
    </row>
    <row r="628" spans="1:28">
      <c r="A628" s="87"/>
      <c r="B628" s="87"/>
      <c r="C628" s="87"/>
      <c r="D628" s="87"/>
      <c r="E628" s="87"/>
      <c r="F628" s="87"/>
      <c r="G628" s="87"/>
      <c r="H628" s="87"/>
      <c r="I628" s="87"/>
      <c r="J628" s="87"/>
      <c r="K628" s="87"/>
      <c r="L628" s="87"/>
      <c r="M628" s="87"/>
      <c r="N628" s="87"/>
      <c r="O628" s="87"/>
      <c r="P628" s="87"/>
      <c r="Q628" s="87"/>
      <c r="R628" s="87"/>
      <c r="S628" s="87"/>
      <c r="T628" s="87"/>
      <c r="U628" s="87"/>
      <c r="V628" s="87"/>
      <c r="W628" s="87"/>
      <c r="X628" s="87"/>
      <c r="Y628" s="87"/>
      <c r="Z628" s="87"/>
      <c r="AA628" s="87"/>
      <c r="AB628" s="87"/>
    </row>
    <row r="629" spans="1:28">
      <c r="A629" s="87"/>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c r="AA629" s="87"/>
      <c r="AB629" s="87"/>
    </row>
    <row r="630" spans="1:28">
      <c r="A630" s="87"/>
      <c r="B630" s="87"/>
      <c r="C630" s="87"/>
      <c r="D630" s="87"/>
      <c r="E630" s="87"/>
      <c r="F630" s="87"/>
      <c r="G630" s="87"/>
      <c r="H630" s="87"/>
      <c r="I630" s="87"/>
      <c r="J630" s="87"/>
      <c r="K630" s="87"/>
      <c r="L630" s="87"/>
      <c r="M630" s="87"/>
      <c r="N630" s="87"/>
      <c r="O630" s="87"/>
      <c r="P630" s="87"/>
      <c r="Q630" s="87"/>
      <c r="R630" s="87"/>
      <c r="S630" s="87"/>
      <c r="T630" s="87"/>
      <c r="U630" s="87"/>
      <c r="V630" s="87"/>
      <c r="W630" s="87"/>
      <c r="X630" s="87"/>
      <c r="Y630" s="87"/>
      <c r="Z630" s="87"/>
      <c r="AA630" s="87"/>
      <c r="AB630" s="87"/>
    </row>
    <row r="631" spans="1:28">
      <c r="A631" s="87"/>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c r="AA631" s="87"/>
      <c r="AB631" s="87"/>
    </row>
    <row r="632" spans="1:28">
      <c r="A632" s="87"/>
      <c r="B632" s="87"/>
      <c r="C632" s="87"/>
      <c r="D632" s="87"/>
      <c r="E632" s="87"/>
      <c r="F632" s="87"/>
      <c r="G632" s="87"/>
      <c r="H632" s="87"/>
      <c r="I632" s="87"/>
      <c r="J632" s="87"/>
      <c r="K632" s="87"/>
      <c r="L632" s="87"/>
      <c r="M632" s="87"/>
      <c r="N632" s="87"/>
      <c r="O632" s="87"/>
      <c r="P632" s="87"/>
      <c r="Q632" s="87"/>
      <c r="R632" s="87"/>
      <c r="S632" s="87"/>
      <c r="T632" s="87"/>
      <c r="U632" s="87"/>
      <c r="V632" s="87"/>
      <c r="W632" s="87"/>
      <c r="X632" s="87"/>
      <c r="Y632" s="87"/>
      <c r="Z632" s="87"/>
      <c r="AA632" s="87"/>
      <c r="AB632" s="87"/>
    </row>
    <row r="633" spans="1:28">
      <c r="A633" s="87"/>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c r="AA633" s="87"/>
      <c r="AB633" s="87"/>
    </row>
    <row r="634" spans="1:28">
      <c r="A634" s="87"/>
      <c r="B634" s="87"/>
      <c r="C634" s="87"/>
      <c r="D634" s="87"/>
      <c r="E634" s="87"/>
      <c r="F634" s="87"/>
      <c r="G634" s="87"/>
      <c r="H634" s="87"/>
      <c r="I634" s="87"/>
      <c r="J634" s="87"/>
      <c r="K634" s="87"/>
      <c r="L634" s="87"/>
      <c r="M634" s="87"/>
      <c r="N634" s="87"/>
      <c r="O634" s="87"/>
      <c r="P634" s="87"/>
      <c r="Q634" s="87"/>
      <c r="R634" s="87"/>
      <c r="S634" s="87"/>
      <c r="T634" s="87"/>
      <c r="U634" s="87"/>
      <c r="V634" s="87"/>
      <c r="W634" s="87"/>
      <c r="X634" s="87"/>
      <c r="Y634" s="87"/>
      <c r="Z634" s="87"/>
      <c r="AA634" s="87"/>
      <c r="AB634" s="87"/>
    </row>
    <row r="635" spans="1:28">
      <c r="A635" s="87"/>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c r="AA635" s="87"/>
      <c r="AB635" s="87"/>
    </row>
    <row r="636" spans="1:28">
      <c r="A636" s="87"/>
      <c r="B636" s="87"/>
      <c r="C636" s="87"/>
      <c r="D636" s="87"/>
      <c r="E636" s="87"/>
      <c r="F636" s="87"/>
      <c r="G636" s="87"/>
      <c r="H636" s="87"/>
      <c r="I636" s="87"/>
      <c r="J636" s="87"/>
      <c r="K636" s="87"/>
      <c r="L636" s="87"/>
      <c r="M636" s="87"/>
      <c r="N636" s="87"/>
      <c r="O636" s="87"/>
      <c r="P636" s="87"/>
      <c r="Q636" s="87"/>
      <c r="R636" s="87"/>
      <c r="S636" s="87"/>
      <c r="T636" s="87"/>
      <c r="U636" s="87"/>
      <c r="V636" s="87"/>
      <c r="W636" s="87"/>
      <c r="X636" s="87"/>
      <c r="Y636" s="87"/>
      <c r="Z636" s="87"/>
      <c r="AA636" s="87"/>
      <c r="AB636" s="87"/>
    </row>
    <row r="637" spans="1:28">
      <c r="A637" s="87"/>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c r="AA637" s="87"/>
      <c r="AB637" s="87"/>
    </row>
    <row r="638" spans="1:28">
      <c r="A638" s="87"/>
      <c r="B638" s="87"/>
      <c r="C638" s="87"/>
      <c r="D638" s="87"/>
      <c r="E638" s="87"/>
      <c r="F638" s="87"/>
      <c r="G638" s="87"/>
      <c r="H638" s="87"/>
      <c r="I638" s="87"/>
      <c r="J638" s="87"/>
      <c r="K638" s="87"/>
      <c r="L638" s="87"/>
      <c r="M638" s="87"/>
      <c r="N638" s="87"/>
      <c r="O638" s="87"/>
      <c r="P638" s="87"/>
      <c r="Q638" s="87"/>
      <c r="R638" s="87"/>
      <c r="S638" s="87"/>
      <c r="T638" s="87"/>
      <c r="U638" s="87"/>
      <c r="V638" s="87"/>
      <c r="W638" s="87"/>
      <c r="X638" s="87"/>
      <c r="Y638" s="87"/>
      <c r="Z638" s="87"/>
      <c r="AA638" s="87"/>
      <c r="AB638" s="87"/>
    </row>
    <row r="639" spans="1:28">
      <c r="A639" s="87"/>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c r="AA639" s="87"/>
      <c r="AB639" s="87"/>
    </row>
    <row r="640" spans="1:28">
      <c r="A640" s="87"/>
      <c r="B640" s="87"/>
      <c r="C640" s="87"/>
      <c r="D640" s="87"/>
      <c r="E640" s="87"/>
      <c r="F640" s="87"/>
      <c r="G640" s="87"/>
      <c r="H640" s="87"/>
      <c r="I640" s="87"/>
      <c r="J640" s="87"/>
      <c r="K640" s="87"/>
      <c r="L640" s="87"/>
      <c r="M640" s="87"/>
      <c r="N640" s="87"/>
      <c r="O640" s="87"/>
      <c r="P640" s="87"/>
      <c r="Q640" s="87"/>
      <c r="R640" s="87"/>
      <c r="S640" s="87"/>
      <c r="T640" s="87"/>
      <c r="U640" s="87"/>
      <c r="V640" s="87"/>
      <c r="W640" s="87"/>
      <c r="X640" s="87"/>
      <c r="Y640" s="87"/>
      <c r="Z640" s="87"/>
      <c r="AA640" s="87"/>
      <c r="AB640" s="87"/>
    </row>
    <row r="641" spans="1:28">
      <c r="A641" s="87"/>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c r="AA641" s="87"/>
      <c r="AB641" s="87"/>
    </row>
    <row r="642" spans="1:28">
      <c r="A642" s="87"/>
      <c r="B642" s="87"/>
      <c r="C642" s="87"/>
      <c r="D642" s="87"/>
      <c r="E642" s="87"/>
      <c r="F642" s="87"/>
      <c r="G642" s="87"/>
      <c r="H642" s="87"/>
      <c r="I642" s="87"/>
      <c r="J642" s="87"/>
      <c r="K642" s="87"/>
      <c r="L642" s="87"/>
      <c r="M642" s="87"/>
      <c r="N642" s="87"/>
      <c r="O642" s="87"/>
      <c r="P642" s="87"/>
      <c r="Q642" s="87"/>
      <c r="R642" s="87"/>
      <c r="S642" s="87"/>
      <c r="T642" s="87"/>
      <c r="U642" s="87"/>
      <c r="V642" s="87"/>
      <c r="W642" s="87"/>
      <c r="X642" s="87"/>
      <c r="Y642" s="87"/>
      <c r="Z642" s="87"/>
      <c r="AA642" s="87"/>
      <c r="AB642" s="87"/>
    </row>
    <row r="643" spans="1:28">
      <c r="A643" s="87"/>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c r="AA643" s="87"/>
      <c r="AB643" s="87"/>
    </row>
    <row r="644" spans="1:28">
      <c r="A644" s="87"/>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Z644" s="87"/>
      <c r="AA644" s="87"/>
      <c r="AB644" s="87"/>
    </row>
    <row r="645" spans="1:28">
      <c r="A645" s="87"/>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c r="AA645" s="87"/>
      <c r="AB645" s="87"/>
    </row>
    <row r="646" spans="1:28">
      <c r="A646" s="87"/>
      <c r="B646" s="87"/>
      <c r="C646" s="87"/>
      <c r="D646" s="87"/>
      <c r="E646" s="87"/>
      <c r="F646" s="87"/>
      <c r="G646" s="87"/>
      <c r="H646" s="87"/>
      <c r="I646" s="87"/>
      <c r="J646" s="87"/>
      <c r="K646" s="87"/>
      <c r="L646" s="87"/>
      <c r="M646" s="87"/>
      <c r="N646" s="87"/>
      <c r="O646" s="87"/>
      <c r="P646" s="87"/>
      <c r="Q646" s="87"/>
      <c r="R646" s="87"/>
      <c r="S646" s="87"/>
      <c r="T646" s="87"/>
      <c r="U646" s="87"/>
      <c r="V646" s="87"/>
      <c r="W646" s="87"/>
      <c r="X646" s="87"/>
      <c r="Y646" s="87"/>
      <c r="Z646" s="87"/>
      <c r="AA646" s="87"/>
      <c r="AB646" s="87"/>
    </row>
    <row r="647" spans="1:28">
      <c r="A647" s="87"/>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c r="AA647" s="87"/>
      <c r="AB647" s="87"/>
    </row>
    <row r="648" spans="1:28">
      <c r="A648" s="87"/>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Z648" s="87"/>
      <c r="AA648" s="87"/>
      <c r="AB648" s="87"/>
    </row>
    <row r="649" spans="1:28">
      <c r="A649" s="87"/>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c r="AA649" s="87"/>
      <c r="AB649" s="87"/>
    </row>
    <row r="650" spans="1:28">
      <c r="A650" s="87"/>
      <c r="B650" s="87"/>
      <c r="C650" s="87"/>
      <c r="D650" s="87"/>
      <c r="E650" s="87"/>
      <c r="F650" s="87"/>
      <c r="G650" s="87"/>
      <c r="H650" s="87"/>
      <c r="I650" s="87"/>
      <c r="J650" s="87"/>
      <c r="K650" s="87"/>
      <c r="L650" s="87"/>
      <c r="M650" s="87"/>
      <c r="N650" s="87"/>
      <c r="O650" s="87"/>
      <c r="P650" s="87"/>
      <c r="Q650" s="87"/>
      <c r="R650" s="87"/>
      <c r="S650" s="87"/>
      <c r="T650" s="87"/>
      <c r="U650" s="87"/>
      <c r="V650" s="87"/>
      <c r="W650" s="87"/>
      <c r="X650" s="87"/>
      <c r="Y650" s="87"/>
      <c r="Z650" s="87"/>
      <c r="AA650" s="87"/>
      <c r="AB650" s="87"/>
    </row>
    <row r="651" spans="1:28">
      <c r="A651" s="87"/>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c r="AA651" s="87"/>
      <c r="AB651" s="87"/>
    </row>
    <row r="652" spans="1:28">
      <c r="A652" s="87"/>
      <c r="B652" s="87"/>
      <c r="C652" s="87"/>
      <c r="D652" s="87"/>
      <c r="E652" s="87"/>
      <c r="F652" s="87"/>
      <c r="G652" s="87"/>
      <c r="H652" s="87"/>
      <c r="I652" s="87"/>
      <c r="J652" s="87"/>
      <c r="K652" s="87"/>
      <c r="L652" s="87"/>
      <c r="M652" s="87"/>
      <c r="N652" s="87"/>
      <c r="O652" s="87"/>
      <c r="P652" s="87"/>
      <c r="Q652" s="87"/>
      <c r="R652" s="87"/>
      <c r="S652" s="87"/>
      <c r="T652" s="87"/>
      <c r="U652" s="87"/>
      <c r="V652" s="87"/>
      <c r="W652" s="87"/>
      <c r="X652" s="87"/>
      <c r="Y652" s="87"/>
      <c r="Z652" s="87"/>
      <c r="AA652" s="87"/>
      <c r="AB652" s="87"/>
    </row>
    <row r="653" spans="1:28">
      <c r="A653" s="87"/>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c r="AA653" s="87"/>
      <c r="AB653" s="87"/>
    </row>
    <row r="654" spans="1:28">
      <c r="A654" s="87"/>
      <c r="B654" s="87"/>
      <c r="C654" s="87"/>
      <c r="D654" s="87"/>
      <c r="E654" s="87"/>
      <c r="F654" s="87"/>
      <c r="G654" s="87"/>
      <c r="H654" s="87"/>
      <c r="I654" s="87"/>
      <c r="J654" s="87"/>
      <c r="K654" s="87"/>
      <c r="L654" s="87"/>
      <c r="M654" s="87"/>
      <c r="N654" s="87"/>
      <c r="O654" s="87"/>
      <c r="P654" s="87"/>
      <c r="Q654" s="87"/>
      <c r="R654" s="87"/>
      <c r="S654" s="87"/>
      <c r="T654" s="87"/>
      <c r="U654" s="87"/>
      <c r="V654" s="87"/>
      <c r="W654" s="87"/>
      <c r="X654" s="87"/>
      <c r="Y654" s="87"/>
      <c r="Z654" s="87"/>
      <c r="AA654" s="87"/>
      <c r="AB654" s="87"/>
    </row>
    <row r="655" spans="1:28">
      <c r="A655" s="87"/>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c r="AA655" s="87"/>
      <c r="AB655" s="87"/>
    </row>
    <row r="656" spans="1:28">
      <c r="A656" s="87"/>
      <c r="B656" s="87"/>
      <c r="C656" s="87"/>
      <c r="D656" s="87"/>
      <c r="E656" s="87"/>
      <c r="F656" s="87"/>
      <c r="G656" s="87"/>
      <c r="H656" s="87"/>
      <c r="I656" s="87"/>
      <c r="J656" s="87"/>
      <c r="K656" s="87"/>
      <c r="L656" s="87"/>
      <c r="M656" s="87"/>
      <c r="N656" s="87"/>
      <c r="O656" s="87"/>
      <c r="P656" s="87"/>
      <c r="Q656" s="87"/>
      <c r="R656" s="87"/>
      <c r="S656" s="87"/>
      <c r="T656" s="87"/>
      <c r="U656" s="87"/>
      <c r="V656" s="87"/>
      <c r="W656" s="87"/>
      <c r="X656" s="87"/>
      <c r="Y656" s="87"/>
      <c r="Z656" s="87"/>
      <c r="AA656" s="87"/>
      <c r="AB656" s="87"/>
    </row>
    <row r="657" spans="1:28">
      <c r="A657" s="87"/>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c r="AA657" s="87"/>
      <c r="AB657" s="87"/>
    </row>
    <row r="658" spans="1:28">
      <c r="A658" s="87"/>
      <c r="B658" s="87"/>
      <c r="C658" s="87"/>
      <c r="D658" s="87"/>
      <c r="E658" s="87"/>
      <c r="F658" s="87"/>
      <c r="G658" s="87"/>
      <c r="H658" s="87"/>
      <c r="I658" s="87"/>
      <c r="J658" s="87"/>
      <c r="K658" s="87"/>
      <c r="L658" s="87"/>
      <c r="M658" s="87"/>
      <c r="N658" s="87"/>
      <c r="O658" s="87"/>
      <c r="P658" s="87"/>
      <c r="Q658" s="87"/>
      <c r="R658" s="87"/>
      <c r="S658" s="87"/>
      <c r="T658" s="87"/>
      <c r="U658" s="87"/>
      <c r="V658" s="87"/>
      <c r="W658" s="87"/>
      <c r="X658" s="87"/>
      <c r="Y658" s="87"/>
      <c r="Z658" s="87"/>
      <c r="AA658" s="87"/>
      <c r="AB658" s="87"/>
    </row>
    <row r="659" spans="1:28">
      <c r="A659" s="87"/>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c r="AA659" s="87"/>
      <c r="AB659" s="87"/>
    </row>
    <row r="660" spans="1:28">
      <c r="A660" s="87"/>
      <c r="B660" s="87"/>
      <c r="C660" s="87"/>
      <c r="D660" s="87"/>
      <c r="E660" s="87"/>
      <c r="F660" s="87"/>
      <c r="G660" s="87"/>
      <c r="H660" s="87"/>
      <c r="I660" s="87"/>
      <c r="J660" s="87"/>
      <c r="K660" s="87"/>
      <c r="L660" s="87"/>
      <c r="M660" s="87"/>
      <c r="N660" s="87"/>
      <c r="O660" s="87"/>
      <c r="P660" s="87"/>
      <c r="Q660" s="87"/>
      <c r="R660" s="87"/>
      <c r="S660" s="87"/>
      <c r="T660" s="87"/>
      <c r="U660" s="87"/>
      <c r="V660" s="87"/>
      <c r="W660" s="87"/>
      <c r="X660" s="87"/>
      <c r="Y660" s="87"/>
      <c r="Z660" s="87"/>
      <c r="AA660" s="87"/>
      <c r="AB660" s="87"/>
    </row>
    <row r="661" spans="1:28">
      <c r="A661" s="87"/>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c r="AA661" s="87"/>
      <c r="AB661" s="87"/>
    </row>
    <row r="662" spans="1:28">
      <c r="A662" s="87"/>
      <c r="B662" s="87"/>
      <c r="C662" s="87"/>
      <c r="D662" s="87"/>
      <c r="E662" s="87"/>
      <c r="F662" s="87"/>
      <c r="G662" s="87"/>
      <c r="H662" s="87"/>
      <c r="I662" s="87"/>
      <c r="J662" s="87"/>
      <c r="K662" s="87"/>
      <c r="L662" s="87"/>
      <c r="M662" s="87"/>
      <c r="N662" s="87"/>
      <c r="O662" s="87"/>
      <c r="P662" s="87"/>
      <c r="Q662" s="87"/>
      <c r="R662" s="87"/>
      <c r="S662" s="87"/>
      <c r="T662" s="87"/>
      <c r="U662" s="87"/>
      <c r="V662" s="87"/>
      <c r="W662" s="87"/>
      <c r="X662" s="87"/>
      <c r="Y662" s="87"/>
      <c r="Z662" s="87"/>
      <c r="AA662" s="87"/>
      <c r="AB662" s="87"/>
    </row>
    <row r="663" spans="1:28">
      <c r="A663" s="87"/>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c r="AA663" s="87"/>
      <c r="AB663" s="87"/>
    </row>
    <row r="664" spans="1:28">
      <c r="A664" s="87"/>
      <c r="B664" s="87"/>
      <c r="C664" s="87"/>
      <c r="D664" s="87"/>
      <c r="E664" s="87"/>
      <c r="F664" s="87"/>
      <c r="G664" s="87"/>
      <c r="H664" s="87"/>
      <c r="I664" s="87"/>
      <c r="J664" s="87"/>
      <c r="K664" s="87"/>
      <c r="L664" s="87"/>
      <c r="M664" s="87"/>
      <c r="N664" s="87"/>
      <c r="O664" s="87"/>
      <c r="P664" s="87"/>
      <c r="Q664" s="87"/>
      <c r="R664" s="87"/>
      <c r="S664" s="87"/>
      <c r="T664" s="87"/>
      <c r="U664" s="87"/>
      <c r="V664" s="87"/>
      <c r="W664" s="87"/>
      <c r="X664" s="87"/>
      <c r="Y664" s="87"/>
      <c r="Z664" s="87"/>
      <c r="AA664" s="87"/>
      <c r="AB664" s="87"/>
    </row>
    <row r="665" spans="1:28">
      <c r="A665" s="87"/>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c r="AA665" s="87"/>
      <c r="AB665" s="87"/>
    </row>
    <row r="666" spans="1:28">
      <c r="A666" s="87"/>
      <c r="B666" s="87"/>
      <c r="C666" s="87"/>
      <c r="D666" s="87"/>
      <c r="E666" s="87"/>
      <c r="F666" s="87"/>
      <c r="G666" s="87"/>
      <c r="H666" s="87"/>
      <c r="I666" s="87"/>
      <c r="J666" s="87"/>
      <c r="K666" s="87"/>
      <c r="L666" s="87"/>
      <c r="M666" s="87"/>
      <c r="N666" s="87"/>
      <c r="O666" s="87"/>
      <c r="P666" s="87"/>
      <c r="Q666" s="87"/>
      <c r="R666" s="87"/>
      <c r="S666" s="87"/>
      <c r="T666" s="87"/>
      <c r="U666" s="87"/>
      <c r="V666" s="87"/>
      <c r="W666" s="87"/>
      <c r="X666" s="87"/>
      <c r="Y666" s="87"/>
      <c r="Z666" s="87"/>
      <c r="AA666" s="87"/>
      <c r="AB666" s="87"/>
    </row>
    <row r="667" spans="1:28">
      <c r="A667" s="87"/>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c r="AA667" s="87"/>
      <c r="AB667" s="87"/>
    </row>
    <row r="668" spans="1:28">
      <c r="A668" s="87"/>
      <c r="B668" s="87"/>
      <c r="C668" s="87"/>
      <c r="D668" s="87"/>
      <c r="E668" s="87"/>
      <c r="F668" s="87"/>
      <c r="G668" s="87"/>
      <c r="H668" s="87"/>
      <c r="I668" s="87"/>
      <c r="J668" s="87"/>
      <c r="K668" s="87"/>
      <c r="L668" s="87"/>
      <c r="M668" s="87"/>
      <c r="N668" s="87"/>
      <c r="O668" s="87"/>
      <c r="P668" s="87"/>
      <c r="Q668" s="87"/>
      <c r="R668" s="87"/>
      <c r="S668" s="87"/>
      <c r="T668" s="87"/>
      <c r="U668" s="87"/>
      <c r="V668" s="87"/>
      <c r="W668" s="87"/>
      <c r="X668" s="87"/>
      <c r="Y668" s="87"/>
      <c r="Z668" s="87"/>
      <c r="AA668" s="87"/>
      <c r="AB668" s="87"/>
    </row>
    <row r="669" spans="1:28">
      <c r="A669" s="87"/>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c r="AA669" s="87"/>
      <c r="AB669" s="87"/>
    </row>
    <row r="670" spans="1:28">
      <c r="A670" s="87"/>
      <c r="B670" s="87"/>
      <c r="C670" s="87"/>
      <c r="D670" s="87"/>
      <c r="E670" s="87"/>
      <c r="F670" s="87"/>
      <c r="G670" s="87"/>
      <c r="H670" s="87"/>
      <c r="I670" s="87"/>
      <c r="J670" s="87"/>
      <c r="K670" s="87"/>
      <c r="L670" s="87"/>
      <c r="M670" s="87"/>
      <c r="N670" s="87"/>
      <c r="O670" s="87"/>
      <c r="P670" s="87"/>
      <c r="Q670" s="87"/>
      <c r="R670" s="87"/>
      <c r="S670" s="87"/>
      <c r="T670" s="87"/>
      <c r="U670" s="87"/>
      <c r="V670" s="87"/>
      <c r="W670" s="87"/>
      <c r="X670" s="87"/>
      <c r="Y670" s="87"/>
      <c r="Z670" s="87"/>
      <c r="AA670" s="87"/>
      <c r="AB670" s="87"/>
    </row>
    <row r="671" spans="1:28">
      <c r="A671" s="87"/>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c r="AA671" s="87"/>
      <c r="AB671" s="87"/>
    </row>
    <row r="672" spans="1:28">
      <c r="A672" s="87"/>
      <c r="B672" s="87"/>
      <c r="C672" s="87"/>
      <c r="D672" s="87"/>
      <c r="E672" s="87"/>
      <c r="F672" s="87"/>
      <c r="G672" s="87"/>
      <c r="H672" s="87"/>
      <c r="I672" s="87"/>
      <c r="J672" s="87"/>
      <c r="K672" s="87"/>
      <c r="L672" s="87"/>
      <c r="M672" s="87"/>
      <c r="N672" s="87"/>
      <c r="O672" s="87"/>
      <c r="P672" s="87"/>
      <c r="Q672" s="87"/>
      <c r="R672" s="87"/>
      <c r="S672" s="87"/>
      <c r="T672" s="87"/>
      <c r="U672" s="87"/>
      <c r="V672" s="87"/>
      <c r="W672" s="87"/>
      <c r="X672" s="87"/>
      <c r="Y672" s="87"/>
      <c r="Z672" s="87"/>
      <c r="AA672" s="87"/>
      <c r="AB672" s="87"/>
    </row>
    <row r="673" spans="1:28">
      <c r="A673" s="87"/>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c r="AA673" s="87"/>
      <c r="AB673" s="87"/>
    </row>
    <row r="674" spans="1:28">
      <c r="A674" s="87"/>
      <c r="B674" s="87"/>
      <c r="C674" s="87"/>
      <c r="D674" s="87"/>
      <c r="E674" s="87"/>
      <c r="F674" s="87"/>
      <c r="G674" s="87"/>
      <c r="H674" s="87"/>
      <c r="I674" s="87"/>
      <c r="J674" s="87"/>
      <c r="K674" s="87"/>
      <c r="L674" s="87"/>
      <c r="M674" s="87"/>
      <c r="N674" s="87"/>
      <c r="O674" s="87"/>
      <c r="P674" s="87"/>
      <c r="Q674" s="87"/>
      <c r="R674" s="87"/>
      <c r="S674" s="87"/>
      <c r="T674" s="87"/>
      <c r="U674" s="87"/>
      <c r="V674" s="87"/>
      <c r="W674" s="87"/>
      <c r="X674" s="87"/>
      <c r="Y674" s="87"/>
      <c r="Z674" s="87"/>
      <c r="AA674" s="87"/>
      <c r="AB674" s="87"/>
    </row>
    <row r="675" spans="1:28">
      <c r="A675" s="87"/>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c r="AA675" s="87"/>
      <c r="AB675" s="87"/>
    </row>
    <row r="676" spans="1:28">
      <c r="A676" s="87"/>
      <c r="B676" s="87"/>
      <c r="C676" s="87"/>
      <c r="D676" s="87"/>
      <c r="E676" s="87"/>
      <c r="F676" s="87"/>
      <c r="G676" s="87"/>
      <c r="H676" s="87"/>
      <c r="I676" s="87"/>
      <c r="J676" s="87"/>
      <c r="K676" s="87"/>
      <c r="L676" s="87"/>
      <c r="M676" s="87"/>
      <c r="N676" s="87"/>
      <c r="O676" s="87"/>
      <c r="P676" s="87"/>
      <c r="Q676" s="87"/>
      <c r="R676" s="87"/>
      <c r="S676" s="87"/>
      <c r="T676" s="87"/>
      <c r="U676" s="87"/>
      <c r="V676" s="87"/>
      <c r="W676" s="87"/>
      <c r="X676" s="87"/>
      <c r="Y676" s="87"/>
      <c r="Z676" s="87"/>
      <c r="AA676" s="87"/>
      <c r="AB676" s="87"/>
    </row>
    <row r="677" spans="1:28">
      <c r="A677" s="87"/>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c r="AA677" s="87"/>
      <c r="AB677" s="87"/>
    </row>
    <row r="678" spans="1:28">
      <c r="A678" s="87"/>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Z678" s="87"/>
      <c r="AA678" s="87"/>
      <c r="AB678" s="87"/>
    </row>
    <row r="679" spans="1:28">
      <c r="A679" s="87"/>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c r="AA679" s="87"/>
      <c r="AB679" s="87"/>
    </row>
    <row r="680" spans="1:28">
      <c r="A680" s="87"/>
      <c r="B680" s="87"/>
      <c r="C680" s="87"/>
      <c r="D680" s="87"/>
      <c r="E680" s="87"/>
      <c r="F680" s="87"/>
      <c r="G680" s="87"/>
      <c r="H680" s="87"/>
      <c r="I680" s="87"/>
      <c r="J680" s="87"/>
      <c r="K680" s="87"/>
      <c r="L680" s="87"/>
      <c r="M680" s="87"/>
      <c r="N680" s="87"/>
      <c r="O680" s="87"/>
      <c r="P680" s="87"/>
      <c r="Q680" s="87"/>
      <c r="R680" s="87"/>
      <c r="S680" s="87"/>
      <c r="T680" s="87"/>
      <c r="U680" s="87"/>
      <c r="V680" s="87"/>
      <c r="W680" s="87"/>
      <c r="X680" s="87"/>
      <c r="Y680" s="87"/>
      <c r="Z680" s="87"/>
      <c r="AA680" s="87"/>
      <c r="AB680" s="87"/>
    </row>
    <row r="681" spans="1:28">
      <c r="A681" s="87"/>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c r="AA681" s="87"/>
      <c r="AB681" s="87"/>
    </row>
    <row r="682" spans="1:28">
      <c r="A682" s="87"/>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Z682" s="87"/>
      <c r="AA682" s="87"/>
      <c r="AB682" s="87"/>
    </row>
    <row r="683" spans="1:28">
      <c r="A683" s="87"/>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c r="AA683" s="87"/>
      <c r="AB683" s="87"/>
    </row>
    <row r="684" spans="1:28">
      <c r="A684" s="87"/>
      <c r="B684" s="87"/>
      <c r="C684" s="87"/>
      <c r="D684" s="87"/>
      <c r="E684" s="87"/>
      <c r="F684" s="87"/>
      <c r="G684" s="87"/>
      <c r="H684" s="87"/>
      <c r="I684" s="87"/>
      <c r="J684" s="87"/>
      <c r="K684" s="87"/>
      <c r="L684" s="87"/>
      <c r="M684" s="87"/>
      <c r="N684" s="87"/>
      <c r="O684" s="87"/>
      <c r="P684" s="87"/>
      <c r="Q684" s="87"/>
      <c r="R684" s="87"/>
      <c r="S684" s="87"/>
      <c r="T684" s="87"/>
      <c r="U684" s="87"/>
      <c r="V684" s="87"/>
      <c r="W684" s="87"/>
      <c r="X684" s="87"/>
      <c r="Y684" s="87"/>
      <c r="Z684" s="87"/>
      <c r="AA684" s="87"/>
      <c r="AB684" s="87"/>
    </row>
    <row r="685" spans="1:28">
      <c r="A685" s="87"/>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c r="AA685" s="87"/>
      <c r="AB685" s="87"/>
    </row>
    <row r="686" spans="1:28">
      <c r="A686" s="87"/>
      <c r="B686" s="87"/>
      <c r="C686" s="87"/>
      <c r="D686" s="87"/>
      <c r="E686" s="87"/>
      <c r="F686" s="87"/>
      <c r="G686" s="87"/>
      <c r="H686" s="87"/>
      <c r="I686" s="87"/>
      <c r="J686" s="87"/>
      <c r="K686" s="87"/>
      <c r="L686" s="87"/>
      <c r="M686" s="87"/>
      <c r="N686" s="87"/>
      <c r="O686" s="87"/>
      <c r="P686" s="87"/>
      <c r="Q686" s="87"/>
      <c r="R686" s="87"/>
      <c r="S686" s="87"/>
      <c r="T686" s="87"/>
      <c r="U686" s="87"/>
      <c r="V686" s="87"/>
      <c r="W686" s="87"/>
      <c r="X686" s="87"/>
      <c r="Y686" s="87"/>
      <c r="Z686" s="87"/>
      <c r="AA686" s="87"/>
      <c r="AB686" s="87"/>
    </row>
    <row r="687" spans="1:28">
      <c r="A687" s="87"/>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c r="AA687" s="87"/>
      <c r="AB687" s="87"/>
    </row>
    <row r="688" spans="1:28">
      <c r="A688" s="87"/>
      <c r="B688" s="87"/>
      <c r="C688" s="87"/>
      <c r="D688" s="87"/>
      <c r="E688" s="87"/>
      <c r="F688" s="87"/>
      <c r="G688" s="87"/>
      <c r="H688" s="87"/>
      <c r="I688" s="87"/>
      <c r="J688" s="87"/>
      <c r="K688" s="87"/>
      <c r="L688" s="87"/>
      <c r="M688" s="87"/>
      <c r="N688" s="87"/>
      <c r="O688" s="87"/>
      <c r="P688" s="87"/>
      <c r="Q688" s="87"/>
      <c r="R688" s="87"/>
      <c r="S688" s="87"/>
      <c r="T688" s="87"/>
      <c r="U688" s="87"/>
      <c r="V688" s="87"/>
      <c r="W688" s="87"/>
      <c r="X688" s="87"/>
      <c r="Y688" s="87"/>
      <c r="Z688" s="87"/>
      <c r="AA688" s="87"/>
      <c r="AB688" s="87"/>
    </row>
    <row r="689" spans="1:28">
      <c r="A689" s="87"/>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c r="AA689" s="87"/>
      <c r="AB689" s="87"/>
    </row>
    <row r="690" spans="1:28">
      <c r="A690" s="87"/>
      <c r="B690" s="87"/>
      <c r="C690" s="87"/>
      <c r="D690" s="87"/>
      <c r="E690" s="87"/>
      <c r="F690" s="87"/>
      <c r="G690" s="87"/>
      <c r="H690" s="87"/>
      <c r="I690" s="87"/>
      <c r="J690" s="87"/>
      <c r="K690" s="87"/>
      <c r="L690" s="87"/>
      <c r="M690" s="87"/>
      <c r="N690" s="87"/>
      <c r="O690" s="87"/>
      <c r="P690" s="87"/>
      <c r="Q690" s="87"/>
      <c r="R690" s="87"/>
      <c r="S690" s="87"/>
      <c r="T690" s="87"/>
      <c r="U690" s="87"/>
      <c r="V690" s="87"/>
      <c r="W690" s="87"/>
      <c r="X690" s="87"/>
      <c r="Y690" s="87"/>
      <c r="Z690" s="87"/>
      <c r="AA690" s="87"/>
      <c r="AB690" s="87"/>
    </row>
    <row r="691" spans="1:28">
      <c r="A691" s="87"/>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c r="AA691" s="87"/>
      <c r="AB691" s="87"/>
    </row>
    <row r="692" spans="1:28">
      <c r="A692" s="87"/>
      <c r="B692" s="87"/>
      <c r="C692" s="87"/>
      <c r="D692" s="87"/>
      <c r="E692" s="87"/>
      <c r="F692" s="87"/>
      <c r="G692" s="87"/>
      <c r="H692" s="87"/>
      <c r="I692" s="87"/>
      <c r="J692" s="87"/>
      <c r="K692" s="87"/>
      <c r="L692" s="87"/>
      <c r="M692" s="87"/>
      <c r="N692" s="87"/>
      <c r="O692" s="87"/>
      <c r="P692" s="87"/>
      <c r="Q692" s="87"/>
      <c r="R692" s="87"/>
      <c r="S692" s="87"/>
      <c r="T692" s="87"/>
      <c r="U692" s="87"/>
      <c r="V692" s="87"/>
      <c r="W692" s="87"/>
      <c r="X692" s="87"/>
      <c r="Y692" s="87"/>
      <c r="Z692" s="87"/>
      <c r="AA692" s="87"/>
      <c r="AB692" s="87"/>
    </row>
    <row r="693" spans="1:28">
      <c r="A693" s="87"/>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c r="AA693" s="87"/>
      <c r="AB693" s="87"/>
    </row>
    <row r="694" spans="1:28">
      <c r="A694" s="87"/>
      <c r="B694" s="87"/>
      <c r="C694" s="87"/>
      <c r="D694" s="87"/>
      <c r="E694" s="87"/>
      <c r="F694" s="87"/>
      <c r="G694" s="87"/>
      <c r="H694" s="87"/>
      <c r="I694" s="87"/>
      <c r="J694" s="87"/>
      <c r="K694" s="87"/>
      <c r="L694" s="87"/>
      <c r="M694" s="87"/>
      <c r="N694" s="87"/>
      <c r="O694" s="87"/>
      <c r="P694" s="87"/>
      <c r="Q694" s="87"/>
      <c r="R694" s="87"/>
      <c r="S694" s="87"/>
      <c r="T694" s="87"/>
      <c r="U694" s="87"/>
      <c r="V694" s="87"/>
      <c r="W694" s="87"/>
      <c r="X694" s="87"/>
      <c r="Y694" s="87"/>
      <c r="Z694" s="87"/>
      <c r="AA694" s="87"/>
      <c r="AB694" s="87"/>
    </row>
    <row r="695" spans="1:28">
      <c r="A695" s="87"/>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c r="AA695" s="87"/>
      <c r="AB695" s="87"/>
    </row>
    <row r="696" spans="1:28">
      <c r="A696" s="87"/>
      <c r="B696" s="87"/>
      <c r="C696" s="87"/>
      <c r="D696" s="87"/>
      <c r="E696" s="87"/>
      <c r="F696" s="87"/>
      <c r="G696" s="87"/>
      <c r="H696" s="87"/>
      <c r="I696" s="87"/>
      <c r="J696" s="87"/>
      <c r="K696" s="87"/>
      <c r="L696" s="87"/>
      <c r="M696" s="87"/>
      <c r="N696" s="87"/>
      <c r="O696" s="87"/>
      <c r="P696" s="87"/>
      <c r="Q696" s="87"/>
      <c r="R696" s="87"/>
      <c r="S696" s="87"/>
      <c r="T696" s="87"/>
      <c r="U696" s="87"/>
      <c r="V696" s="87"/>
      <c r="W696" s="87"/>
      <c r="X696" s="87"/>
      <c r="Y696" s="87"/>
      <c r="Z696" s="87"/>
      <c r="AA696" s="87"/>
      <c r="AB696" s="87"/>
    </row>
    <row r="697" spans="1:28">
      <c r="A697" s="87"/>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c r="AA697" s="87"/>
      <c r="AB697" s="87"/>
    </row>
    <row r="698" spans="1:28">
      <c r="A698" s="87"/>
      <c r="B698" s="87"/>
      <c r="C698" s="87"/>
      <c r="D698" s="87"/>
      <c r="E698" s="87"/>
      <c r="F698" s="87"/>
      <c r="G698" s="87"/>
      <c r="H698" s="87"/>
      <c r="I698" s="87"/>
      <c r="J698" s="87"/>
      <c r="K698" s="87"/>
      <c r="L698" s="87"/>
      <c r="M698" s="87"/>
      <c r="N698" s="87"/>
      <c r="O698" s="87"/>
      <c r="P698" s="87"/>
      <c r="Q698" s="87"/>
      <c r="R698" s="87"/>
      <c r="S698" s="87"/>
      <c r="T698" s="87"/>
      <c r="U698" s="87"/>
      <c r="V698" s="87"/>
      <c r="W698" s="87"/>
      <c r="X698" s="87"/>
      <c r="Y698" s="87"/>
      <c r="Z698" s="87"/>
      <c r="AA698" s="87"/>
      <c r="AB698" s="87"/>
    </row>
    <row r="699" spans="1:28">
      <c r="A699" s="87"/>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c r="AA699" s="87"/>
      <c r="AB699" s="87"/>
    </row>
    <row r="700" spans="1:28">
      <c r="A700" s="87"/>
      <c r="B700" s="87"/>
      <c r="C700" s="87"/>
      <c r="D700" s="87"/>
      <c r="E700" s="87"/>
      <c r="F700" s="87"/>
      <c r="G700" s="87"/>
      <c r="H700" s="87"/>
      <c r="I700" s="87"/>
      <c r="J700" s="87"/>
      <c r="K700" s="87"/>
      <c r="L700" s="87"/>
      <c r="M700" s="87"/>
      <c r="N700" s="87"/>
      <c r="O700" s="87"/>
      <c r="P700" s="87"/>
      <c r="Q700" s="87"/>
      <c r="R700" s="87"/>
      <c r="S700" s="87"/>
      <c r="T700" s="87"/>
      <c r="U700" s="87"/>
      <c r="V700" s="87"/>
      <c r="W700" s="87"/>
      <c r="X700" s="87"/>
      <c r="Y700" s="87"/>
      <c r="Z700" s="87"/>
      <c r="AA700" s="87"/>
      <c r="AB700" s="87"/>
    </row>
    <row r="701" spans="1:28">
      <c r="A701" s="87"/>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c r="AA701" s="87"/>
      <c r="AB701" s="87"/>
    </row>
    <row r="702" spans="1:28">
      <c r="A702" s="87"/>
      <c r="B702" s="87"/>
      <c r="C702" s="87"/>
      <c r="D702" s="87"/>
      <c r="E702" s="87"/>
      <c r="F702" s="87"/>
      <c r="G702" s="87"/>
      <c r="H702" s="87"/>
      <c r="I702" s="87"/>
      <c r="J702" s="87"/>
      <c r="K702" s="87"/>
      <c r="L702" s="87"/>
      <c r="M702" s="87"/>
      <c r="N702" s="87"/>
      <c r="O702" s="87"/>
      <c r="P702" s="87"/>
      <c r="Q702" s="87"/>
      <c r="R702" s="87"/>
      <c r="S702" s="87"/>
      <c r="T702" s="87"/>
      <c r="U702" s="87"/>
      <c r="V702" s="87"/>
      <c r="W702" s="87"/>
      <c r="X702" s="87"/>
      <c r="Y702" s="87"/>
      <c r="Z702" s="87"/>
      <c r="AA702" s="87"/>
      <c r="AB702" s="87"/>
    </row>
    <row r="703" spans="1:28">
      <c r="A703" s="87"/>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c r="AA703" s="87"/>
      <c r="AB703" s="87"/>
    </row>
    <row r="704" spans="1:28">
      <c r="A704" s="87"/>
      <c r="B704" s="87"/>
      <c r="C704" s="87"/>
      <c r="D704" s="87"/>
      <c r="E704" s="87"/>
      <c r="F704" s="87"/>
      <c r="G704" s="87"/>
      <c r="H704" s="87"/>
      <c r="I704" s="87"/>
      <c r="J704" s="87"/>
      <c r="K704" s="87"/>
      <c r="L704" s="87"/>
      <c r="M704" s="87"/>
      <c r="N704" s="87"/>
      <c r="O704" s="87"/>
      <c r="P704" s="87"/>
      <c r="Q704" s="87"/>
      <c r="R704" s="87"/>
      <c r="S704" s="87"/>
      <c r="T704" s="87"/>
      <c r="U704" s="87"/>
      <c r="V704" s="87"/>
      <c r="W704" s="87"/>
      <c r="X704" s="87"/>
      <c r="Y704" s="87"/>
      <c r="Z704" s="87"/>
      <c r="AA704" s="87"/>
      <c r="AB704" s="87"/>
    </row>
    <row r="705" spans="1:28">
      <c r="A705" s="87"/>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c r="AA705" s="87"/>
      <c r="AB705" s="87"/>
    </row>
    <row r="706" spans="1:28">
      <c r="A706" s="87"/>
      <c r="B706" s="87"/>
      <c r="C706" s="87"/>
      <c r="D706" s="87"/>
      <c r="E706" s="87"/>
      <c r="F706" s="87"/>
      <c r="G706" s="87"/>
      <c r="H706" s="87"/>
      <c r="I706" s="87"/>
      <c r="J706" s="87"/>
      <c r="K706" s="87"/>
      <c r="L706" s="87"/>
      <c r="M706" s="87"/>
      <c r="N706" s="87"/>
      <c r="O706" s="87"/>
      <c r="P706" s="87"/>
      <c r="Q706" s="87"/>
      <c r="R706" s="87"/>
      <c r="S706" s="87"/>
      <c r="T706" s="87"/>
      <c r="U706" s="87"/>
      <c r="V706" s="87"/>
      <c r="W706" s="87"/>
      <c r="X706" s="87"/>
      <c r="Y706" s="87"/>
      <c r="Z706" s="87"/>
      <c r="AA706" s="87"/>
      <c r="AB706" s="87"/>
    </row>
    <row r="707" spans="1:28">
      <c r="A707" s="87"/>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c r="AA707" s="87"/>
      <c r="AB707" s="87"/>
    </row>
    <row r="708" spans="1:28">
      <c r="A708" s="87"/>
      <c r="B708" s="87"/>
      <c r="C708" s="87"/>
      <c r="D708" s="87"/>
      <c r="E708" s="87"/>
      <c r="F708" s="87"/>
      <c r="G708" s="87"/>
      <c r="H708" s="87"/>
      <c r="I708" s="87"/>
      <c r="J708" s="87"/>
      <c r="K708" s="87"/>
      <c r="L708" s="87"/>
      <c r="M708" s="87"/>
      <c r="N708" s="87"/>
      <c r="O708" s="87"/>
      <c r="P708" s="87"/>
      <c r="Q708" s="87"/>
      <c r="R708" s="87"/>
      <c r="S708" s="87"/>
      <c r="T708" s="87"/>
      <c r="U708" s="87"/>
      <c r="V708" s="87"/>
      <c r="W708" s="87"/>
      <c r="X708" s="87"/>
      <c r="Y708" s="87"/>
      <c r="Z708" s="87"/>
      <c r="AA708" s="87"/>
      <c r="AB708" s="87"/>
    </row>
    <row r="709" spans="1:28">
      <c r="A709" s="87"/>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c r="AA709" s="87"/>
      <c r="AB709" s="87"/>
    </row>
    <row r="710" spans="1:28">
      <c r="A710" s="87"/>
      <c r="B710" s="87"/>
      <c r="C710" s="87"/>
      <c r="D710" s="87"/>
      <c r="E710" s="87"/>
      <c r="F710" s="87"/>
      <c r="G710" s="87"/>
      <c r="H710" s="87"/>
      <c r="I710" s="87"/>
      <c r="J710" s="87"/>
      <c r="K710" s="87"/>
      <c r="L710" s="87"/>
      <c r="M710" s="87"/>
      <c r="N710" s="87"/>
      <c r="O710" s="87"/>
      <c r="P710" s="87"/>
      <c r="Q710" s="87"/>
      <c r="R710" s="87"/>
      <c r="S710" s="87"/>
      <c r="T710" s="87"/>
      <c r="U710" s="87"/>
      <c r="V710" s="87"/>
      <c r="W710" s="87"/>
      <c r="X710" s="87"/>
      <c r="Y710" s="87"/>
      <c r="Z710" s="87"/>
      <c r="AA710" s="87"/>
      <c r="AB710" s="87"/>
    </row>
    <row r="711" spans="1:28">
      <c r="A711" s="87"/>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c r="AA711" s="87"/>
      <c r="AB711" s="87"/>
    </row>
    <row r="712" spans="1:28">
      <c r="A712" s="87"/>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Z712" s="87"/>
      <c r="AA712" s="87"/>
      <c r="AB712" s="87"/>
    </row>
    <row r="713" spans="1:28">
      <c r="A713" s="87"/>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c r="AA713" s="87"/>
      <c r="AB713" s="87"/>
    </row>
    <row r="714" spans="1:28">
      <c r="A714" s="87"/>
      <c r="B714" s="87"/>
      <c r="C714" s="87"/>
      <c r="D714" s="87"/>
      <c r="E714" s="87"/>
      <c r="F714" s="87"/>
      <c r="G714" s="87"/>
      <c r="H714" s="87"/>
      <c r="I714" s="87"/>
      <c r="J714" s="87"/>
      <c r="K714" s="87"/>
      <c r="L714" s="87"/>
      <c r="M714" s="87"/>
      <c r="N714" s="87"/>
      <c r="O714" s="87"/>
      <c r="P714" s="87"/>
      <c r="Q714" s="87"/>
      <c r="R714" s="87"/>
      <c r="S714" s="87"/>
      <c r="T714" s="87"/>
      <c r="U714" s="87"/>
      <c r="V714" s="87"/>
      <c r="W714" s="87"/>
      <c r="X714" s="87"/>
      <c r="Y714" s="87"/>
      <c r="Z714" s="87"/>
      <c r="AA714" s="87"/>
      <c r="AB714" s="87"/>
    </row>
    <row r="715" spans="1:28">
      <c r="A715" s="87"/>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c r="AA715" s="87"/>
      <c r="AB715" s="87"/>
    </row>
    <row r="716" spans="1:28">
      <c r="A716" s="87"/>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Z716" s="87"/>
      <c r="AA716" s="87"/>
      <c r="AB716" s="87"/>
    </row>
    <row r="717" spans="1:28">
      <c r="A717" s="87"/>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c r="AA717" s="87"/>
      <c r="AB717" s="87"/>
    </row>
    <row r="718" spans="1:28">
      <c r="A718" s="87"/>
      <c r="B718" s="87"/>
      <c r="C718" s="87"/>
      <c r="D718" s="87"/>
      <c r="E718" s="87"/>
      <c r="F718" s="87"/>
      <c r="G718" s="87"/>
      <c r="H718" s="87"/>
      <c r="I718" s="87"/>
      <c r="J718" s="87"/>
      <c r="K718" s="87"/>
      <c r="L718" s="87"/>
      <c r="M718" s="87"/>
      <c r="N718" s="87"/>
      <c r="O718" s="87"/>
      <c r="P718" s="87"/>
      <c r="Q718" s="87"/>
      <c r="R718" s="87"/>
      <c r="S718" s="87"/>
      <c r="T718" s="87"/>
      <c r="U718" s="87"/>
      <c r="V718" s="87"/>
      <c r="W718" s="87"/>
      <c r="X718" s="87"/>
      <c r="Y718" s="87"/>
      <c r="Z718" s="87"/>
      <c r="AA718" s="87"/>
      <c r="AB718" s="87"/>
    </row>
    <row r="719" spans="1:28">
      <c r="A719" s="87"/>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c r="AA719" s="87"/>
      <c r="AB719" s="87"/>
    </row>
    <row r="720" spans="1:28">
      <c r="A720" s="87"/>
      <c r="B720" s="87"/>
      <c r="C720" s="87"/>
      <c r="D720" s="87"/>
      <c r="E720" s="87"/>
      <c r="F720" s="87"/>
      <c r="G720" s="87"/>
      <c r="H720" s="87"/>
      <c r="I720" s="87"/>
      <c r="J720" s="87"/>
      <c r="K720" s="87"/>
      <c r="L720" s="87"/>
      <c r="M720" s="87"/>
      <c r="N720" s="87"/>
      <c r="O720" s="87"/>
      <c r="P720" s="87"/>
      <c r="Q720" s="87"/>
      <c r="R720" s="87"/>
      <c r="S720" s="87"/>
      <c r="T720" s="87"/>
      <c r="U720" s="87"/>
      <c r="V720" s="87"/>
      <c r="W720" s="87"/>
      <c r="X720" s="87"/>
      <c r="Y720" s="87"/>
      <c r="Z720" s="87"/>
      <c r="AA720" s="87"/>
      <c r="AB720" s="87"/>
    </row>
    <row r="721" spans="1:28">
      <c r="A721" s="87"/>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c r="AA721" s="87"/>
      <c r="AB721" s="87"/>
    </row>
    <row r="722" spans="1:28">
      <c r="A722" s="87"/>
      <c r="B722" s="87"/>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c r="AA722" s="87"/>
      <c r="AB722" s="87"/>
    </row>
    <row r="723" spans="1:28">
      <c r="A723" s="87"/>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c r="AA723" s="87"/>
      <c r="AB723" s="87"/>
    </row>
    <row r="724" spans="1:28">
      <c r="A724" s="87"/>
      <c r="B724" s="87"/>
      <c r="C724" s="87"/>
      <c r="D724" s="87"/>
      <c r="E724" s="87"/>
      <c r="F724" s="87"/>
      <c r="G724" s="87"/>
      <c r="H724" s="87"/>
      <c r="I724" s="87"/>
      <c r="J724" s="87"/>
      <c r="K724" s="87"/>
      <c r="L724" s="87"/>
      <c r="M724" s="87"/>
      <c r="N724" s="87"/>
      <c r="O724" s="87"/>
      <c r="P724" s="87"/>
      <c r="Q724" s="87"/>
      <c r="R724" s="87"/>
      <c r="S724" s="87"/>
      <c r="T724" s="87"/>
      <c r="U724" s="87"/>
      <c r="V724" s="87"/>
      <c r="W724" s="87"/>
      <c r="X724" s="87"/>
      <c r="Y724" s="87"/>
      <c r="Z724" s="87"/>
      <c r="AA724" s="87"/>
      <c r="AB724" s="87"/>
    </row>
    <row r="725" spans="1:28">
      <c r="A725" s="87"/>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c r="AA725" s="87"/>
      <c r="AB725" s="87"/>
    </row>
    <row r="726" spans="1:28">
      <c r="A726" s="87"/>
      <c r="B726" s="87"/>
      <c r="C726" s="87"/>
      <c r="D726" s="87"/>
      <c r="E726" s="87"/>
      <c r="F726" s="87"/>
      <c r="G726" s="87"/>
      <c r="H726" s="87"/>
      <c r="I726" s="87"/>
      <c r="J726" s="87"/>
      <c r="K726" s="87"/>
      <c r="L726" s="87"/>
      <c r="M726" s="87"/>
      <c r="N726" s="87"/>
      <c r="O726" s="87"/>
      <c r="P726" s="87"/>
      <c r="Q726" s="87"/>
      <c r="R726" s="87"/>
      <c r="S726" s="87"/>
      <c r="T726" s="87"/>
      <c r="U726" s="87"/>
      <c r="V726" s="87"/>
      <c r="W726" s="87"/>
      <c r="X726" s="87"/>
      <c r="Y726" s="87"/>
      <c r="Z726" s="87"/>
      <c r="AA726" s="87"/>
      <c r="AB726" s="87"/>
    </row>
    <row r="727" spans="1:28">
      <c r="A727" s="87"/>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c r="AA727" s="87"/>
      <c r="AB727" s="87"/>
    </row>
    <row r="728" spans="1:28">
      <c r="A728" s="87"/>
      <c r="B728" s="87"/>
      <c r="C728" s="87"/>
      <c r="D728" s="87"/>
      <c r="E728" s="87"/>
      <c r="F728" s="87"/>
      <c r="G728" s="87"/>
      <c r="H728" s="87"/>
      <c r="I728" s="87"/>
      <c r="J728" s="87"/>
      <c r="K728" s="87"/>
      <c r="L728" s="87"/>
      <c r="M728" s="87"/>
      <c r="N728" s="87"/>
      <c r="O728" s="87"/>
      <c r="P728" s="87"/>
      <c r="Q728" s="87"/>
      <c r="R728" s="87"/>
      <c r="S728" s="87"/>
      <c r="T728" s="87"/>
      <c r="U728" s="87"/>
      <c r="V728" s="87"/>
      <c r="W728" s="87"/>
      <c r="X728" s="87"/>
      <c r="Y728" s="87"/>
      <c r="Z728" s="87"/>
      <c r="AA728" s="87"/>
      <c r="AB728" s="87"/>
    </row>
    <row r="729" spans="1:28">
      <c r="A729" s="87"/>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c r="AA729" s="87"/>
      <c r="AB729" s="87"/>
    </row>
    <row r="730" spans="1:28">
      <c r="A730" s="87"/>
      <c r="B730" s="87"/>
      <c r="C730" s="87"/>
      <c r="D730" s="87"/>
      <c r="E730" s="87"/>
      <c r="F730" s="87"/>
      <c r="G730" s="87"/>
      <c r="H730" s="87"/>
      <c r="I730" s="87"/>
      <c r="J730" s="87"/>
      <c r="K730" s="87"/>
      <c r="L730" s="87"/>
      <c r="M730" s="87"/>
      <c r="N730" s="87"/>
      <c r="O730" s="87"/>
      <c r="P730" s="87"/>
      <c r="Q730" s="87"/>
      <c r="R730" s="87"/>
      <c r="S730" s="87"/>
      <c r="T730" s="87"/>
      <c r="U730" s="87"/>
      <c r="V730" s="87"/>
      <c r="W730" s="87"/>
      <c r="X730" s="87"/>
      <c r="Y730" s="87"/>
      <c r="Z730" s="87"/>
      <c r="AA730" s="87"/>
      <c r="AB730" s="87"/>
    </row>
    <row r="731" spans="1:28">
      <c r="A731" s="87"/>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c r="AA731" s="87"/>
      <c r="AB731" s="87"/>
    </row>
    <row r="732" spans="1:28">
      <c r="A732" s="87"/>
      <c r="B732" s="87"/>
      <c r="C732" s="87"/>
      <c r="D732" s="87"/>
      <c r="E732" s="87"/>
      <c r="F732" s="87"/>
      <c r="G732" s="87"/>
      <c r="H732" s="87"/>
      <c r="I732" s="87"/>
      <c r="J732" s="87"/>
      <c r="K732" s="87"/>
      <c r="L732" s="87"/>
      <c r="M732" s="87"/>
      <c r="N732" s="87"/>
      <c r="O732" s="87"/>
      <c r="P732" s="87"/>
      <c r="Q732" s="87"/>
      <c r="R732" s="87"/>
      <c r="S732" s="87"/>
      <c r="T732" s="87"/>
      <c r="U732" s="87"/>
      <c r="V732" s="87"/>
      <c r="W732" s="87"/>
      <c r="X732" s="87"/>
      <c r="Y732" s="87"/>
      <c r="Z732" s="87"/>
      <c r="AA732" s="87"/>
      <c r="AB732" s="87"/>
    </row>
    <row r="733" spans="1:28">
      <c r="A733" s="87"/>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c r="AA733" s="87"/>
      <c r="AB733" s="87"/>
    </row>
    <row r="734" spans="1:28">
      <c r="A734" s="87"/>
      <c r="B734" s="87"/>
      <c r="C734" s="87"/>
      <c r="D734" s="87"/>
      <c r="E734" s="87"/>
      <c r="F734" s="87"/>
      <c r="G734" s="87"/>
      <c r="H734" s="87"/>
      <c r="I734" s="87"/>
      <c r="J734" s="87"/>
      <c r="K734" s="87"/>
      <c r="L734" s="87"/>
      <c r="M734" s="87"/>
      <c r="N734" s="87"/>
      <c r="O734" s="87"/>
      <c r="P734" s="87"/>
      <c r="Q734" s="87"/>
      <c r="R734" s="87"/>
      <c r="S734" s="87"/>
      <c r="T734" s="87"/>
      <c r="U734" s="87"/>
      <c r="V734" s="87"/>
      <c r="W734" s="87"/>
      <c r="X734" s="87"/>
      <c r="Y734" s="87"/>
      <c r="Z734" s="87"/>
      <c r="AA734" s="87"/>
      <c r="AB734" s="87"/>
    </row>
    <row r="735" spans="1:28">
      <c r="A735" s="87"/>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c r="AA735" s="87"/>
      <c r="AB735" s="87"/>
    </row>
    <row r="736" spans="1:28">
      <c r="A736" s="87"/>
      <c r="B736" s="87"/>
      <c r="C736" s="87"/>
      <c r="D736" s="87"/>
      <c r="E736" s="87"/>
      <c r="F736" s="87"/>
      <c r="G736" s="87"/>
      <c r="H736" s="87"/>
      <c r="I736" s="87"/>
      <c r="J736" s="87"/>
      <c r="K736" s="87"/>
      <c r="L736" s="87"/>
      <c r="M736" s="87"/>
      <c r="N736" s="87"/>
      <c r="O736" s="87"/>
      <c r="P736" s="87"/>
      <c r="Q736" s="87"/>
      <c r="R736" s="87"/>
      <c r="S736" s="87"/>
      <c r="T736" s="87"/>
      <c r="U736" s="87"/>
      <c r="V736" s="87"/>
      <c r="W736" s="87"/>
      <c r="X736" s="87"/>
      <c r="Y736" s="87"/>
      <c r="Z736" s="87"/>
      <c r="AA736" s="87"/>
      <c r="AB736" s="87"/>
    </row>
    <row r="737" spans="1:28">
      <c r="A737" s="87"/>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c r="AA737" s="87"/>
      <c r="AB737" s="87"/>
    </row>
    <row r="738" spans="1:28">
      <c r="A738" s="87"/>
      <c r="B738" s="87"/>
      <c r="C738" s="87"/>
      <c r="D738" s="87"/>
      <c r="E738" s="87"/>
      <c r="F738" s="87"/>
      <c r="G738" s="87"/>
      <c r="H738" s="87"/>
      <c r="I738" s="87"/>
      <c r="J738" s="87"/>
      <c r="K738" s="87"/>
      <c r="L738" s="87"/>
      <c r="M738" s="87"/>
      <c r="N738" s="87"/>
      <c r="O738" s="87"/>
      <c r="P738" s="87"/>
      <c r="Q738" s="87"/>
      <c r="R738" s="87"/>
      <c r="S738" s="87"/>
      <c r="T738" s="87"/>
      <c r="U738" s="87"/>
      <c r="V738" s="87"/>
      <c r="W738" s="87"/>
      <c r="X738" s="87"/>
      <c r="Y738" s="87"/>
      <c r="Z738" s="87"/>
      <c r="AA738" s="87"/>
      <c r="AB738" s="87"/>
    </row>
    <row r="739" spans="1:28">
      <c r="A739" s="87"/>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c r="AA739" s="87"/>
      <c r="AB739" s="87"/>
    </row>
    <row r="740" spans="1:28">
      <c r="A740" s="87"/>
      <c r="B740" s="87"/>
      <c r="C740" s="87"/>
      <c r="D740" s="87"/>
      <c r="E740" s="87"/>
      <c r="F740" s="87"/>
      <c r="G740" s="87"/>
      <c r="H740" s="87"/>
      <c r="I740" s="87"/>
      <c r="J740" s="87"/>
      <c r="K740" s="87"/>
      <c r="L740" s="87"/>
      <c r="M740" s="87"/>
      <c r="N740" s="87"/>
      <c r="O740" s="87"/>
      <c r="P740" s="87"/>
      <c r="Q740" s="87"/>
      <c r="R740" s="87"/>
      <c r="S740" s="87"/>
      <c r="T740" s="87"/>
      <c r="U740" s="87"/>
      <c r="V740" s="87"/>
      <c r="W740" s="87"/>
      <c r="X740" s="87"/>
      <c r="Y740" s="87"/>
      <c r="Z740" s="87"/>
      <c r="AA740" s="87"/>
      <c r="AB740" s="87"/>
    </row>
    <row r="741" spans="1:28">
      <c r="A741" s="87"/>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c r="AA741" s="87"/>
      <c r="AB741" s="87"/>
    </row>
    <row r="742" spans="1:28">
      <c r="A742" s="87"/>
      <c r="B742" s="87"/>
      <c r="C742" s="87"/>
      <c r="D742" s="87"/>
      <c r="E742" s="87"/>
      <c r="F742" s="87"/>
      <c r="G742" s="87"/>
      <c r="H742" s="87"/>
      <c r="I742" s="87"/>
      <c r="J742" s="87"/>
      <c r="K742" s="87"/>
      <c r="L742" s="87"/>
      <c r="M742" s="87"/>
      <c r="N742" s="87"/>
      <c r="O742" s="87"/>
      <c r="P742" s="87"/>
      <c r="Q742" s="87"/>
      <c r="R742" s="87"/>
      <c r="S742" s="87"/>
      <c r="T742" s="87"/>
      <c r="U742" s="87"/>
      <c r="V742" s="87"/>
      <c r="W742" s="87"/>
      <c r="X742" s="87"/>
      <c r="Y742" s="87"/>
      <c r="Z742" s="87"/>
      <c r="AA742" s="87"/>
      <c r="AB742" s="87"/>
    </row>
    <row r="743" spans="1:28">
      <c r="A743" s="87"/>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c r="AA743" s="87"/>
      <c r="AB743" s="87"/>
    </row>
    <row r="744" spans="1:28">
      <c r="A744" s="87"/>
      <c r="B744" s="87"/>
      <c r="C744" s="87"/>
      <c r="D744" s="87"/>
      <c r="E744" s="87"/>
      <c r="F744" s="87"/>
      <c r="G744" s="87"/>
      <c r="H744" s="87"/>
      <c r="I744" s="87"/>
      <c r="J744" s="87"/>
      <c r="K744" s="87"/>
      <c r="L744" s="87"/>
      <c r="M744" s="87"/>
      <c r="N744" s="87"/>
      <c r="O744" s="87"/>
      <c r="P744" s="87"/>
      <c r="Q744" s="87"/>
      <c r="R744" s="87"/>
      <c r="S744" s="87"/>
      <c r="T744" s="87"/>
      <c r="U744" s="87"/>
      <c r="V744" s="87"/>
      <c r="W744" s="87"/>
      <c r="X744" s="87"/>
      <c r="Y744" s="87"/>
      <c r="Z744" s="87"/>
      <c r="AA744" s="87"/>
      <c r="AB744" s="87"/>
    </row>
    <row r="745" spans="1:28">
      <c r="A745" s="87"/>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c r="AA745" s="87"/>
      <c r="AB745" s="87"/>
    </row>
    <row r="746" spans="1:28">
      <c r="A746" s="87"/>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Z746" s="87"/>
      <c r="AA746" s="87"/>
      <c r="AB746" s="87"/>
    </row>
    <row r="747" spans="1:28">
      <c r="A747" s="87"/>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c r="AA747" s="87"/>
      <c r="AB747" s="87"/>
    </row>
    <row r="748" spans="1:28">
      <c r="A748" s="87"/>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c r="AA748" s="87"/>
      <c r="AB748" s="87"/>
    </row>
    <row r="749" spans="1:28">
      <c r="A749" s="87"/>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c r="AA749" s="87"/>
      <c r="AB749" s="87"/>
    </row>
    <row r="750" spans="1:28">
      <c r="A750" s="87"/>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Z750" s="87"/>
      <c r="AA750" s="87"/>
      <c r="AB750" s="87"/>
    </row>
    <row r="751" spans="1:28">
      <c r="A751" s="87"/>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c r="AA751" s="87"/>
      <c r="AB751" s="87"/>
    </row>
    <row r="752" spans="1:28">
      <c r="A752" s="87"/>
      <c r="B752" s="87"/>
      <c r="C752" s="87"/>
      <c r="D752" s="87"/>
      <c r="E752" s="87"/>
      <c r="F752" s="87"/>
      <c r="G752" s="87"/>
      <c r="H752" s="87"/>
      <c r="I752" s="87"/>
      <c r="J752" s="87"/>
      <c r="K752" s="87"/>
      <c r="L752" s="87"/>
      <c r="M752" s="87"/>
      <c r="N752" s="87"/>
      <c r="O752" s="87"/>
      <c r="P752" s="87"/>
      <c r="Q752" s="87"/>
      <c r="R752" s="87"/>
      <c r="S752" s="87"/>
      <c r="T752" s="87"/>
      <c r="U752" s="87"/>
      <c r="V752" s="87"/>
      <c r="W752" s="87"/>
      <c r="X752" s="87"/>
      <c r="Y752" s="87"/>
      <c r="Z752" s="87"/>
      <c r="AA752" s="87"/>
      <c r="AB752" s="87"/>
    </row>
    <row r="753" spans="1:28">
      <c r="A753" s="87"/>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c r="AA753" s="87"/>
      <c r="AB753" s="87"/>
    </row>
    <row r="754" spans="1:28">
      <c r="A754" s="87"/>
      <c r="B754" s="87"/>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c r="AA754" s="87"/>
      <c r="AB754" s="87"/>
    </row>
    <row r="755" spans="1:28">
      <c r="A755" s="87"/>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c r="AA755" s="87"/>
      <c r="AB755" s="87"/>
    </row>
    <row r="756" spans="1:28">
      <c r="A756" s="87"/>
      <c r="B756" s="87"/>
      <c r="C756" s="87"/>
      <c r="D756" s="87"/>
      <c r="E756" s="87"/>
      <c r="F756" s="87"/>
      <c r="G756" s="87"/>
      <c r="H756" s="87"/>
      <c r="I756" s="87"/>
      <c r="J756" s="87"/>
      <c r="K756" s="87"/>
      <c r="L756" s="87"/>
      <c r="M756" s="87"/>
      <c r="N756" s="87"/>
      <c r="O756" s="87"/>
      <c r="P756" s="87"/>
      <c r="Q756" s="87"/>
      <c r="R756" s="87"/>
      <c r="S756" s="87"/>
      <c r="T756" s="87"/>
      <c r="U756" s="87"/>
      <c r="V756" s="87"/>
      <c r="W756" s="87"/>
      <c r="X756" s="87"/>
      <c r="Y756" s="87"/>
      <c r="Z756" s="87"/>
      <c r="AA756" s="87"/>
      <c r="AB756" s="87"/>
    </row>
    <row r="757" spans="1:28">
      <c r="A757" s="87"/>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c r="AA757" s="87"/>
      <c r="AB757" s="87"/>
    </row>
    <row r="758" spans="1:28">
      <c r="A758" s="87"/>
      <c r="B758" s="87"/>
      <c r="C758" s="87"/>
      <c r="D758" s="87"/>
      <c r="E758" s="87"/>
      <c r="F758" s="87"/>
      <c r="G758" s="87"/>
      <c r="H758" s="87"/>
      <c r="I758" s="87"/>
      <c r="J758" s="87"/>
      <c r="K758" s="87"/>
      <c r="L758" s="87"/>
      <c r="M758" s="87"/>
      <c r="N758" s="87"/>
      <c r="O758" s="87"/>
      <c r="P758" s="87"/>
      <c r="Q758" s="87"/>
      <c r="R758" s="87"/>
      <c r="S758" s="87"/>
      <c r="T758" s="87"/>
      <c r="U758" s="87"/>
      <c r="V758" s="87"/>
      <c r="W758" s="87"/>
      <c r="X758" s="87"/>
      <c r="Y758" s="87"/>
      <c r="Z758" s="87"/>
      <c r="AA758" s="87"/>
      <c r="AB758" s="87"/>
    </row>
    <row r="759" spans="1:28">
      <c r="A759" s="87"/>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c r="AA759" s="87"/>
      <c r="AB759" s="87"/>
    </row>
    <row r="760" spans="1:28">
      <c r="A760" s="87"/>
      <c r="B760" s="87"/>
      <c r="C760" s="87"/>
      <c r="D760" s="87"/>
      <c r="E760" s="87"/>
      <c r="F760" s="87"/>
      <c r="G760" s="87"/>
      <c r="H760" s="87"/>
      <c r="I760" s="87"/>
      <c r="J760" s="87"/>
      <c r="K760" s="87"/>
      <c r="L760" s="87"/>
      <c r="M760" s="87"/>
      <c r="N760" s="87"/>
      <c r="O760" s="87"/>
      <c r="P760" s="87"/>
      <c r="Q760" s="87"/>
      <c r="R760" s="87"/>
      <c r="S760" s="87"/>
      <c r="T760" s="87"/>
      <c r="U760" s="87"/>
      <c r="V760" s="87"/>
      <c r="W760" s="87"/>
      <c r="X760" s="87"/>
      <c r="Y760" s="87"/>
      <c r="Z760" s="87"/>
      <c r="AA760" s="87"/>
      <c r="AB760" s="87"/>
    </row>
    <row r="761" spans="1:28">
      <c r="A761" s="87"/>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c r="AA761" s="87"/>
      <c r="AB761" s="87"/>
    </row>
    <row r="762" spans="1:28">
      <c r="A762" s="87"/>
      <c r="B762" s="87"/>
      <c r="C762" s="87"/>
      <c r="D762" s="87"/>
      <c r="E762" s="87"/>
      <c r="F762" s="87"/>
      <c r="G762" s="87"/>
      <c r="H762" s="87"/>
      <c r="I762" s="87"/>
      <c r="J762" s="87"/>
      <c r="K762" s="87"/>
      <c r="L762" s="87"/>
      <c r="M762" s="87"/>
      <c r="N762" s="87"/>
      <c r="O762" s="87"/>
      <c r="P762" s="87"/>
      <c r="Q762" s="87"/>
      <c r="R762" s="87"/>
      <c r="S762" s="87"/>
      <c r="T762" s="87"/>
      <c r="U762" s="87"/>
      <c r="V762" s="87"/>
      <c r="W762" s="87"/>
      <c r="X762" s="87"/>
      <c r="Y762" s="87"/>
      <c r="Z762" s="87"/>
      <c r="AA762" s="87"/>
      <c r="AB762" s="87"/>
    </row>
    <row r="763" spans="1:28">
      <c r="A763" s="87"/>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c r="AA763" s="87"/>
      <c r="AB763" s="87"/>
    </row>
    <row r="764" spans="1:28">
      <c r="A764" s="87"/>
      <c r="B764" s="87"/>
      <c r="C764" s="87"/>
      <c r="D764" s="87"/>
      <c r="E764" s="87"/>
      <c r="F764" s="87"/>
      <c r="G764" s="87"/>
      <c r="H764" s="87"/>
      <c r="I764" s="87"/>
      <c r="J764" s="87"/>
      <c r="K764" s="87"/>
      <c r="L764" s="87"/>
      <c r="M764" s="87"/>
      <c r="N764" s="87"/>
      <c r="O764" s="87"/>
      <c r="P764" s="87"/>
      <c r="Q764" s="87"/>
      <c r="R764" s="87"/>
      <c r="S764" s="87"/>
      <c r="T764" s="87"/>
      <c r="U764" s="87"/>
      <c r="V764" s="87"/>
      <c r="W764" s="87"/>
      <c r="X764" s="87"/>
      <c r="Y764" s="87"/>
      <c r="Z764" s="87"/>
      <c r="AA764" s="87"/>
      <c r="AB764" s="87"/>
    </row>
    <row r="765" spans="1:28">
      <c r="A765" s="87"/>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c r="AA765" s="87"/>
      <c r="AB765" s="87"/>
    </row>
    <row r="766" spans="1:28">
      <c r="A766" s="87"/>
      <c r="B766" s="87"/>
      <c r="C766" s="87"/>
      <c r="D766" s="87"/>
      <c r="E766" s="87"/>
      <c r="F766" s="87"/>
      <c r="G766" s="87"/>
      <c r="H766" s="87"/>
      <c r="I766" s="87"/>
      <c r="J766" s="87"/>
      <c r="K766" s="87"/>
      <c r="L766" s="87"/>
      <c r="M766" s="87"/>
      <c r="N766" s="87"/>
      <c r="O766" s="87"/>
      <c r="P766" s="87"/>
      <c r="Q766" s="87"/>
      <c r="R766" s="87"/>
      <c r="S766" s="87"/>
      <c r="T766" s="87"/>
      <c r="U766" s="87"/>
      <c r="V766" s="87"/>
      <c r="W766" s="87"/>
      <c r="X766" s="87"/>
      <c r="Y766" s="87"/>
      <c r="Z766" s="87"/>
      <c r="AA766" s="87"/>
      <c r="AB766" s="87"/>
    </row>
    <row r="767" spans="1:28">
      <c r="A767" s="87"/>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c r="AA767" s="87"/>
      <c r="AB767" s="87"/>
    </row>
    <row r="768" spans="1:28">
      <c r="A768" s="87"/>
      <c r="B768" s="87"/>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c r="AA768" s="87"/>
      <c r="AB768" s="87"/>
    </row>
    <row r="769" spans="1:28">
      <c r="A769" s="87"/>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c r="AA769" s="87"/>
      <c r="AB769" s="87"/>
    </row>
    <row r="770" spans="1:28">
      <c r="A770" s="87"/>
      <c r="B770" s="87"/>
      <c r="C770" s="87"/>
      <c r="D770" s="87"/>
      <c r="E770" s="87"/>
      <c r="F770" s="87"/>
      <c r="G770" s="87"/>
      <c r="H770" s="87"/>
      <c r="I770" s="87"/>
      <c r="J770" s="87"/>
      <c r="K770" s="87"/>
      <c r="L770" s="87"/>
      <c r="M770" s="87"/>
      <c r="N770" s="87"/>
      <c r="O770" s="87"/>
      <c r="P770" s="87"/>
      <c r="Q770" s="87"/>
      <c r="R770" s="87"/>
      <c r="S770" s="87"/>
      <c r="T770" s="87"/>
      <c r="U770" s="87"/>
      <c r="V770" s="87"/>
      <c r="W770" s="87"/>
      <c r="X770" s="87"/>
      <c r="Y770" s="87"/>
      <c r="Z770" s="87"/>
      <c r="AA770" s="87"/>
      <c r="AB770" s="87"/>
    </row>
    <row r="771" spans="1:28">
      <c r="A771" s="87"/>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c r="AA771" s="87"/>
      <c r="AB771" s="87"/>
    </row>
    <row r="772" spans="1:28">
      <c r="A772" s="87"/>
      <c r="B772" s="87"/>
      <c r="C772" s="87"/>
      <c r="D772" s="87"/>
      <c r="E772" s="87"/>
      <c r="F772" s="87"/>
      <c r="G772" s="87"/>
      <c r="H772" s="87"/>
      <c r="I772" s="87"/>
      <c r="J772" s="87"/>
      <c r="K772" s="87"/>
      <c r="L772" s="87"/>
      <c r="M772" s="87"/>
      <c r="N772" s="87"/>
      <c r="O772" s="87"/>
      <c r="P772" s="87"/>
      <c r="Q772" s="87"/>
      <c r="R772" s="87"/>
      <c r="S772" s="87"/>
      <c r="T772" s="87"/>
      <c r="U772" s="87"/>
      <c r="V772" s="87"/>
      <c r="W772" s="87"/>
      <c r="X772" s="87"/>
      <c r="Y772" s="87"/>
      <c r="Z772" s="87"/>
      <c r="AA772" s="87"/>
      <c r="AB772" s="87"/>
    </row>
    <row r="773" spans="1:28">
      <c r="A773" s="87"/>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c r="AA773" s="87"/>
      <c r="AB773" s="87"/>
    </row>
    <row r="774" spans="1:28">
      <c r="A774" s="87"/>
      <c r="B774" s="87"/>
      <c r="C774" s="87"/>
      <c r="D774" s="87"/>
      <c r="E774" s="87"/>
      <c r="F774" s="87"/>
      <c r="G774" s="87"/>
      <c r="H774" s="87"/>
      <c r="I774" s="87"/>
      <c r="J774" s="87"/>
      <c r="K774" s="87"/>
      <c r="L774" s="87"/>
      <c r="M774" s="87"/>
      <c r="N774" s="87"/>
      <c r="O774" s="87"/>
      <c r="P774" s="87"/>
      <c r="Q774" s="87"/>
      <c r="R774" s="87"/>
      <c r="S774" s="87"/>
      <c r="T774" s="87"/>
      <c r="U774" s="87"/>
      <c r="V774" s="87"/>
      <c r="W774" s="87"/>
      <c r="X774" s="87"/>
      <c r="Y774" s="87"/>
      <c r="Z774" s="87"/>
      <c r="AA774" s="87"/>
      <c r="AB774" s="87"/>
    </row>
    <row r="775" spans="1:28">
      <c r="A775" s="87"/>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c r="AA775" s="87"/>
      <c r="AB775" s="87"/>
    </row>
    <row r="776" spans="1:28">
      <c r="A776" s="87"/>
      <c r="B776" s="87"/>
      <c r="C776" s="87"/>
      <c r="D776" s="87"/>
      <c r="E776" s="87"/>
      <c r="F776" s="87"/>
      <c r="G776" s="87"/>
      <c r="H776" s="87"/>
      <c r="I776" s="87"/>
      <c r="J776" s="87"/>
      <c r="K776" s="87"/>
      <c r="L776" s="87"/>
      <c r="M776" s="87"/>
      <c r="N776" s="87"/>
      <c r="O776" s="87"/>
      <c r="P776" s="87"/>
      <c r="Q776" s="87"/>
      <c r="R776" s="87"/>
      <c r="S776" s="87"/>
      <c r="T776" s="87"/>
      <c r="U776" s="87"/>
      <c r="V776" s="87"/>
      <c r="W776" s="87"/>
      <c r="X776" s="87"/>
      <c r="Y776" s="87"/>
      <c r="Z776" s="87"/>
      <c r="AA776" s="87"/>
      <c r="AB776" s="87"/>
    </row>
    <row r="777" spans="1:28">
      <c r="A777" s="87"/>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c r="AA777" s="87"/>
      <c r="AB777" s="87"/>
    </row>
    <row r="778" spans="1:28">
      <c r="A778" s="87"/>
      <c r="B778" s="87"/>
      <c r="C778" s="87"/>
      <c r="D778" s="87"/>
      <c r="E778" s="87"/>
      <c r="F778" s="87"/>
      <c r="G778" s="87"/>
      <c r="H778" s="87"/>
      <c r="I778" s="87"/>
      <c r="J778" s="87"/>
      <c r="K778" s="87"/>
      <c r="L778" s="87"/>
      <c r="M778" s="87"/>
      <c r="N778" s="87"/>
      <c r="O778" s="87"/>
      <c r="P778" s="87"/>
      <c r="Q778" s="87"/>
      <c r="R778" s="87"/>
      <c r="S778" s="87"/>
      <c r="T778" s="87"/>
      <c r="U778" s="87"/>
      <c r="V778" s="87"/>
      <c r="W778" s="87"/>
      <c r="X778" s="87"/>
      <c r="Y778" s="87"/>
      <c r="Z778" s="87"/>
      <c r="AA778" s="87"/>
      <c r="AB778" s="87"/>
    </row>
    <row r="779" spans="1:28">
      <c r="A779" s="87"/>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c r="AA779" s="87"/>
      <c r="AB779" s="87"/>
    </row>
    <row r="780" spans="1:28">
      <c r="A780" s="87"/>
      <c r="B780" s="87"/>
      <c r="C780" s="87"/>
      <c r="D780" s="87"/>
      <c r="E780" s="87"/>
      <c r="F780" s="87"/>
      <c r="G780" s="87"/>
      <c r="H780" s="87"/>
      <c r="I780" s="87"/>
      <c r="J780" s="87"/>
      <c r="K780" s="87"/>
      <c r="L780" s="87"/>
      <c r="M780" s="87"/>
      <c r="N780" s="87"/>
      <c r="O780" s="87"/>
      <c r="P780" s="87"/>
      <c r="Q780" s="87"/>
      <c r="R780" s="87"/>
      <c r="S780" s="87"/>
      <c r="T780" s="87"/>
      <c r="U780" s="87"/>
      <c r="V780" s="87"/>
      <c r="W780" s="87"/>
      <c r="X780" s="87"/>
      <c r="Y780" s="87"/>
      <c r="Z780" s="87"/>
      <c r="AA780" s="87"/>
      <c r="AB780" s="87"/>
    </row>
    <row r="781" spans="1:28">
      <c r="A781" s="87"/>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c r="AA781" s="87"/>
      <c r="AB781" s="87"/>
    </row>
    <row r="782" spans="1:28">
      <c r="A782" s="87"/>
      <c r="B782" s="87"/>
      <c r="C782" s="87"/>
      <c r="D782" s="87"/>
      <c r="E782" s="87"/>
      <c r="F782" s="87"/>
      <c r="G782" s="87"/>
      <c r="H782" s="87"/>
      <c r="I782" s="87"/>
      <c r="J782" s="87"/>
      <c r="K782" s="87"/>
      <c r="L782" s="87"/>
      <c r="M782" s="87"/>
      <c r="N782" s="87"/>
      <c r="O782" s="87"/>
      <c r="P782" s="87"/>
      <c r="Q782" s="87"/>
      <c r="R782" s="87"/>
      <c r="S782" s="87"/>
      <c r="T782" s="87"/>
      <c r="U782" s="87"/>
      <c r="V782" s="87"/>
      <c r="W782" s="87"/>
      <c r="X782" s="87"/>
      <c r="Y782" s="87"/>
      <c r="Z782" s="87"/>
      <c r="AA782" s="87"/>
      <c r="AB782" s="87"/>
    </row>
    <row r="783" spans="1:28">
      <c r="A783" s="87"/>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c r="AA783" s="87"/>
      <c r="AB783" s="87"/>
    </row>
    <row r="784" spans="1:28">
      <c r="A784" s="87"/>
      <c r="B784" s="87"/>
      <c r="C784" s="87"/>
      <c r="D784" s="87"/>
      <c r="E784" s="87"/>
      <c r="F784" s="87"/>
      <c r="G784" s="87"/>
      <c r="H784" s="87"/>
      <c r="I784" s="87"/>
      <c r="J784" s="87"/>
      <c r="K784" s="87"/>
      <c r="L784" s="87"/>
      <c r="M784" s="87"/>
      <c r="N784" s="87"/>
      <c r="O784" s="87"/>
      <c r="P784" s="87"/>
      <c r="Q784" s="87"/>
      <c r="R784" s="87"/>
      <c r="S784" s="87"/>
      <c r="T784" s="87"/>
      <c r="U784" s="87"/>
      <c r="V784" s="87"/>
      <c r="W784" s="87"/>
      <c r="X784" s="87"/>
      <c r="Y784" s="87"/>
      <c r="Z784" s="87"/>
      <c r="AA784" s="87"/>
      <c r="AB784" s="87"/>
    </row>
    <row r="785" spans="1:28">
      <c r="A785" s="87"/>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c r="AA785" s="87"/>
      <c r="AB785" s="87"/>
    </row>
    <row r="786" spans="1:28">
      <c r="A786" s="87"/>
      <c r="B786" s="87"/>
      <c r="C786" s="87"/>
      <c r="D786" s="87"/>
      <c r="E786" s="87"/>
      <c r="F786" s="87"/>
      <c r="G786" s="87"/>
      <c r="H786" s="87"/>
      <c r="I786" s="87"/>
      <c r="J786" s="87"/>
      <c r="K786" s="87"/>
      <c r="L786" s="87"/>
      <c r="M786" s="87"/>
      <c r="N786" s="87"/>
      <c r="O786" s="87"/>
      <c r="P786" s="87"/>
      <c r="Q786" s="87"/>
      <c r="R786" s="87"/>
      <c r="S786" s="87"/>
      <c r="T786" s="87"/>
      <c r="U786" s="87"/>
      <c r="V786" s="87"/>
      <c r="W786" s="87"/>
      <c r="X786" s="87"/>
      <c r="Y786" s="87"/>
      <c r="Z786" s="87"/>
      <c r="AA786" s="87"/>
      <c r="AB786" s="87"/>
    </row>
    <row r="787" spans="1:28">
      <c r="A787" s="87"/>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c r="AA787" s="87"/>
      <c r="AB787" s="87"/>
    </row>
    <row r="788" spans="1:28">
      <c r="A788" s="87"/>
      <c r="B788" s="87"/>
      <c r="C788" s="87"/>
      <c r="D788" s="87"/>
      <c r="E788" s="87"/>
      <c r="F788" s="87"/>
      <c r="G788" s="87"/>
      <c r="H788" s="87"/>
      <c r="I788" s="87"/>
      <c r="J788" s="87"/>
      <c r="K788" s="87"/>
      <c r="L788" s="87"/>
      <c r="M788" s="87"/>
      <c r="N788" s="87"/>
      <c r="O788" s="87"/>
      <c r="P788" s="87"/>
      <c r="Q788" s="87"/>
      <c r="R788" s="87"/>
      <c r="S788" s="87"/>
      <c r="T788" s="87"/>
      <c r="U788" s="87"/>
      <c r="V788" s="87"/>
      <c r="W788" s="87"/>
      <c r="X788" s="87"/>
      <c r="Y788" s="87"/>
      <c r="Z788" s="87"/>
      <c r="AA788" s="87"/>
      <c r="AB788" s="87"/>
    </row>
    <row r="789" spans="1:28">
      <c r="A789" s="87"/>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c r="AA789" s="87"/>
      <c r="AB789" s="87"/>
    </row>
    <row r="790" spans="1:28">
      <c r="A790" s="87"/>
      <c r="B790" s="87"/>
      <c r="C790" s="87"/>
      <c r="D790" s="87"/>
      <c r="E790" s="87"/>
      <c r="F790" s="87"/>
      <c r="G790" s="87"/>
      <c r="H790" s="87"/>
      <c r="I790" s="87"/>
      <c r="J790" s="87"/>
      <c r="K790" s="87"/>
      <c r="L790" s="87"/>
      <c r="M790" s="87"/>
      <c r="N790" s="87"/>
      <c r="O790" s="87"/>
      <c r="P790" s="87"/>
      <c r="Q790" s="87"/>
      <c r="R790" s="87"/>
      <c r="S790" s="87"/>
      <c r="T790" s="87"/>
      <c r="U790" s="87"/>
      <c r="V790" s="87"/>
      <c r="W790" s="87"/>
      <c r="X790" s="87"/>
      <c r="Y790" s="87"/>
      <c r="Z790" s="87"/>
      <c r="AA790" s="87"/>
      <c r="AB790" s="87"/>
    </row>
    <row r="791" spans="1:28">
      <c r="A791" s="87"/>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c r="AA791" s="87"/>
      <c r="AB791" s="87"/>
    </row>
    <row r="792" spans="1:28">
      <c r="A792" s="87"/>
      <c r="B792" s="87"/>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c r="AA792" s="87"/>
      <c r="AB792" s="87"/>
    </row>
    <row r="793" spans="1:28">
      <c r="A793" s="87"/>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c r="AA793" s="87"/>
      <c r="AB793" s="87"/>
    </row>
    <row r="794" spans="1:28">
      <c r="A794" s="87"/>
      <c r="B794" s="87"/>
      <c r="C794" s="87"/>
      <c r="D794" s="87"/>
      <c r="E794" s="87"/>
      <c r="F794" s="87"/>
      <c r="G794" s="87"/>
      <c r="H794" s="87"/>
      <c r="I794" s="87"/>
      <c r="J794" s="87"/>
      <c r="K794" s="87"/>
      <c r="L794" s="87"/>
      <c r="M794" s="87"/>
      <c r="N794" s="87"/>
      <c r="O794" s="87"/>
      <c r="P794" s="87"/>
      <c r="Q794" s="87"/>
      <c r="R794" s="87"/>
      <c r="S794" s="87"/>
      <c r="T794" s="87"/>
      <c r="U794" s="87"/>
      <c r="V794" s="87"/>
      <c r="W794" s="87"/>
      <c r="X794" s="87"/>
      <c r="Y794" s="87"/>
      <c r="Z794" s="87"/>
      <c r="AA794" s="87"/>
      <c r="AB794" s="87"/>
    </row>
    <row r="795" spans="1:28">
      <c r="A795" s="87"/>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c r="AA795" s="87"/>
      <c r="AB795" s="87"/>
    </row>
    <row r="796" spans="1:28">
      <c r="A796" s="87"/>
      <c r="B796" s="87"/>
      <c r="C796" s="87"/>
      <c r="D796" s="87"/>
      <c r="E796" s="87"/>
      <c r="F796" s="87"/>
      <c r="G796" s="87"/>
      <c r="H796" s="87"/>
      <c r="I796" s="87"/>
      <c r="J796" s="87"/>
      <c r="K796" s="87"/>
      <c r="L796" s="87"/>
      <c r="M796" s="87"/>
      <c r="N796" s="87"/>
      <c r="O796" s="87"/>
      <c r="P796" s="87"/>
      <c r="Q796" s="87"/>
      <c r="R796" s="87"/>
      <c r="S796" s="87"/>
      <c r="T796" s="87"/>
      <c r="U796" s="87"/>
      <c r="V796" s="87"/>
      <c r="W796" s="87"/>
      <c r="X796" s="87"/>
      <c r="Y796" s="87"/>
      <c r="Z796" s="87"/>
      <c r="AA796" s="87"/>
      <c r="AB796" s="87"/>
    </row>
    <row r="797" spans="1:28">
      <c r="A797" s="87"/>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c r="AA797" s="87"/>
      <c r="AB797" s="87"/>
    </row>
    <row r="798" spans="1:28">
      <c r="A798" s="87"/>
      <c r="B798" s="87"/>
      <c r="C798" s="87"/>
      <c r="D798" s="87"/>
      <c r="E798" s="87"/>
      <c r="F798" s="87"/>
      <c r="G798" s="87"/>
      <c r="H798" s="87"/>
      <c r="I798" s="87"/>
      <c r="J798" s="87"/>
      <c r="K798" s="87"/>
      <c r="L798" s="87"/>
      <c r="M798" s="87"/>
      <c r="N798" s="87"/>
      <c r="O798" s="87"/>
      <c r="P798" s="87"/>
      <c r="Q798" s="87"/>
      <c r="R798" s="87"/>
      <c r="S798" s="87"/>
      <c r="T798" s="87"/>
      <c r="U798" s="87"/>
      <c r="V798" s="87"/>
      <c r="W798" s="87"/>
      <c r="X798" s="87"/>
      <c r="Y798" s="87"/>
      <c r="Z798" s="87"/>
      <c r="AA798" s="87"/>
      <c r="AB798" s="87"/>
    </row>
    <row r="799" spans="1:28">
      <c r="A799" s="87"/>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c r="AA799" s="87"/>
      <c r="AB799" s="87"/>
    </row>
    <row r="800" spans="1:28">
      <c r="A800" s="87"/>
      <c r="B800" s="87"/>
      <c r="C800" s="87"/>
      <c r="D800" s="87"/>
      <c r="E800" s="87"/>
      <c r="F800" s="87"/>
      <c r="G800" s="87"/>
      <c r="H800" s="87"/>
      <c r="I800" s="87"/>
      <c r="J800" s="87"/>
      <c r="K800" s="87"/>
      <c r="L800" s="87"/>
      <c r="M800" s="87"/>
      <c r="N800" s="87"/>
      <c r="O800" s="87"/>
      <c r="P800" s="87"/>
      <c r="Q800" s="87"/>
      <c r="R800" s="87"/>
      <c r="S800" s="87"/>
      <c r="T800" s="87"/>
      <c r="U800" s="87"/>
      <c r="V800" s="87"/>
      <c r="W800" s="87"/>
      <c r="X800" s="87"/>
      <c r="Y800" s="87"/>
      <c r="Z800" s="87"/>
      <c r="AA800" s="87"/>
      <c r="AB800" s="87"/>
    </row>
    <row r="801" spans="1:28">
      <c r="A801" s="87"/>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c r="AA801" s="87"/>
      <c r="AB801" s="87"/>
    </row>
    <row r="802" spans="1:28">
      <c r="A802" s="87"/>
      <c r="B802" s="87"/>
      <c r="C802" s="87"/>
      <c r="D802" s="87"/>
      <c r="E802" s="87"/>
      <c r="F802" s="87"/>
      <c r="G802" s="87"/>
      <c r="H802" s="87"/>
      <c r="I802" s="87"/>
      <c r="J802" s="87"/>
      <c r="K802" s="87"/>
      <c r="L802" s="87"/>
      <c r="M802" s="87"/>
      <c r="N802" s="87"/>
      <c r="O802" s="87"/>
      <c r="P802" s="87"/>
      <c r="Q802" s="87"/>
      <c r="R802" s="87"/>
      <c r="S802" s="87"/>
      <c r="T802" s="87"/>
      <c r="U802" s="87"/>
      <c r="V802" s="87"/>
      <c r="W802" s="87"/>
      <c r="X802" s="87"/>
      <c r="Y802" s="87"/>
      <c r="Z802" s="87"/>
      <c r="AA802" s="87"/>
      <c r="AB802" s="87"/>
    </row>
    <row r="803" spans="1:28">
      <c r="A803" s="87"/>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c r="AA803" s="87"/>
      <c r="AB803" s="87"/>
    </row>
    <row r="804" spans="1:28">
      <c r="A804" s="87"/>
      <c r="B804" s="87"/>
      <c r="C804" s="87"/>
      <c r="D804" s="87"/>
      <c r="E804" s="87"/>
      <c r="F804" s="87"/>
      <c r="G804" s="87"/>
      <c r="H804" s="87"/>
      <c r="I804" s="87"/>
      <c r="J804" s="87"/>
      <c r="K804" s="87"/>
      <c r="L804" s="87"/>
      <c r="M804" s="87"/>
      <c r="N804" s="87"/>
      <c r="O804" s="87"/>
      <c r="P804" s="87"/>
      <c r="Q804" s="87"/>
      <c r="R804" s="87"/>
      <c r="S804" s="87"/>
      <c r="T804" s="87"/>
      <c r="U804" s="87"/>
      <c r="V804" s="87"/>
      <c r="W804" s="87"/>
      <c r="X804" s="87"/>
      <c r="Y804" s="87"/>
      <c r="Z804" s="87"/>
      <c r="AA804" s="87"/>
      <c r="AB804" s="87"/>
    </row>
    <row r="805" spans="1:28">
      <c r="A805" s="87"/>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c r="AA805" s="87"/>
      <c r="AB805" s="87"/>
    </row>
    <row r="806" spans="1:28">
      <c r="A806" s="87"/>
      <c r="B806" s="87"/>
      <c r="C806" s="87"/>
      <c r="D806" s="87"/>
      <c r="E806" s="87"/>
      <c r="F806" s="87"/>
      <c r="G806" s="87"/>
      <c r="H806" s="87"/>
      <c r="I806" s="87"/>
      <c r="J806" s="87"/>
      <c r="K806" s="87"/>
      <c r="L806" s="87"/>
      <c r="M806" s="87"/>
      <c r="N806" s="87"/>
      <c r="O806" s="87"/>
      <c r="P806" s="87"/>
      <c r="Q806" s="87"/>
      <c r="R806" s="87"/>
      <c r="S806" s="87"/>
      <c r="T806" s="87"/>
      <c r="U806" s="87"/>
      <c r="V806" s="87"/>
      <c r="W806" s="87"/>
      <c r="X806" s="87"/>
      <c r="Y806" s="87"/>
      <c r="Z806" s="87"/>
      <c r="AA806" s="87"/>
      <c r="AB806" s="87"/>
    </row>
    <row r="807" spans="1:28">
      <c r="A807" s="87"/>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c r="AA807" s="87"/>
      <c r="AB807" s="87"/>
    </row>
    <row r="808" spans="1:28">
      <c r="A808" s="87"/>
      <c r="B808" s="87"/>
      <c r="C808" s="87"/>
      <c r="D808" s="87"/>
      <c r="E808" s="87"/>
      <c r="F808" s="87"/>
      <c r="G808" s="87"/>
      <c r="H808" s="87"/>
      <c r="I808" s="87"/>
      <c r="J808" s="87"/>
      <c r="K808" s="87"/>
      <c r="L808" s="87"/>
      <c r="M808" s="87"/>
      <c r="N808" s="87"/>
      <c r="O808" s="87"/>
      <c r="P808" s="87"/>
      <c r="Q808" s="87"/>
      <c r="R808" s="87"/>
      <c r="S808" s="87"/>
      <c r="T808" s="87"/>
      <c r="U808" s="87"/>
      <c r="V808" s="87"/>
      <c r="W808" s="87"/>
      <c r="X808" s="87"/>
      <c r="Y808" s="87"/>
      <c r="Z808" s="87"/>
      <c r="AA808" s="87"/>
      <c r="AB808" s="87"/>
    </row>
    <row r="809" spans="1:28">
      <c r="A809" s="87"/>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c r="AA809" s="87"/>
      <c r="AB809" s="87"/>
    </row>
    <row r="810" spans="1:28">
      <c r="A810" s="87"/>
      <c r="B810" s="87"/>
      <c r="C810" s="87"/>
      <c r="D810" s="87"/>
      <c r="E810" s="87"/>
      <c r="F810" s="87"/>
      <c r="G810" s="87"/>
      <c r="H810" s="87"/>
      <c r="I810" s="87"/>
      <c r="J810" s="87"/>
      <c r="K810" s="87"/>
      <c r="L810" s="87"/>
      <c r="M810" s="87"/>
      <c r="N810" s="87"/>
      <c r="O810" s="87"/>
      <c r="P810" s="87"/>
      <c r="Q810" s="87"/>
      <c r="R810" s="87"/>
      <c r="S810" s="87"/>
      <c r="T810" s="87"/>
      <c r="U810" s="87"/>
      <c r="V810" s="87"/>
      <c r="W810" s="87"/>
      <c r="X810" s="87"/>
      <c r="Y810" s="87"/>
      <c r="Z810" s="87"/>
      <c r="AA810" s="87"/>
      <c r="AB810" s="87"/>
    </row>
    <row r="811" spans="1:28">
      <c r="A811" s="87"/>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c r="AA811" s="87"/>
      <c r="AB811" s="87"/>
    </row>
    <row r="812" spans="1:28">
      <c r="A812" s="87"/>
      <c r="B812" s="87"/>
      <c r="C812" s="87"/>
      <c r="D812" s="87"/>
      <c r="E812" s="87"/>
      <c r="F812" s="87"/>
      <c r="G812" s="87"/>
      <c r="H812" s="87"/>
      <c r="I812" s="87"/>
      <c r="J812" s="87"/>
      <c r="K812" s="87"/>
      <c r="L812" s="87"/>
      <c r="M812" s="87"/>
      <c r="N812" s="87"/>
      <c r="O812" s="87"/>
      <c r="P812" s="87"/>
      <c r="Q812" s="87"/>
      <c r="R812" s="87"/>
      <c r="S812" s="87"/>
      <c r="T812" s="87"/>
      <c r="U812" s="87"/>
      <c r="V812" s="87"/>
      <c r="W812" s="87"/>
      <c r="X812" s="87"/>
      <c r="Y812" s="87"/>
      <c r="Z812" s="87"/>
      <c r="AA812" s="87"/>
      <c r="AB812" s="87"/>
    </row>
    <row r="813" spans="1:28">
      <c r="A813" s="87"/>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c r="AA813" s="87"/>
      <c r="AB813" s="87"/>
    </row>
    <row r="814" spans="1:28">
      <c r="A814" s="87"/>
      <c r="B814" s="87"/>
      <c r="C814" s="87"/>
      <c r="D814" s="87"/>
      <c r="E814" s="87"/>
      <c r="F814" s="87"/>
      <c r="G814" s="87"/>
      <c r="H814" s="87"/>
      <c r="I814" s="87"/>
      <c r="J814" s="87"/>
      <c r="K814" s="87"/>
      <c r="L814" s="87"/>
      <c r="M814" s="87"/>
      <c r="N814" s="87"/>
      <c r="O814" s="87"/>
      <c r="P814" s="87"/>
      <c r="Q814" s="87"/>
      <c r="R814" s="87"/>
      <c r="S814" s="87"/>
      <c r="T814" s="87"/>
      <c r="U814" s="87"/>
      <c r="V814" s="87"/>
      <c r="W814" s="87"/>
      <c r="X814" s="87"/>
      <c r="Y814" s="87"/>
      <c r="Z814" s="87"/>
      <c r="AA814" s="87"/>
      <c r="AB814" s="87"/>
    </row>
    <row r="815" spans="1:28">
      <c r="A815" s="87"/>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c r="AA815" s="87"/>
      <c r="AB815" s="87"/>
    </row>
    <row r="816" spans="1:28">
      <c r="A816" s="87"/>
      <c r="B816" s="87"/>
      <c r="C816" s="87"/>
      <c r="D816" s="87"/>
      <c r="E816" s="87"/>
      <c r="F816" s="87"/>
      <c r="G816" s="87"/>
      <c r="H816" s="87"/>
      <c r="I816" s="87"/>
      <c r="J816" s="87"/>
      <c r="K816" s="87"/>
      <c r="L816" s="87"/>
      <c r="M816" s="87"/>
      <c r="N816" s="87"/>
      <c r="O816" s="87"/>
      <c r="P816" s="87"/>
      <c r="Q816" s="87"/>
      <c r="R816" s="87"/>
      <c r="S816" s="87"/>
      <c r="T816" s="87"/>
      <c r="U816" s="87"/>
      <c r="V816" s="87"/>
      <c r="W816" s="87"/>
      <c r="X816" s="87"/>
      <c r="Y816" s="87"/>
      <c r="Z816" s="87"/>
      <c r="AA816" s="87"/>
      <c r="AB816" s="87"/>
    </row>
    <row r="817" spans="1:28">
      <c r="A817" s="87"/>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c r="AA817" s="87"/>
      <c r="AB817" s="87"/>
    </row>
    <row r="818" spans="1:28">
      <c r="A818" s="87"/>
      <c r="B818" s="87"/>
      <c r="C818" s="87"/>
      <c r="D818" s="87"/>
      <c r="E818" s="87"/>
      <c r="F818" s="87"/>
      <c r="G818" s="87"/>
      <c r="H818" s="87"/>
      <c r="I818" s="87"/>
      <c r="J818" s="87"/>
      <c r="K818" s="87"/>
      <c r="L818" s="87"/>
      <c r="M818" s="87"/>
      <c r="N818" s="87"/>
      <c r="O818" s="87"/>
      <c r="P818" s="87"/>
      <c r="Q818" s="87"/>
      <c r="R818" s="87"/>
      <c r="S818" s="87"/>
      <c r="T818" s="87"/>
      <c r="U818" s="87"/>
      <c r="V818" s="87"/>
      <c r="W818" s="87"/>
      <c r="X818" s="87"/>
      <c r="Y818" s="87"/>
      <c r="Z818" s="87"/>
      <c r="AA818" s="87"/>
      <c r="AB818" s="87"/>
    </row>
    <row r="819" spans="1:28">
      <c r="A819" s="87"/>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c r="AA819" s="87"/>
      <c r="AB819" s="87"/>
    </row>
    <row r="820" spans="1:28">
      <c r="A820" s="87"/>
      <c r="B820" s="87"/>
      <c r="C820" s="87"/>
      <c r="D820" s="87"/>
      <c r="E820" s="87"/>
      <c r="F820" s="87"/>
      <c r="G820" s="87"/>
      <c r="H820" s="87"/>
      <c r="I820" s="87"/>
      <c r="J820" s="87"/>
      <c r="K820" s="87"/>
      <c r="L820" s="87"/>
      <c r="M820" s="87"/>
      <c r="N820" s="87"/>
      <c r="O820" s="87"/>
      <c r="P820" s="87"/>
      <c r="Q820" s="87"/>
      <c r="R820" s="87"/>
      <c r="S820" s="87"/>
      <c r="T820" s="87"/>
      <c r="U820" s="87"/>
      <c r="V820" s="87"/>
      <c r="W820" s="87"/>
      <c r="X820" s="87"/>
      <c r="Y820" s="87"/>
      <c r="Z820" s="87"/>
      <c r="AA820" s="87"/>
      <c r="AB820" s="87"/>
    </row>
    <row r="821" spans="1:28">
      <c r="A821" s="87"/>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c r="AA821" s="87"/>
      <c r="AB821" s="87"/>
    </row>
    <row r="822" spans="1:28">
      <c r="A822" s="87"/>
      <c r="B822" s="87"/>
      <c r="C822" s="87"/>
      <c r="D822" s="87"/>
      <c r="E822" s="87"/>
      <c r="F822" s="87"/>
      <c r="G822" s="87"/>
      <c r="H822" s="87"/>
      <c r="I822" s="87"/>
      <c r="J822" s="87"/>
      <c r="K822" s="87"/>
      <c r="L822" s="87"/>
      <c r="M822" s="87"/>
      <c r="N822" s="87"/>
      <c r="O822" s="87"/>
      <c r="P822" s="87"/>
      <c r="Q822" s="87"/>
      <c r="R822" s="87"/>
      <c r="S822" s="87"/>
      <c r="T822" s="87"/>
      <c r="U822" s="87"/>
      <c r="V822" s="87"/>
      <c r="W822" s="87"/>
      <c r="X822" s="87"/>
      <c r="Y822" s="87"/>
      <c r="Z822" s="87"/>
      <c r="AA822" s="87"/>
      <c r="AB822" s="87"/>
    </row>
    <row r="823" spans="1:28">
      <c r="A823" s="87"/>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c r="AA823" s="87"/>
      <c r="AB823" s="87"/>
    </row>
    <row r="824" spans="1:28">
      <c r="A824" s="87"/>
      <c r="B824" s="87"/>
      <c r="C824" s="87"/>
      <c r="D824" s="87"/>
      <c r="E824" s="87"/>
      <c r="F824" s="87"/>
      <c r="G824" s="87"/>
      <c r="H824" s="87"/>
      <c r="I824" s="87"/>
      <c r="J824" s="87"/>
      <c r="K824" s="87"/>
      <c r="L824" s="87"/>
      <c r="M824" s="87"/>
      <c r="N824" s="87"/>
      <c r="O824" s="87"/>
      <c r="P824" s="87"/>
      <c r="Q824" s="87"/>
      <c r="R824" s="87"/>
      <c r="S824" s="87"/>
      <c r="T824" s="87"/>
      <c r="U824" s="87"/>
      <c r="V824" s="87"/>
      <c r="W824" s="87"/>
      <c r="X824" s="87"/>
      <c r="Y824" s="87"/>
      <c r="Z824" s="87"/>
      <c r="AA824" s="87"/>
      <c r="AB824" s="87"/>
    </row>
    <row r="825" spans="1:28">
      <c r="A825" s="87"/>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c r="AA825" s="87"/>
      <c r="AB825" s="87"/>
    </row>
    <row r="826" spans="1:28">
      <c r="A826" s="87"/>
      <c r="B826" s="87"/>
      <c r="C826" s="87"/>
      <c r="D826" s="87"/>
      <c r="E826" s="87"/>
      <c r="F826" s="87"/>
      <c r="G826" s="87"/>
      <c r="H826" s="87"/>
      <c r="I826" s="87"/>
      <c r="J826" s="87"/>
      <c r="K826" s="87"/>
      <c r="L826" s="87"/>
      <c r="M826" s="87"/>
      <c r="N826" s="87"/>
      <c r="O826" s="87"/>
      <c r="P826" s="87"/>
      <c r="Q826" s="87"/>
      <c r="R826" s="87"/>
      <c r="S826" s="87"/>
      <c r="T826" s="87"/>
      <c r="U826" s="87"/>
      <c r="V826" s="87"/>
      <c r="W826" s="87"/>
      <c r="X826" s="87"/>
      <c r="Y826" s="87"/>
      <c r="Z826" s="87"/>
      <c r="AA826" s="87"/>
      <c r="AB826" s="87"/>
    </row>
    <row r="827" spans="1:28">
      <c r="A827" s="87"/>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c r="AA827" s="87"/>
      <c r="AB827" s="87"/>
    </row>
    <row r="828" spans="1:28">
      <c r="A828" s="87"/>
      <c r="B828" s="87"/>
      <c r="C828" s="87"/>
      <c r="D828" s="87"/>
      <c r="E828" s="87"/>
      <c r="F828" s="87"/>
      <c r="G828" s="87"/>
      <c r="H828" s="87"/>
      <c r="I828" s="87"/>
      <c r="J828" s="87"/>
      <c r="K828" s="87"/>
      <c r="L828" s="87"/>
      <c r="M828" s="87"/>
      <c r="N828" s="87"/>
      <c r="O828" s="87"/>
      <c r="P828" s="87"/>
      <c r="Q828" s="87"/>
      <c r="R828" s="87"/>
      <c r="S828" s="87"/>
      <c r="T828" s="87"/>
      <c r="U828" s="87"/>
      <c r="V828" s="87"/>
      <c r="W828" s="87"/>
      <c r="X828" s="87"/>
      <c r="Y828" s="87"/>
      <c r="Z828" s="87"/>
      <c r="AA828" s="87"/>
      <c r="AB828" s="87"/>
    </row>
    <row r="829" spans="1:28">
      <c r="A829" s="87"/>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c r="AA829" s="87"/>
      <c r="AB829" s="87"/>
    </row>
    <row r="830" spans="1:28">
      <c r="A830" s="87"/>
      <c r="B830" s="87"/>
      <c r="C830" s="87"/>
      <c r="D830" s="87"/>
      <c r="E830" s="87"/>
      <c r="F830" s="87"/>
      <c r="G830" s="87"/>
      <c r="H830" s="87"/>
      <c r="I830" s="87"/>
      <c r="J830" s="87"/>
      <c r="K830" s="87"/>
      <c r="L830" s="87"/>
      <c r="M830" s="87"/>
      <c r="N830" s="87"/>
      <c r="O830" s="87"/>
      <c r="P830" s="87"/>
      <c r="Q830" s="87"/>
      <c r="R830" s="87"/>
      <c r="S830" s="87"/>
      <c r="T830" s="87"/>
      <c r="U830" s="87"/>
      <c r="V830" s="87"/>
      <c r="W830" s="87"/>
      <c r="X830" s="87"/>
      <c r="Y830" s="87"/>
      <c r="Z830" s="87"/>
      <c r="AA830" s="87"/>
      <c r="AB830" s="87"/>
    </row>
    <row r="831" spans="1:28">
      <c r="A831" s="87"/>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c r="AA831" s="87"/>
      <c r="AB831" s="87"/>
    </row>
    <row r="832" spans="1:28">
      <c r="A832" s="87"/>
      <c r="B832" s="87"/>
      <c r="C832" s="87"/>
      <c r="D832" s="87"/>
      <c r="E832" s="87"/>
      <c r="F832" s="87"/>
      <c r="G832" s="87"/>
      <c r="H832" s="87"/>
      <c r="I832" s="87"/>
      <c r="J832" s="87"/>
      <c r="K832" s="87"/>
      <c r="L832" s="87"/>
      <c r="M832" s="87"/>
      <c r="N832" s="87"/>
      <c r="O832" s="87"/>
      <c r="P832" s="87"/>
      <c r="Q832" s="87"/>
      <c r="R832" s="87"/>
      <c r="S832" s="87"/>
      <c r="T832" s="87"/>
      <c r="U832" s="87"/>
      <c r="V832" s="87"/>
      <c r="W832" s="87"/>
      <c r="X832" s="87"/>
      <c r="Y832" s="87"/>
      <c r="Z832" s="87"/>
      <c r="AA832" s="87"/>
      <c r="AB832" s="87"/>
    </row>
    <row r="833" spans="1:28">
      <c r="A833" s="87"/>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c r="AA833" s="87"/>
      <c r="AB833" s="87"/>
    </row>
    <row r="834" spans="1:28">
      <c r="A834" s="87"/>
      <c r="B834" s="87"/>
      <c r="C834" s="87"/>
      <c r="D834" s="87"/>
      <c r="E834" s="87"/>
      <c r="F834" s="87"/>
      <c r="G834" s="87"/>
      <c r="H834" s="87"/>
      <c r="I834" s="87"/>
      <c r="J834" s="87"/>
      <c r="K834" s="87"/>
      <c r="L834" s="87"/>
      <c r="M834" s="87"/>
      <c r="N834" s="87"/>
      <c r="O834" s="87"/>
      <c r="P834" s="87"/>
      <c r="Q834" s="87"/>
      <c r="R834" s="87"/>
      <c r="S834" s="87"/>
      <c r="T834" s="87"/>
      <c r="U834" s="87"/>
      <c r="V834" s="87"/>
      <c r="W834" s="87"/>
      <c r="X834" s="87"/>
      <c r="Y834" s="87"/>
      <c r="Z834" s="87"/>
      <c r="AA834" s="87"/>
      <c r="AB834" s="87"/>
    </row>
    <row r="835" spans="1:28">
      <c r="A835" s="87"/>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c r="AA835" s="87"/>
      <c r="AB835" s="87"/>
    </row>
    <row r="836" spans="1:28">
      <c r="A836" s="87"/>
      <c r="B836" s="87"/>
      <c r="C836" s="87"/>
      <c r="D836" s="87"/>
      <c r="E836" s="87"/>
      <c r="F836" s="87"/>
      <c r="G836" s="87"/>
      <c r="H836" s="87"/>
      <c r="I836" s="87"/>
      <c r="J836" s="87"/>
      <c r="K836" s="87"/>
      <c r="L836" s="87"/>
      <c r="M836" s="87"/>
      <c r="N836" s="87"/>
      <c r="O836" s="87"/>
      <c r="P836" s="87"/>
      <c r="Q836" s="87"/>
      <c r="R836" s="87"/>
      <c r="S836" s="87"/>
      <c r="T836" s="87"/>
      <c r="U836" s="87"/>
      <c r="V836" s="87"/>
      <c r="W836" s="87"/>
      <c r="X836" s="87"/>
      <c r="Y836" s="87"/>
      <c r="Z836" s="87"/>
      <c r="AA836" s="87"/>
      <c r="AB836" s="87"/>
    </row>
    <row r="837" spans="1:28">
      <c r="A837" s="87"/>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c r="AA837" s="87"/>
      <c r="AB837" s="87"/>
    </row>
    <row r="838" spans="1:28">
      <c r="A838" s="87"/>
      <c r="B838" s="87"/>
      <c r="C838" s="87"/>
      <c r="D838" s="87"/>
      <c r="E838" s="87"/>
      <c r="F838" s="87"/>
      <c r="G838" s="87"/>
      <c r="H838" s="87"/>
      <c r="I838" s="87"/>
      <c r="J838" s="87"/>
      <c r="K838" s="87"/>
      <c r="L838" s="87"/>
      <c r="M838" s="87"/>
      <c r="N838" s="87"/>
      <c r="O838" s="87"/>
      <c r="P838" s="87"/>
      <c r="Q838" s="87"/>
      <c r="R838" s="87"/>
      <c r="S838" s="87"/>
      <c r="T838" s="87"/>
      <c r="U838" s="87"/>
      <c r="V838" s="87"/>
      <c r="W838" s="87"/>
      <c r="X838" s="87"/>
      <c r="Y838" s="87"/>
      <c r="Z838" s="87"/>
      <c r="AA838" s="87"/>
      <c r="AB838" s="87"/>
    </row>
    <row r="839" spans="1:28">
      <c r="A839" s="87"/>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c r="AA839" s="87"/>
      <c r="AB839" s="87"/>
    </row>
    <row r="840" spans="1:28">
      <c r="A840" s="87"/>
      <c r="B840" s="87"/>
      <c r="C840" s="87"/>
      <c r="D840" s="87"/>
      <c r="E840" s="87"/>
      <c r="F840" s="87"/>
      <c r="G840" s="87"/>
      <c r="H840" s="87"/>
      <c r="I840" s="87"/>
      <c r="J840" s="87"/>
      <c r="K840" s="87"/>
      <c r="L840" s="87"/>
      <c r="M840" s="87"/>
      <c r="N840" s="87"/>
      <c r="O840" s="87"/>
      <c r="P840" s="87"/>
      <c r="Q840" s="87"/>
      <c r="R840" s="87"/>
      <c r="S840" s="87"/>
      <c r="T840" s="87"/>
      <c r="U840" s="87"/>
      <c r="V840" s="87"/>
      <c r="W840" s="87"/>
      <c r="X840" s="87"/>
      <c r="Y840" s="87"/>
      <c r="Z840" s="87"/>
      <c r="AA840" s="87"/>
      <c r="AB840" s="87"/>
    </row>
    <row r="841" spans="1:28">
      <c r="A841" s="87"/>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c r="AA841" s="87"/>
      <c r="AB841" s="87"/>
    </row>
    <row r="842" spans="1:28">
      <c r="A842" s="87"/>
      <c r="B842" s="87"/>
      <c r="C842" s="87"/>
      <c r="D842" s="87"/>
      <c r="E842" s="87"/>
      <c r="F842" s="87"/>
      <c r="G842" s="87"/>
      <c r="H842" s="87"/>
      <c r="I842" s="87"/>
      <c r="J842" s="87"/>
      <c r="K842" s="87"/>
      <c r="L842" s="87"/>
      <c r="M842" s="87"/>
      <c r="N842" s="87"/>
      <c r="O842" s="87"/>
      <c r="P842" s="87"/>
      <c r="Q842" s="87"/>
      <c r="R842" s="87"/>
      <c r="S842" s="87"/>
      <c r="T842" s="87"/>
      <c r="U842" s="87"/>
      <c r="V842" s="87"/>
      <c r="W842" s="87"/>
      <c r="X842" s="87"/>
      <c r="Y842" s="87"/>
      <c r="Z842" s="87"/>
      <c r="AA842" s="87"/>
      <c r="AB842" s="87"/>
    </row>
    <row r="843" spans="1:28">
      <c r="A843" s="87"/>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c r="AA843" s="87"/>
      <c r="AB843" s="87"/>
    </row>
    <row r="844" spans="1:28">
      <c r="A844" s="87"/>
      <c r="B844" s="87"/>
      <c r="C844" s="87"/>
      <c r="D844" s="87"/>
      <c r="E844" s="87"/>
      <c r="F844" s="87"/>
      <c r="G844" s="87"/>
      <c r="H844" s="87"/>
      <c r="I844" s="87"/>
      <c r="J844" s="87"/>
      <c r="K844" s="87"/>
      <c r="L844" s="87"/>
      <c r="M844" s="87"/>
      <c r="N844" s="87"/>
      <c r="O844" s="87"/>
      <c r="P844" s="87"/>
      <c r="Q844" s="87"/>
      <c r="R844" s="87"/>
      <c r="S844" s="87"/>
      <c r="T844" s="87"/>
      <c r="U844" s="87"/>
      <c r="V844" s="87"/>
      <c r="W844" s="87"/>
      <c r="X844" s="87"/>
      <c r="Y844" s="87"/>
      <c r="Z844" s="87"/>
      <c r="AA844" s="87"/>
      <c r="AB844" s="87"/>
    </row>
    <row r="845" spans="1:28">
      <c r="A845" s="87"/>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c r="AA845" s="87"/>
      <c r="AB845" s="87"/>
    </row>
    <row r="846" spans="1:28">
      <c r="A846" s="87"/>
      <c r="B846" s="87"/>
      <c r="C846" s="87"/>
      <c r="D846" s="87"/>
      <c r="E846" s="87"/>
      <c r="F846" s="87"/>
      <c r="G846" s="87"/>
      <c r="H846" s="87"/>
      <c r="I846" s="87"/>
      <c r="J846" s="87"/>
      <c r="K846" s="87"/>
      <c r="L846" s="87"/>
      <c r="M846" s="87"/>
      <c r="N846" s="87"/>
      <c r="O846" s="87"/>
      <c r="P846" s="87"/>
      <c r="Q846" s="87"/>
      <c r="R846" s="87"/>
      <c r="S846" s="87"/>
      <c r="T846" s="87"/>
      <c r="U846" s="87"/>
      <c r="V846" s="87"/>
      <c r="W846" s="87"/>
      <c r="X846" s="87"/>
      <c r="Y846" s="87"/>
      <c r="Z846" s="87"/>
      <c r="AA846" s="87"/>
      <c r="AB846" s="87"/>
    </row>
    <row r="847" spans="1:28">
      <c r="A847" s="87"/>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c r="AA847" s="87"/>
      <c r="AB847" s="87"/>
    </row>
    <row r="848" spans="1:28">
      <c r="A848" s="87"/>
      <c r="B848" s="87"/>
      <c r="C848" s="87"/>
      <c r="D848" s="87"/>
      <c r="E848" s="87"/>
      <c r="F848" s="87"/>
      <c r="G848" s="87"/>
      <c r="H848" s="87"/>
      <c r="I848" s="87"/>
      <c r="J848" s="87"/>
      <c r="K848" s="87"/>
      <c r="L848" s="87"/>
      <c r="M848" s="87"/>
      <c r="N848" s="87"/>
      <c r="O848" s="87"/>
      <c r="P848" s="87"/>
      <c r="Q848" s="87"/>
      <c r="R848" s="87"/>
      <c r="S848" s="87"/>
      <c r="T848" s="87"/>
      <c r="U848" s="87"/>
      <c r="V848" s="87"/>
      <c r="W848" s="87"/>
      <c r="X848" s="87"/>
      <c r="Y848" s="87"/>
      <c r="Z848" s="87"/>
      <c r="AA848" s="87"/>
      <c r="AB848" s="87"/>
    </row>
    <row r="849" spans="1:28">
      <c r="A849" s="87"/>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c r="AA849" s="87"/>
      <c r="AB849" s="87"/>
    </row>
    <row r="850" spans="1:28">
      <c r="A850" s="87"/>
      <c r="B850" s="87"/>
      <c r="C850" s="87"/>
      <c r="D850" s="87"/>
      <c r="E850" s="87"/>
      <c r="F850" s="87"/>
      <c r="G850" s="87"/>
      <c r="H850" s="87"/>
      <c r="I850" s="87"/>
      <c r="J850" s="87"/>
      <c r="K850" s="87"/>
      <c r="L850" s="87"/>
      <c r="M850" s="87"/>
      <c r="N850" s="87"/>
      <c r="O850" s="87"/>
      <c r="P850" s="87"/>
      <c r="Q850" s="87"/>
      <c r="R850" s="87"/>
      <c r="S850" s="87"/>
      <c r="T850" s="87"/>
      <c r="U850" s="87"/>
      <c r="V850" s="87"/>
      <c r="W850" s="87"/>
      <c r="X850" s="87"/>
      <c r="Y850" s="87"/>
      <c r="Z850" s="87"/>
      <c r="AA850" s="87"/>
      <c r="AB850" s="87"/>
    </row>
    <row r="851" spans="1:28">
      <c r="A851" s="87"/>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c r="AA851" s="87"/>
      <c r="AB851" s="87"/>
    </row>
    <row r="852" spans="1:28">
      <c r="A852" s="87"/>
      <c r="B852" s="87"/>
      <c r="C852" s="87"/>
      <c r="D852" s="87"/>
      <c r="E852" s="87"/>
      <c r="F852" s="87"/>
      <c r="G852" s="87"/>
      <c r="H852" s="87"/>
      <c r="I852" s="87"/>
      <c r="J852" s="87"/>
      <c r="K852" s="87"/>
      <c r="L852" s="87"/>
      <c r="M852" s="87"/>
      <c r="N852" s="87"/>
      <c r="O852" s="87"/>
      <c r="P852" s="87"/>
      <c r="Q852" s="87"/>
      <c r="R852" s="87"/>
      <c r="S852" s="87"/>
      <c r="T852" s="87"/>
      <c r="U852" s="87"/>
      <c r="V852" s="87"/>
      <c r="W852" s="87"/>
      <c r="X852" s="87"/>
      <c r="Y852" s="87"/>
      <c r="Z852" s="87"/>
      <c r="AA852" s="87"/>
      <c r="AB852" s="87"/>
    </row>
    <row r="853" spans="1:28">
      <c r="A853" s="87"/>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c r="AA853" s="87"/>
      <c r="AB853" s="87"/>
    </row>
    <row r="854" spans="1:28">
      <c r="A854" s="87"/>
      <c r="B854" s="87"/>
      <c r="C854" s="87"/>
      <c r="D854" s="87"/>
      <c r="E854" s="87"/>
      <c r="F854" s="87"/>
      <c r="G854" s="87"/>
      <c r="H854" s="87"/>
      <c r="I854" s="87"/>
      <c r="J854" s="87"/>
      <c r="K854" s="87"/>
      <c r="L854" s="87"/>
      <c r="M854" s="87"/>
      <c r="N854" s="87"/>
      <c r="O854" s="87"/>
      <c r="P854" s="87"/>
      <c r="Q854" s="87"/>
      <c r="R854" s="87"/>
      <c r="S854" s="87"/>
      <c r="T854" s="87"/>
      <c r="U854" s="87"/>
      <c r="V854" s="87"/>
      <c r="W854" s="87"/>
      <c r="X854" s="87"/>
      <c r="Y854" s="87"/>
      <c r="Z854" s="87"/>
      <c r="AA854" s="87"/>
      <c r="AB854" s="87"/>
    </row>
    <row r="855" spans="1:28">
      <c r="A855" s="87"/>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c r="AA855" s="87"/>
      <c r="AB855" s="87"/>
    </row>
    <row r="856" spans="1:28">
      <c r="A856" s="87"/>
      <c r="B856" s="87"/>
      <c r="C856" s="87"/>
      <c r="D856" s="87"/>
      <c r="E856" s="87"/>
      <c r="F856" s="87"/>
      <c r="G856" s="87"/>
      <c r="H856" s="87"/>
      <c r="I856" s="87"/>
      <c r="J856" s="87"/>
      <c r="K856" s="87"/>
      <c r="L856" s="87"/>
      <c r="M856" s="87"/>
      <c r="N856" s="87"/>
      <c r="O856" s="87"/>
      <c r="P856" s="87"/>
      <c r="Q856" s="87"/>
      <c r="R856" s="87"/>
      <c r="S856" s="87"/>
      <c r="T856" s="87"/>
      <c r="U856" s="87"/>
      <c r="V856" s="87"/>
      <c r="W856" s="87"/>
      <c r="X856" s="87"/>
      <c r="Y856" s="87"/>
      <c r="Z856" s="87"/>
      <c r="AA856" s="87"/>
      <c r="AB856" s="87"/>
    </row>
    <row r="857" spans="1:28">
      <c r="A857" s="87"/>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c r="AA857" s="87"/>
      <c r="AB857" s="87"/>
    </row>
    <row r="858" spans="1:28">
      <c r="A858" s="87"/>
      <c r="B858" s="87"/>
      <c r="C858" s="87"/>
      <c r="D858" s="87"/>
      <c r="E858" s="87"/>
      <c r="F858" s="87"/>
      <c r="G858" s="87"/>
      <c r="H858" s="87"/>
      <c r="I858" s="87"/>
      <c r="J858" s="87"/>
      <c r="K858" s="87"/>
      <c r="L858" s="87"/>
      <c r="M858" s="87"/>
      <c r="N858" s="87"/>
      <c r="O858" s="87"/>
      <c r="P858" s="87"/>
      <c r="Q858" s="87"/>
      <c r="R858" s="87"/>
      <c r="S858" s="87"/>
      <c r="T858" s="87"/>
      <c r="U858" s="87"/>
      <c r="V858" s="87"/>
      <c r="W858" s="87"/>
      <c r="X858" s="87"/>
      <c r="Y858" s="87"/>
      <c r="Z858" s="87"/>
      <c r="AA858" s="87"/>
      <c r="AB858" s="87"/>
    </row>
    <row r="859" spans="1:28">
      <c r="A859" s="87"/>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c r="AA859" s="87"/>
      <c r="AB859" s="87"/>
    </row>
    <row r="860" spans="1:28">
      <c r="A860" s="87"/>
      <c r="B860" s="87"/>
      <c r="C860" s="87"/>
      <c r="D860" s="87"/>
      <c r="E860" s="87"/>
      <c r="F860" s="87"/>
      <c r="G860" s="87"/>
      <c r="H860" s="87"/>
      <c r="I860" s="87"/>
      <c r="J860" s="87"/>
      <c r="K860" s="87"/>
      <c r="L860" s="87"/>
      <c r="M860" s="87"/>
      <c r="N860" s="87"/>
      <c r="O860" s="87"/>
      <c r="P860" s="87"/>
      <c r="Q860" s="87"/>
      <c r="R860" s="87"/>
      <c r="S860" s="87"/>
      <c r="T860" s="87"/>
      <c r="U860" s="87"/>
      <c r="V860" s="87"/>
      <c r="W860" s="87"/>
      <c r="X860" s="87"/>
      <c r="Y860" s="87"/>
      <c r="Z860" s="87"/>
      <c r="AA860" s="87"/>
      <c r="AB860" s="87"/>
    </row>
    <row r="861" spans="1:28">
      <c r="A861" s="87"/>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c r="AA861" s="87"/>
      <c r="AB861" s="87"/>
    </row>
    <row r="862" spans="1:28">
      <c r="A862" s="87"/>
      <c r="B862" s="87"/>
      <c r="C862" s="87"/>
      <c r="D862" s="87"/>
      <c r="E862" s="87"/>
      <c r="F862" s="87"/>
      <c r="G862" s="87"/>
      <c r="H862" s="87"/>
      <c r="I862" s="87"/>
      <c r="J862" s="87"/>
      <c r="K862" s="87"/>
      <c r="L862" s="87"/>
      <c r="M862" s="87"/>
      <c r="N862" s="87"/>
      <c r="O862" s="87"/>
      <c r="P862" s="87"/>
      <c r="Q862" s="87"/>
      <c r="R862" s="87"/>
      <c r="S862" s="87"/>
      <c r="T862" s="87"/>
      <c r="U862" s="87"/>
      <c r="V862" s="87"/>
      <c r="W862" s="87"/>
      <c r="X862" s="87"/>
      <c r="Y862" s="87"/>
      <c r="Z862" s="87"/>
      <c r="AA862" s="87"/>
      <c r="AB862" s="87"/>
    </row>
    <row r="863" spans="1:28">
      <c r="A863" s="87"/>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c r="AA863" s="87"/>
      <c r="AB863" s="87"/>
    </row>
    <row r="864" spans="1:28">
      <c r="A864" s="87"/>
      <c r="B864" s="87"/>
      <c r="C864" s="87"/>
      <c r="D864" s="87"/>
      <c r="E864" s="87"/>
      <c r="F864" s="87"/>
      <c r="G864" s="87"/>
      <c r="H864" s="87"/>
      <c r="I864" s="87"/>
      <c r="J864" s="87"/>
      <c r="K864" s="87"/>
      <c r="L864" s="87"/>
      <c r="M864" s="87"/>
      <c r="N864" s="87"/>
      <c r="O864" s="87"/>
      <c r="P864" s="87"/>
      <c r="Q864" s="87"/>
      <c r="R864" s="87"/>
      <c r="S864" s="87"/>
      <c r="T864" s="87"/>
      <c r="U864" s="87"/>
      <c r="V864" s="87"/>
      <c r="W864" s="87"/>
      <c r="X864" s="87"/>
      <c r="Y864" s="87"/>
      <c r="Z864" s="87"/>
      <c r="AA864" s="87"/>
      <c r="AB864" s="87"/>
    </row>
    <row r="865" spans="1:28">
      <c r="A865" s="87"/>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c r="AA865" s="87"/>
      <c r="AB865" s="87"/>
    </row>
    <row r="866" spans="1:28">
      <c r="A866" s="87"/>
      <c r="B866" s="87"/>
      <c r="C866" s="87"/>
      <c r="D866" s="87"/>
      <c r="E866" s="87"/>
      <c r="F866" s="87"/>
      <c r="G866" s="87"/>
      <c r="H866" s="87"/>
      <c r="I866" s="87"/>
      <c r="J866" s="87"/>
      <c r="K866" s="87"/>
      <c r="L866" s="87"/>
      <c r="M866" s="87"/>
      <c r="N866" s="87"/>
      <c r="O866" s="87"/>
      <c r="P866" s="87"/>
      <c r="Q866" s="87"/>
      <c r="R866" s="87"/>
      <c r="S866" s="87"/>
      <c r="T866" s="87"/>
      <c r="U866" s="87"/>
      <c r="V866" s="87"/>
      <c r="W866" s="87"/>
      <c r="X866" s="87"/>
      <c r="Y866" s="87"/>
      <c r="Z866" s="87"/>
      <c r="AA866" s="87"/>
      <c r="AB866" s="87"/>
    </row>
    <row r="867" spans="1:28">
      <c r="A867" s="87"/>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c r="AA867" s="87"/>
      <c r="AB867" s="87"/>
    </row>
    <row r="868" spans="1:28">
      <c r="A868" s="87"/>
      <c r="B868" s="87"/>
      <c r="C868" s="87"/>
      <c r="D868" s="87"/>
      <c r="E868" s="87"/>
      <c r="F868" s="87"/>
      <c r="G868" s="87"/>
      <c r="H868" s="87"/>
      <c r="I868" s="87"/>
      <c r="J868" s="87"/>
      <c r="K868" s="87"/>
      <c r="L868" s="87"/>
      <c r="M868" s="87"/>
      <c r="N868" s="87"/>
      <c r="O868" s="87"/>
      <c r="P868" s="87"/>
      <c r="Q868" s="87"/>
      <c r="R868" s="87"/>
      <c r="S868" s="87"/>
      <c r="T868" s="87"/>
      <c r="U868" s="87"/>
      <c r="V868" s="87"/>
      <c r="W868" s="87"/>
      <c r="X868" s="87"/>
      <c r="Y868" s="87"/>
      <c r="Z868" s="87"/>
      <c r="AA868" s="87"/>
      <c r="AB868" s="87"/>
    </row>
    <row r="869" spans="1:28">
      <c r="A869" s="87"/>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c r="AA869" s="87"/>
      <c r="AB869" s="87"/>
    </row>
    <row r="870" spans="1:28">
      <c r="A870" s="87"/>
      <c r="B870" s="87"/>
      <c r="C870" s="87"/>
      <c r="D870" s="87"/>
      <c r="E870" s="87"/>
      <c r="F870" s="87"/>
      <c r="G870" s="87"/>
      <c r="H870" s="87"/>
      <c r="I870" s="87"/>
      <c r="J870" s="87"/>
      <c r="K870" s="87"/>
      <c r="L870" s="87"/>
      <c r="M870" s="87"/>
      <c r="N870" s="87"/>
      <c r="O870" s="87"/>
      <c r="P870" s="87"/>
      <c r="Q870" s="87"/>
      <c r="R870" s="87"/>
      <c r="S870" s="87"/>
      <c r="T870" s="87"/>
      <c r="U870" s="87"/>
      <c r="V870" s="87"/>
      <c r="W870" s="87"/>
      <c r="X870" s="87"/>
      <c r="Y870" s="87"/>
      <c r="Z870" s="87"/>
      <c r="AA870" s="87"/>
      <c r="AB870" s="87"/>
    </row>
    <row r="871" spans="1:28">
      <c r="A871" s="87"/>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c r="AA871" s="87"/>
      <c r="AB871" s="87"/>
    </row>
    <row r="872" spans="1:28">
      <c r="A872" s="87"/>
      <c r="B872" s="87"/>
      <c r="C872" s="87"/>
      <c r="D872" s="87"/>
      <c r="E872" s="87"/>
      <c r="F872" s="87"/>
      <c r="G872" s="87"/>
      <c r="H872" s="87"/>
      <c r="I872" s="87"/>
      <c r="J872" s="87"/>
      <c r="K872" s="87"/>
      <c r="L872" s="87"/>
      <c r="M872" s="87"/>
      <c r="N872" s="87"/>
      <c r="O872" s="87"/>
      <c r="P872" s="87"/>
      <c r="Q872" s="87"/>
      <c r="R872" s="87"/>
      <c r="S872" s="87"/>
      <c r="T872" s="87"/>
      <c r="U872" s="87"/>
      <c r="V872" s="87"/>
      <c r="W872" s="87"/>
      <c r="X872" s="87"/>
      <c r="Y872" s="87"/>
      <c r="Z872" s="87"/>
      <c r="AA872" s="87"/>
      <c r="AB872" s="87"/>
    </row>
    <row r="873" spans="1:28">
      <c r="A873" s="87"/>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c r="AA873" s="87"/>
      <c r="AB873" s="87"/>
    </row>
    <row r="874" spans="1:28">
      <c r="A874" s="87"/>
      <c r="B874" s="87"/>
      <c r="C874" s="87"/>
      <c r="D874" s="87"/>
      <c r="E874" s="87"/>
      <c r="F874" s="87"/>
      <c r="G874" s="87"/>
      <c r="H874" s="87"/>
      <c r="I874" s="87"/>
      <c r="J874" s="87"/>
      <c r="K874" s="87"/>
      <c r="L874" s="87"/>
      <c r="M874" s="87"/>
      <c r="N874" s="87"/>
      <c r="O874" s="87"/>
      <c r="P874" s="87"/>
      <c r="Q874" s="87"/>
      <c r="R874" s="87"/>
      <c r="S874" s="87"/>
      <c r="T874" s="87"/>
      <c r="U874" s="87"/>
      <c r="V874" s="87"/>
      <c r="W874" s="87"/>
      <c r="X874" s="87"/>
      <c r="Y874" s="87"/>
      <c r="Z874" s="87"/>
      <c r="AA874" s="87"/>
      <c r="AB874" s="87"/>
    </row>
    <row r="875" spans="1:28">
      <c r="A875" s="87"/>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c r="AA875" s="87"/>
      <c r="AB875" s="87"/>
    </row>
    <row r="876" spans="1:28">
      <c r="A876" s="87"/>
      <c r="B876" s="87"/>
      <c r="C876" s="87"/>
      <c r="D876" s="87"/>
      <c r="E876" s="87"/>
      <c r="F876" s="87"/>
      <c r="G876" s="87"/>
      <c r="H876" s="87"/>
      <c r="I876" s="87"/>
      <c r="J876" s="87"/>
      <c r="K876" s="87"/>
      <c r="L876" s="87"/>
      <c r="M876" s="87"/>
      <c r="N876" s="87"/>
      <c r="O876" s="87"/>
      <c r="P876" s="87"/>
      <c r="Q876" s="87"/>
      <c r="R876" s="87"/>
      <c r="S876" s="87"/>
      <c r="T876" s="87"/>
      <c r="U876" s="87"/>
      <c r="V876" s="87"/>
      <c r="W876" s="87"/>
      <c r="X876" s="87"/>
      <c r="Y876" s="87"/>
      <c r="Z876" s="87"/>
      <c r="AA876" s="87"/>
      <c r="AB876" s="87"/>
    </row>
    <row r="877" spans="1:28">
      <c r="A877" s="87"/>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c r="AA877" s="87"/>
      <c r="AB877" s="87"/>
    </row>
    <row r="878" spans="1:28">
      <c r="A878" s="87"/>
      <c r="B878" s="87"/>
      <c r="C878" s="87"/>
      <c r="D878" s="87"/>
      <c r="E878" s="87"/>
      <c r="F878" s="87"/>
      <c r="G878" s="87"/>
      <c r="H878" s="87"/>
      <c r="I878" s="87"/>
      <c r="J878" s="87"/>
      <c r="K878" s="87"/>
      <c r="L878" s="87"/>
      <c r="M878" s="87"/>
      <c r="N878" s="87"/>
      <c r="O878" s="87"/>
      <c r="P878" s="87"/>
      <c r="Q878" s="87"/>
      <c r="R878" s="87"/>
      <c r="S878" s="87"/>
      <c r="T878" s="87"/>
      <c r="U878" s="87"/>
      <c r="V878" s="87"/>
      <c r="W878" s="87"/>
      <c r="X878" s="87"/>
      <c r="Y878" s="87"/>
      <c r="Z878" s="87"/>
      <c r="AA878" s="87"/>
      <c r="AB878" s="87"/>
    </row>
    <row r="879" spans="1:28">
      <c r="A879" s="87"/>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c r="AA879" s="87"/>
      <c r="AB879" s="87"/>
    </row>
    <row r="880" spans="1:28">
      <c r="A880" s="87"/>
      <c r="B880" s="87"/>
      <c r="C880" s="87"/>
      <c r="D880" s="87"/>
      <c r="E880" s="87"/>
      <c r="F880" s="87"/>
      <c r="G880" s="87"/>
      <c r="H880" s="87"/>
      <c r="I880" s="87"/>
      <c r="J880" s="87"/>
      <c r="K880" s="87"/>
      <c r="L880" s="87"/>
      <c r="M880" s="87"/>
      <c r="N880" s="87"/>
      <c r="O880" s="87"/>
      <c r="P880" s="87"/>
      <c r="Q880" s="87"/>
      <c r="R880" s="87"/>
      <c r="S880" s="87"/>
      <c r="T880" s="87"/>
      <c r="U880" s="87"/>
      <c r="V880" s="87"/>
      <c r="W880" s="87"/>
      <c r="X880" s="87"/>
      <c r="Y880" s="87"/>
      <c r="Z880" s="87"/>
      <c r="AA880" s="87"/>
      <c r="AB880" s="87"/>
    </row>
    <row r="881" spans="1:28">
      <c r="A881" s="87"/>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c r="AA881" s="87"/>
      <c r="AB881" s="87"/>
    </row>
    <row r="882" spans="1:28">
      <c r="A882" s="87"/>
      <c r="B882" s="87"/>
      <c r="C882" s="87"/>
      <c r="D882" s="87"/>
      <c r="E882" s="87"/>
      <c r="F882" s="87"/>
      <c r="G882" s="87"/>
      <c r="H882" s="87"/>
      <c r="I882" s="87"/>
      <c r="J882" s="87"/>
      <c r="K882" s="87"/>
      <c r="L882" s="87"/>
      <c r="M882" s="87"/>
      <c r="N882" s="87"/>
      <c r="O882" s="87"/>
      <c r="P882" s="87"/>
      <c r="Q882" s="87"/>
      <c r="R882" s="87"/>
      <c r="S882" s="87"/>
      <c r="T882" s="87"/>
      <c r="U882" s="87"/>
      <c r="V882" s="87"/>
      <c r="W882" s="87"/>
      <c r="X882" s="87"/>
      <c r="Y882" s="87"/>
      <c r="Z882" s="87"/>
      <c r="AA882" s="87"/>
      <c r="AB882" s="87"/>
    </row>
    <row r="883" spans="1:28">
      <c r="A883" s="87"/>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c r="AA883" s="87"/>
      <c r="AB883" s="87"/>
    </row>
    <row r="884" spans="1:28">
      <c r="A884" s="87"/>
      <c r="B884" s="87"/>
      <c r="C884" s="87"/>
      <c r="D884" s="87"/>
      <c r="E884" s="87"/>
      <c r="F884" s="87"/>
      <c r="G884" s="87"/>
      <c r="H884" s="87"/>
      <c r="I884" s="87"/>
      <c r="J884" s="87"/>
      <c r="K884" s="87"/>
      <c r="L884" s="87"/>
      <c r="M884" s="87"/>
      <c r="N884" s="87"/>
      <c r="O884" s="87"/>
      <c r="P884" s="87"/>
      <c r="Q884" s="87"/>
      <c r="R884" s="87"/>
      <c r="S884" s="87"/>
      <c r="T884" s="87"/>
      <c r="U884" s="87"/>
      <c r="V884" s="87"/>
      <c r="W884" s="87"/>
      <c r="X884" s="87"/>
      <c r="Y884" s="87"/>
      <c r="Z884" s="87"/>
      <c r="AA884" s="87"/>
      <c r="AB884" s="87"/>
    </row>
    <row r="885" spans="1:28">
      <c r="A885" s="87"/>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c r="AA885" s="87"/>
      <c r="AB885" s="87"/>
    </row>
    <row r="886" spans="1:28">
      <c r="A886" s="87"/>
      <c r="B886" s="87"/>
      <c r="C886" s="87"/>
      <c r="D886" s="87"/>
      <c r="E886" s="87"/>
      <c r="F886" s="87"/>
      <c r="G886" s="87"/>
      <c r="H886" s="87"/>
      <c r="I886" s="87"/>
      <c r="J886" s="87"/>
      <c r="K886" s="87"/>
      <c r="L886" s="87"/>
      <c r="M886" s="87"/>
      <c r="N886" s="87"/>
      <c r="O886" s="87"/>
      <c r="P886" s="87"/>
      <c r="Q886" s="87"/>
      <c r="R886" s="87"/>
      <c r="S886" s="87"/>
      <c r="T886" s="87"/>
      <c r="U886" s="87"/>
      <c r="V886" s="87"/>
      <c r="W886" s="87"/>
      <c r="X886" s="87"/>
      <c r="Y886" s="87"/>
      <c r="Z886" s="87"/>
      <c r="AA886" s="87"/>
      <c r="AB886" s="87"/>
    </row>
    <row r="887" spans="1:28">
      <c r="A887" s="87"/>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c r="AA887" s="87"/>
      <c r="AB887" s="87"/>
    </row>
    <row r="888" spans="1:28">
      <c r="A888" s="87"/>
      <c r="B888" s="87"/>
      <c r="C888" s="87"/>
      <c r="D888" s="87"/>
      <c r="E888" s="87"/>
      <c r="F888" s="87"/>
      <c r="G888" s="87"/>
      <c r="H888" s="87"/>
      <c r="I888" s="87"/>
      <c r="J888" s="87"/>
      <c r="K888" s="87"/>
      <c r="L888" s="87"/>
      <c r="M888" s="87"/>
      <c r="N888" s="87"/>
      <c r="O888" s="87"/>
      <c r="P888" s="87"/>
      <c r="Q888" s="87"/>
      <c r="R888" s="87"/>
      <c r="S888" s="87"/>
      <c r="T888" s="87"/>
      <c r="U888" s="87"/>
      <c r="V888" s="87"/>
      <c r="W888" s="87"/>
      <c r="X888" s="87"/>
      <c r="Y888" s="87"/>
      <c r="Z888" s="87"/>
      <c r="AA888" s="87"/>
      <c r="AB888" s="87"/>
    </row>
    <row r="889" spans="1:28">
      <c r="A889" s="87"/>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c r="AA889" s="87"/>
      <c r="AB889" s="87"/>
    </row>
    <row r="890" spans="1:28">
      <c r="A890" s="87"/>
      <c r="B890" s="87"/>
      <c r="C890" s="87"/>
      <c r="D890" s="87"/>
      <c r="E890" s="87"/>
      <c r="F890" s="87"/>
      <c r="G890" s="87"/>
      <c r="H890" s="87"/>
      <c r="I890" s="87"/>
      <c r="J890" s="87"/>
      <c r="K890" s="87"/>
      <c r="L890" s="87"/>
      <c r="M890" s="87"/>
      <c r="N890" s="87"/>
      <c r="O890" s="87"/>
      <c r="P890" s="87"/>
      <c r="Q890" s="87"/>
      <c r="R890" s="87"/>
      <c r="S890" s="87"/>
      <c r="T890" s="87"/>
      <c r="U890" s="87"/>
      <c r="V890" s="87"/>
      <c r="W890" s="87"/>
      <c r="X890" s="87"/>
      <c r="Y890" s="87"/>
      <c r="Z890" s="87"/>
      <c r="AA890" s="87"/>
      <c r="AB890" s="87"/>
    </row>
    <row r="891" spans="1:28">
      <c r="A891" s="87"/>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c r="AA891" s="87"/>
      <c r="AB891" s="87"/>
    </row>
    <row r="892" spans="1:28">
      <c r="A892" s="87"/>
      <c r="B892" s="87"/>
      <c r="C892" s="87"/>
      <c r="D892" s="87"/>
      <c r="E892" s="87"/>
      <c r="F892" s="87"/>
      <c r="G892" s="87"/>
      <c r="H892" s="87"/>
      <c r="I892" s="87"/>
      <c r="J892" s="87"/>
      <c r="K892" s="87"/>
      <c r="L892" s="87"/>
      <c r="M892" s="87"/>
      <c r="N892" s="87"/>
      <c r="O892" s="87"/>
      <c r="P892" s="87"/>
      <c r="Q892" s="87"/>
      <c r="R892" s="87"/>
      <c r="S892" s="87"/>
      <c r="T892" s="87"/>
      <c r="U892" s="87"/>
      <c r="V892" s="87"/>
      <c r="W892" s="87"/>
      <c r="X892" s="87"/>
      <c r="Y892" s="87"/>
      <c r="Z892" s="87"/>
      <c r="AA892" s="87"/>
      <c r="AB892" s="87"/>
    </row>
    <row r="893" spans="1:28">
      <c r="A893" s="87"/>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c r="AA893" s="87"/>
      <c r="AB893" s="87"/>
    </row>
    <row r="894" spans="1:28">
      <c r="A894" s="87"/>
      <c r="B894" s="87"/>
      <c r="C894" s="87"/>
      <c r="D894" s="87"/>
      <c r="E894" s="87"/>
      <c r="F894" s="87"/>
      <c r="G894" s="87"/>
      <c r="H894" s="87"/>
      <c r="I894" s="87"/>
      <c r="J894" s="87"/>
      <c r="K894" s="87"/>
      <c r="L894" s="87"/>
      <c r="M894" s="87"/>
      <c r="N894" s="87"/>
      <c r="O894" s="87"/>
      <c r="P894" s="87"/>
      <c r="Q894" s="87"/>
      <c r="R894" s="87"/>
      <c r="S894" s="87"/>
      <c r="T894" s="87"/>
      <c r="U894" s="87"/>
      <c r="V894" s="87"/>
      <c r="W894" s="87"/>
      <c r="X894" s="87"/>
      <c r="Y894" s="87"/>
      <c r="Z894" s="87"/>
      <c r="AA894" s="87"/>
      <c r="AB894" s="87"/>
    </row>
    <row r="895" spans="1:28">
      <c r="A895" s="87"/>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c r="AA895" s="87"/>
      <c r="AB895" s="87"/>
    </row>
    <row r="896" spans="1:28">
      <c r="A896" s="87"/>
      <c r="B896" s="87"/>
      <c r="C896" s="87"/>
      <c r="D896" s="87"/>
      <c r="E896" s="87"/>
      <c r="F896" s="87"/>
      <c r="G896" s="87"/>
      <c r="H896" s="87"/>
      <c r="I896" s="87"/>
      <c r="J896" s="87"/>
      <c r="K896" s="87"/>
      <c r="L896" s="87"/>
      <c r="M896" s="87"/>
      <c r="N896" s="87"/>
      <c r="O896" s="87"/>
      <c r="P896" s="87"/>
      <c r="Q896" s="87"/>
      <c r="R896" s="87"/>
      <c r="S896" s="87"/>
      <c r="T896" s="87"/>
      <c r="U896" s="87"/>
      <c r="V896" s="87"/>
      <c r="W896" s="87"/>
      <c r="X896" s="87"/>
      <c r="Y896" s="87"/>
      <c r="Z896" s="87"/>
      <c r="AA896" s="87"/>
      <c r="AB896" s="87"/>
    </row>
    <row r="897" spans="1:28">
      <c r="A897" s="87"/>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c r="AA897" s="87"/>
      <c r="AB897" s="87"/>
    </row>
    <row r="898" spans="1:28">
      <c r="A898" s="87"/>
      <c r="B898" s="87"/>
      <c r="C898" s="87"/>
      <c r="D898" s="87"/>
      <c r="E898" s="87"/>
      <c r="F898" s="87"/>
      <c r="G898" s="87"/>
      <c r="H898" s="87"/>
      <c r="I898" s="87"/>
      <c r="J898" s="87"/>
      <c r="K898" s="87"/>
      <c r="L898" s="87"/>
      <c r="M898" s="87"/>
      <c r="N898" s="87"/>
      <c r="O898" s="87"/>
      <c r="P898" s="87"/>
      <c r="Q898" s="87"/>
      <c r="R898" s="87"/>
      <c r="S898" s="87"/>
      <c r="T898" s="87"/>
      <c r="U898" s="87"/>
      <c r="V898" s="87"/>
      <c r="W898" s="87"/>
      <c r="X898" s="87"/>
      <c r="Y898" s="87"/>
      <c r="Z898" s="87"/>
      <c r="AA898" s="87"/>
      <c r="AB898" s="87"/>
    </row>
    <row r="899" spans="1:28">
      <c r="A899" s="87"/>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c r="AA899" s="87"/>
      <c r="AB899" s="87"/>
    </row>
    <row r="900" spans="1:28">
      <c r="A900" s="87"/>
      <c r="B900" s="87"/>
      <c r="C900" s="87"/>
      <c r="D900" s="87"/>
      <c r="E900" s="87"/>
      <c r="F900" s="87"/>
      <c r="G900" s="87"/>
      <c r="H900" s="87"/>
      <c r="I900" s="87"/>
      <c r="J900" s="87"/>
      <c r="K900" s="87"/>
      <c r="L900" s="87"/>
      <c r="M900" s="87"/>
      <c r="N900" s="87"/>
      <c r="O900" s="87"/>
      <c r="P900" s="87"/>
      <c r="Q900" s="87"/>
      <c r="R900" s="87"/>
      <c r="S900" s="87"/>
      <c r="T900" s="87"/>
      <c r="U900" s="87"/>
      <c r="V900" s="87"/>
      <c r="W900" s="87"/>
      <c r="X900" s="87"/>
      <c r="Y900" s="87"/>
      <c r="Z900" s="87"/>
      <c r="AA900" s="87"/>
      <c r="AB900" s="87"/>
    </row>
    <row r="901" spans="1:28">
      <c r="A901" s="87"/>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c r="AA901" s="87"/>
      <c r="AB901" s="87"/>
    </row>
    <row r="902" spans="1:28">
      <c r="A902" s="87"/>
      <c r="B902" s="87"/>
      <c r="C902" s="87"/>
      <c r="D902" s="87"/>
      <c r="E902" s="87"/>
      <c r="F902" s="87"/>
      <c r="G902" s="87"/>
      <c r="H902" s="87"/>
      <c r="I902" s="87"/>
      <c r="J902" s="87"/>
      <c r="K902" s="87"/>
      <c r="L902" s="87"/>
      <c r="M902" s="87"/>
      <c r="N902" s="87"/>
      <c r="O902" s="87"/>
      <c r="P902" s="87"/>
      <c r="Q902" s="87"/>
      <c r="R902" s="87"/>
      <c r="S902" s="87"/>
      <c r="T902" s="87"/>
      <c r="U902" s="87"/>
      <c r="V902" s="87"/>
      <c r="W902" s="87"/>
      <c r="X902" s="87"/>
      <c r="Y902" s="87"/>
      <c r="Z902" s="87"/>
      <c r="AA902" s="87"/>
      <c r="AB902" s="87"/>
    </row>
    <row r="903" spans="1:28">
      <c r="A903" s="87"/>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c r="AA903" s="87"/>
      <c r="AB903" s="87"/>
    </row>
    <row r="904" spans="1:28">
      <c r="A904" s="87"/>
      <c r="B904" s="87"/>
      <c r="C904" s="87"/>
      <c r="D904" s="87"/>
      <c r="E904" s="87"/>
      <c r="F904" s="87"/>
      <c r="G904" s="87"/>
      <c r="H904" s="87"/>
      <c r="I904" s="87"/>
      <c r="J904" s="87"/>
      <c r="K904" s="87"/>
      <c r="L904" s="87"/>
      <c r="M904" s="87"/>
      <c r="N904" s="87"/>
      <c r="O904" s="87"/>
      <c r="P904" s="87"/>
      <c r="Q904" s="87"/>
      <c r="R904" s="87"/>
      <c r="S904" s="87"/>
      <c r="T904" s="87"/>
      <c r="U904" s="87"/>
      <c r="V904" s="87"/>
      <c r="W904" s="87"/>
      <c r="X904" s="87"/>
      <c r="Y904" s="87"/>
      <c r="Z904" s="87"/>
      <c r="AA904" s="87"/>
      <c r="AB904" s="87"/>
    </row>
    <row r="905" spans="1:28">
      <c r="A905" s="87"/>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c r="AA905" s="87"/>
      <c r="AB905" s="87"/>
    </row>
    <row r="906" spans="1:28">
      <c r="A906" s="87"/>
      <c r="B906" s="87"/>
      <c r="C906" s="87"/>
      <c r="D906" s="87"/>
      <c r="E906" s="87"/>
      <c r="F906" s="87"/>
      <c r="G906" s="87"/>
      <c r="H906" s="87"/>
      <c r="I906" s="87"/>
      <c r="J906" s="87"/>
      <c r="K906" s="87"/>
      <c r="L906" s="87"/>
      <c r="M906" s="87"/>
      <c r="N906" s="87"/>
      <c r="O906" s="87"/>
      <c r="P906" s="87"/>
      <c r="Q906" s="87"/>
      <c r="R906" s="87"/>
      <c r="S906" s="87"/>
      <c r="T906" s="87"/>
      <c r="U906" s="87"/>
      <c r="V906" s="87"/>
      <c r="W906" s="87"/>
      <c r="X906" s="87"/>
      <c r="Y906" s="87"/>
      <c r="Z906" s="87"/>
      <c r="AA906" s="87"/>
      <c r="AB906" s="87"/>
    </row>
    <row r="907" spans="1:28">
      <c r="A907" s="87"/>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c r="AA907" s="87"/>
      <c r="AB907" s="87"/>
    </row>
    <row r="908" spans="1:28">
      <c r="A908" s="87"/>
      <c r="B908" s="87"/>
      <c r="C908" s="87"/>
      <c r="D908" s="87"/>
      <c r="E908" s="87"/>
      <c r="F908" s="87"/>
      <c r="G908" s="87"/>
      <c r="H908" s="87"/>
      <c r="I908" s="87"/>
      <c r="J908" s="87"/>
      <c r="K908" s="87"/>
      <c r="L908" s="87"/>
      <c r="M908" s="87"/>
      <c r="N908" s="87"/>
      <c r="O908" s="87"/>
      <c r="P908" s="87"/>
      <c r="Q908" s="87"/>
      <c r="R908" s="87"/>
      <c r="S908" s="87"/>
      <c r="T908" s="87"/>
      <c r="U908" s="87"/>
      <c r="V908" s="87"/>
      <c r="W908" s="87"/>
      <c r="X908" s="87"/>
      <c r="Y908" s="87"/>
      <c r="Z908" s="87"/>
      <c r="AA908" s="87"/>
      <c r="AB908" s="87"/>
    </row>
    <row r="909" spans="1:28">
      <c r="A909" s="87"/>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c r="AA909" s="87"/>
      <c r="AB909" s="87"/>
    </row>
    <row r="910" spans="1:28">
      <c r="A910" s="87"/>
      <c r="B910" s="87"/>
      <c r="C910" s="87"/>
      <c r="D910" s="87"/>
      <c r="E910" s="87"/>
      <c r="F910" s="87"/>
      <c r="G910" s="87"/>
      <c r="H910" s="87"/>
      <c r="I910" s="87"/>
      <c r="J910" s="87"/>
      <c r="K910" s="87"/>
      <c r="L910" s="87"/>
      <c r="M910" s="87"/>
      <c r="N910" s="87"/>
      <c r="O910" s="87"/>
      <c r="P910" s="87"/>
      <c r="Q910" s="87"/>
      <c r="R910" s="87"/>
      <c r="S910" s="87"/>
      <c r="T910" s="87"/>
      <c r="U910" s="87"/>
      <c r="V910" s="87"/>
      <c r="W910" s="87"/>
      <c r="X910" s="87"/>
      <c r="Y910" s="87"/>
      <c r="Z910" s="87"/>
      <c r="AA910" s="87"/>
      <c r="AB910" s="87"/>
    </row>
    <row r="911" spans="1:28">
      <c r="A911" s="87"/>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c r="AA911" s="87"/>
      <c r="AB911" s="87"/>
    </row>
    <row r="912" spans="1:28">
      <c r="A912" s="87"/>
      <c r="B912" s="87"/>
      <c r="C912" s="87"/>
      <c r="D912" s="87"/>
      <c r="E912" s="87"/>
      <c r="F912" s="87"/>
      <c r="G912" s="87"/>
      <c r="H912" s="87"/>
      <c r="I912" s="87"/>
      <c r="J912" s="87"/>
      <c r="K912" s="87"/>
      <c r="L912" s="87"/>
      <c r="M912" s="87"/>
      <c r="N912" s="87"/>
      <c r="O912" s="87"/>
      <c r="P912" s="87"/>
      <c r="Q912" s="87"/>
      <c r="R912" s="87"/>
      <c r="S912" s="87"/>
      <c r="T912" s="87"/>
      <c r="U912" s="87"/>
      <c r="V912" s="87"/>
      <c r="W912" s="87"/>
      <c r="X912" s="87"/>
      <c r="Y912" s="87"/>
      <c r="Z912" s="87"/>
      <c r="AA912" s="87"/>
      <c r="AB912" s="87"/>
    </row>
    <row r="913" spans="1:28">
      <c r="A913" s="87"/>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c r="AA913" s="87"/>
      <c r="AB913" s="87"/>
    </row>
    <row r="914" spans="1:28">
      <c r="A914" s="87"/>
      <c r="B914" s="87"/>
      <c r="C914" s="87"/>
      <c r="D914" s="87"/>
      <c r="E914" s="87"/>
      <c r="F914" s="87"/>
      <c r="G914" s="87"/>
      <c r="H914" s="87"/>
      <c r="I914" s="87"/>
      <c r="J914" s="87"/>
      <c r="K914" s="87"/>
      <c r="L914" s="87"/>
      <c r="M914" s="87"/>
      <c r="N914" s="87"/>
      <c r="O914" s="87"/>
      <c r="P914" s="87"/>
      <c r="Q914" s="87"/>
      <c r="R914" s="87"/>
      <c r="S914" s="87"/>
      <c r="T914" s="87"/>
      <c r="U914" s="87"/>
      <c r="V914" s="87"/>
      <c r="W914" s="87"/>
      <c r="X914" s="87"/>
      <c r="Y914" s="87"/>
      <c r="Z914" s="87"/>
      <c r="AA914" s="87"/>
      <c r="AB914" s="87"/>
    </row>
    <row r="915" spans="1:28">
      <c r="A915" s="87"/>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c r="AA915" s="87"/>
      <c r="AB915" s="87"/>
    </row>
    <row r="916" spans="1:28">
      <c r="A916" s="87"/>
      <c r="B916" s="87"/>
      <c r="C916" s="87"/>
      <c r="D916" s="87"/>
      <c r="E916" s="87"/>
      <c r="F916" s="87"/>
      <c r="G916" s="87"/>
      <c r="H916" s="87"/>
      <c r="I916" s="87"/>
      <c r="J916" s="87"/>
      <c r="K916" s="87"/>
      <c r="L916" s="87"/>
      <c r="M916" s="87"/>
      <c r="N916" s="87"/>
      <c r="O916" s="87"/>
      <c r="P916" s="87"/>
      <c r="Q916" s="87"/>
      <c r="R916" s="87"/>
      <c r="S916" s="87"/>
      <c r="T916" s="87"/>
      <c r="U916" s="87"/>
      <c r="V916" s="87"/>
      <c r="W916" s="87"/>
      <c r="X916" s="87"/>
      <c r="Y916" s="87"/>
      <c r="Z916" s="87"/>
      <c r="AA916" s="87"/>
      <c r="AB916" s="87"/>
    </row>
    <row r="917" spans="1:28">
      <c r="A917" s="87"/>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c r="AA917" s="87"/>
      <c r="AB917" s="87"/>
    </row>
    <row r="918" spans="1:28">
      <c r="A918" s="87"/>
      <c r="B918" s="87"/>
      <c r="C918" s="87"/>
      <c r="D918" s="87"/>
      <c r="E918" s="87"/>
      <c r="F918" s="87"/>
      <c r="G918" s="87"/>
      <c r="H918" s="87"/>
      <c r="I918" s="87"/>
      <c r="J918" s="87"/>
      <c r="K918" s="87"/>
      <c r="L918" s="87"/>
      <c r="M918" s="87"/>
      <c r="N918" s="87"/>
      <c r="O918" s="87"/>
      <c r="P918" s="87"/>
      <c r="Q918" s="87"/>
      <c r="R918" s="87"/>
      <c r="S918" s="87"/>
      <c r="T918" s="87"/>
      <c r="U918" s="87"/>
      <c r="V918" s="87"/>
      <c r="W918" s="87"/>
      <c r="X918" s="87"/>
      <c r="Y918" s="87"/>
      <c r="Z918" s="87"/>
      <c r="AA918" s="87"/>
      <c r="AB918" s="87"/>
    </row>
    <row r="919" spans="1:28">
      <c r="A919" s="87"/>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c r="AA919" s="87"/>
      <c r="AB919" s="87"/>
    </row>
    <row r="920" spans="1:28">
      <c r="A920" s="87"/>
      <c r="B920" s="87"/>
      <c r="C920" s="87"/>
      <c r="D920" s="87"/>
      <c r="E920" s="87"/>
      <c r="F920" s="87"/>
      <c r="G920" s="87"/>
      <c r="H920" s="87"/>
      <c r="I920" s="87"/>
      <c r="J920" s="87"/>
      <c r="K920" s="87"/>
      <c r="L920" s="87"/>
      <c r="M920" s="87"/>
      <c r="N920" s="87"/>
      <c r="O920" s="87"/>
      <c r="P920" s="87"/>
      <c r="Q920" s="87"/>
      <c r="R920" s="87"/>
      <c r="S920" s="87"/>
      <c r="T920" s="87"/>
      <c r="U920" s="87"/>
      <c r="V920" s="87"/>
      <c r="W920" s="87"/>
      <c r="X920" s="87"/>
      <c r="Y920" s="87"/>
      <c r="Z920" s="87"/>
      <c r="AA920" s="87"/>
      <c r="AB920" s="87"/>
    </row>
    <row r="921" spans="1:28">
      <c r="A921" s="87"/>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c r="AA921" s="87"/>
      <c r="AB921" s="87"/>
    </row>
    <row r="922" spans="1:28">
      <c r="A922" s="87"/>
      <c r="B922" s="87"/>
      <c r="C922" s="87"/>
      <c r="D922" s="87"/>
      <c r="E922" s="87"/>
      <c r="F922" s="87"/>
      <c r="G922" s="87"/>
      <c r="H922" s="87"/>
      <c r="I922" s="87"/>
      <c r="J922" s="87"/>
      <c r="K922" s="87"/>
      <c r="L922" s="87"/>
      <c r="M922" s="87"/>
      <c r="N922" s="87"/>
      <c r="O922" s="87"/>
      <c r="P922" s="87"/>
      <c r="Q922" s="87"/>
      <c r="R922" s="87"/>
      <c r="S922" s="87"/>
      <c r="T922" s="87"/>
      <c r="U922" s="87"/>
      <c r="V922" s="87"/>
      <c r="W922" s="87"/>
      <c r="X922" s="87"/>
      <c r="Y922" s="87"/>
      <c r="Z922" s="87"/>
      <c r="AA922" s="87"/>
      <c r="AB922" s="87"/>
    </row>
    <row r="923" spans="1:28">
      <c r="A923" s="87"/>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c r="AA923" s="87"/>
      <c r="AB923" s="87"/>
    </row>
    <row r="924" spans="1:28">
      <c r="A924" s="87"/>
      <c r="B924" s="87"/>
      <c r="C924" s="87"/>
      <c r="D924" s="87"/>
      <c r="E924" s="87"/>
      <c r="F924" s="87"/>
      <c r="G924" s="87"/>
      <c r="H924" s="87"/>
      <c r="I924" s="87"/>
      <c r="J924" s="87"/>
      <c r="K924" s="87"/>
      <c r="L924" s="87"/>
      <c r="M924" s="87"/>
      <c r="N924" s="87"/>
      <c r="O924" s="87"/>
      <c r="P924" s="87"/>
      <c r="Q924" s="87"/>
      <c r="R924" s="87"/>
      <c r="S924" s="87"/>
      <c r="T924" s="87"/>
      <c r="U924" s="87"/>
      <c r="V924" s="87"/>
      <c r="W924" s="87"/>
      <c r="X924" s="87"/>
      <c r="Y924" s="87"/>
      <c r="Z924" s="87"/>
      <c r="AA924" s="87"/>
      <c r="AB924" s="87"/>
    </row>
    <row r="925" spans="1:28">
      <c r="A925" s="87"/>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c r="AA925" s="87"/>
      <c r="AB925" s="87"/>
    </row>
    <row r="926" spans="1:28">
      <c r="A926" s="87"/>
      <c r="B926" s="87"/>
      <c r="C926" s="87"/>
      <c r="D926" s="87"/>
      <c r="E926" s="87"/>
      <c r="F926" s="87"/>
      <c r="G926" s="87"/>
      <c r="H926" s="87"/>
      <c r="I926" s="87"/>
      <c r="J926" s="87"/>
      <c r="K926" s="87"/>
      <c r="L926" s="87"/>
      <c r="M926" s="87"/>
      <c r="N926" s="87"/>
      <c r="O926" s="87"/>
      <c r="P926" s="87"/>
      <c r="Q926" s="87"/>
      <c r="R926" s="87"/>
      <c r="S926" s="87"/>
      <c r="T926" s="87"/>
      <c r="U926" s="87"/>
      <c r="V926" s="87"/>
      <c r="W926" s="87"/>
      <c r="X926" s="87"/>
      <c r="Y926" s="87"/>
      <c r="Z926" s="87"/>
      <c r="AA926" s="87"/>
      <c r="AB926" s="87"/>
    </row>
    <row r="927" spans="1:28">
      <c r="A927" s="87"/>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c r="AA927" s="87"/>
      <c r="AB927" s="87"/>
    </row>
    <row r="928" spans="1:28">
      <c r="A928" s="87"/>
      <c r="B928" s="87"/>
      <c r="C928" s="87"/>
      <c r="D928" s="87"/>
      <c r="E928" s="87"/>
      <c r="F928" s="87"/>
      <c r="G928" s="87"/>
      <c r="H928" s="87"/>
      <c r="I928" s="87"/>
      <c r="J928" s="87"/>
      <c r="K928" s="87"/>
      <c r="L928" s="87"/>
      <c r="M928" s="87"/>
      <c r="N928" s="87"/>
      <c r="O928" s="87"/>
      <c r="P928" s="87"/>
      <c r="Q928" s="87"/>
      <c r="R928" s="87"/>
      <c r="S928" s="87"/>
      <c r="T928" s="87"/>
      <c r="U928" s="87"/>
      <c r="V928" s="87"/>
      <c r="W928" s="87"/>
      <c r="X928" s="87"/>
      <c r="Y928" s="87"/>
      <c r="Z928" s="87"/>
      <c r="AA928" s="87"/>
      <c r="AB928" s="87"/>
    </row>
    <row r="929" spans="1:28">
      <c r="A929" s="87"/>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c r="AA929" s="87"/>
      <c r="AB929" s="87"/>
    </row>
    <row r="930" spans="1:28">
      <c r="A930" s="87"/>
      <c r="B930" s="87"/>
      <c r="C930" s="87"/>
      <c r="D930" s="87"/>
      <c r="E930" s="87"/>
      <c r="F930" s="87"/>
      <c r="G930" s="87"/>
      <c r="H930" s="87"/>
      <c r="I930" s="87"/>
      <c r="J930" s="87"/>
      <c r="K930" s="87"/>
      <c r="L930" s="87"/>
      <c r="M930" s="87"/>
      <c r="N930" s="87"/>
      <c r="O930" s="87"/>
      <c r="P930" s="87"/>
      <c r="Q930" s="87"/>
      <c r="R930" s="87"/>
      <c r="S930" s="87"/>
      <c r="T930" s="87"/>
      <c r="U930" s="87"/>
      <c r="V930" s="87"/>
      <c r="W930" s="87"/>
      <c r="X930" s="87"/>
      <c r="Y930" s="87"/>
      <c r="Z930" s="87"/>
      <c r="AA930" s="87"/>
      <c r="AB930" s="87"/>
    </row>
    <row r="931" spans="1:28">
      <c r="A931" s="87"/>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c r="AA931" s="87"/>
      <c r="AB931" s="87"/>
    </row>
    <row r="932" spans="1:28">
      <c r="A932" s="87"/>
      <c r="B932" s="87"/>
      <c r="C932" s="87"/>
      <c r="D932" s="87"/>
      <c r="E932" s="87"/>
      <c r="F932" s="87"/>
      <c r="G932" s="87"/>
      <c r="H932" s="87"/>
      <c r="I932" s="87"/>
      <c r="J932" s="87"/>
      <c r="K932" s="87"/>
      <c r="L932" s="87"/>
      <c r="M932" s="87"/>
      <c r="N932" s="87"/>
      <c r="O932" s="87"/>
      <c r="P932" s="87"/>
      <c r="Q932" s="87"/>
      <c r="R932" s="87"/>
      <c r="S932" s="87"/>
      <c r="T932" s="87"/>
      <c r="U932" s="87"/>
      <c r="V932" s="87"/>
      <c r="W932" s="87"/>
      <c r="X932" s="87"/>
      <c r="Y932" s="87"/>
      <c r="Z932" s="87"/>
      <c r="AA932" s="87"/>
      <c r="AB932" s="87"/>
    </row>
    <row r="933" spans="1:28">
      <c r="A933" s="87"/>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c r="AA933" s="87"/>
      <c r="AB933" s="87"/>
    </row>
    <row r="934" spans="1:28">
      <c r="A934" s="87"/>
      <c r="B934" s="87"/>
      <c r="C934" s="87"/>
      <c r="D934" s="87"/>
      <c r="E934" s="87"/>
      <c r="F934" s="87"/>
      <c r="G934" s="87"/>
      <c r="H934" s="87"/>
      <c r="I934" s="87"/>
      <c r="J934" s="87"/>
      <c r="K934" s="87"/>
      <c r="L934" s="87"/>
      <c r="M934" s="87"/>
      <c r="N934" s="87"/>
      <c r="O934" s="87"/>
      <c r="P934" s="87"/>
      <c r="Q934" s="87"/>
      <c r="R934" s="87"/>
      <c r="S934" s="87"/>
      <c r="T934" s="87"/>
      <c r="U934" s="87"/>
      <c r="V934" s="87"/>
      <c r="W934" s="87"/>
      <c r="X934" s="87"/>
      <c r="Y934" s="87"/>
      <c r="Z934" s="87"/>
      <c r="AA934" s="87"/>
      <c r="AB934" s="87"/>
    </row>
    <row r="935" spans="1:28">
      <c r="A935" s="87"/>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c r="AA935" s="87"/>
      <c r="AB935" s="87"/>
    </row>
    <row r="936" spans="1:28">
      <c r="A936" s="87"/>
      <c r="B936" s="87"/>
      <c r="C936" s="87"/>
      <c r="D936" s="87"/>
      <c r="E936" s="87"/>
      <c r="F936" s="87"/>
      <c r="G936" s="87"/>
      <c r="H936" s="87"/>
      <c r="I936" s="87"/>
      <c r="J936" s="87"/>
      <c r="K936" s="87"/>
      <c r="L936" s="87"/>
      <c r="M936" s="87"/>
      <c r="N936" s="87"/>
      <c r="O936" s="87"/>
      <c r="P936" s="87"/>
      <c r="Q936" s="87"/>
      <c r="R936" s="87"/>
      <c r="S936" s="87"/>
      <c r="T936" s="87"/>
      <c r="U936" s="87"/>
      <c r="V936" s="87"/>
      <c r="W936" s="87"/>
      <c r="X936" s="87"/>
      <c r="Y936" s="87"/>
      <c r="Z936" s="87"/>
      <c r="AA936" s="87"/>
      <c r="AB936" s="87"/>
    </row>
    <row r="937" spans="1:28">
      <c r="A937" s="87"/>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c r="AA937" s="87"/>
      <c r="AB937" s="87"/>
    </row>
    <row r="938" spans="1:28">
      <c r="A938" s="87"/>
      <c r="B938" s="87"/>
      <c r="C938" s="87"/>
      <c r="D938" s="87"/>
      <c r="E938" s="87"/>
      <c r="F938" s="87"/>
      <c r="G938" s="87"/>
      <c r="H938" s="87"/>
      <c r="I938" s="87"/>
      <c r="J938" s="87"/>
      <c r="K938" s="87"/>
      <c r="L938" s="87"/>
      <c r="M938" s="87"/>
      <c r="N938" s="87"/>
      <c r="O938" s="87"/>
      <c r="P938" s="87"/>
      <c r="Q938" s="87"/>
      <c r="R938" s="87"/>
      <c r="S938" s="87"/>
      <c r="T938" s="87"/>
      <c r="U938" s="87"/>
      <c r="V938" s="87"/>
      <c r="W938" s="87"/>
      <c r="X938" s="87"/>
      <c r="Y938" s="87"/>
      <c r="Z938" s="87"/>
      <c r="AA938" s="87"/>
      <c r="AB938" s="87"/>
    </row>
    <row r="939" spans="1:28">
      <c r="A939" s="87"/>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c r="AA939" s="87"/>
      <c r="AB939" s="87"/>
    </row>
    <row r="940" spans="1:28">
      <c r="A940" s="87"/>
      <c r="B940" s="87"/>
      <c r="C940" s="87"/>
      <c r="D940" s="87"/>
      <c r="E940" s="87"/>
      <c r="F940" s="87"/>
      <c r="G940" s="87"/>
      <c r="H940" s="87"/>
      <c r="I940" s="87"/>
      <c r="J940" s="87"/>
      <c r="K940" s="87"/>
      <c r="L940" s="87"/>
      <c r="M940" s="87"/>
      <c r="N940" s="87"/>
      <c r="O940" s="87"/>
      <c r="P940" s="87"/>
      <c r="Q940" s="87"/>
      <c r="R940" s="87"/>
      <c r="S940" s="87"/>
      <c r="T940" s="87"/>
      <c r="U940" s="87"/>
      <c r="V940" s="87"/>
      <c r="W940" s="87"/>
      <c r="X940" s="87"/>
      <c r="Y940" s="87"/>
      <c r="Z940" s="87"/>
      <c r="AA940" s="87"/>
      <c r="AB940" s="87"/>
    </row>
    <row r="941" spans="1:28">
      <c r="A941" s="87"/>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c r="AA941" s="87"/>
      <c r="AB941" s="87"/>
    </row>
    <row r="942" spans="1:28">
      <c r="A942" s="87"/>
      <c r="B942" s="87"/>
      <c r="C942" s="87"/>
      <c r="D942" s="87"/>
      <c r="E942" s="87"/>
      <c r="F942" s="87"/>
      <c r="G942" s="87"/>
      <c r="H942" s="87"/>
      <c r="I942" s="87"/>
      <c r="J942" s="87"/>
      <c r="K942" s="87"/>
      <c r="L942" s="87"/>
      <c r="M942" s="87"/>
      <c r="N942" s="87"/>
      <c r="O942" s="87"/>
      <c r="P942" s="87"/>
      <c r="Q942" s="87"/>
      <c r="R942" s="87"/>
      <c r="S942" s="87"/>
      <c r="T942" s="87"/>
      <c r="U942" s="87"/>
      <c r="V942" s="87"/>
      <c r="W942" s="87"/>
      <c r="X942" s="87"/>
      <c r="Y942" s="87"/>
      <c r="Z942" s="87"/>
      <c r="AA942" s="87"/>
      <c r="AB942" s="87"/>
    </row>
    <row r="943" spans="1:28">
      <c r="A943" s="87"/>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c r="AA943" s="87"/>
      <c r="AB943" s="87"/>
    </row>
    <row r="944" spans="1:28">
      <c r="A944" s="87"/>
      <c r="B944" s="87"/>
      <c r="C944" s="87"/>
      <c r="D944" s="87"/>
      <c r="E944" s="87"/>
      <c r="F944" s="87"/>
      <c r="G944" s="87"/>
      <c r="H944" s="87"/>
      <c r="I944" s="87"/>
      <c r="J944" s="87"/>
      <c r="K944" s="87"/>
      <c r="L944" s="87"/>
      <c r="M944" s="87"/>
      <c r="N944" s="87"/>
      <c r="O944" s="87"/>
      <c r="P944" s="87"/>
      <c r="Q944" s="87"/>
      <c r="R944" s="87"/>
      <c r="S944" s="87"/>
      <c r="T944" s="87"/>
      <c r="U944" s="87"/>
      <c r="V944" s="87"/>
      <c r="W944" s="87"/>
      <c r="X944" s="87"/>
      <c r="Y944" s="87"/>
      <c r="Z944" s="87"/>
      <c r="AA944" s="87"/>
      <c r="AB944" s="87"/>
    </row>
    <row r="945" spans="1:28">
      <c r="A945" s="87"/>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c r="AA945" s="87"/>
      <c r="AB945" s="87"/>
    </row>
    <row r="946" spans="1:28">
      <c r="A946" s="87"/>
      <c r="B946" s="87"/>
      <c r="C946" s="87"/>
      <c r="D946" s="87"/>
      <c r="E946" s="87"/>
      <c r="F946" s="87"/>
      <c r="G946" s="87"/>
      <c r="H946" s="87"/>
      <c r="I946" s="87"/>
      <c r="J946" s="87"/>
      <c r="K946" s="87"/>
      <c r="L946" s="87"/>
      <c r="M946" s="87"/>
      <c r="N946" s="87"/>
      <c r="O946" s="87"/>
      <c r="P946" s="87"/>
      <c r="Q946" s="87"/>
      <c r="R946" s="87"/>
      <c r="S946" s="87"/>
      <c r="T946" s="87"/>
      <c r="U946" s="87"/>
      <c r="V946" s="87"/>
      <c r="W946" s="87"/>
      <c r="X946" s="87"/>
      <c r="Y946" s="87"/>
      <c r="Z946" s="87"/>
      <c r="AA946" s="87"/>
      <c r="AB946" s="87"/>
    </row>
    <row r="947" spans="1:28">
      <c r="A947" s="87"/>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c r="AA947" s="87"/>
      <c r="AB947" s="87"/>
    </row>
    <row r="948" spans="1:28">
      <c r="A948" s="87"/>
      <c r="B948" s="87"/>
      <c r="C948" s="87"/>
      <c r="D948" s="87"/>
      <c r="E948" s="87"/>
      <c r="F948" s="87"/>
      <c r="G948" s="87"/>
      <c r="H948" s="87"/>
      <c r="I948" s="87"/>
      <c r="J948" s="87"/>
      <c r="K948" s="87"/>
      <c r="L948" s="87"/>
      <c r="M948" s="87"/>
      <c r="N948" s="87"/>
      <c r="O948" s="87"/>
      <c r="P948" s="87"/>
      <c r="Q948" s="87"/>
      <c r="R948" s="87"/>
      <c r="S948" s="87"/>
      <c r="T948" s="87"/>
      <c r="U948" s="87"/>
      <c r="V948" s="87"/>
      <c r="W948" s="87"/>
      <c r="X948" s="87"/>
      <c r="Y948" s="87"/>
      <c r="Z948" s="87"/>
      <c r="AA948" s="87"/>
      <c r="AB948" s="87"/>
    </row>
    <row r="949" spans="1:28">
      <c r="A949" s="87"/>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c r="AA949" s="87"/>
      <c r="AB949" s="87"/>
    </row>
    <row r="950" spans="1:28">
      <c r="A950" s="87"/>
      <c r="B950" s="87"/>
      <c r="C950" s="87"/>
      <c r="D950" s="87"/>
      <c r="E950" s="87"/>
      <c r="F950" s="87"/>
      <c r="G950" s="87"/>
      <c r="H950" s="87"/>
      <c r="I950" s="87"/>
      <c r="J950" s="87"/>
      <c r="K950" s="87"/>
      <c r="L950" s="87"/>
      <c r="M950" s="87"/>
      <c r="N950" s="87"/>
      <c r="O950" s="87"/>
      <c r="P950" s="87"/>
      <c r="Q950" s="87"/>
      <c r="R950" s="87"/>
      <c r="S950" s="87"/>
      <c r="T950" s="87"/>
      <c r="U950" s="87"/>
      <c r="V950" s="87"/>
      <c r="W950" s="87"/>
      <c r="X950" s="87"/>
      <c r="Y950" s="87"/>
      <c r="Z950" s="87"/>
      <c r="AA950" s="87"/>
      <c r="AB950" s="87"/>
    </row>
    <row r="951" spans="1:28">
      <c r="A951" s="87"/>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c r="AA951" s="87"/>
      <c r="AB951" s="87"/>
    </row>
    <row r="952" spans="1:28">
      <c r="A952" s="87"/>
      <c r="B952" s="87"/>
      <c r="C952" s="87"/>
      <c r="D952" s="87"/>
      <c r="E952" s="87"/>
      <c r="F952" s="87"/>
      <c r="G952" s="87"/>
      <c r="H952" s="87"/>
      <c r="I952" s="87"/>
      <c r="J952" s="87"/>
      <c r="K952" s="87"/>
      <c r="L952" s="87"/>
      <c r="M952" s="87"/>
      <c r="N952" s="87"/>
      <c r="O952" s="87"/>
      <c r="P952" s="87"/>
      <c r="Q952" s="87"/>
      <c r="R952" s="87"/>
      <c r="S952" s="87"/>
      <c r="T952" s="87"/>
      <c r="U952" s="87"/>
      <c r="V952" s="87"/>
      <c r="W952" s="87"/>
      <c r="X952" s="87"/>
      <c r="Y952" s="87"/>
      <c r="Z952" s="87"/>
      <c r="AA952" s="87"/>
      <c r="AB952" s="87"/>
    </row>
    <row r="953" spans="1:28">
      <c r="A953" s="87"/>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c r="AA953" s="87"/>
      <c r="AB953" s="87"/>
    </row>
    <row r="954" spans="1:28">
      <c r="A954" s="87"/>
      <c r="B954" s="87"/>
      <c r="C954" s="87"/>
      <c r="D954" s="87"/>
      <c r="E954" s="87"/>
      <c r="F954" s="87"/>
      <c r="G954" s="87"/>
      <c r="H954" s="87"/>
      <c r="I954" s="87"/>
      <c r="J954" s="87"/>
      <c r="K954" s="87"/>
      <c r="L954" s="87"/>
      <c r="M954" s="87"/>
      <c r="N954" s="87"/>
      <c r="O954" s="87"/>
      <c r="P954" s="87"/>
      <c r="Q954" s="87"/>
      <c r="R954" s="87"/>
      <c r="S954" s="87"/>
      <c r="T954" s="87"/>
      <c r="U954" s="87"/>
      <c r="V954" s="87"/>
      <c r="W954" s="87"/>
      <c r="X954" s="87"/>
      <c r="Y954" s="87"/>
      <c r="Z954" s="87"/>
      <c r="AA954" s="87"/>
      <c r="AB954" s="87"/>
    </row>
    <row r="955" spans="1:28">
      <c r="A955" s="87"/>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c r="AA955" s="87"/>
      <c r="AB955" s="87"/>
    </row>
    <row r="956" spans="1:28">
      <c r="A956" s="87"/>
      <c r="B956" s="87"/>
      <c r="C956" s="87"/>
      <c r="D956" s="87"/>
      <c r="E956" s="87"/>
      <c r="F956" s="87"/>
      <c r="G956" s="87"/>
      <c r="H956" s="87"/>
      <c r="I956" s="87"/>
      <c r="J956" s="87"/>
      <c r="K956" s="87"/>
      <c r="L956" s="87"/>
      <c r="M956" s="87"/>
      <c r="N956" s="87"/>
      <c r="O956" s="87"/>
      <c r="P956" s="87"/>
      <c r="Q956" s="87"/>
      <c r="R956" s="87"/>
      <c r="S956" s="87"/>
      <c r="T956" s="87"/>
      <c r="U956" s="87"/>
      <c r="V956" s="87"/>
      <c r="W956" s="87"/>
      <c r="X956" s="87"/>
      <c r="Y956" s="87"/>
      <c r="Z956" s="87"/>
      <c r="AA956" s="87"/>
      <c r="AB956" s="87"/>
    </row>
    <row r="957" spans="1:28">
      <c r="A957" s="87"/>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c r="AA957" s="87"/>
      <c r="AB957" s="87"/>
    </row>
    <row r="958" spans="1:28">
      <c r="A958" s="87"/>
      <c r="B958" s="87"/>
      <c r="C958" s="87"/>
      <c r="D958" s="87"/>
      <c r="E958" s="87"/>
      <c r="F958" s="87"/>
      <c r="G958" s="87"/>
      <c r="H958" s="87"/>
      <c r="I958" s="87"/>
      <c r="J958" s="87"/>
      <c r="K958" s="87"/>
      <c r="L958" s="87"/>
      <c r="M958" s="87"/>
      <c r="N958" s="87"/>
      <c r="O958" s="87"/>
      <c r="P958" s="87"/>
      <c r="Q958" s="87"/>
      <c r="R958" s="87"/>
      <c r="S958" s="87"/>
      <c r="T958" s="87"/>
      <c r="U958" s="87"/>
      <c r="V958" s="87"/>
      <c r="W958" s="87"/>
      <c r="X958" s="87"/>
      <c r="Y958" s="87"/>
      <c r="Z958" s="87"/>
      <c r="AA958" s="87"/>
      <c r="AB958" s="87"/>
    </row>
    <row r="959" spans="1:28">
      <c r="A959" s="87"/>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c r="AA959" s="87"/>
      <c r="AB959" s="87"/>
    </row>
    <row r="960" spans="1:28">
      <c r="A960" s="87"/>
      <c r="B960" s="87"/>
      <c r="C960" s="87"/>
      <c r="D960" s="87"/>
      <c r="E960" s="87"/>
      <c r="F960" s="87"/>
      <c r="G960" s="87"/>
      <c r="H960" s="87"/>
      <c r="I960" s="87"/>
      <c r="J960" s="87"/>
      <c r="K960" s="87"/>
      <c r="L960" s="87"/>
      <c r="M960" s="87"/>
      <c r="N960" s="87"/>
      <c r="O960" s="87"/>
      <c r="P960" s="87"/>
      <c r="Q960" s="87"/>
      <c r="R960" s="87"/>
      <c r="S960" s="87"/>
      <c r="T960" s="87"/>
      <c r="U960" s="87"/>
      <c r="V960" s="87"/>
      <c r="W960" s="87"/>
      <c r="X960" s="87"/>
      <c r="Y960" s="87"/>
      <c r="Z960" s="87"/>
      <c r="AA960" s="87"/>
      <c r="AB960" s="87"/>
    </row>
    <row r="961" spans="1:28">
      <c r="A961" s="87"/>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c r="AA961" s="87"/>
      <c r="AB961" s="87"/>
    </row>
    <row r="962" spans="1:28">
      <c r="A962" s="87"/>
      <c r="B962" s="87"/>
      <c r="C962" s="87"/>
      <c r="D962" s="87"/>
      <c r="E962" s="87"/>
      <c r="F962" s="87"/>
      <c r="G962" s="87"/>
      <c r="H962" s="87"/>
      <c r="I962" s="87"/>
      <c r="J962" s="87"/>
      <c r="K962" s="87"/>
      <c r="L962" s="87"/>
      <c r="M962" s="87"/>
      <c r="N962" s="87"/>
      <c r="O962" s="87"/>
      <c r="P962" s="87"/>
      <c r="Q962" s="87"/>
      <c r="R962" s="87"/>
      <c r="S962" s="87"/>
      <c r="T962" s="87"/>
      <c r="U962" s="87"/>
      <c r="V962" s="87"/>
      <c r="W962" s="87"/>
      <c r="X962" s="87"/>
      <c r="Y962" s="87"/>
      <c r="Z962" s="87"/>
      <c r="AA962" s="87"/>
      <c r="AB962" s="87"/>
    </row>
    <row r="963" spans="1:28">
      <c r="A963" s="87"/>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c r="AA963" s="87"/>
      <c r="AB963" s="87"/>
    </row>
    <row r="964" spans="1:28">
      <c r="A964" s="87"/>
      <c r="B964" s="87"/>
      <c r="C964" s="87"/>
      <c r="D964" s="87"/>
      <c r="E964" s="87"/>
      <c r="F964" s="87"/>
      <c r="G964" s="87"/>
      <c r="H964" s="87"/>
      <c r="I964" s="87"/>
      <c r="J964" s="87"/>
      <c r="K964" s="87"/>
      <c r="L964" s="87"/>
      <c r="M964" s="87"/>
      <c r="N964" s="87"/>
      <c r="O964" s="87"/>
      <c r="P964" s="87"/>
      <c r="Q964" s="87"/>
      <c r="R964" s="87"/>
      <c r="S964" s="87"/>
      <c r="T964" s="87"/>
      <c r="U964" s="87"/>
      <c r="V964" s="87"/>
      <c r="W964" s="87"/>
      <c r="X964" s="87"/>
      <c r="Y964" s="87"/>
      <c r="Z964" s="87"/>
      <c r="AA964" s="87"/>
      <c r="AB964" s="87"/>
    </row>
    <row r="965" spans="1:28">
      <c r="A965" s="87"/>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c r="AA965" s="87"/>
      <c r="AB965" s="87"/>
    </row>
    <row r="966" spans="1:28">
      <c r="A966" s="87"/>
      <c r="B966" s="87"/>
      <c r="C966" s="87"/>
      <c r="D966" s="87"/>
      <c r="E966" s="87"/>
      <c r="F966" s="87"/>
      <c r="G966" s="87"/>
      <c r="H966" s="87"/>
      <c r="I966" s="87"/>
      <c r="J966" s="87"/>
      <c r="K966" s="87"/>
      <c r="L966" s="87"/>
      <c r="M966" s="87"/>
      <c r="N966" s="87"/>
      <c r="O966" s="87"/>
      <c r="P966" s="87"/>
      <c r="Q966" s="87"/>
      <c r="R966" s="87"/>
      <c r="S966" s="87"/>
      <c r="T966" s="87"/>
      <c r="U966" s="87"/>
      <c r="V966" s="87"/>
      <c r="W966" s="87"/>
      <c r="X966" s="87"/>
      <c r="Y966" s="87"/>
      <c r="Z966" s="87"/>
      <c r="AA966" s="87"/>
      <c r="AB966" s="87"/>
    </row>
    <row r="967" spans="1:28">
      <c r="A967" s="87"/>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c r="AA967" s="87"/>
      <c r="AB967" s="87"/>
    </row>
    <row r="968" spans="1:28">
      <c r="A968" s="87"/>
      <c r="B968" s="87"/>
      <c r="C968" s="87"/>
      <c r="D968" s="87"/>
      <c r="E968" s="87"/>
      <c r="F968" s="87"/>
      <c r="G968" s="87"/>
      <c r="H968" s="87"/>
      <c r="I968" s="87"/>
      <c r="J968" s="87"/>
      <c r="K968" s="87"/>
      <c r="L968" s="87"/>
      <c r="M968" s="87"/>
      <c r="N968" s="87"/>
      <c r="O968" s="87"/>
      <c r="P968" s="87"/>
      <c r="Q968" s="87"/>
      <c r="R968" s="87"/>
      <c r="S968" s="87"/>
      <c r="T968" s="87"/>
      <c r="U968" s="87"/>
      <c r="V968" s="87"/>
      <c r="W968" s="87"/>
      <c r="X968" s="87"/>
      <c r="Y968" s="87"/>
      <c r="Z968" s="87"/>
      <c r="AA968" s="87"/>
      <c r="AB968" s="87"/>
    </row>
    <row r="969" spans="1:28">
      <c r="A969" s="87"/>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c r="AA969" s="87"/>
      <c r="AB969" s="87"/>
    </row>
    <row r="970" spans="1:28">
      <c r="A970" s="87"/>
      <c r="B970" s="87"/>
      <c r="C970" s="87"/>
      <c r="D970" s="87"/>
      <c r="E970" s="87"/>
      <c r="F970" s="87"/>
      <c r="G970" s="87"/>
      <c r="H970" s="87"/>
      <c r="I970" s="87"/>
      <c r="J970" s="87"/>
      <c r="K970" s="87"/>
      <c r="L970" s="87"/>
      <c r="M970" s="87"/>
      <c r="N970" s="87"/>
      <c r="O970" s="87"/>
      <c r="P970" s="87"/>
      <c r="Q970" s="87"/>
      <c r="R970" s="87"/>
      <c r="S970" s="87"/>
      <c r="T970" s="87"/>
      <c r="U970" s="87"/>
      <c r="V970" s="87"/>
      <c r="W970" s="87"/>
      <c r="X970" s="87"/>
      <c r="Y970" s="87"/>
      <c r="Z970" s="87"/>
      <c r="AA970" s="87"/>
      <c r="AB970" s="87"/>
    </row>
    <row r="971" spans="1:28">
      <c r="A971" s="87"/>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c r="AA971" s="87"/>
      <c r="AB971" s="87"/>
    </row>
    <row r="972" spans="1:28">
      <c r="A972" s="87"/>
      <c r="B972" s="87"/>
      <c r="C972" s="87"/>
      <c r="D972" s="87"/>
      <c r="E972" s="87"/>
      <c r="F972" s="87"/>
      <c r="G972" s="87"/>
      <c r="H972" s="87"/>
      <c r="I972" s="87"/>
      <c r="J972" s="87"/>
      <c r="K972" s="87"/>
      <c r="L972" s="87"/>
      <c r="M972" s="87"/>
      <c r="N972" s="87"/>
      <c r="O972" s="87"/>
      <c r="P972" s="87"/>
      <c r="Q972" s="87"/>
      <c r="R972" s="87"/>
      <c r="S972" s="87"/>
      <c r="T972" s="87"/>
      <c r="U972" s="87"/>
      <c r="V972" s="87"/>
      <c r="W972" s="87"/>
      <c r="X972" s="87"/>
      <c r="Y972" s="87"/>
      <c r="Z972" s="87"/>
      <c r="AA972" s="87"/>
      <c r="AB972" s="87"/>
    </row>
    <row r="973" spans="1:28">
      <c r="A973" s="87"/>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c r="AA973" s="87"/>
      <c r="AB973" s="87"/>
    </row>
    <row r="974" spans="1:28">
      <c r="A974" s="87"/>
      <c r="B974" s="87"/>
      <c r="C974" s="87"/>
      <c r="D974" s="87"/>
      <c r="E974" s="87"/>
      <c r="F974" s="87"/>
      <c r="G974" s="87"/>
      <c r="H974" s="87"/>
      <c r="I974" s="87"/>
      <c r="J974" s="87"/>
      <c r="K974" s="87"/>
      <c r="L974" s="87"/>
      <c r="M974" s="87"/>
      <c r="N974" s="87"/>
      <c r="O974" s="87"/>
      <c r="P974" s="87"/>
      <c r="Q974" s="87"/>
      <c r="R974" s="87"/>
      <c r="S974" s="87"/>
      <c r="T974" s="87"/>
      <c r="U974" s="87"/>
      <c r="V974" s="87"/>
      <c r="W974" s="87"/>
      <c r="X974" s="87"/>
      <c r="Y974" s="87"/>
      <c r="Z974" s="87"/>
      <c r="AA974" s="87"/>
      <c r="AB974" s="87"/>
    </row>
    <row r="975" spans="1:28">
      <c r="A975" s="87"/>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c r="AA975" s="87"/>
      <c r="AB975" s="87"/>
    </row>
    <row r="976" spans="1:28">
      <c r="A976" s="87"/>
      <c r="B976" s="87"/>
      <c r="C976" s="87"/>
      <c r="D976" s="87"/>
      <c r="E976" s="87"/>
      <c r="F976" s="87"/>
      <c r="G976" s="87"/>
      <c r="H976" s="87"/>
      <c r="I976" s="87"/>
      <c r="J976" s="87"/>
      <c r="K976" s="87"/>
      <c r="L976" s="87"/>
      <c r="M976" s="87"/>
      <c r="N976" s="87"/>
      <c r="O976" s="87"/>
      <c r="P976" s="87"/>
      <c r="Q976" s="87"/>
      <c r="R976" s="87"/>
      <c r="S976" s="87"/>
      <c r="T976" s="87"/>
      <c r="U976" s="87"/>
      <c r="V976" s="87"/>
      <c r="W976" s="87"/>
      <c r="X976" s="87"/>
      <c r="Y976" s="87"/>
      <c r="Z976" s="87"/>
      <c r="AA976" s="87"/>
      <c r="AB976" s="87"/>
    </row>
    <row r="977" spans="1:28">
      <c r="A977" s="87"/>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c r="AA977" s="87"/>
      <c r="AB977" s="87"/>
    </row>
    <row r="978" spans="1:28">
      <c r="A978" s="87"/>
      <c r="B978" s="87"/>
      <c r="C978" s="87"/>
      <c r="D978" s="87"/>
      <c r="E978" s="87"/>
      <c r="F978" s="87"/>
      <c r="G978" s="87"/>
      <c r="H978" s="87"/>
      <c r="I978" s="87"/>
      <c r="J978" s="87"/>
      <c r="K978" s="87"/>
      <c r="L978" s="87"/>
      <c r="M978" s="87"/>
      <c r="N978" s="87"/>
      <c r="O978" s="87"/>
      <c r="P978" s="87"/>
      <c r="Q978" s="87"/>
      <c r="R978" s="87"/>
      <c r="S978" s="87"/>
      <c r="T978" s="87"/>
      <c r="U978" s="87"/>
      <c r="V978" s="87"/>
      <c r="W978" s="87"/>
      <c r="X978" s="87"/>
      <c r="Y978" s="87"/>
      <c r="Z978" s="87"/>
      <c r="AA978" s="87"/>
      <c r="AB978" s="87"/>
    </row>
    <row r="979" spans="1:28">
      <c r="A979" s="87"/>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c r="AA979" s="87"/>
      <c r="AB979" s="87"/>
    </row>
    <row r="980" spans="1:28">
      <c r="A980" s="87"/>
      <c r="B980" s="87"/>
      <c r="C980" s="87"/>
      <c r="D980" s="87"/>
      <c r="E980" s="87"/>
      <c r="F980" s="87"/>
      <c r="G980" s="87"/>
      <c r="H980" s="87"/>
      <c r="I980" s="87"/>
      <c r="J980" s="87"/>
      <c r="K980" s="87"/>
      <c r="L980" s="87"/>
      <c r="M980" s="87"/>
      <c r="N980" s="87"/>
      <c r="O980" s="87"/>
      <c r="P980" s="87"/>
      <c r="Q980" s="87"/>
      <c r="R980" s="87"/>
      <c r="S980" s="87"/>
      <c r="T980" s="87"/>
      <c r="U980" s="87"/>
      <c r="V980" s="87"/>
      <c r="W980" s="87"/>
      <c r="X980" s="87"/>
      <c r="Y980" s="87"/>
      <c r="Z980" s="87"/>
      <c r="AA980" s="87"/>
      <c r="AB980" s="87"/>
    </row>
    <row r="981" spans="1:28">
      <c r="A981" s="87"/>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c r="AA981" s="87"/>
      <c r="AB981" s="87"/>
    </row>
    <row r="982" spans="1:28">
      <c r="A982" s="87"/>
      <c r="B982" s="87"/>
      <c r="C982" s="87"/>
      <c r="D982" s="87"/>
      <c r="E982" s="87"/>
      <c r="F982" s="87"/>
      <c r="G982" s="87"/>
      <c r="H982" s="87"/>
      <c r="I982" s="87"/>
      <c r="J982" s="87"/>
      <c r="K982" s="87"/>
      <c r="L982" s="87"/>
      <c r="M982" s="87"/>
      <c r="N982" s="87"/>
      <c r="O982" s="87"/>
      <c r="P982" s="87"/>
      <c r="Q982" s="87"/>
      <c r="R982" s="87"/>
      <c r="S982" s="87"/>
      <c r="T982" s="87"/>
      <c r="U982" s="87"/>
      <c r="V982" s="87"/>
      <c r="W982" s="87"/>
      <c r="X982" s="87"/>
      <c r="Y982" s="87"/>
      <c r="Z982" s="87"/>
      <c r="AA982" s="87"/>
      <c r="AB982" s="87"/>
    </row>
    <row r="983" spans="1:28">
      <c r="A983" s="87"/>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c r="AA983" s="87"/>
      <c r="AB983" s="87"/>
    </row>
    <row r="984" spans="1:28">
      <c r="A984" s="87"/>
      <c r="B984" s="87"/>
      <c r="C984" s="87"/>
      <c r="D984" s="87"/>
      <c r="E984" s="87"/>
      <c r="F984" s="87"/>
      <c r="G984" s="87"/>
      <c r="H984" s="87"/>
      <c r="I984" s="87"/>
      <c r="J984" s="87"/>
      <c r="K984" s="87"/>
      <c r="L984" s="87"/>
      <c r="M984" s="87"/>
      <c r="N984" s="87"/>
      <c r="O984" s="87"/>
      <c r="P984" s="87"/>
      <c r="Q984" s="87"/>
      <c r="R984" s="87"/>
      <c r="S984" s="87"/>
      <c r="T984" s="87"/>
      <c r="U984" s="87"/>
      <c r="V984" s="87"/>
      <c r="W984" s="87"/>
      <c r="X984" s="87"/>
      <c r="Y984" s="87"/>
      <c r="Z984" s="87"/>
      <c r="AA984" s="87"/>
      <c r="AB984" s="87"/>
    </row>
    <row r="985" spans="1:28">
      <c r="A985" s="87"/>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c r="AA985" s="87"/>
      <c r="AB985" s="87"/>
    </row>
    <row r="986" spans="1:28">
      <c r="A986" s="87"/>
      <c r="B986" s="87"/>
      <c r="C986" s="87"/>
      <c r="D986" s="87"/>
      <c r="E986" s="87"/>
      <c r="F986" s="87"/>
      <c r="G986" s="87"/>
      <c r="H986" s="87"/>
      <c r="I986" s="87"/>
      <c r="J986" s="87"/>
      <c r="K986" s="87"/>
      <c r="L986" s="87"/>
      <c r="M986" s="87"/>
      <c r="N986" s="87"/>
      <c r="O986" s="87"/>
      <c r="P986" s="87"/>
      <c r="Q986" s="87"/>
      <c r="R986" s="87"/>
      <c r="S986" s="87"/>
      <c r="T986" s="87"/>
      <c r="U986" s="87"/>
      <c r="V986" s="87"/>
      <c r="W986" s="87"/>
      <c r="X986" s="87"/>
      <c r="Y986" s="87"/>
      <c r="Z986" s="87"/>
      <c r="AA986" s="87"/>
      <c r="AB986" s="87"/>
    </row>
    <row r="987" spans="1:28">
      <c r="A987" s="87"/>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c r="AA987" s="87"/>
      <c r="AB987" s="87"/>
    </row>
    <row r="988" spans="1:28">
      <c r="A988" s="87"/>
      <c r="B988" s="87"/>
      <c r="C988" s="87"/>
      <c r="D988" s="87"/>
      <c r="E988" s="87"/>
      <c r="F988" s="87"/>
      <c r="G988" s="87"/>
      <c r="H988" s="87"/>
      <c r="I988" s="87"/>
      <c r="J988" s="87"/>
      <c r="K988" s="87"/>
      <c r="L988" s="87"/>
      <c r="M988" s="87"/>
      <c r="N988" s="87"/>
      <c r="O988" s="87"/>
      <c r="P988" s="87"/>
      <c r="Q988" s="87"/>
      <c r="R988" s="87"/>
      <c r="S988" s="87"/>
      <c r="T988" s="87"/>
      <c r="U988" s="87"/>
      <c r="V988" s="87"/>
      <c r="W988" s="87"/>
      <c r="X988" s="87"/>
      <c r="Y988" s="87"/>
      <c r="Z988" s="87"/>
      <c r="AA988" s="87"/>
      <c r="AB988" s="87"/>
    </row>
    <row r="989" spans="1:28">
      <c r="A989" s="87"/>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c r="AA989" s="87"/>
      <c r="AB989" s="87"/>
    </row>
    <row r="990" spans="1:28">
      <c r="A990" s="87"/>
      <c r="B990" s="87"/>
      <c r="C990" s="87"/>
      <c r="D990" s="87"/>
      <c r="E990" s="87"/>
      <c r="F990" s="87"/>
      <c r="G990" s="87"/>
      <c r="H990" s="87"/>
      <c r="I990" s="87"/>
      <c r="J990" s="87"/>
      <c r="K990" s="87"/>
      <c r="L990" s="87"/>
      <c r="M990" s="87"/>
      <c r="N990" s="87"/>
      <c r="O990" s="87"/>
      <c r="P990" s="87"/>
      <c r="Q990" s="87"/>
      <c r="R990" s="87"/>
      <c r="S990" s="87"/>
      <c r="T990" s="87"/>
      <c r="U990" s="87"/>
      <c r="V990" s="87"/>
      <c r="W990" s="87"/>
      <c r="X990" s="87"/>
      <c r="Y990" s="87"/>
      <c r="Z990" s="87"/>
      <c r="AA990" s="87"/>
      <c r="AB990" s="87"/>
    </row>
    <row r="991" spans="1:28">
      <c r="A991" s="87"/>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c r="AA991" s="87"/>
      <c r="AB991" s="87"/>
    </row>
    <row r="992" spans="1:28">
      <c r="A992" s="87"/>
      <c r="B992" s="87"/>
      <c r="C992" s="87"/>
      <c r="D992" s="87"/>
      <c r="E992" s="87"/>
      <c r="F992" s="87"/>
      <c r="G992" s="87"/>
      <c r="H992" s="87"/>
      <c r="I992" s="87"/>
      <c r="J992" s="87"/>
      <c r="K992" s="87"/>
      <c r="L992" s="87"/>
      <c r="M992" s="87"/>
      <c r="N992" s="87"/>
      <c r="O992" s="87"/>
      <c r="P992" s="87"/>
      <c r="Q992" s="87"/>
      <c r="R992" s="87"/>
      <c r="S992" s="87"/>
      <c r="T992" s="87"/>
      <c r="U992" s="87"/>
      <c r="V992" s="87"/>
      <c r="W992" s="87"/>
      <c r="X992" s="87"/>
      <c r="Y992" s="87"/>
      <c r="Z992" s="87"/>
      <c r="AA992" s="87"/>
      <c r="AB992" s="87"/>
    </row>
    <row r="993" spans="1:28">
      <c r="A993" s="87"/>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c r="AA993" s="87"/>
      <c r="AB993" s="87"/>
    </row>
    <row r="994" spans="1:28">
      <c r="A994" s="87"/>
      <c r="B994" s="87"/>
      <c r="C994" s="87"/>
      <c r="D994" s="87"/>
      <c r="E994" s="87"/>
      <c r="F994" s="87"/>
      <c r="G994" s="87"/>
      <c r="H994" s="87"/>
      <c r="I994" s="87"/>
      <c r="J994" s="87"/>
      <c r="K994" s="87"/>
      <c r="L994" s="87"/>
      <c r="M994" s="87"/>
      <c r="N994" s="87"/>
      <c r="O994" s="87"/>
      <c r="P994" s="87"/>
      <c r="Q994" s="87"/>
      <c r="R994" s="87"/>
      <c r="S994" s="87"/>
      <c r="T994" s="87"/>
      <c r="U994" s="87"/>
      <c r="V994" s="87"/>
      <c r="W994" s="87"/>
      <c r="X994" s="87"/>
      <c r="Y994" s="87"/>
      <c r="Z994" s="87"/>
      <c r="AA994" s="87"/>
      <c r="AB994" s="87"/>
    </row>
    <row r="995" spans="1:28">
      <c r="A995" s="87"/>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c r="AA995" s="87"/>
      <c r="AB995" s="87"/>
    </row>
    <row r="996" spans="1:28">
      <c r="A996" s="87"/>
      <c r="B996" s="87"/>
      <c r="C996" s="87"/>
      <c r="D996" s="87"/>
      <c r="E996" s="87"/>
      <c r="F996" s="87"/>
      <c r="G996" s="87"/>
      <c r="H996" s="87"/>
      <c r="I996" s="87"/>
      <c r="J996" s="87"/>
      <c r="K996" s="87"/>
      <c r="L996" s="87"/>
      <c r="M996" s="87"/>
      <c r="N996" s="87"/>
      <c r="O996" s="87"/>
      <c r="P996" s="87"/>
      <c r="Q996" s="87"/>
      <c r="R996" s="87"/>
      <c r="S996" s="87"/>
      <c r="T996" s="87"/>
      <c r="U996" s="87"/>
      <c r="V996" s="87"/>
      <c r="W996" s="87"/>
      <c r="X996" s="87"/>
      <c r="Y996" s="87"/>
      <c r="Z996" s="87"/>
      <c r="AA996" s="87"/>
      <c r="AB996" s="87"/>
    </row>
    <row r="997" spans="1:28">
      <c r="A997" s="87"/>
      <c r="B997" s="87"/>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c r="AA997" s="87"/>
      <c r="AB997" s="87"/>
    </row>
    <row r="998" spans="1:28">
      <c r="A998" s="87"/>
      <c r="B998" s="87"/>
      <c r="C998" s="87"/>
      <c r="D998" s="87"/>
      <c r="E998" s="87"/>
      <c r="F998" s="87"/>
      <c r="G998" s="87"/>
      <c r="H998" s="87"/>
      <c r="I998" s="87"/>
      <c r="J998" s="87"/>
      <c r="K998" s="87"/>
      <c r="L998" s="87"/>
      <c r="M998" s="87"/>
      <c r="N998" s="87"/>
      <c r="O998" s="87"/>
      <c r="P998" s="87"/>
      <c r="Q998" s="87"/>
      <c r="R998" s="87"/>
      <c r="S998" s="87"/>
      <c r="T998" s="87"/>
      <c r="U998" s="87"/>
      <c r="V998" s="87"/>
      <c r="W998" s="87"/>
      <c r="X998" s="87"/>
      <c r="Y998" s="87"/>
      <c r="Z998" s="87"/>
      <c r="AA998" s="87"/>
      <c r="AB998" s="87"/>
    </row>
    <row r="999" spans="1:28">
      <c r="A999" s="87"/>
      <c r="B999" s="87"/>
      <c r="C999" s="87"/>
      <c r="D999" s="87"/>
      <c r="E999" s="87"/>
      <c r="F999" s="87"/>
      <c r="G999" s="87"/>
      <c r="H999" s="87"/>
      <c r="I999" s="87"/>
      <c r="J999" s="87"/>
      <c r="K999" s="87"/>
      <c r="L999" s="87"/>
      <c r="M999" s="87"/>
      <c r="N999" s="87"/>
      <c r="O999" s="87"/>
      <c r="P999" s="87"/>
      <c r="Q999" s="87"/>
      <c r="R999" s="87"/>
      <c r="S999" s="87"/>
      <c r="T999" s="87"/>
      <c r="U999" s="87"/>
      <c r="V999" s="87"/>
      <c r="W999" s="87"/>
      <c r="X999" s="87"/>
      <c r="Y999" s="87"/>
      <c r="Z999" s="87"/>
      <c r="AA999" s="87"/>
      <c r="AB999" s="87"/>
    </row>
    <row r="1000" spans="1:28">
      <c r="A1000" s="87"/>
      <c r="B1000" s="87"/>
      <c r="C1000" s="87"/>
      <c r="D1000" s="87"/>
      <c r="E1000" s="87"/>
      <c r="F1000" s="87"/>
      <c r="G1000" s="87"/>
      <c r="H1000" s="87"/>
      <c r="I1000" s="87"/>
      <c r="J1000" s="87"/>
      <c r="K1000" s="87"/>
      <c r="L1000" s="87"/>
      <c r="M1000" s="87"/>
      <c r="N1000" s="87"/>
      <c r="O1000" s="87"/>
      <c r="P1000" s="87"/>
      <c r="Q1000" s="87"/>
      <c r="R1000" s="87"/>
      <c r="S1000" s="87"/>
      <c r="T1000" s="87"/>
      <c r="U1000" s="87"/>
      <c r="V1000" s="87"/>
      <c r="W1000" s="87"/>
      <c r="X1000" s="87"/>
      <c r="Y1000" s="87"/>
      <c r="Z1000" s="87"/>
      <c r="AA1000" s="87"/>
      <c r="AB1000" s="87"/>
    </row>
    <row r="1001" spans="1:28">
      <c r="A1001" s="87"/>
      <c r="B1001" s="87"/>
      <c r="C1001" s="87"/>
      <c r="D1001" s="87"/>
      <c r="E1001" s="87"/>
      <c r="F1001" s="87"/>
      <c r="G1001" s="87"/>
      <c r="H1001" s="87"/>
      <c r="I1001" s="87"/>
      <c r="J1001" s="87"/>
      <c r="K1001" s="87"/>
      <c r="L1001" s="87"/>
      <c r="M1001" s="87"/>
      <c r="N1001" s="87"/>
      <c r="O1001" s="87"/>
      <c r="P1001" s="87"/>
      <c r="Q1001" s="87"/>
      <c r="R1001" s="87"/>
      <c r="S1001" s="87"/>
      <c r="T1001" s="87"/>
      <c r="U1001" s="87"/>
      <c r="V1001" s="87"/>
      <c r="W1001" s="87"/>
      <c r="X1001" s="87"/>
      <c r="Y1001" s="87"/>
      <c r="Z1001" s="87"/>
      <c r="AA1001" s="87"/>
      <c r="AB1001" s="87"/>
    </row>
  </sheetData>
  <pageMargins left="0.7" right="0.7" top="0.78740157499999996" bottom="0.78740157499999996"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G1000"/>
  <sheetViews>
    <sheetView showGridLines="0" workbookViewId="0">
      <pane ySplit="5" topLeftCell="A6" activePane="bottomLeft" state="frozen"/>
      <selection pane="bottomLeft" activeCell="B7" sqref="B7"/>
    </sheetView>
  </sheetViews>
  <sheetFormatPr baseColWidth="10" defaultColWidth="14.3984375" defaultRowHeight="15.75" customHeight="1"/>
  <cols>
    <col min="1" max="1" width="2.796875" customWidth="1"/>
    <col min="2" max="2" width="11.796875" customWidth="1"/>
    <col min="3" max="3" width="28" customWidth="1"/>
    <col min="4" max="7" width="15.796875" customWidth="1"/>
    <col min="8" max="27" width="8.796875" customWidth="1"/>
  </cols>
  <sheetData>
    <row r="1" spans="2:7" ht="14">
      <c r="D1" s="89"/>
    </row>
    <row r="2" spans="2:7" ht="20.25" customHeight="1">
      <c r="B2" s="431" t="s">
        <v>5</v>
      </c>
      <c r="C2" s="432"/>
      <c r="D2" s="121"/>
      <c r="E2" s="4" t="s">
        <v>6</v>
      </c>
      <c r="F2" s="5" t="s">
        <v>7</v>
      </c>
      <c r="G2" s="6" t="s">
        <v>8</v>
      </c>
    </row>
    <row r="3" spans="2:7" ht="18" customHeight="1">
      <c r="B3" s="433">
        <f>DATE( rngRok,12,1)</f>
        <v>44531</v>
      </c>
      <c r="C3" s="434"/>
      <c r="D3" s="122"/>
      <c r="E3" s="8">
        <f t="shared" ref="E3:F3" si="0">SUBTOTAL(9,E6:E505)</f>
        <v>33234</v>
      </c>
      <c r="F3" s="8">
        <f t="shared" si="0"/>
        <v>30000</v>
      </c>
      <c r="G3" s="9">
        <v>2470</v>
      </c>
    </row>
    <row r="4" spans="2:7" ht="14">
      <c r="D4" s="89"/>
    </row>
    <row r="5" spans="2:7" ht="18" customHeight="1">
      <c r="B5" s="10" t="s">
        <v>9</v>
      </c>
      <c r="C5" s="11" t="s">
        <v>10</v>
      </c>
      <c r="D5" s="123" t="s">
        <v>11</v>
      </c>
      <c r="E5" s="5" t="s">
        <v>12</v>
      </c>
      <c r="F5" s="5" t="s">
        <v>13</v>
      </c>
      <c r="G5" s="6" t="s">
        <v>14</v>
      </c>
    </row>
    <row r="6" spans="2:7" ht="15">
      <c r="B6" s="12" t="s">
        <v>702</v>
      </c>
      <c r="C6" s="13"/>
      <c r="D6" s="124">
        <v>1239</v>
      </c>
      <c r="E6" s="15">
        <v>600</v>
      </c>
      <c r="F6" s="15"/>
      <c r="G6" s="15">
        <f>G3+E6</f>
        <v>3070</v>
      </c>
    </row>
    <row r="7" spans="2:7" ht="15">
      <c r="B7" s="12" t="s">
        <v>702</v>
      </c>
      <c r="C7" s="13" t="s">
        <v>703</v>
      </c>
      <c r="D7" s="125"/>
      <c r="E7" s="15">
        <v>675</v>
      </c>
      <c r="F7" s="15"/>
      <c r="G7" s="15">
        <f t="shared" ref="G7:G9" si="1">G6+E7</f>
        <v>3745</v>
      </c>
    </row>
    <row r="8" spans="2:7" ht="15">
      <c r="B8" s="12" t="s">
        <v>702</v>
      </c>
      <c r="C8" s="13" t="s">
        <v>704</v>
      </c>
      <c r="D8" s="125"/>
      <c r="E8" s="15">
        <v>255</v>
      </c>
      <c r="F8" s="15"/>
      <c r="G8" s="15">
        <f t="shared" si="1"/>
        <v>4000</v>
      </c>
    </row>
    <row r="9" spans="2:7" ht="15">
      <c r="B9" s="12" t="s">
        <v>705</v>
      </c>
      <c r="C9" s="13"/>
      <c r="D9" s="126">
        <v>2022003385</v>
      </c>
      <c r="E9" s="15">
        <v>2500</v>
      </c>
      <c r="F9" s="15"/>
      <c r="G9" s="15">
        <f t="shared" si="1"/>
        <v>6500</v>
      </c>
    </row>
    <row r="10" spans="2:7" ht="15">
      <c r="B10" s="12" t="s">
        <v>706</v>
      </c>
      <c r="C10" s="13" t="s">
        <v>22</v>
      </c>
      <c r="D10" s="125"/>
      <c r="E10" s="15"/>
      <c r="F10" s="15">
        <v>1000</v>
      </c>
      <c r="G10" s="15">
        <f>G9-F10</f>
        <v>5500</v>
      </c>
    </row>
    <row r="11" spans="2:7" ht="15">
      <c r="B11" s="12" t="s">
        <v>707</v>
      </c>
      <c r="C11" s="13"/>
      <c r="D11" s="126">
        <v>2022003267</v>
      </c>
      <c r="E11" s="15">
        <v>5500</v>
      </c>
      <c r="F11" s="15"/>
      <c r="G11" s="15">
        <f>G10+E11</f>
        <v>11000</v>
      </c>
    </row>
    <row r="12" spans="2:7" ht="15">
      <c r="B12" s="12" t="s">
        <v>708</v>
      </c>
      <c r="C12" s="13" t="s">
        <v>20</v>
      </c>
      <c r="D12" s="127"/>
      <c r="E12" s="15"/>
      <c r="F12" s="15">
        <v>10000</v>
      </c>
      <c r="G12" s="15">
        <f>G11-F12</f>
        <v>1000</v>
      </c>
    </row>
    <row r="13" spans="2:7" ht="15">
      <c r="B13" s="12" t="s">
        <v>709</v>
      </c>
      <c r="C13" s="13"/>
      <c r="D13" s="128">
        <v>1395</v>
      </c>
      <c r="E13" s="15">
        <v>1710</v>
      </c>
      <c r="F13" s="15"/>
      <c r="G13" s="15">
        <f t="shared" ref="G13:G22" si="2">G12+E13</f>
        <v>2710</v>
      </c>
    </row>
    <row r="14" spans="2:7" ht="15">
      <c r="B14" s="12" t="s">
        <v>709</v>
      </c>
      <c r="C14" s="13"/>
      <c r="D14" s="126">
        <v>2022003569</v>
      </c>
      <c r="E14" s="15">
        <v>1150</v>
      </c>
      <c r="F14" s="15"/>
      <c r="G14" s="15">
        <f t="shared" si="2"/>
        <v>3860</v>
      </c>
    </row>
    <row r="15" spans="2:7" ht="15">
      <c r="B15" s="12" t="s">
        <v>709</v>
      </c>
      <c r="C15" s="13"/>
      <c r="D15" s="127">
        <v>1653</v>
      </c>
      <c r="E15" s="15">
        <v>600</v>
      </c>
      <c r="F15" s="15"/>
      <c r="G15" s="15">
        <f t="shared" si="2"/>
        <v>4460</v>
      </c>
    </row>
    <row r="16" spans="2:7" ht="15">
      <c r="B16" s="12" t="s">
        <v>710</v>
      </c>
      <c r="C16" s="13" t="s">
        <v>711</v>
      </c>
      <c r="D16" s="129"/>
      <c r="E16" s="15">
        <v>430</v>
      </c>
      <c r="F16" s="15"/>
      <c r="G16" s="15">
        <f t="shared" si="2"/>
        <v>4890</v>
      </c>
    </row>
    <row r="17" spans="2:7" ht="15">
      <c r="B17" s="12" t="s">
        <v>712</v>
      </c>
      <c r="C17" s="13"/>
      <c r="D17" s="130">
        <v>1847</v>
      </c>
      <c r="E17" s="15">
        <v>3325</v>
      </c>
      <c r="F17" s="15"/>
      <c r="G17" s="15">
        <f t="shared" si="2"/>
        <v>8215</v>
      </c>
    </row>
    <row r="18" spans="2:7" ht="15">
      <c r="B18" s="12" t="s">
        <v>708</v>
      </c>
      <c r="C18" s="13"/>
      <c r="D18" s="127">
        <v>2022003509</v>
      </c>
      <c r="E18" s="15">
        <v>999</v>
      </c>
      <c r="F18" s="15"/>
      <c r="G18" s="15">
        <f t="shared" si="2"/>
        <v>9214</v>
      </c>
    </row>
    <row r="19" spans="2:7" ht="15">
      <c r="B19" s="12" t="s">
        <v>710</v>
      </c>
      <c r="C19" s="13" t="s">
        <v>713</v>
      </c>
      <c r="D19" s="127"/>
      <c r="E19" s="15">
        <v>600</v>
      </c>
      <c r="F19" s="15"/>
      <c r="G19" s="15">
        <f t="shared" si="2"/>
        <v>9814</v>
      </c>
    </row>
    <row r="20" spans="2:7" ht="15">
      <c r="B20" s="12" t="s">
        <v>710</v>
      </c>
      <c r="C20" s="13" t="s">
        <v>714</v>
      </c>
      <c r="D20" s="127"/>
      <c r="E20" s="15">
        <v>300</v>
      </c>
      <c r="F20" s="15"/>
      <c r="G20" s="15">
        <f t="shared" si="2"/>
        <v>10114</v>
      </c>
    </row>
    <row r="21" spans="2:7" ht="15">
      <c r="B21" s="12" t="s">
        <v>715</v>
      </c>
      <c r="C21" s="13" t="s">
        <v>716</v>
      </c>
      <c r="D21" s="127"/>
      <c r="E21" s="15">
        <v>940</v>
      </c>
      <c r="F21" s="15"/>
      <c r="G21" s="15">
        <f t="shared" si="2"/>
        <v>11054</v>
      </c>
    </row>
    <row r="22" spans="2:7" ht="15">
      <c r="B22" s="12" t="s">
        <v>715</v>
      </c>
      <c r="C22" s="13" t="s">
        <v>717</v>
      </c>
      <c r="D22" s="124"/>
      <c r="E22" s="15">
        <v>9000</v>
      </c>
      <c r="F22" s="15"/>
      <c r="G22" s="15">
        <f t="shared" si="2"/>
        <v>20054</v>
      </c>
    </row>
    <row r="23" spans="2:7" ht="15">
      <c r="B23" s="12" t="s">
        <v>715</v>
      </c>
      <c r="C23" s="13" t="s">
        <v>20</v>
      </c>
      <c r="D23" s="124"/>
      <c r="E23" s="15"/>
      <c r="F23" s="15">
        <v>19000</v>
      </c>
      <c r="G23" s="15">
        <f>G22-F23</f>
        <v>1054</v>
      </c>
    </row>
    <row r="24" spans="2:7" ht="15">
      <c r="B24" s="12" t="s">
        <v>718</v>
      </c>
      <c r="C24" s="13" t="s">
        <v>717</v>
      </c>
      <c r="D24" s="124"/>
      <c r="E24" s="15">
        <v>4650</v>
      </c>
      <c r="F24" s="15"/>
      <c r="G24" s="15">
        <f>G23+E24</f>
        <v>5704</v>
      </c>
    </row>
    <row r="25" spans="2:7" ht="15">
      <c r="B25" s="12"/>
      <c r="C25" s="13"/>
      <c r="D25" s="127"/>
      <c r="E25" s="15"/>
      <c r="F25" s="15"/>
      <c r="G25" s="15"/>
    </row>
    <row r="26" spans="2:7" ht="15">
      <c r="B26" s="12"/>
      <c r="C26" s="13"/>
      <c r="D26" s="127"/>
      <c r="E26" s="15"/>
      <c r="F26" s="15"/>
      <c r="G26" s="15"/>
    </row>
    <row r="27" spans="2:7" ht="15">
      <c r="B27" s="12"/>
      <c r="C27" s="13"/>
      <c r="D27" s="127"/>
      <c r="E27" s="15"/>
      <c r="F27" s="15"/>
      <c r="G27" s="15"/>
    </row>
    <row r="28" spans="2:7" ht="15">
      <c r="B28" s="12"/>
      <c r="C28" s="13"/>
      <c r="D28" s="131"/>
      <c r="E28" s="15"/>
      <c r="F28" s="15"/>
      <c r="G28" s="15"/>
    </row>
    <row r="29" spans="2:7" ht="15">
      <c r="B29" s="12"/>
      <c r="C29" s="13"/>
      <c r="D29" s="127"/>
      <c r="E29" s="15"/>
      <c r="F29" s="15"/>
      <c r="G29" s="15"/>
    </row>
    <row r="30" spans="2:7" ht="15">
      <c r="B30" s="12"/>
      <c r="C30" s="13"/>
      <c r="D30" s="124"/>
      <c r="E30" s="15"/>
      <c r="F30" s="15"/>
      <c r="G30" s="15"/>
    </row>
    <row r="31" spans="2:7" ht="15">
      <c r="B31" s="12"/>
      <c r="C31" s="13"/>
      <c r="D31" s="125"/>
      <c r="E31" s="15"/>
      <c r="F31" s="15"/>
      <c r="G31" s="15"/>
    </row>
    <row r="32" spans="2:7" ht="15">
      <c r="B32" s="12"/>
      <c r="C32" s="13"/>
      <c r="D32" s="125"/>
      <c r="E32" s="15"/>
      <c r="F32" s="15"/>
      <c r="G32" s="15"/>
    </row>
    <row r="33" spans="2:7" ht="15">
      <c r="B33" s="12"/>
      <c r="C33" s="13"/>
      <c r="D33" s="125"/>
      <c r="E33" s="15"/>
      <c r="F33" s="15"/>
      <c r="G33" s="15"/>
    </row>
    <row r="34" spans="2:7" ht="15">
      <c r="B34" s="12"/>
      <c r="C34" s="13"/>
      <c r="D34" s="124"/>
      <c r="E34" s="15"/>
      <c r="F34" s="15"/>
      <c r="G34" s="15"/>
    </row>
    <row r="35" spans="2:7" ht="15">
      <c r="B35" s="12"/>
      <c r="C35" s="13"/>
      <c r="D35" s="125"/>
      <c r="E35" s="15"/>
      <c r="F35" s="15"/>
      <c r="G35" s="15"/>
    </row>
    <row r="36" spans="2:7" ht="15">
      <c r="B36" s="12"/>
      <c r="C36" s="13"/>
      <c r="D36" s="125"/>
      <c r="E36" s="15"/>
      <c r="F36" s="15"/>
      <c r="G36" s="15"/>
    </row>
    <row r="37" spans="2:7" ht="15">
      <c r="B37" s="12"/>
      <c r="C37" s="13"/>
      <c r="D37" s="125"/>
      <c r="E37" s="15"/>
      <c r="F37" s="15"/>
      <c r="G37" s="15"/>
    </row>
    <row r="38" spans="2:7" ht="15">
      <c r="B38" s="12"/>
      <c r="C38" s="13"/>
      <c r="D38" s="125"/>
      <c r="E38" s="15"/>
      <c r="F38" s="15"/>
      <c r="G38" s="15"/>
    </row>
    <row r="39" spans="2:7" ht="15">
      <c r="B39" s="12"/>
      <c r="C39" s="13"/>
      <c r="D39" s="125"/>
      <c r="E39" s="15"/>
      <c r="F39" s="15"/>
      <c r="G39" s="15"/>
    </row>
    <row r="40" spans="2:7" ht="15">
      <c r="B40" s="12"/>
      <c r="C40" s="13"/>
      <c r="D40" s="125"/>
      <c r="E40" s="15"/>
      <c r="F40" s="15"/>
      <c r="G40" s="15"/>
    </row>
    <row r="41" spans="2:7" ht="15">
      <c r="B41" s="12"/>
      <c r="C41" s="13"/>
      <c r="D41" s="125"/>
      <c r="E41" s="15"/>
      <c r="F41" s="15"/>
      <c r="G41" s="15"/>
    </row>
    <row r="42" spans="2:7" ht="15">
      <c r="B42" s="12"/>
      <c r="C42" s="13"/>
      <c r="D42" s="125"/>
      <c r="E42" s="15"/>
      <c r="F42" s="15"/>
      <c r="G42" s="15"/>
    </row>
    <row r="43" spans="2:7" ht="15">
      <c r="B43" s="12"/>
      <c r="C43" s="13"/>
      <c r="D43" s="125"/>
      <c r="E43" s="15"/>
      <c r="F43" s="15"/>
      <c r="G43" s="15"/>
    </row>
    <row r="44" spans="2:7" ht="15">
      <c r="B44" s="12"/>
      <c r="C44" s="13"/>
      <c r="D44" s="125"/>
      <c r="E44" s="15"/>
      <c r="F44" s="15"/>
      <c r="G44" s="15"/>
    </row>
    <row r="45" spans="2:7" ht="15">
      <c r="B45" s="12"/>
      <c r="C45" s="13"/>
      <c r="D45" s="125"/>
      <c r="E45" s="15"/>
      <c r="F45" s="15"/>
      <c r="G45" s="15"/>
    </row>
    <row r="46" spans="2:7" ht="15">
      <c r="B46" s="19"/>
      <c r="C46" s="13"/>
      <c r="D46" s="125"/>
      <c r="E46" s="15"/>
      <c r="F46" s="15"/>
      <c r="G46" s="15"/>
    </row>
    <row r="47" spans="2:7" ht="15">
      <c r="B47" s="12"/>
      <c r="C47" s="13"/>
      <c r="D47" s="125"/>
      <c r="E47" s="15"/>
      <c r="F47" s="15"/>
      <c r="G47" s="15"/>
    </row>
    <row r="48" spans="2:7" ht="15">
      <c r="B48" s="12"/>
      <c r="C48" s="13"/>
      <c r="D48" s="125"/>
      <c r="E48" s="15"/>
      <c r="F48" s="15"/>
      <c r="G48" s="15"/>
    </row>
    <row r="49" spans="2:7" ht="15">
      <c r="B49" s="12"/>
      <c r="C49" s="13"/>
      <c r="D49" s="125"/>
      <c r="E49" s="15"/>
      <c r="F49" s="15"/>
      <c r="G49" s="15"/>
    </row>
    <row r="50" spans="2:7" ht="15">
      <c r="B50" s="12"/>
      <c r="C50" s="13"/>
      <c r="D50" s="125"/>
      <c r="E50" s="15"/>
      <c r="F50" s="15"/>
      <c r="G50" s="15"/>
    </row>
    <row r="51" spans="2:7" ht="15">
      <c r="B51" s="12"/>
      <c r="C51" s="13"/>
      <c r="D51" s="125"/>
      <c r="E51" s="15"/>
      <c r="F51" s="15"/>
      <c r="G51" s="15"/>
    </row>
    <row r="52" spans="2:7" ht="15">
      <c r="B52" s="12"/>
      <c r="C52" s="13"/>
      <c r="D52" s="125"/>
      <c r="E52" s="15"/>
      <c r="F52" s="15"/>
      <c r="G52" s="15"/>
    </row>
    <row r="53" spans="2:7" ht="15">
      <c r="B53" s="12"/>
      <c r="C53" s="13"/>
      <c r="D53" s="125"/>
      <c r="E53" s="15"/>
      <c r="F53" s="15"/>
      <c r="G53" s="15"/>
    </row>
    <row r="54" spans="2:7" ht="15">
      <c r="B54" s="12"/>
      <c r="C54" s="13"/>
      <c r="D54" s="125"/>
      <c r="E54" s="15"/>
      <c r="F54" s="15"/>
      <c r="G54" s="15"/>
    </row>
    <row r="55" spans="2:7" ht="15">
      <c r="B55" s="12"/>
      <c r="C55" s="13"/>
      <c r="D55" s="125"/>
      <c r="E55" s="15"/>
      <c r="F55" s="15"/>
      <c r="G55" s="15"/>
    </row>
    <row r="56" spans="2:7" ht="15">
      <c r="B56" s="12"/>
      <c r="C56" s="13"/>
      <c r="D56" s="125"/>
      <c r="E56" s="15"/>
      <c r="F56" s="15"/>
      <c r="G56" s="15"/>
    </row>
    <row r="57" spans="2:7" ht="15">
      <c r="B57" s="12"/>
      <c r="C57" s="13"/>
      <c r="D57" s="125"/>
      <c r="E57" s="15"/>
      <c r="F57" s="15"/>
      <c r="G57" s="15"/>
    </row>
    <row r="58" spans="2:7" ht="15">
      <c r="B58" s="12"/>
      <c r="C58" s="13"/>
      <c r="D58" s="125"/>
      <c r="E58" s="15"/>
      <c r="F58" s="15"/>
      <c r="G58" s="15"/>
    </row>
    <row r="59" spans="2:7" ht="15">
      <c r="B59" s="12"/>
      <c r="C59" s="13"/>
      <c r="D59" s="125"/>
      <c r="E59" s="15"/>
      <c r="F59" s="15"/>
      <c r="G59" s="15"/>
    </row>
    <row r="60" spans="2:7" ht="15">
      <c r="B60" s="12"/>
      <c r="C60" s="13"/>
      <c r="D60" s="125"/>
      <c r="E60" s="15"/>
      <c r="F60" s="15"/>
      <c r="G60" s="15"/>
    </row>
    <row r="61" spans="2:7" ht="15">
      <c r="B61" s="12"/>
      <c r="C61" s="13"/>
      <c r="D61" s="129"/>
      <c r="E61" s="15"/>
      <c r="F61" s="15"/>
      <c r="G61" s="15"/>
    </row>
    <row r="62" spans="2:7" ht="15">
      <c r="B62" s="12"/>
      <c r="C62" s="13"/>
      <c r="D62" s="127"/>
      <c r="E62" s="15"/>
      <c r="F62" s="15"/>
      <c r="G62" s="15"/>
    </row>
    <row r="63" spans="2:7" ht="15">
      <c r="B63" s="12"/>
      <c r="C63" s="13"/>
      <c r="D63" s="124"/>
      <c r="E63" s="15"/>
      <c r="F63" s="15"/>
      <c r="G63" s="15"/>
    </row>
    <row r="64" spans="2:7" ht="15">
      <c r="B64" s="12"/>
      <c r="C64" s="13"/>
      <c r="D64" s="124"/>
      <c r="E64" s="15"/>
      <c r="F64" s="15"/>
      <c r="G64" s="15"/>
    </row>
    <row r="65" spans="2:7" ht="15">
      <c r="B65" s="12"/>
      <c r="C65" s="13"/>
      <c r="D65" s="127"/>
      <c r="E65" s="15"/>
      <c r="F65" s="15"/>
      <c r="G65" s="15"/>
    </row>
    <row r="66" spans="2:7" ht="15">
      <c r="B66" s="12"/>
      <c r="C66" s="13"/>
      <c r="D66" s="125"/>
      <c r="E66" s="15"/>
      <c r="F66" s="15"/>
      <c r="G66" s="15"/>
    </row>
    <row r="67" spans="2:7" ht="15">
      <c r="B67" s="19"/>
      <c r="C67" s="13"/>
      <c r="D67" s="129"/>
      <c r="E67" s="15"/>
      <c r="F67" s="15"/>
      <c r="G67" s="15"/>
    </row>
    <row r="68" spans="2:7" ht="15">
      <c r="B68" s="19"/>
      <c r="C68" s="13"/>
      <c r="D68" s="127"/>
      <c r="E68" s="15"/>
      <c r="F68" s="15"/>
      <c r="G68" s="15"/>
    </row>
    <row r="69" spans="2:7" ht="15">
      <c r="B69" s="19"/>
      <c r="C69" s="13"/>
      <c r="D69" s="125"/>
      <c r="E69" s="15"/>
      <c r="F69" s="15"/>
      <c r="G69" s="15"/>
    </row>
    <row r="70" spans="2:7" ht="15">
      <c r="B70" s="19"/>
      <c r="C70" s="13"/>
      <c r="D70" s="127"/>
      <c r="E70" s="15"/>
      <c r="F70" s="15"/>
      <c r="G70" s="15"/>
    </row>
    <row r="71" spans="2:7" ht="15">
      <c r="B71" s="19"/>
      <c r="C71" s="13"/>
      <c r="D71" s="127"/>
      <c r="E71" s="15"/>
      <c r="F71" s="15"/>
      <c r="G71" s="15"/>
    </row>
    <row r="72" spans="2:7" ht="15">
      <c r="B72" s="19"/>
      <c r="C72" s="13"/>
      <c r="D72" s="124"/>
      <c r="E72" s="15"/>
      <c r="F72" s="15"/>
      <c r="G72" s="15"/>
    </row>
    <row r="73" spans="2:7" ht="15">
      <c r="B73" s="19"/>
      <c r="C73" s="13"/>
      <c r="D73" s="127"/>
      <c r="E73" s="15"/>
      <c r="F73" s="15"/>
      <c r="G73" s="15"/>
    </row>
    <row r="74" spans="2:7" ht="15">
      <c r="B74" s="19"/>
      <c r="C74" s="13"/>
      <c r="D74" s="127"/>
      <c r="E74" s="15"/>
      <c r="F74" s="15"/>
      <c r="G74" s="15"/>
    </row>
    <row r="75" spans="2:7" ht="15">
      <c r="B75" s="19"/>
      <c r="C75" s="13"/>
      <c r="D75" s="125"/>
      <c r="E75" s="15"/>
      <c r="F75" s="15"/>
      <c r="G75" s="15" t="str">
        <f t="shared" ref="G75:G329" si="3">IF(OR(G74="",AND(B75="",E75="",F75="")),"",G74+E75-F75)</f>
        <v/>
      </c>
    </row>
    <row r="76" spans="2:7" ht="15">
      <c r="B76" s="19"/>
      <c r="C76" s="13"/>
      <c r="D76" s="125"/>
      <c r="E76" s="15"/>
      <c r="F76" s="15"/>
      <c r="G76" s="15" t="str">
        <f t="shared" si="3"/>
        <v/>
      </c>
    </row>
    <row r="77" spans="2:7" ht="15">
      <c r="B77" s="19"/>
      <c r="C77" s="13"/>
      <c r="D77" s="125"/>
      <c r="E77" s="15"/>
      <c r="F77" s="15"/>
      <c r="G77" s="15" t="str">
        <f t="shared" si="3"/>
        <v/>
      </c>
    </row>
    <row r="78" spans="2:7" ht="15">
      <c r="B78" s="19"/>
      <c r="C78" s="13"/>
      <c r="D78" s="125"/>
      <c r="E78" s="15"/>
      <c r="F78" s="15"/>
      <c r="G78" s="15" t="str">
        <f t="shared" si="3"/>
        <v/>
      </c>
    </row>
    <row r="79" spans="2:7" ht="15">
      <c r="B79" s="19"/>
      <c r="C79" s="13"/>
      <c r="D79" s="125"/>
      <c r="E79" s="15"/>
      <c r="F79" s="15"/>
      <c r="G79" s="15" t="str">
        <f t="shared" si="3"/>
        <v/>
      </c>
    </row>
    <row r="80" spans="2:7" ht="15">
      <c r="B80" s="19"/>
      <c r="C80" s="13"/>
      <c r="D80" s="125"/>
      <c r="E80" s="15"/>
      <c r="F80" s="15"/>
      <c r="G80" s="15" t="str">
        <f t="shared" si="3"/>
        <v/>
      </c>
    </row>
    <row r="81" spans="2:7" ht="15">
      <c r="B81" s="19"/>
      <c r="C81" s="13"/>
      <c r="D81" s="125"/>
      <c r="E81" s="15"/>
      <c r="F81" s="15"/>
      <c r="G81" s="15" t="str">
        <f t="shared" si="3"/>
        <v/>
      </c>
    </row>
    <row r="82" spans="2:7" ht="15">
      <c r="B82" s="19"/>
      <c r="C82" s="13"/>
      <c r="D82" s="125"/>
      <c r="E82" s="15"/>
      <c r="F82" s="15"/>
      <c r="G82" s="15" t="str">
        <f t="shared" si="3"/>
        <v/>
      </c>
    </row>
    <row r="83" spans="2:7" ht="15">
      <c r="B83" s="19"/>
      <c r="C83" s="13"/>
      <c r="D83" s="125"/>
      <c r="E83" s="15"/>
      <c r="F83" s="15"/>
      <c r="G83" s="15" t="str">
        <f t="shared" si="3"/>
        <v/>
      </c>
    </row>
    <row r="84" spans="2:7" ht="15">
      <c r="B84" s="19"/>
      <c r="C84" s="13"/>
      <c r="D84" s="125"/>
      <c r="E84" s="15"/>
      <c r="F84" s="15"/>
      <c r="G84" s="15" t="str">
        <f t="shared" si="3"/>
        <v/>
      </c>
    </row>
    <row r="85" spans="2:7" ht="15">
      <c r="B85" s="19"/>
      <c r="C85" s="13"/>
      <c r="D85" s="125"/>
      <c r="E85" s="15"/>
      <c r="F85" s="15"/>
      <c r="G85" s="15" t="str">
        <f t="shared" si="3"/>
        <v/>
      </c>
    </row>
    <row r="86" spans="2:7" ht="15">
      <c r="B86" s="19"/>
      <c r="C86" s="13"/>
      <c r="D86" s="125"/>
      <c r="E86" s="15"/>
      <c r="F86" s="15"/>
      <c r="G86" s="15" t="str">
        <f t="shared" si="3"/>
        <v/>
      </c>
    </row>
    <row r="87" spans="2:7" ht="15">
      <c r="B87" s="19"/>
      <c r="C87" s="13"/>
      <c r="D87" s="125"/>
      <c r="E87" s="15"/>
      <c r="F87" s="15"/>
      <c r="G87" s="15" t="str">
        <f t="shared" si="3"/>
        <v/>
      </c>
    </row>
    <row r="88" spans="2:7" ht="15">
      <c r="B88" s="19"/>
      <c r="C88" s="13"/>
      <c r="D88" s="125"/>
      <c r="E88" s="15"/>
      <c r="F88" s="15"/>
      <c r="G88" s="15" t="str">
        <f t="shared" si="3"/>
        <v/>
      </c>
    </row>
    <row r="89" spans="2:7" ht="15">
      <c r="B89" s="19"/>
      <c r="C89" s="13"/>
      <c r="D89" s="125"/>
      <c r="E89" s="15"/>
      <c r="F89" s="15"/>
      <c r="G89" s="15" t="str">
        <f t="shared" si="3"/>
        <v/>
      </c>
    </row>
    <row r="90" spans="2:7" ht="15">
      <c r="B90" s="19"/>
      <c r="C90" s="13"/>
      <c r="D90" s="125"/>
      <c r="E90" s="15"/>
      <c r="F90" s="15"/>
      <c r="G90" s="15" t="str">
        <f t="shared" si="3"/>
        <v/>
      </c>
    </row>
    <row r="91" spans="2:7" ht="15">
      <c r="B91" s="19"/>
      <c r="C91" s="13"/>
      <c r="D91" s="125"/>
      <c r="E91" s="15"/>
      <c r="F91" s="15"/>
      <c r="G91" s="15" t="str">
        <f t="shared" si="3"/>
        <v/>
      </c>
    </row>
    <row r="92" spans="2:7" ht="15">
      <c r="B92" s="19"/>
      <c r="C92" s="13"/>
      <c r="D92" s="125"/>
      <c r="E92" s="15"/>
      <c r="F92" s="15"/>
      <c r="G92" s="15" t="str">
        <f t="shared" si="3"/>
        <v/>
      </c>
    </row>
    <row r="93" spans="2:7" ht="15">
      <c r="B93" s="19"/>
      <c r="C93" s="13"/>
      <c r="D93" s="125"/>
      <c r="E93" s="15"/>
      <c r="F93" s="15"/>
      <c r="G93" s="15" t="str">
        <f t="shared" si="3"/>
        <v/>
      </c>
    </row>
    <row r="94" spans="2:7" ht="15">
      <c r="B94" s="19"/>
      <c r="C94" s="13"/>
      <c r="D94" s="125"/>
      <c r="E94" s="15"/>
      <c r="F94" s="15"/>
      <c r="G94" s="15" t="str">
        <f t="shared" si="3"/>
        <v/>
      </c>
    </row>
    <row r="95" spans="2:7" ht="15">
      <c r="B95" s="19"/>
      <c r="C95" s="13"/>
      <c r="D95" s="125"/>
      <c r="E95" s="15"/>
      <c r="F95" s="15"/>
      <c r="G95" s="15" t="str">
        <f t="shared" si="3"/>
        <v/>
      </c>
    </row>
    <row r="96" spans="2:7" ht="15">
      <c r="B96" s="19"/>
      <c r="C96" s="13"/>
      <c r="D96" s="125"/>
      <c r="E96" s="15"/>
      <c r="F96" s="15"/>
      <c r="G96" s="15" t="str">
        <f t="shared" si="3"/>
        <v/>
      </c>
    </row>
    <row r="97" spans="2:7" ht="15">
      <c r="B97" s="19"/>
      <c r="C97" s="13"/>
      <c r="D97" s="125"/>
      <c r="E97" s="15"/>
      <c r="F97" s="15"/>
      <c r="G97" s="15" t="str">
        <f t="shared" si="3"/>
        <v/>
      </c>
    </row>
    <row r="98" spans="2:7" ht="15">
      <c r="B98" s="19"/>
      <c r="C98" s="13"/>
      <c r="D98" s="125"/>
      <c r="E98" s="15"/>
      <c r="F98" s="15"/>
      <c r="G98" s="15" t="str">
        <f t="shared" si="3"/>
        <v/>
      </c>
    </row>
    <row r="99" spans="2:7" ht="15">
      <c r="B99" s="19"/>
      <c r="C99" s="13"/>
      <c r="D99" s="125"/>
      <c r="E99" s="15"/>
      <c r="F99" s="15"/>
      <c r="G99" s="15" t="str">
        <f t="shared" si="3"/>
        <v/>
      </c>
    </row>
    <row r="100" spans="2:7" ht="15">
      <c r="B100" s="19"/>
      <c r="C100" s="13"/>
      <c r="D100" s="125"/>
      <c r="E100" s="15"/>
      <c r="F100" s="15"/>
      <c r="G100" s="15" t="str">
        <f t="shared" si="3"/>
        <v/>
      </c>
    </row>
    <row r="101" spans="2:7" ht="15">
      <c r="B101" s="19"/>
      <c r="C101" s="13"/>
      <c r="D101" s="125"/>
      <c r="E101" s="15"/>
      <c r="F101" s="15"/>
      <c r="G101" s="15" t="str">
        <f t="shared" si="3"/>
        <v/>
      </c>
    </row>
    <row r="102" spans="2:7" ht="15">
      <c r="B102" s="19"/>
      <c r="C102" s="13"/>
      <c r="D102" s="125"/>
      <c r="E102" s="15"/>
      <c r="F102" s="15"/>
      <c r="G102" s="15" t="str">
        <f t="shared" si="3"/>
        <v/>
      </c>
    </row>
    <row r="103" spans="2:7" ht="15">
      <c r="B103" s="19"/>
      <c r="C103" s="13"/>
      <c r="D103" s="125"/>
      <c r="E103" s="15"/>
      <c r="F103" s="15"/>
      <c r="G103" s="15" t="str">
        <f t="shared" si="3"/>
        <v/>
      </c>
    </row>
    <row r="104" spans="2:7" ht="15">
      <c r="B104" s="19"/>
      <c r="C104" s="13"/>
      <c r="D104" s="125"/>
      <c r="E104" s="15"/>
      <c r="F104" s="15"/>
      <c r="G104" s="15" t="str">
        <f t="shared" si="3"/>
        <v/>
      </c>
    </row>
    <row r="105" spans="2:7" ht="15">
      <c r="B105" s="19"/>
      <c r="C105" s="13"/>
      <c r="D105" s="125"/>
      <c r="E105" s="15"/>
      <c r="F105" s="15"/>
      <c r="G105" s="15" t="str">
        <f t="shared" si="3"/>
        <v/>
      </c>
    </row>
    <row r="106" spans="2:7" ht="15">
      <c r="B106" s="19"/>
      <c r="C106" s="13"/>
      <c r="D106" s="125"/>
      <c r="E106" s="15"/>
      <c r="F106" s="15"/>
      <c r="G106" s="15" t="str">
        <f t="shared" si="3"/>
        <v/>
      </c>
    </row>
    <row r="107" spans="2:7" ht="15">
      <c r="B107" s="19"/>
      <c r="C107" s="13"/>
      <c r="D107" s="125"/>
      <c r="E107" s="15"/>
      <c r="F107" s="15"/>
      <c r="G107" s="15" t="str">
        <f t="shared" si="3"/>
        <v/>
      </c>
    </row>
    <row r="108" spans="2:7" ht="15">
      <c r="B108" s="19"/>
      <c r="C108" s="13"/>
      <c r="D108" s="125"/>
      <c r="E108" s="15"/>
      <c r="F108" s="15"/>
      <c r="G108" s="15" t="str">
        <f t="shared" si="3"/>
        <v/>
      </c>
    </row>
    <row r="109" spans="2:7" ht="15">
      <c r="B109" s="19"/>
      <c r="C109" s="13"/>
      <c r="D109" s="125"/>
      <c r="E109" s="15"/>
      <c r="F109" s="15"/>
      <c r="G109" s="15" t="str">
        <f t="shared" si="3"/>
        <v/>
      </c>
    </row>
    <row r="110" spans="2:7" ht="15">
      <c r="B110" s="19"/>
      <c r="C110" s="13"/>
      <c r="D110" s="125"/>
      <c r="E110" s="15"/>
      <c r="F110" s="15"/>
      <c r="G110" s="15" t="str">
        <f t="shared" si="3"/>
        <v/>
      </c>
    </row>
    <row r="111" spans="2:7" ht="15">
      <c r="B111" s="19"/>
      <c r="C111" s="13"/>
      <c r="D111" s="125"/>
      <c r="E111" s="15"/>
      <c r="F111" s="15"/>
      <c r="G111" s="15" t="str">
        <f t="shared" si="3"/>
        <v/>
      </c>
    </row>
    <row r="112" spans="2:7" ht="15">
      <c r="B112" s="19"/>
      <c r="C112" s="13"/>
      <c r="D112" s="125"/>
      <c r="E112" s="15"/>
      <c r="F112" s="15"/>
      <c r="G112" s="15" t="str">
        <f t="shared" si="3"/>
        <v/>
      </c>
    </row>
    <row r="113" spans="2:7" ht="15">
      <c r="B113" s="19"/>
      <c r="C113" s="13"/>
      <c r="D113" s="125"/>
      <c r="E113" s="15"/>
      <c r="F113" s="15"/>
      <c r="G113" s="15" t="str">
        <f t="shared" si="3"/>
        <v/>
      </c>
    </row>
    <row r="114" spans="2:7" ht="15">
      <c r="B114" s="19"/>
      <c r="C114" s="13"/>
      <c r="D114" s="125"/>
      <c r="E114" s="15"/>
      <c r="F114" s="15"/>
      <c r="G114" s="15" t="str">
        <f t="shared" si="3"/>
        <v/>
      </c>
    </row>
    <row r="115" spans="2:7" ht="15">
      <c r="B115" s="19"/>
      <c r="C115" s="13"/>
      <c r="D115" s="125"/>
      <c r="E115" s="15"/>
      <c r="F115" s="15"/>
      <c r="G115" s="15" t="str">
        <f t="shared" si="3"/>
        <v/>
      </c>
    </row>
    <row r="116" spans="2:7" ht="15">
      <c r="B116" s="19"/>
      <c r="C116" s="13"/>
      <c r="D116" s="125"/>
      <c r="E116" s="15"/>
      <c r="F116" s="15"/>
      <c r="G116" s="15" t="str">
        <f t="shared" si="3"/>
        <v/>
      </c>
    </row>
    <row r="117" spans="2:7" ht="15">
      <c r="B117" s="19"/>
      <c r="C117" s="13"/>
      <c r="D117" s="125"/>
      <c r="E117" s="15"/>
      <c r="F117" s="15"/>
      <c r="G117" s="15" t="str">
        <f t="shared" si="3"/>
        <v/>
      </c>
    </row>
    <row r="118" spans="2:7" ht="15">
      <c r="B118" s="19"/>
      <c r="C118" s="13"/>
      <c r="D118" s="125"/>
      <c r="E118" s="15"/>
      <c r="F118" s="15"/>
      <c r="G118" s="15" t="str">
        <f t="shared" si="3"/>
        <v/>
      </c>
    </row>
    <row r="119" spans="2:7" ht="15">
      <c r="B119" s="19"/>
      <c r="C119" s="13"/>
      <c r="D119" s="125"/>
      <c r="E119" s="15"/>
      <c r="F119" s="15"/>
      <c r="G119" s="15" t="str">
        <f t="shared" si="3"/>
        <v/>
      </c>
    </row>
    <row r="120" spans="2:7" ht="15">
      <c r="B120" s="19"/>
      <c r="C120" s="13"/>
      <c r="D120" s="125"/>
      <c r="E120" s="15"/>
      <c r="F120" s="15"/>
      <c r="G120" s="15" t="str">
        <f t="shared" si="3"/>
        <v/>
      </c>
    </row>
    <row r="121" spans="2:7" ht="15">
      <c r="B121" s="19"/>
      <c r="C121" s="13"/>
      <c r="D121" s="125"/>
      <c r="E121" s="15"/>
      <c r="F121" s="15"/>
      <c r="G121" s="15" t="str">
        <f t="shared" si="3"/>
        <v/>
      </c>
    </row>
    <row r="122" spans="2:7" ht="15">
      <c r="B122" s="19"/>
      <c r="C122" s="13"/>
      <c r="D122" s="125"/>
      <c r="E122" s="15"/>
      <c r="F122" s="15"/>
      <c r="G122" s="15" t="str">
        <f t="shared" si="3"/>
        <v/>
      </c>
    </row>
    <row r="123" spans="2:7" ht="15">
      <c r="B123" s="19"/>
      <c r="C123" s="13"/>
      <c r="D123" s="125"/>
      <c r="E123" s="15"/>
      <c r="F123" s="15"/>
      <c r="G123" s="15" t="str">
        <f t="shared" si="3"/>
        <v/>
      </c>
    </row>
    <row r="124" spans="2:7" ht="15">
      <c r="B124" s="19"/>
      <c r="C124" s="13"/>
      <c r="D124" s="125"/>
      <c r="E124" s="15"/>
      <c r="F124" s="15"/>
      <c r="G124" s="15" t="str">
        <f t="shared" si="3"/>
        <v/>
      </c>
    </row>
    <row r="125" spans="2:7" ht="15">
      <c r="B125" s="19"/>
      <c r="C125" s="13"/>
      <c r="D125" s="125"/>
      <c r="E125" s="15"/>
      <c r="F125" s="15"/>
      <c r="G125" s="15" t="str">
        <f t="shared" si="3"/>
        <v/>
      </c>
    </row>
    <row r="126" spans="2:7" ht="15">
      <c r="B126" s="19"/>
      <c r="C126" s="13"/>
      <c r="D126" s="125"/>
      <c r="E126" s="15"/>
      <c r="F126" s="15"/>
      <c r="G126" s="15" t="str">
        <f t="shared" si="3"/>
        <v/>
      </c>
    </row>
    <row r="127" spans="2:7" ht="15">
      <c r="B127" s="19"/>
      <c r="C127" s="13"/>
      <c r="D127" s="125"/>
      <c r="E127" s="15"/>
      <c r="F127" s="15"/>
      <c r="G127" s="15" t="str">
        <f t="shared" si="3"/>
        <v/>
      </c>
    </row>
    <row r="128" spans="2:7" ht="15">
      <c r="B128" s="19"/>
      <c r="C128" s="13"/>
      <c r="D128" s="125"/>
      <c r="E128" s="15"/>
      <c r="F128" s="15"/>
      <c r="G128" s="15" t="str">
        <f t="shared" si="3"/>
        <v/>
      </c>
    </row>
    <row r="129" spans="2:7" ht="15">
      <c r="B129" s="19"/>
      <c r="C129" s="13"/>
      <c r="D129" s="125"/>
      <c r="E129" s="15"/>
      <c r="F129" s="15"/>
      <c r="G129" s="15" t="str">
        <f t="shared" si="3"/>
        <v/>
      </c>
    </row>
    <row r="130" spans="2:7" ht="15">
      <c r="B130" s="19"/>
      <c r="C130" s="13"/>
      <c r="D130" s="125"/>
      <c r="E130" s="15"/>
      <c r="F130" s="15"/>
      <c r="G130" s="15" t="str">
        <f t="shared" si="3"/>
        <v/>
      </c>
    </row>
    <row r="131" spans="2:7" ht="15">
      <c r="B131" s="19"/>
      <c r="C131" s="13"/>
      <c r="D131" s="125"/>
      <c r="E131" s="15"/>
      <c r="F131" s="15"/>
      <c r="G131" s="15" t="str">
        <f t="shared" si="3"/>
        <v/>
      </c>
    </row>
    <row r="132" spans="2:7" ht="15">
      <c r="B132" s="19"/>
      <c r="C132" s="13"/>
      <c r="D132" s="125"/>
      <c r="E132" s="15"/>
      <c r="F132" s="15"/>
      <c r="G132" s="15" t="str">
        <f t="shared" si="3"/>
        <v/>
      </c>
    </row>
    <row r="133" spans="2:7" ht="15">
      <c r="B133" s="19"/>
      <c r="C133" s="13"/>
      <c r="D133" s="125"/>
      <c r="E133" s="15"/>
      <c r="F133" s="15"/>
      <c r="G133" s="15" t="str">
        <f t="shared" si="3"/>
        <v/>
      </c>
    </row>
    <row r="134" spans="2:7" ht="15">
      <c r="B134" s="19"/>
      <c r="C134" s="13"/>
      <c r="D134" s="125"/>
      <c r="E134" s="15"/>
      <c r="F134" s="15"/>
      <c r="G134" s="15" t="str">
        <f t="shared" si="3"/>
        <v/>
      </c>
    </row>
    <row r="135" spans="2:7" ht="15">
      <c r="B135" s="19"/>
      <c r="C135" s="13"/>
      <c r="D135" s="125"/>
      <c r="E135" s="15"/>
      <c r="F135" s="15"/>
      <c r="G135" s="15" t="str">
        <f t="shared" si="3"/>
        <v/>
      </c>
    </row>
    <row r="136" spans="2:7" ht="15">
      <c r="B136" s="19"/>
      <c r="C136" s="13"/>
      <c r="D136" s="125"/>
      <c r="E136" s="15"/>
      <c r="F136" s="15"/>
      <c r="G136" s="15" t="str">
        <f t="shared" si="3"/>
        <v/>
      </c>
    </row>
    <row r="137" spans="2:7" ht="15">
      <c r="B137" s="19"/>
      <c r="C137" s="13"/>
      <c r="D137" s="125"/>
      <c r="E137" s="15"/>
      <c r="F137" s="15"/>
      <c r="G137" s="15" t="str">
        <f t="shared" si="3"/>
        <v/>
      </c>
    </row>
    <row r="138" spans="2:7" ht="15">
      <c r="B138" s="19"/>
      <c r="C138" s="13"/>
      <c r="D138" s="125"/>
      <c r="E138" s="15"/>
      <c r="F138" s="15"/>
      <c r="G138" s="15" t="str">
        <f t="shared" si="3"/>
        <v/>
      </c>
    </row>
    <row r="139" spans="2:7" ht="15">
      <c r="B139" s="19"/>
      <c r="C139" s="13"/>
      <c r="D139" s="125"/>
      <c r="E139" s="15"/>
      <c r="F139" s="15"/>
      <c r="G139" s="15" t="str">
        <f t="shared" si="3"/>
        <v/>
      </c>
    </row>
    <row r="140" spans="2:7" ht="15">
      <c r="B140" s="19"/>
      <c r="C140" s="13"/>
      <c r="D140" s="125"/>
      <c r="E140" s="15"/>
      <c r="F140" s="15"/>
      <c r="G140" s="15" t="str">
        <f t="shared" si="3"/>
        <v/>
      </c>
    </row>
    <row r="141" spans="2:7" ht="15">
      <c r="B141" s="19"/>
      <c r="C141" s="13"/>
      <c r="D141" s="125"/>
      <c r="E141" s="15"/>
      <c r="F141" s="15"/>
      <c r="G141" s="15" t="str">
        <f t="shared" si="3"/>
        <v/>
      </c>
    </row>
    <row r="142" spans="2:7" ht="15">
      <c r="B142" s="19"/>
      <c r="C142" s="13"/>
      <c r="D142" s="125"/>
      <c r="E142" s="15"/>
      <c r="F142" s="15"/>
      <c r="G142" s="15" t="str">
        <f t="shared" si="3"/>
        <v/>
      </c>
    </row>
    <row r="143" spans="2:7" ht="15">
      <c r="B143" s="19"/>
      <c r="C143" s="13"/>
      <c r="D143" s="125"/>
      <c r="E143" s="15"/>
      <c r="F143" s="15"/>
      <c r="G143" s="15" t="str">
        <f t="shared" si="3"/>
        <v/>
      </c>
    </row>
    <row r="144" spans="2:7" ht="15">
      <c r="B144" s="19"/>
      <c r="C144" s="13"/>
      <c r="D144" s="125"/>
      <c r="E144" s="15"/>
      <c r="F144" s="15"/>
      <c r="G144" s="15" t="str">
        <f t="shared" si="3"/>
        <v/>
      </c>
    </row>
    <row r="145" spans="2:7" ht="15">
      <c r="B145" s="19"/>
      <c r="C145" s="13"/>
      <c r="D145" s="125"/>
      <c r="E145" s="15"/>
      <c r="F145" s="15"/>
      <c r="G145" s="15" t="str">
        <f t="shared" si="3"/>
        <v/>
      </c>
    </row>
    <row r="146" spans="2:7" ht="15">
      <c r="B146" s="19"/>
      <c r="C146" s="13"/>
      <c r="D146" s="125"/>
      <c r="E146" s="15"/>
      <c r="F146" s="15"/>
      <c r="G146" s="15" t="str">
        <f t="shared" si="3"/>
        <v/>
      </c>
    </row>
    <row r="147" spans="2:7" ht="15">
      <c r="B147" s="19"/>
      <c r="C147" s="13"/>
      <c r="D147" s="125"/>
      <c r="E147" s="15"/>
      <c r="F147" s="15"/>
      <c r="G147" s="15" t="str">
        <f t="shared" si="3"/>
        <v/>
      </c>
    </row>
    <row r="148" spans="2:7" ht="15">
      <c r="B148" s="19"/>
      <c r="C148" s="13"/>
      <c r="D148" s="125"/>
      <c r="E148" s="15"/>
      <c r="F148" s="15"/>
      <c r="G148" s="15" t="str">
        <f t="shared" si="3"/>
        <v/>
      </c>
    </row>
    <row r="149" spans="2:7" ht="15">
      <c r="B149" s="19"/>
      <c r="C149" s="13"/>
      <c r="D149" s="125"/>
      <c r="E149" s="15"/>
      <c r="F149" s="15"/>
      <c r="G149" s="15" t="str">
        <f t="shared" si="3"/>
        <v/>
      </c>
    </row>
    <row r="150" spans="2:7" ht="15">
      <c r="B150" s="19"/>
      <c r="C150" s="13"/>
      <c r="D150" s="125"/>
      <c r="E150" s="15"/>
      <c r="F150" s="15"/>
      <c r="G150" s="15" t="str">
        <f t="shared" si="3"/>
        <v/>
      </c>
    </row>
    <row r="151" spans="2:7" ht="15">
      <c r="B151" s="19"/>
      <c r="C151" s="13"/>
      <c r="D151" s="125"/>
      <c r="E151" s="15"/>
      <c r="F151" s="15"/>
      <c r="G151" s="15" t="str">
        <f t="shared" si="3"/>
        <v/>
      </c>
    </row>
    <row r="152" spans="2:7" ht="15">
      <c r="B152" s="19"/>
      <c r="C152" s="13"/>
      <c r="D152" s="125"/>
      <c r="E152" s="15"/>
      <c r="F152" s="15"/>
      <c r="G152" s="15" t="str">
        <f t="shared" si="3"/>
        <v/>
      </c>
    </row>
    <row r="153" spans="2:7" ht="15">
      <c r="B153" s="19"/>
      <c r="C153" s="13"/>
      <c r="D153" s="125"/>
      <c r="E153" s="15"/>
      <c r="F153" s="15"/>
      <c r="G153" s="15" t="str">
        <f t="shared" si="3"/>
        <v/>
      </c>
    </row>
    <row r="154" spans="2:7" ht="15">
      <c r="B154" s="19"/>
      <c r="C154" s="13"/>
      <c r="D154" s="125"/>
      <c r="E154" s="15"/>
      <c r="F154" s="15"/>
      <c r="G154" s="15" t="str">
        <f t="shared" si="3"/>
        <v/>
      </c>
    </row>
    <row r="155" spans="2:7" ht="15">
      <c r="B155" s="19"/>
      <c r="C155" s="13"/>
      <c r="D155" s="125"/>
      <c r="E155" s="15"/>
      <c r="F155" s="15"/>
      <c r="G155" s="15" t="str">
        <f t="shared" si="3"/>
        <v/>
      </c>
    </row>
    <row r="156" spans="2:7" ht="15">
      <c r="B156" s="19"/>
      <c r="C156" s="13"/>
      <c r="D156" s="125"/>
      <c r="E156" s="15"/>
      <c r="F156" s="15"/>
      <c r="G156" s="15" t="str">
        <f t="shared" si="3"/>
        <v/>
      </c>
    </row>
    <row r="157" spans="2:7" ht="15">
      <c r="B157" s="19"/>
      <c r="C157" s="13"/>
      <c r="D157" s="125"/>
      <c r="E157" s="15"/>
      <c r="F157" s="15"/>
      <c r="G157" s="15" t="str">
        <f t="shared" si="3"/>
        <v/>
      </c>
    </row>
    <row r="158" spans="2:7" ht="15">
      <c r="B158" s="19"/>
      <c r="C158" s="13"/>
      <c r="D158" s="125"/>
      <c r="E158" s="15"/>
      <c r="F158" s="15"/>
      <c r="G158" s="15" t="str">
        <f t="shared" si="3"/>
        <v/>
      </c>
    </row>
    <row r="159" spans="2:7" ht="15">
      <c r="B159" s="19"/>
      <c r="C159" s="13"/>
      <c r="D159" s="125"/>
      <c r="E159" s="15"/>
      <c r="F159" s="15"/>
      <c r="G159" s="15" t="str">
        <f t="shared" si="3"/>
        <v/>
      </c>
    </row>
    <row r="160" spans="2:7" ht="15">
      <c r="B160" s="19"/>
      <c r="C160" s="13"/>
      <c r="D160" s="125"/>
      <c r="E160" s="15"/>
      <c r="F160" s="15"/>
      <c r="G160" s="15" t="str">
        <f t="shared" si="3"/>
        <v/>
      </c>
    </row>
    <row r="161" spans="2:7" ht="15">
      <c r="B161" s="19"/>
      <c r="C161" s="13"/>
      <c r="D161" s="125"/>
      <c r="E161" s="15"/>
      <c r="F161" s="15"/>
      <c r="G161" s="15" t="str">
        <f t="shared" si="3"/>
        <v/>
      </c>
    </row>
    <row r="162" spans="2:7" ht="15">
      <c r="B162" s="19"/>
      <c r="C162" s="13"/>
      <c r="D162" s="125"/>
      <c r="E162" s="15"/>
      <c r="F162" s="15"/>
      <c r="G162" s="15" t="str">
        <f t="shared" si="3"/>
        <v/>
      </c>
    </row>
    <row r="163" spans="2:7" ht="15">
      <c r="B163" s="19"/>
      <c r="C163" s="13"/>
      <c r="D163" s="125"/>
      <c r="E163" s="15"/>
      <c r="F163" s="15"/>
      <c r="G163" s="15" t="str">
        <f t="shared" si="3"/>
        <v/>
      </c>
    </row>
    <row r="164" spans="2:7" ht="15">
      <c r="B164" s="19"/>
      <c r="C164" s="13"/>
      <c r="D164" s="125"/>
      <c r="E164" s="15"/>
      <c r="F164" s="15"/>
      <c r="G164" s="15" t="str">
        <f t="shared" si="3"/>
        <v/>
      </c>
    </row>
    <row r="165" spans="2:7" ht="15">
      <c r="B165" s="19"/>
      <c r="C165" s="13"/>
      <c r="D165" s="125"/>
      <c r="E165" s="15"/>
      <c r="F165" s="15"/>
      <c r="G165" s="15" t="str">
        <f t="shared" si="3"/>
        <v/>
      </c>
    </row>
    <row r="166" spans="2:7" ht="15">
      <c r="B166" s="19"/>
      <c r="C166" s="13"/>
      <c r="D166" s="125"/>
      <c r="E166" s="15"/>
      <c r="F166" s="15"/>
      <c r="G166" s="15" t="str">
        <f t="shared" si="3"/>
        <v/>
      </c>
    </row>
    <row r="167" spans="2:7" ht="15">
      <c r="B167" s="19"/>
      <c r="C167" s="13"/>
      <c r="D167" s="125"/>
      <c r="E167" s="15"/>
      <c r="F167" s="15"/>
      <c r="G167" s="15" t="str">
        <f t="shared" si="3"/>
        <v/>
      </c>
    </row>
    <row r="168" spans="2:7" ht="15">
      <c r="B168" s="19"/>
      <c r="C168" s="13"/>
      <c r="D168" s="125"/>
      <c r="E168" s="15"/>
      <c r="F168" s="15"/>
      <c r="G168" s="15" t="str">
        <f t="shared" si="3"/>
        <v/>
      </c>
    </row>
    <row r="169" spans="2:7" ht="15">
      <c r="B169" s="19"/>
      <c r="C169" s="13"/>
      <c r="D169" s="125"/>
      <c r="E169" s="15"/>
      <c r="F169" s="15"/>
      <c r="G169" s="15" t="str">
        <f t="shared" si="3"/>
        <v/>
      </c>
    </row>
    <row r="170" spans="2:7" ht="15">
      <c r="B170" s="19"/>
      <c r="C170" s="13"/>
      <c r="D170" s="125"/>
      <c r="E170" s="15"/>
      <c r="F170" s="15"/>
      <c r="G170" s="15" t="str">
        <f t="shared" si="3"/>
        <v/>
      </c>
    </row>
    <row r="171" spans="2:7" ht="15">
      <c r="B171" s="19"/>
      <c r="C171" s="13"/>
      <c r="D171" s="125"/>
      <c r="E171" s="15"/>
      <c r="F171" s="15"/>
      <c r="G171" s="15" t="str">
        <f t="shared" si="3"/>
        <v/>
      </c>
    </row>
    <row r="172" spans="2:7" ht="15">
      <c r="B172" s="19"/>
      <c r="C172" s="13"/>
      <c r="D172" s="125"/>
      <c r="E172" s="15"/>
      <c r="F172" s="15"/>
      <c r="G172" s="15" t="str">
        <f t="shared" si="3"/>
        <v/>
      </c>
    </row>
    <row r="173" spans="2:7" ht="15">
      <c r="B173" s="19"/>
      <c r="C173" s="13"/>
      <c r="D173" s="125"/>
      <c r="E173" s="15"/>
      <c r="F173" s="15"/>
      <c r="G173" s="15" t="str">
        <f t="shared" si="3"/>
        <v/>
      </c>
    </row>
    <row r="174" spans="2:7" ht="15">
      <c r="B174" s="19"/>
      <c r="C174" s="13"/>
      <c r="D174" s="125"/>
      <c r="E174" s="15"/>
      <c r="F174" s="15"/>
      <c r="G174" s="15" t="str">
        <f t="shared" si="3"/>
        <v/>
      </c>
    </row>
    <row r="175" spans="2:7" ht="15">
      <c r="B175" s="19"/>
      <c r="C175" s="13"/>
      <c r="D175" s="125"/>
      <c r="E175" s="15"/>
      <c r="F175" s="15"/>
      <c r="G175" s="15" t="str">
        <f t="shared" si="3"/>
        <v/>
      </c>
    </row>
    <row r="176" spans="2:7" ht="15">
      <c r="B176" s="19"/>
      <c r="C176" s="13"/>
      <c r="D176" s="125"/>
      <c r="E176" s="15"/>
      <c r="F176" s="15"/>
      <c r="G176" s="15" t="str">
        <f t="shared" si="3"/>
        <v/>
      </c>
    </row>
    <row r="177" spans="2:7" ht="15">
      <c r="B177" s="19"/>
      <c r="C177" s="13"/>
      <c r="D177" s="125"/>
      <c r="E177" s="15"/>
      <c r="F177" s="15"/>
      <c r="G177" s="15" t="str">
        <f t="shared" si="3"/>
        <v/>
      </c>
    </row>
    <row r="178" spans="2:7" ht="15">
      <c r="B178" s="19"/>
      <c r="C178" s="13"/>
      <c r="D178" s="125"/>
      <c r="E178" s="15"/>
      <c r="F178" s="15"/>
      <c r="G178" s="15" t="str">
        <f t="shared" si="3"/>
        <v/>
      </c>
    </row>
    <row r="179" spans="2:7" ht="15">
      <c r="B179" s="19"/>
      <c r="C179" s="13"/>
      <c r="D179" s="125"/>
      <c r="E179" s="15"/>
      <c r="F179" s="15"/>
      <c r="G179" s="15" t="str">
        <f t="shared" si="3"/>
        <v/>
      </c>
    </row>
    <row r="180" spans="2:7" ht="15">
      <c r="B180" s="19"/>
      <c r="C180" s="13"/>
      <c r="D180" s="125"/>
      <c r="E180" s="15"/>
      <c r="F180" s="15"/>
      <c r="G180" s="15" t="str">
        <f t="shared" si="3"/>
        <v/>
      </c>
    </row>
    <row r="181" spans="2:7" ht="15">
      <c r="B181" s="19"/>
      <c r="C181" s="13"/>
      <c r="D181" s="125"/>
      <c r="E181" s="15"/>
      <c r="F181" s="15"/>
      <c r="G181" s="15" t="str">
        <f t="shared" si="3"/>
        <v/>
      </c>
    </row>
    <row r="182" spans="2:7" ht="15">
      <c r="B182" s="19"/>
      <c r="C182" s="13"/>
      <c r="D182" s="125"/>
      <c r="E182" s="15"/>
      <c r="F182" s="15"/>
      <c r="G182" s="15" t="str">
        <f t="shared" si="3"/>
        <v/>
      </c>
    </row>
    <row r="183" spans="2:7" ht="15">
      <c r="B183" s="19"/>
      <c r="C183" s="13"/>
      <c r="D183" s="125"/>
      <c r="E183" s="15"/>
      <c r="F183" s="15"/>
      <c r="G183" s="15" t="str">
        <f t="shared" si="3"/>
        <v/>
      </c>
    </row>
    <row r="184" spans="2:7" ht="15">
      <c r="B184" s="19"/>
      <c r="C184" s="13"/>
      <c r="D184" s="125"/>
      <c r="E184" s="15"/>
      <c r="F184" s="15"/>
      <c r="G184" s="15" t="str">
        <f t="shared" si="3"/>
        <v/>
      </c>
    </row>
    <row r="185" spans="2:7" ht="15">
      <c r="B185" s="19"/>
      <c r="C185" s="13"/>
      <c r="D185" s="125"/>
      <c r="E185" s="15"/>
      <c r="F185" s="15"/>
      <c r="G185" s="15" t="str">
        <f t="shared" si="3"/>
        <v/>
      </c>
    </row>
    <row r="186" spans="2:7" ht="15">
      <c r="B186" s="19"/>
      <c r="C186" s="13"/>
      <c r="D186" s="125"/>
      <c r="E186" s="15"/>
      <c r="F186" s="15"/>
      <c r="G186" s="15" t="str">
        <f t="shared" si="3"/>
        <v/>
      </c>
    </row>
    <row r="187" spans="2:7" ht="15">
      <c r="B187" s="19"/>
      <c r="C187" s="13"/>
      <c r="D187" s="125"/>
      <c r="E187" s="15"/>
      <c r="F187" s="15"/>
      <c r="G187" s="15" t="str">
        <f t="shared" si="3"/>
        <v/>
      </c>
    </row>
    <row r="188" spans="2:7" ht="15">
      <c r="B188" s="19"/>
      <c r="C188" s="13"/>
      <c r="D188" s="125"/>
      <c r="E188" s="15"/>
      <c r="F188" s="15"/>
      <c r="G188" s="15" t="str">
        <f t="shared" si="3"/>
        <v/>
      </c>
    </row>
    <row r="189" spans="2:7" ht="15">
      <c r="B189" s="19"/>
      <c r="C189" s="13"/>
      <c r="D189" s="125"/>
      <c r="E189" s="15"/>
      <c r="F189" s="15"/>
      <c r="G189" s="15" t="str">
        <f t="shared" si="3"/>
        <v/>
      </c>
    </row>
    <row r="190" spans="2:7" ht="15">
      <c r="B190" s="19"/>
      <c r="C190" s="13"/>
      <c r="D190" s="125"/>
      <c r="E190" s="15"/>
      <c r="F190" s="15"/>
      <c r="G190" s="15" t="str">
        <f t="shared" si="3"/>
        <v/>
      </c>
    </row>
    <row r="191" spans="2:7" ht="15">
      <c r="B191" s="19"/>
      <c r="C191" s="13"/>
      <c r="D191" s="125"/>
      <c r="E191" s="15"/>
      <c r="F191" s="15"/>
      <c r="G191" s="15" t="str">
        <f t="shared" si="3"/>
        <v/>
      </c>
    </row>
    <row r="192" spans="2:7" ht="15">
      <c r="B192" s="19"/>
      <c r="C192" s="13"/>
      <c r="D192" s="125"/>
      <c r="E192" s="15"/>
      <c r="F192" s="15"/>
      <c r="G192" s="15" t="str">
        <f t="shared" si="3"/>
        <v/>
      </c>
    </row>
    <row r="193" spans="2:7" ht="15">
      <c r="B193" s="19"/>
      <c r="C193" s="13"/>
      <c r="D193" s="125"/>
      <c r="E193" s="15"/>
      <c r="F193" s="15"/>
      <c r="G193" s="15" t="str">
        <f t="shared" si="3"/>
        <v/>
      </c>
    </row>
    <row r="194" spans="2:7" ht="15">
      <c r="B194" s="19"/>
      <c r="C194" s="13"/>
      <c r="D194" s="125"/>
      <c r="E194" s="15"/>
      <c r="F194" s="15"/>
      <c r="G194" s="15" t="str">
        <f t="shared" si="3"/>
        <v/>
      </c>
    </row>
    <row r="195" spans="2:7" ht="15">
      <c r="B195" s="19"/>
      <c r="C195" s="13"/>
      <c r="D195" s="125"/>
      <c r="E195" s="15"/>
      <c r="F195" s="15"/>
      <c r="G195" s="15" t="str">
        <f t="shared" si="3"/>
        <v/>
      </c>
    </row>
    <row r="196" spans="2:7" ht="15">
      <c r="B196" s="19"/>
      <c r="C196" s="13"/>
      <c r="D196" s="125"/>
      <c r="E196" s="15"/>
      <c r="F196" s="15"/>
      <c r="G196" s="15" t="str">
        <f t="shared" si="3"/>
        <v/>
      </c>
    </row>
    <row r="197" spans="2:7" ht="15">
      <c r="B197" s="19"/>
      <c r="C197" s="13"/>
      <c r="D197" s="125"/>
      <c r="E197" s="15"/>
      <c r="F197" s="15"/>
      <c r="G197" s="15" t="str">
        <f t="shared" si="3"/>
        <v/>
      </c>
    </row>
    <row r="198" spans="2:7" ht="15">
      <c r="B198" s="19"/>
      <c r="C198" s="13"/>
      <c r="D198" s="125"/>
      <c r="E198" s="15"/>
      <c r="F198" s="15"/>
      <c r="G198" s="15" t="str">
        <f t="shared" si="3"/>
        <v/>
      </c>
    </row>
    <row r="199" spans="2:7" ht="15">
      <c r="B199" s="19"/>
      <c r="C199" s="13"/>
      <c r="D199" s="125"/>
      <c r="E199" s="15"/>
      <c r="F199" s="15"/>
      <c r="G199" s="15" t="str">
        <f t="shared" si="3"/>
        <v/>
      </c>
    </row>
    <row r="200" spans="2:7" ht="15">
      <c r="B200" s="19"/>
      <c r="C200" s="13"/>
      <c r="D200" s="125"/>
      <c r="E200" s="15"/>
      <c r="F200" s="15"/>
      <c r="G200" s="15" t="str">
        <f t="shared" si="3"/>
        <v/>
      </c>
    </row>
    <row r="201" spans="2:7" ht="15">
      <c r="B201" s="19"/>
      <c r="C201" s="13"/>
      <c r="D201" s="125"/>
      <c r="E201" s="15"/>
      <c r="F201" s="15"/>
      <c r="G201" s="15" t="str">
        <f t="shared" si="3"/>
        <v/>
      </c>
    </row>
    <row r="202" spans="2:7" ht="15">
      <c r="B202" s="19"/>
      <c r="C202" s="13"/>
      <c r="D202" s="125"/>
      <c r="E202" s="15"/>
      <c r="F202" s="15"/>
      <c r="G202" s="15" t="str">
        <f t="shared" si="3"/>
        <v/>
      </c>
    </row>
    <row r="203" spans="2:7" ht="15">
      <c r="B203" s="19"/>
      <c r="C203" s="13"/>
      <c r="D203" s="125"/>
      <c r="E203" s="15"/>
      <c r="F203" s="15"/>
      <c r="G203" s="15" t="str">
        <f t="shared" si="3"/>
        <v/>
      </c>
    </row>
    <row r="204" spans="2:7" ht="15">
      <c r="B204" s="19"/>
      <c r="C204" s="13"/>
      <c r="D204" s="125"/>
      <c r="E204" s="15"/>
      <c r="F204" s="15"/>
      <c r="G204" s="15" t="str">
        <f t="shared" si="3"/>
        <v/>
      </c>
    </row>
    <row r="205" spans="2:7" ht="15">
      <c r="B205" s="19"/>
      <c r="C205" s="13"/>
      <c r="D205" s="125"/>
      <c r="E205" s="15"/>
      <c r="F205" s="15"/>
      <c r="G205" s="15" t="str">
        <f t="shared" si="3"/>
        <v/>
      </c>
    </row>
    <row r="206" spans="2:7" ht="15">
      <c r="B206" s="19"/>
      <c r="C206" s="13"/>
      <c r="D206" s="125"/>
      <c r="E206" s="15"/>
      <c r="F206" s="15"/>
      <c r="G206" s="15" t="str">
        <f t="shared" si="3"/>
        <v/>
      </c>
    </row>
    <row r="207" spans="2:7" ht="15">
      <c r="B207" s="19"/>
      <c r="C207" s="13"/>
      <c r="D207" s="125"/>
      <c r="E207" s="15"/>
      <c r="F207" s="15"/>
      <c r="G207" s="15" t="str">
        <f t="shared" si="3"/>
        <v/>
      </c>
    </row>
    <row r="208" spans="2:7" ht="15">
      <c r="B208" s="19"/>
      <c r="C208" s="13"/>
      <c r="D208" s="125"/>
      <c r="E208" s="15"/>
      <c r="F208" s="15"/>
      <c r="G208" s="15" t="str">
        <f t="shared" si="3"/>
        <v/>
      </c>
    </row>
    <row r="209" spans="2:7" ht="15">
      <c r="B209" s="19"/>
      <c r="C209" s="13"/>
      <c r="D209" s="125"/>
      <c r="E209" s="15"/>
      <c r="F209" s="15"/>
      <c r="G209" s="15" t="str">
        <f t="shared" si="3"/>
        <v/>
      </c>
    </row>
    <row r="210" spans="2:7" ht="15">
      <c r="B210" s="19"/>
      <c r="C210" s="13"/>
      <c r="D210" s="125"/>
      <c r="E210" s="15"/>
      <c r="F210" s="15"/>
      <c r="G210" s="15" t="str">
        <f t="shared" si="3"/>
        <v/>
      </c>
    </row>
    <row r="211" spans="2:7" ht="15">
      <c r="B211" s="19"/>
      <c r="C211" s="13"/>
      <c r="D211" s="125"/>
      <c r="E211" s="15"/>
      <c r="F211" s="15"/>
      <c r="G211" s="15" t="str">
        <f t="shared" si="3"/>
        <v/>
      </c>
    </row>
    <row r="212" spans="2:7" ht="15">
      <c r="B212" s="19"/>
      <c r="C212" s="13"/>
      <c r="D212" s="125"/>
      <c r="E212" s="15"/>
      <c r="F212" s="15"/>
      <c r="G212" s="15" t="str">
        <f t="shared" si="3"/>
        <v/>
      </c>
    </row>
    <row r="213" spans="2:7" ht="15">
      <c r="B213" s="19"/>
      <c r="C213" s="13"/>
      <c r="D213" s="125"/>
      <c r="E213" s="15"/>
      <c r="F213" s="15"/>
      <c r="G213" s="15" t="str">
        <f t="shared" si="3"/>
        <v/>
      </c>
    </row>
    <row r="214" spans="2:7" ht="15">
      <c r="B214" s="19"/>
      <c r="C214" s="13"/>
      <c r="D214" s="125"/>
      <c r="E214" s="15"/>
      <c r="F214" s="15"/>
      <c r="G214" s="15" t="str">
        <f t="shared" si="3"/>
        <v/>
      </c>
    </row>
    <row r="215" spans="2:7" ht="15">
      <c r="B215" s="19"/>
      <c r="C215" s="13"/>
      <c r="D215" s="125"/>
      <c r="E215" s="15"/>
      <c r="F215" s="15"/>
      <c r="G215" s="15" t="str">
        <f t="shared" si="3"/>
        <v/>
      </c>
    </row>
    <row r="216" spans="2:7" ht="15">
      <c r="B216" s="19"/>
      <c r="C216" s="13"/>
      <c r="D216" s="125"/>
      <c r="E216" s="15"/>
      <c r="F216" s="15"/>
      <c r="G216" s="15" t="str">
        <f t="shared" si="3"/>
        <v/>
      </c>
    </row>
    <row r="217" spans="2:7" ht="15">
      <c r="B217" s="19"/>
      <c r="C217" s="13"/>
      <c r="D217" s="125"/>
      <c r="E217" s="15"/>
      <c r="F217" s="15"/>
      <c r="G217" s="15" t="str">
        <f t="shared" si="3"/>
        <v/>
      </c>
    </row>
    <row r="218" spans="2:7" ht="15">
      <c r="B218" s="19"/>
      <c r="C218" s="13"/>
      <c r="D218" s="125"/>
      <c r="E218" s="15"/>
      <c r="F218" s="15"/>
      <c r="G218" s="15" t="str">
        <f t="shared" si="3"/>
        <v/>
      </c>
    </row>
    <row r="219" spans="2:7" ht="15">
      <c r="B219" s="19"/>
      <c r="C219" s="13"/>
      <c r="D219" s="125"/>
      <c r="E219" s="15"/>
      <c r="F219" s="15"/>
      <c r="G219" s="15" t="str">
        <f t="shared" si="3"/>
        <v/>
      </c>
    </row>
    <row r="220" spans="2:7" ht="15">
      <c r="B220" s="19"/>
      <c r="C220" s="13"/>
      <c r="D220" s="125"/>
      <c r="E220" s="15"/>
      <c r="F220" s="15"/>
      <c r="G220" s="15" t="str">
        <f t="shared" si="3"/>
        <v/>
      </c>
    </row>
    <row r="221" spans="2:7" ht="15">
      <c r="B221" s="19"/>
      <c r="C221" s="13"/>
      <c r="D221" s="125"/>
      <c r="E221" s="15"/>
      <c r="F221" s="15"/>
      <c r="G221" s="15" t="str">
        <f t="shared" si="3"/>
        <v/>
      </c>
    </row>
    <row r="222" spans="2:7" ht="15">
      <c r="B222" s="19"/>
      <c r="C222" s="13"/>
      <c r="D222" s="125"/>
      <c r="E222" s="15"/>
      <c r="F222" s="15"/>
      <c r="G222" s="15" t="str">
        <f t="shared" si="3"/>
        <v/>
      </c>
    </row>
    <row r="223" spans="2:7" ht="15">
      <c r="B223" s="19"/>
      <c r="C223" s="13"/>
      <c r="D223" s="125"/>
      <c r="E223" s="15"/>
      <c r="F223" s="15"/>
      <c r="G223" s="15" t="str">
        <f t="shared" si="3"/>
        <v/>
      </c>
    </row>
    <row r="224" spans="2:7" ht="15">
      <c r="B224" s="19"/>
      <c r="C224" s="13"/>
      <c r="D224" s="125"/>
      <c r="E224" s="15"/>
      <c r="F224" s="15"/>
      <c r="G224" s="15" t="str">
        <f t="shared" si="3"/>
        <v/>
      </c>
    </row>
    <row r="225" spans="2:7" ht="15">
      <c r="B225" s="19"/>
      <c r="C225" s="13"/>
      <c r="D225" s="125"/>
      <c r="E225" s="15"/>
      <c r="F225" s="15"/>
      <c r="G225" s="15" t="str">
        <f t="shared" si="3"/>
        <v/>
      </c>
    </row>
    <row r="226" spans="2:7" ht="15">
      <c r="B226" s="19"/>
      <c r="C226" s="13"/>
      <c r="D226" s="125"/>
      <c r="E226" s="15"/>
      <c r="F226" s="15"/>
      <c r="G226" s="15" t="str">
        <f t="shared" si="3"/>
        <v/>
      </c>
    </row>
    <row r="227" spans="2:7" ht="15">
      <c r="B227" s="19"/>
      <c r="C227" s="13"/>
      <c r="D227" s="125"/>
      <c r="E227" s="15"/>
      <c r="F227" s="15"/>
      <c r="G227" s="15" t="str">
        <f t="shared" si="3"/>
        <v/>
      </c>
    </row>
    <row r="228" spans="2:7" ht="15">
      <c r="B228" s="19"/>
      <c r="C228" s="13"/>
      <c r="D228" s="125"/>
      <c r="E228" s="15"/>
      <c r="F228" s="15"/>
      <c r="G228" s="15" t="str">
        <f t="shared" si="3"/>
        <v/>
      </c>
    </row>
    <row r="229" spans="2:7" ht="15">
      <c r="B229" s="19"/>
      <c r="C229" s="13"/>
      <c r="D229" s="125"/>
      <c r="E229" s="15"/>
      <c r="F229" s="15"/>
      <c r="G229" s="15" t="str">
        <f t="shared" si="3"/>
        <v/>
      </c>
    </row>
    <row r="230" spans="2:7" ht="15">
      <c r="B230" s="19"/>
      <c r="C230" s="13"/>
      <c r="D230" s="125"/>
      <c r="E230" s="15"/>
      <c r="F230" s="15"/>
      <c r="G230" s="15" t="str">
        <f t="shared" si="3"/>
        <v/>
      </c>
    </row>
    <row r="231" spans="2:7" ht="15">
      <c r="B231" s="19"/>
      <c r="C231" s="13"/>
      <c r="D231" s="125"/>
      <c r="E231" s="15"/>
      <c r="F231" s="15"/>
      <c r="G231" s="15" t="str">
        <f t="shared" si="3"/>
        <v/>
      </c>
    </row>
    <row r="232" spans="2:7" ht="15">
      <c r="B232" s="19"/>
      <c r="C232" s="13"/>
      <c r="D232" s="125"/>
      <c r="E232" s="15"/>
      <c r="F232" s="15"/>
      <c r="G232" s="15" t="str">
        <f t="shared" si="3"/>
        <v/>
      </c>
    </row>
    <row r="233" spans="2:7" ht="15">
      <c r="B233" s="19"/>
      <c r="C233" s="13"/>
      <c r="D233" s="125"/>
      <c r="E233" s="15"/>
      <c r="F233" s="15"/>
      <c r="G233" s="15" t="str">
        <f t="shared" si="3"/>
        <v/>
      </c>
    </row>
    <row r="234" spans="2:7" ht="15">
      <c r="B234" s="19"/>
      <c r="C234" s="13"/>
      <c r="D234" s="125"/>
      <c r="E234" s="15"/>
      <c r="F234" s="15"/>
      <c r="G234" s="15" t="str">
        <f t="shared" si="3"/>
        <v/>
      </c>
    </row>
    <row r="235" spans="2:7" ht="15">
      <c r="B235" s="19"/>
      <c r="C235" s="13"/>
      <c r="D235" s="125"/>
      <c r="E235" s="15"/>
      <c r="F235" s="15"/>
      <c r="G235" s="15" t="str">
        <f t="shared" si="3"/>
        <v/>
      </c>
    </row>
    <row r="236" spans="2:7" ht="15">
      <c r="B236" s="19"/>
      <c r="C236" s="13"/>
      <c r="D236" s="125"/>
      <c r="E236" s="15"/>
      <c r="F236" s="15"/>
      <c r="G236" s="15" t="str">
        <f t="shared" si="3"/>
        <v/>
      </c>
    </row>
    <row r="237" spans="2:7" ht="15">
      <c r="B237" s="19"/>
      <c r="C237" s="13"/>
      <c r="D237" s="125"/>
      <c r="E237" s="15"/>
      <c r="F237" s="15"/>
      <c r="G237" s="15" t="str">
        <f t="shared" si="3"/>
        <v/>
      </c>
    </row>
    <row r="238" spans="2:7" ht="15">
      <c r="B238" s="19"/>
      <c r="C238" s="13"/>
      <c r="D238" s="125"/>
      <c r="E238" s="15"/>
      <c r="F238" s="15"/>
      <c r="G238" s="15" t="str">
        <f t="shared" si="3"/>
        <v/>
      </c>
    </row>
    <row r="239" spans="2:7" ht="15">
      <c r="B239" s="19"/>
      <c r="C239" s="13"/>
      <c r="D239" s="125"/>
      <c r="E239" s="15"/>
      <c r="F239" s="15"/>
      <c r="G239" s="15" t="str">
        <f t="shared" si="3"/>
        <v/>
      </c>
    </row>
    <row r="240" spans="2:7" ht="15">
      <c r="B240" s="19"/>
      <c r="C240" s="13"/>
      <c r="D240" s="125"/>
      <c r="E240" s="15"/>
      <c r="F240" s="15"/>
      <c r="G240" s="15" t="str">
        <f t="shared" si="3"/>
        <v/>
      </c>
    </row>
    <row r="241" spans="2:7" ht="15">
      <c r="B241" s="19"/>
      <c r="C241" s="13"/>
      <c r="D241" s="125"/>
      <c r="E241" s="15"/>
      <c r="F241" s="15"/>
      <c r="G241" s="15" t="str">
        <f t="shared" si="3"/>
        <v/>
      </c>
    </row>
    <row r="242" spans="2:7" ht="15">
      <c r="B242" s="19"/>
      <c r="C242" s="13"/>
      <c r="D242" s="125"/>
      <c r="E242" s="15"/>
      <c r="F242" s="15"/>
      <c r="G242" s="15" t="str">
        <f t="shared" si="3"/>
        <v/>
      </c>
    </row>
    <row r="243" spans="2:7" ht="15">
      <c r="B243" s="19"/>
      <c r="C243" s="13"/>
      <c r="D243" s="125"/>
      <c r="E243" s="15"/>
      <c r="F243" s="15"/>
      <c r="G243" s="15" t="str">
        <f t="shared" si="3"/>
        <v/>
      </c>
    </row>
    <row r="244" spans="2:7" ht="15">
      <c r="B244" s="19"/>
      <c r="C244" s="13"/>
      <c r="D244" s="125"/>
      <c r="E244" s="15"/>
      <c r="F244" s="15"/>
      <c r="G244" s="15" t="str">
        <f t="shared" si="3"/>
        <v/>
      </c>
    </row>
    <row r="245" spans="2:7" ht="15">
      <c r="B245" s="19"/>
      <c r="C245" s="13"/>
      <c r="D245" s="125"/>
      <c r="E245" s="15"/>
      <c r="F245" s="15"/>
      <c r="G245" s="15" t="str">
        <f t="shared" si="3"/>
        <v/>
      </c>
    </row>
    <row r="246" spans="2:7" ht="15">
      <c r="B246" s="19"/>
      <c r="C246" s="13"/>
      <c r="D246" s="125"/>
      <c r="E246" s="15"/>
      <c r="F246" s="15"/>
      <c r="G246" s="15" t="str">
        <f t="shared" si="3"/>
        <v/>
      </c>
    </row>
    <row r="247" spans="2:7" ht="15">
      <c r="B247" s="19"/>
      <c r="C247" s="13"/>
      <c r="D247" s="125"/>
      <c r="E247" s="15"/>
      <c r="F247" s="15"/>
      <c r="G247" s="15" t="str">
        <f t="shared" si="3"/>
        <v/>
      </c>
    </row>
    <row r="248" spans="2:7" ht="15">
      <c r="B248" s="19"/>
      <c r="C248" s="13"/>
      <c r="D248" s="125"/>
      <c r="E248" s="15"/>
      <c r="F248" s="15"/>
      <c r="G248" s="15" t="str">
        <f t="shared" si="3"/>
        <v/>
      </c>
    </row>
    <row r="249" spans="2:7" ht="15">
      <c r="B249" s="19"/>
      <c r="C249" s="13"/>
      <c r="D249" s="125"/>
      <c r="E249" s="15"/>
      <c r="F249" s="15"/>
      <c r="G249" s="15" t="str">
        <f t="shared" si="3"/>
        <v/>
      </c>
    </row>
    <row r="250" spans="2:7" ht="15">
      <c r="B250" s="19"/>
      <c r="C250" s="13"/>
      <c r="D250" s="125"/>
      <c r="E250" s="15"/>
      <c r="F250" s="15"/>
      <c r="G250" s="15" t="str">
        <f t="shared" si="3"/>
        <v/>
      </c>
    </row>
    <row r="251" spans="2:7" ht="15">
      <c r="B251" s="19"/>
      <c r="C251" s="13"/>
      <c r="D251" s="125"/>
      <c r="E251" s="15"/>
      <c r="F251" s="15"/>
      <c r="G251" s="15" t="str">
        <f t="shared" si="3"/>
        <v/>
      </c>
    </row>
    <row r="252" spans="2:7" ht="15">
      <c r="B252" s="19"/>
      <c r="C252" s="13"/>
      <c r="D252" s="125"/>
      <c r="E252" s="15"/>
      <c r="F252" s="15"/>
      <c r="G252" s="15" t="str">
        <f t="shared" si="3"/>
        <v/>
      </c>
    </row>
    <row r="253" spans="2:7" ht="15">
      <c r="B253" s="19"/>
      <c r="C253" s="13"/>
      <c r="D253" s="125"/>
      <c r="E253" s="15"/>
      <c r="F253" s="15"/>
      <c r="G253" s="15" t="str">
        <f t="shared" si="3"/>
        <v/>
      </c>
    </row>
    <row r="254" spans="2:7" ht="15">
      <c r="B254" s="19"/>
      <c r="C254" s="13"/>
      <c r="D254" s="125"/>
      <c r="E254" s="15"/>
      <c r="F254" s="15"/>
      <c r="G254" s="15" t="str">
        <f t="shared" si="3"/>
        <v/>
      </c>
    </row>
    <row r="255" spans="2:7" ht="15">
      <c r="B255" s="19"/>
      <c r="C255" s="13"/>
      <c r="D255" s="125"/>
      <c r="E255" s="15"/>
      <c r="F255" s="15"/>
      <c r="G255" s="15" t="str">
        <f t="shared" si="3"/>
        <v/>
      </c>
    </row>
    <row r="256" spans="2:7" ht="15">
      <c r="B256" s="19"/>
      <c r="C256" s="13"/>
      <c r="D256" s="125"/>
      <c r="E256" s="15"/>
      <c r="F256" s="15"/>
      <c r="G256" s="15" t="str">
        <f t="shared" si="3"/>
        <v/>
      </c>
    </row>
    <row r="257" spans="2:7" ht="15">
      <c r="B257" s="19"/>
      <c r="C257" s="13"/>
      <c r="D257" s="125"/>
      <c r="E257" s="15"/>
      <c r="F257" s="15"/>
      <c r="G257" s="15" t="str">
        <f t="shared" si="3"/>
        <v/>
      </c>
    </row>
    <row r="258" spans="2:7" ht="15">
      <c r="B258" s="19"/>
      <c r="C258" s="13"/>
      <c r="D258" s="125"/>
      <c r="E258" s="15"/>
      <c r="F258" s="15"/>
      <c r="G258" s="15" t="str">
        <f t="shared" si="3"/>
        <v/>
      </c>
    </row>
    <row r="259" spans="2:7" ht="15">
      <c r="B259" s="19"/>
      <c r="C259" s="13"/>
      <c r="D259" s="125"/>
      <c r="E259" s="15"/>
      <c r="F259" s="15"/>
      <c r="G259" s="15" t="str">
        <f t="shared" si="3"/>
        <v/>
      </c>
    </row>
    <row r="260" spans="2:7" ht="15">
      <c r="B260" s="19"/>
      <c r="C260" s="13"/>
      <c r="D260" s="125"/>
      <c r="E260" s="15"/>
      <c r="F260" s="15"/>
      <c r="G260" s="15" t="str">
        <f t="shared" si="3"/>
        <v/>
      </c>
    </row>
    <row r="261" spans="2:7" ht="15">
      <c r="B261" s="19"/>
      <c r="C261" s="13"/>
      <c r="D261" s="125"/>
      <c r="E261" s="15"/>
      <c r="F261" s="15"/>
      <c r="G261" s="15" t="str">
        <f t="shared" si="3"/>
        <v/>
      </c>
    </row>
    <row r="262" spans="2:7" ht="15">
      <c r="B262" s="19"/>
      <c r="C262" s="13"/>
      <c r="D262" s="125"/>
      <c r="E262" s="15"/>
      <c r="F262" s="15"/>
      <c r="G262" s="15" t="str">
        <f t="shared" si="3"/>
        <v/>
      </c>
    </row>
    <row r="263" spans="2:7" ht="15">
      <c r="B263" s="19"/>
      <c r="C263" s="13"/>
      <c r="D263" s="125"/>
      <c r="E263" s="15"/>
      <c r="F263" s="15"/>
      <c r="G263" s="15" t="str">
        <f t="shared" si="3"/>
        <v/>
      </c>
    </row>
    <row r="264" spans="2:7" ht="15">
      <c r="B264" s="19"/>
      <c r="C264" s="13"/>
      <c r="D264" s="125"/>
      <c r="E264" s="15"/>
      <c r="F264" s="15"/>
      <c r="G264" s="15" t="str">
        <f t="shared" si="3"/>
        <v/>
      </c>
    </row>
    <row r="265" spans="2:7" ht="15">
      <c r="B265" s="19"/>
      <c r="C265" s="13"/>
      <c r="D265" s="125"/>
      <c r="E265" s="15"/>
      <c r="F265" s="15"/>
      <c r="G265" s="15" t="str">
        <f t="shared" si="3"/>
        <v/>
      </c>
    </row>
    <row r="266" spans="2:7" ht="15">
      <c r="B266" s="19"/>
      <c r="C266" s="13"/>
      <c r="D266" s="125"/>
      <c r="E266" s="15"/>
      <c r="F266" s="15"/>
      <c r="G266" s="15" t="str">
        <f t="shared" si="3"/>
        <v/>
      </c>
    </row>
    <row r="267" spans="2:7" ht="15">
      <c r="B267" s="19"/>
      <c r="C267" s="13"/>
      <c r="D267" s="125"/>
      <c r="E267" s="15"/>
      <c r="F267" s="15"/>
      <c r="G267" s="15" t="str">
        <f t="shared" si="3"/>
        <v/>
      </c>
    </row>
    <row r="268" spans="2:7" ht="15">
      <c r="B268" s="19"/>
      <c r="C268" s="13"/>
      <c r="D268" s="125"/>
      <c r="E268" s="15"/>
      <c r="F268" s="15"/>
      <c r="G268" s="15" t="str">
        <f t="shared" si="3"/>
        <v/>
      </c>
    </row>
    <row r="269" spans="2:7" ht="15">
      <c r="B269" s="19"/>
      <c r="C269" s="13"/>
      <c r="D269" s="125"/>
      <c r="E269" s="15"/>
      <c r="F269" s="15"/>
      <c r="G269" s="15" t="str">
        <f t="shared" si="3"/>
        <v/>
      </c>
    </row>
    <row r="270" spans="2:7" ht="15">
      <c r="B270" s="19"/>
      <c r="C270" s="13"/>
      <c r="D270" s="125"/>
      <c r="E270" s="15"/>
      <c r="F270" s="15"/>
      <c r="G270" s="15" t="str">
        <f t="shared" si="3"/>
        <v/>
      </c>
    </row>
    <row r="271" spans="2:7" ht="15">
      <c r="B271" s="19"/>
      <c r="C271" s="13"/>
      <c r="D271" s="125"/>
      <c r="E271" s="15"/>
      <c r="F271" s="15"/>
      <c r="G271" s="15" t="str">
        <f t="shared" si="3"/>
        <v/>
      </c>
    </row>
    <row r="272" spans="2:7" ht="15">
      <c r="B272" s="19"/>
      <c r="C272" s="13"/>
      <c r="D272" s="125"/>
      <c r="E272" s="15"/>
      <c r="F272" s="15"/>
      <c r="G272" s="15" t="str">
        <f t="shared" si="3"/>
        <v/>
      </c>
    </row>
    <row r="273" spans="2:7" ht="15">
      <c r="B273" s="19"/>
      <c r="C273" s="13"/>
      <c r="D273" s="125"/>
      <c r="E273" s="15"/>
      <c r="F273" s="15"/>
      <c r="G273" s="15" t="str">
        <f t="shared" si="3"/>
        <v/>
      </c>
    </row>
    <row r="274" spans="2:7" ht="15">
      <c r="B274" s="19"/>
      <c r="C274" s="13"/>
      <c r="D274" s="125"/>
      <c r="E274" s="15"/>
      <c r="F274" s="15"/>
      <c r="G274" s="15" t="str">
        <f t="shared" si="3"/>
        <v/>
      </c>
    </row>
    <row r="275" spans="2:7" ht="15">
      <c r="B275" s="19"/>
      <c r="C275" s="13"/>
      <c r="D275" s="125"/>
      <c r="E275" s="15"/>
      <c r="F275" s="15"/>
      <c r="G275" s="15" t="str">
        <f t="shared" si="3"/>
        <v/>
      </c>
    </row>
    <row r="276" spans="2:7" ht="15">
      <c r="B276" s="19"/>
      <c r="C276" s="13"/>
      <c r="D276" s="125"/>
      <c r="E276" s="15"/>
      <c r="F276" s="15"/>
      <c r="G276" s="15" t="str">
        <f t="shared" si="3"/>
        <v/>
      </c>
    </row>
    <row r="277" spans="2:7" ht="15">
      <c r="B277" s="19"/>
      <c r="C277" s="13"/>
      <c r="D277" s="125"/>
      <c r="E277" s="15"/>
      <c r="F277" s="15"/>
      <c r="G277" s="15" t="str">
        <f t="shared" si="3"/>
        <v/>
      </c>
    </row>
    <row r="278" spans="2:7" ht="15">
      <c r="B278" s="19"/>
      <c r="C278" s="13"/>
      <c r="D278" s="125"/>
      <c r="E278" s="15"/>
      <c r="F278" s="15"/>
      <c r="G278" s="15" t="str">
        <f t="shared" si="3"/>
        <v/>
      </c>
    </row>
    <row r="279" spans="2:7" ht="15">
      <c r="B279" s="19"/>
      <c r="C279" s="13"/>
      <c r="D279" s="125"/>
      <c r="E279" s="15"/>
      <c r="F279" s="15"/>
      <c r="G279" s="15" t="str">
        <f t="shared" si="3"/>
        <v/>
      </c>
    </row>
    <row r="280" spans="2:7" ht="15">
      <c r="B280" s="19"/>
      <c r="C280" s="13"/>
      <c r="D280" s="125"/>
      <c r="E280" s="15"/>
      <c r="F280" s="15"/>
      <c r="G280" s="15" t="str">
        <f t="shared" si="3"/>
        <v/>
      </c>
    </row>
    <row r="281" spans="2:7" ht="15">
      <c r="B281" s="19"/>
      <c r="C281" s="13"/>
      <c r="D281" s="125"/>
      <c r="E281" s="15"/>
      <c r="F281" s="15"/>
      <c r="G281" s="15" t="str">
        <f t="shared" si="3"/>
        <v/>
      </c>
    </row>
    <row r="282" spans="2:7" ht="15">
      <c r="B282" s="19"/>
      <c r="C282" s="13"/>
      <c r="D282" s="125"/>
      <c r="E282" s="15"/>
      <c r="F282" s="15"/>
      <c r="G282" s="15" t="str">
        <f t="shared" si="3"/>
        <v/>
      </c>
    </row>
    <row r="283" spans="2:7" ht="15">
      <c r="B283" s="19"/>
      <c r="C283" s="13"/>
      <c r="D283" s="125"/>
      <c r="E283" s="15"/>
      <c r="F283" s="15"/>
      <c r="G283" s="15" t="str">
        <f t="shared" si="3"/>
        <v/>
      </c>
    </row>
    <row r="284" spans="2:7" ht="15">
      <c r="B284" s="19"/>
      <c r="C284" s="13"/>
      <c r="D284" s="125"/>
      <c r="E284" s="15"/>
      <c r="F284" s="15"/>
      <c r="G284" s="15" t="str">
        <f t="shared" si="3"/>
        <v/>
      </c>
    </row>
    <row r="285" spans="2:7" ht="15">
      <c r="B285" s="19"/>
      <c r="C285" s="13"/>
      <c r="D285" s="125"/>
      <c r="E285" s="15"/>
      <c r="F285" s="15"/>
      <c r="G285" s="15" t="str">
        <f t="shared" si="3"/>
        <v/>
      </c>
    </row>
    <row r="286" spans="2:7" ht="15">
      <c r="B286" s="19"/>
      <c r="C286" s="13"/>
      <c r="D286" s="125"/>
      <c r="E286" s="15"/>
      <c r="F286" s="15"/>
      <c r="G286" s="15" t="str">
        <f t="shared" si="3"/>
        <v/>
      </c>
    </row>
    <row r="287" spans="2:7" ht="15">
      <c r="B287" s="19"/>
      <c r="C287" s="13"/>
      <c r="D287" s="125"/>
      <c r="E287" s="15"/>
      <c r="F287" s="15"/>
      <c r="G287" s="15" t="str">
        <f t="shared" si="3"/>
        <v/>
      </c>
    </row>
    <row r="288" spans="2:7" ht="15">
      <c r="B288" s="19"/>
      <c r="C288" s="13"/>
      <c r="D288" s="125"/>
      <c r="E288" s="15"/>
      <c r="F288" s="15"/>
      <c r="G288" s="15" t="str">
        <f t="shared" si="3"/>
        <v/>
      </c>
    </row>
    <row r="289" spans="2:7" ht="15">
      <c r="B289" s="19"/>
      <c r="C289" s="13"/>
      <c r="D289" s="125"/>
      <c r="E289" s="15"/>
      <c r="F289" s="15"/>
      <c r="G289" s="15" t="str">
        <f t="shared" si="3"/>
        <v/>
      </c>
    </row>
    <row r="290" spans="2:7" ht="15">
      <c r="B290" s="19"/>
      <c r="C290" s="13"/>
      <c r="D290" s="125"/>
      <c r="E290" s="15"/>
      <c r="F290" s="15"/>
      <c r="G290" s="15" t="str">
        <f t="shared" si="3"/>
        <v/>
      </c>
    </row>
    <row r="291" spans="2:7" ht="15">
      <c r="B291" s="19"/>
      <c r="C291" s="13"/>
      <c r="D291" s="125"/>
      <c r="E291" s="15"/>
      <c r="F291" s="15"/>
      <c r="G291" s="15" t="str">
        <f t="shared" si="3"/>
        <v/>
      </c>
    </row>
    <row r="292" spans="2:7" ht="15">
      <c r="B292" s="19"/>
      <c r="C292" s="13"/>
      <c r="D292" s="125"/>
      <c r="E292" s="15"/>
      <c r="F292" s="15"/>
      <c r="G292" s="15" t="str">
        <f t="shared" si="3"/>
        <v/>
      </c>
    </row>
    <row r="293" spans="2:7" ht="15">
      <c r="B293" s="19"/>
      <c r="C293" s="13"/>
      <c r="D293" s="125"/>
      <c r="E293" s="15"/>
      <c r="F293" s="15"/>
      <c r="G293" s="15" t="str">
        <f t="shared" si="3"/>
        <v/>
      </c>
    </row>
    <row r="294" spans="2:7" ht="15">
      <c r="B294" s="19"/>
      <c r="C294" s="13"/>
      <c r="D294" s="125"/>
      <c r="E294" s="15"/>
      <c r="F294" s="15"/>
      <c r="G294" s="15" t="str">
        <f t="shared" si="3"/>
        <v/>
      </c>
    </row>
    <row r="295" spans="2:7" ht="15">
      <c r="B295" s="19"/>
      <c r="C295" s="13"/>
      <c r="D295" s="125"/>
      <c r="E295" s="15"/>
      <c r="F295" s="15"/>
      <c r="G295" s="15" t="str">
        <f t="shared" si="3"/>
        <v/>
      </c>
    </row>
    <row r="296" spans="2:7" ht="15">
      <c r="B296" s="19"/>
      <c r="C296" s="13"/>
      <c r="D296" s="125"/>
      <c r="E296" s="15"/>
      <c r="F296" s="15"/>
      <c r="G296" s="15" t="str">
        <f t="shared" si="3"/>
        <v/>
      </c>
    </row>
    <row r="297" spans="2:7" ht="15">
      <c r="B297" s="19"/>
      <c r="C297" s="13"/>
      <c r="D297" s="125"/>
      <c r="E297" s="15"/>
      <c r="F297" s="15"/>
      <c r="G297" s="15" t="str">
        <f t="shared" si="3"/>
        <v/>
      </c>
    </row>
    <row r="298" spans="2:7" ht="15">
      <c r="B298" s="19"/>
      <c r="C298" s="13"/>
      <c r="D298" s="125"/>
      <c r="E298" s="15"/>
      <c r="F298" s="15"/>
      <c r="G298" s="15" t="str">
        <f t="shared" si="3"/>
        <v/>
      </c>
    </row>
    <row r="299" spans="2:7" ht="15">
      <c r="B299" s="19"/>
      <c r="C299" s="13"/>
      <c r="D299" s="125"/>
      <c r="E299" s="15"/>
      <c r="F299" s="15"/>
      <c r="G299" s="15" t="str">
        <f t="shared" si="3"/>
        <v/>
      </c>
    </row>
    <row r="300" spans="2:7" ht="15">
      <c r="B300" s="19"/>
      <c r="C300" s="13"/>
      <c r="D300" s="125"/>
      <c r="E300" s="15"/>
      <c r="F300" s="15"/>
      <c r="G300" s="15" t="str">
        <f t="shared" si="3"/>
        <v/>
      </c>
    </row>
    <row r="301" spans="2:7" ht="15">
      <c r="B301" s="19"/>
      <c r="C301" s="13"/>
      <c r="D301" s="125"/>
      <c r="E301" s="15"/>
      <c r="F301" s="15"/>
      <c r="G301" s="15" t="str">
        <f t="shared" si="3"/>
        <v/>
      </c>
    </row>
    <row r="302" spans="2:7" ht="15">
      <c r="B302" s="19"/>
      <c r="C302" s="13"/>
      <c r="D302" s="125"/>
      <c r="E302" s="15"/>
      <c r="F302" s="15"/>
      <c r="G302" s="15" t="str">
        <f t="shared" si="3"/>
        <v/>
      </c>
    </row>
    <row r="303" spans="2:7" ht="15">
      <c r="B303" s="19"/>
      <c r="C303" s="13"/>
      <c r="D303" s="125"/>
      <c r="E303" s="15"/>
      <c r="F303" s="15"/>
      <c r="G303" s="15" t="str">
        <f t="shared" si="3"/>
        <v/>
      </c>
    </row>
    <row r="304" spans="2:7" ht="15">
      <c r="B304" s="19"/>
      <c r="C304" s="13"/>
      <c r="D304" s="125"/>
      <c r="E304" s="15"/>
      <c r="F304" s="15"/>
      <c r="G304" s="15" t="str">
        <f t="shared" si="3"/>
        <v/>
      </c>
    </row>
    <row r="305" spans="2:7" ht="15">
      <c r="B305" s="19"/>
      <c r="C305" s="13"/>
      <c r="D305" s="125"/>
      <c r="E305" s="15"/>
      <c r="F305" s="15"/>
      <c r="G305" s="15" t="str">
        <f t="shared" si="3"/>
        <v/>
      </c>
    </row>
    <row r="306" spans="2:7" ht="15">
      <c r="B306" s="19"/>
      <c r="C306" s="13"/>
      <c r="D306" s="125"/>
      <c r="E306" s="15"/>
      <c r="F306" s="15"/>
      <c r="G306" s="15" t="str">
        <f t="shared" si="3"/>
        <v/>
      </c>
    </row>
    <row r="307" spans="2:7" ht="15">
      <c r="B307" s="19"/>
      <c r="C307" s="13"/>
      <c r="D307" s="125"/>
      <c r="E307" s="15"/>
      <c r="F307" s="15"/>
      <c r="G307" s="15" t="str">
        <f t="shared" si="3"/>
        <v/>
      </c>
    </row>
    <row r="308" spans="2:7" ht="15">
      <c r="B308" s="19"/>
      <c r="C308" s="13"/>
      <c r="D308" s="125"/>
      <c r="E308" s="15"/>
      <c r="F308" s="15"/>
      <c r="G308" s="15" t="str">
        <f t="shared" si="3"/>
        <v/>
      </c>
    </row>
    <row r="309" spans="2:7" ht="15">
      <c r="B309" s="19"/>
      <c r="C309" s="13"/>
      <c r="D309" s="125"/>
      <c r="E309" s="15"/>
      <c r="F309" s="15"/>
      <c r="G309" s="15" t="str">
        <f t="shared" si="3"/>
        <v/>
      </c>
    </row>
    <row r="310" spans="2:7" ht="15">
      <c r="B310" s="19"/>
      <c r="C310" s="13"/>
      <c r="D310" s="125"/>
      <c r="E310" s="15"/>
      <c r="F310" s="15"/>
      <c r="G310" s="15" t="str">
        <f t="shared" si="3"/>
        <v/>
      </c>
    </row>
    <row r="311" spans="2:7" ht="15">
      <c r="B311" s="19"/>
      <c r="C311" s="13"/>
      <c r="D311" s="125"/>
      <c r="E311" s="15"/>
      <c r="F311" s="15"/>
      <c r="G311" s="15" t="str">
        <f t="shared" si="3"/>
        <v/>
      </c>
    </row>
    <row r="312" spans="2:7" ht="15">
      <c r="B312" s="19"/>
      <c r="C312" s="13"/>
      <c r="D312" s="125"/>
      <c r="E312" s="15"/>
      <c r="F312" s="15"/>
      <c r="G312" s="15" t="str">
        <f t="shared" si="3"/>
        <v/>
      </c>
    </row>
    <row r="313" spans="2:7" ht="15">
      <c r="B313" s="19"/>
      <c r="C313" s="13"/>
      <c r="D313" s="125"/>
      <c r="E313" s="15"/>
      <c r="F313" s="15"/>
      <c r="G313" s="15" t="str">
        <f t="shared" si="3"/>
        <v/>
      </c>
    </row>
    <row r="314" spans="2:7" ht="15">
      <c r="B314" s="19"/>
      <c r="C314" s="13"/>
      <c r="D314" s="125"/>
      <c r="E314" s="15"/>
      <c r="F314" s="15"/>
      <c r="G314" s="15" t="str">
        <f t="shared" si="3"/>
        <v/>
      </c>
    </row>
    <row r="315" spans="2:7" ht="15">
      <c r="B315" s="19"/>
      <c r="C315" s="13"/>
      <c r="D315" s="125"/>
      <c r="E315" s="15"/>
      <c r="F315" s="15"/>
      <c r="G315" s="15" t="str">
        <f t="shared" si="3"/>
        <v/>
      </c>
    </row>
    <row r="316" spans="2:7" ht="15">
      <c r="B316" s="19"/>
      <c r="C316" s="13"/>
      <c r="D316" s="125"/>
      <c r="E316" s="15"/>
      <c r="F316" s="15"/>
      <c r="G316" s="15" t="str">
        <f t="shared" si="3"/>
        <v/>
      </c>
    </row>
    <row r="317" spans="2:7" ht="15">
      <c r="B317" s="19"/>
      <c r="C317" s="13"/>
      <c r="D317" s="125"/>
      <c r="E317" s="15"/>
      <c r="F317" s="15"/>
      <c r="G317" s="15" t="str">
        <f t="shared" si="3"/>
        <v/>
      </c>
    </row>
    <row r="318" spans="2:7" ht="15">
      <c r="B318" s="19"/>
      <c r="C318" s="13"/>
      <c r="D318" s="125"/>
      <c r="E318" s="15"/>
      <c r="F318" s="15"/>
      <c r="G318" s="15" t="str">
        <f t="shared" si="3"/>
        <v/>
      </c>
    </row>
    <row r="319" spans="2:7" ht="15">
      <c r="B319" s="19"/>
      <c r="C319" s="13"/>
      <c r="D319" s="125"/>
      <c r="E319" s="15"/>
      <c r="F319" s="15"/>
      <c r="G319" s="15" t="str">
        <f t="shared" si="3"/>
        <v/>
      </c>
    </row>
    <row r="320" spans="2:7" ht="15">
      <c r="B320" s="19"/>
      <c r="C320" s="13"/>
      <c r="D320" s="125"/>
      <c r="E320" s="15"/>
      <c r="F320" s="15"/>
      <c r="G320" s="15" t="str">
        <f t="shared" si="3"/>
        <v/>
      </c>
    </row>
    <row r="321" spans="2:7" ht="15">
      <c r="B321" s="19"/>
      <c r="C321" s="13"/>
      <c r="D321" s="125"/>
      <c r="E321" s="15"/>
      <c r="F321" s="15"/>
      <c r="G321" s="15" t="str">
        <f t="shared" si="3"/>
        <v/>
      </c>
    </row>
    <row r="322" spans="2:7" ht="15">
      <c r="B322" s="19"/>
      <c r="C322" s="13"/>
      <c r="D322" s="125"/>
      <c r="E322" s="15"/>
      <c r="F322" s="15"/>
      <c r="G322" s="15" t="str">
        <f t="shared" si="3"/>
        <v/>
      </c>
    </row>
    <row r="323" spans="2:7" ht="15">
      <c r="B323" s="19"/>
      <c r="C323" s="13"/>
      <c r="D323" s="125"/>
      <c r="E323" s="15"/>
      <c r="F323" s="15"/>
      <c r="G323" s="15" t="str">
        <f t="shared" si="3"/>
        <v/>
      </c>
    </row>
    <row r="324" spans="2:7" ht="15">
      <c r="B324" s="19"/>
      <c r="C324" s="13"/>
      <c r="D324" s="125"/>
      <c r="E324" s="15"/>
      <c r="F324" s="15"/>
      <c r="G324" s="15" t="str">
        <f t="shared" si="3"/>
        <v/>
      </c>
    </row>
    <row r="325" spans="2:7" ht="15">
      <c r="B325" s="19"/>
      <c r="C325" s="13"/>
      <c r="D325" s="125"/>
      <c r="E325" s="15"/>
      <c r="F325" s="15"/>
      <c r="G325" s="15" t="str">
        <f t="shared" si="3"/>
        <v/>
      </c>
    </row>
    <row r="326" spans="2:7" ht="15">
      <c r="B326" s="19"/>
      <c r="C326" s="13"/>
      <c r="D326" s="125"/>
      <c r="E326" s="15"/>
      <c r="F326" s="15"/>
      <c r="G326" s="15" t="str">
        <f t="shared" si="3"/>
        <v/>
      </c>
    </row>
    <row r="327" spans="2:7" ht="15">
      <c r="B327" s="19"/>
      <c r="C327" s="13"/>
      <c r="D327" s="125"/>
      <c r="E327" s="15"/>
      <c r="F327" s="15"/>
      <c r="G327" s="15" t="str">
        <f t="shared" si="3"/>
        <v/>
      </c>
    </row>
    <row r="328" spans="2:7" ht="15">
      <c r="B328" s="19"/>
      <c r="C328" s="13"/>
      <c r="D328" s="125"/>
      <c r="E328" s="15"/>
      <c r="F328" s="15"/>
      <c r="G328" s="15" t="str">
        <f t="shared" si="3"/>
        <v/>
      </c>
    </row>
    <row r="329" spans="2:7" ht="15">
      <c r="B329" s="19"/>
      <c r="C329" s="13"/>
      <c r="D329" s="125"/>
      <c r="E329" s="15"/>
      <c r="F329" s="15"/>
      <c r="G329" s="15" t="str">
        <f t="shared" si="3"/>
        <v/>
      </c>
    </row>
    <row r="330" spans="2:7" ht="15">
      <c r="B330" s="19"/>
      <c r="C330" s="13"/>
      <c r="D330" s="125"/>
      <c r="E330" s="15"/>
      <c r="F330" s="15"/>
      <c r="G330" s="15" t="str">
        <f t="shared" ref="G330:G505" si="4">IF(OR(G329="",AND(B330="",E330="",F330="")),"",G329+E330-F330)</f>
        <v/>
      </c>
    </row>
    <row r="331" spans="2:7" ht="15">
      <c r="B331" s="19"/>
      <c r="C331" s="13"/>
      <c r="D331" s="125"/>
      <c r="E331" s="15"/>
      <c r="F331" s="15"/>
      <c r="G331" s="15" t="str">
        <f t="shared" si="4"/>
        <v/>
      </c>
    </row>
    <row r="332" spans="2:7" ht="15">
      <c r="B332" s="19"/>
      <c r="C332" s="13"/>
      <c r="D332" s="125"/>
      <c r="E332" s="15"/>
      <c r="F332" s="15"/>
      <c r="G332" s="15" t="str">
        <f t="shared" si="4"/>
        <v/>
      </c>
    </row>
    <row r="333" spans="2:7" ht="15">
      <c r="B333" s="19"/>
      <c r="C333" s="13"/>
      <c r="D333" s="125"/>
      <c r="E333" s="15"/>
      <c r="F333" s="15"/>
      <c r="G333" s="15" t="str">
        <f t="shared" si="4"/>
        <v/>
      </c>
    </row>
    <row r="334" spans="2:7" ht="15">
      <c r="B334" s="19"/>
      <c r="C334" s="13"/>
      <c r="D334" s="125"/>
      <c r="E334" s="15"/>
      <c r="F334" s="15"/>
      <c r="G334" s="15" t="str">
        <f t="shared" si="4"/>
        <v/>
      </c>
    </row>
    <row r="335" spans="2:7" ht="15">
      <c r="B335" s="19"/>
      <c r="C335" s="13"/>
      <c r="D335" s="125"/>
      <c r="E335" s="15"/>
      <c r="F335" s="15"/>
      <c r="G335" s="15" t="str">
        <f t="shared" si="4"/>
        <v/>
      </c>
    </row>
    <row r="336" spans="2:7" ht="15">
      <c r="B336" s="19"/>
      <c r="C336" s="13"/>
      <c r="D336" s="125"/>
      <c r="E336" s="15"/>
      <c r="F336" s="15"/>
      <c r="G336" s="15" t="str">
        <f t="shared" si="4"/>
        <v/>
      </c>
    </row>
    <row r="337" spans="2:7" ht="15">
      <c r="B337" s="19"/>
      <c r="C337" s="13"/>
      <c r="D337" s="125"/>
      <c r="E337" s="15"/>
      <c r="F337" s="15"/>
      <c r="G337" s="15" t="str">
        <f t="shared" si="4"/>
        <v/>
      </c>
    </row>
    <row r="338" spans="2:7" ht="15">
      <c r="B338" s="19"/>
      <c r="C338" s="13"/>
      <c r="D338" s="125"/>
      <c r="E338" s="15"/>
      <c r="F338" s="15"/>
      <c r="G338" s="15" t="str">
        <f t="shared" si="4"/>
        <v/>
      </c>
    </row>
    <row r="339" spans="2:7" ht="15">
      <c r="B339" s="19"/>
      <c r="C339" s="13"/>
      <c r="D339" s="125"/>
      <c r="E339" s="15"/>
      <c r="F339" s="15"/>
      <c r="G339" s="15" t="str">
        <f t="shared" si="4"/>
        <v/>
      </c>
    </row>
    <row r="340" spans="2:7" ht="15">
      <c r="B340" s="19"/>
      <c r="C340" s="13"/>
      <c r="D340" s="125"/>
      <c r="E340" s="15"/>
      <c r="F340" s="15"/>
      <c r="G340" s="15" t="str">
        <f t="shared" si="4"/>
        <v/>
      </c>
    </row>
    <row r="341" spans="2:7" ht="15">
      <c r="B341" s="19"/>
      <c r="C341" s="13"/>
      <c r="D341" s="125"/>
      <c r="E341" s="15"/>
      <c r="F341" s="15"/>
      <c r="G341" s="15" t="str">
        <f t="shared" si="4"/>
        <v/>
      </c>
    </row>
    <row r="342" spans="2:7" ht="15">
      <c r="B342" s="19"/>
      <c r="C342" s="13"/>
      <c r="D342" s="125"/>
      <c r="E342" s="15"/>
      <c r="F342" s="15"/>
      <c r="G342" s="15" t="str">
        <f t="shared" si="4"/>
        <v/>
      </c>
    </row>
    <row r="343" spans="2:7" ht="15">
      <c r="B343" s="19"/>
      <c r="C343" s="13"/>
      <c r="D343" s="125"/>
      <c r="E343" s="15"/>
      <c r="F343" s="15"/>
      <c r="G343" s="15" t="str">
        <f t="shared" si="4"/>
        <v/>
      </c>
    </row>
    <row r="344" spans="2:7" ht="15">
      <c r="B344" s="19"/>
      <c r="C344" s="13"/>
      <c r="D344" s="125"/>
      <c r="E344" s="15"/>
      <c r="F344" s="15"/>
      <c r="G344" s="15" t="str">
        <f t="shared" si="4"/>
        <v/>
      </c>
    </row>
    <row r="345" spans="2:7" ht="15">
      <c r="B345" s="19"/>
      <c r="C345" s="13"/>
      <c r="D345" s="125"/>
      <c r="E345" s="15"/>
      <c r="F345" s="15"/>
      <c r="G345" s="15" t="str">
        <f t="shared" si="4"/>
        <v/>
      </c>
    </row>
    <row r="346" spans="2:7" ht="15">
      <c r="B346" s="19"/>
      <c r="C346" s="13"/>
      <c r="D346" s="125"/>
      <c r="E346" s="15"/>
      <c r="F346" s="15"/>
      <c r="G346" s="15" t="str">
        <f t="shared" si="4"/>
        <v/>
      </c>
    </row>
    <row r="347" spans="2:7" ht="15">
      <c r="B347" s="19"/>
      <c r="C347" s="13"/>
      <c r="D347" s="125"/>
      <c r="E347" s="15"/>
      <c r="F347" s="15"/>
      <c r="G347" s="15" t="str">
        <f t="shared" si="4"/>
        <v/>
      </c>
    </row>
    <row r="348" spans="2:7" ht="15">
      <c r="B348" s="19"/>
      <c r="C348" s="13"/>
      <c r="D348" s="125"/>
      <c r="E348" s="15"/>
      <c r="F348" s="15"/>
      <c r="G348" s="15" t="str">
        <f t="shared" si="4"/>
        <v/>
      </c>
    </row>
    <row r="349" spans="2:7" ht="15">
      <c r="B349" s="19"/>
      <c r="C349" s="13"/>
      <c r="D349" s="125"/>
      <c r="E349" s="15"/>
      <c r="F349" s="15"/>
      <c r="G349" s="15" t="str">
        <f t="shared" si="4"/>
        <v/>
      </c>
    </row>
    <row r="350" spans="2:7" ht="15">
      <c r="B350" s="19"/>
      <c r="C350" s="13"/>
      <c r="D350" s="125"/>
      <c r="E350" s="15"/>
      <c r="F350" s="15"/>
      <c r="G350" s="15" t="str">
        <f t="shared" si="4"/>
        <v/>
      </c>
    </row>
    <row r="351" spans="2:7" ht="15">
      <c r="B351" s="19"/>
      <c r="C351" s="13"/>
      <c r="D351" s="125"/>
      <c r="E351" s="15"/>
      <c r="F351" s="15"/>
      <c r="G351" s="15" t="str">
        <f t="shared" si="4"/>
        <v/>
      </c>
    </row>
    <row r="352" spans="2:7" ht="15">
      <c r="B352" s="19"/>
      <c r="C352" s="13"/>
      <c r="D352" s="125"/>
      <c r="E352" s="15"/>
      <c r="F352" s="15"/>
      <c r="G352" s="15" t="str">
        <f t="shared" si="4"/>
        <v/>
      </c>
    </row>
    <row r="353" spans="2:7" ht="15">
      <c r="B353" s="19"/>
      <c r="C353" s="13"/>
      <c r="D353" s="125"/>
      <c r="E353" s="15"/>
      <c r="F353" s="15"/>
      <c r="G353" s="15" t="str">
        <f t="shared" si="4"/>
        <v/>
      </c>
    </row>
    <row r="354" spans="2:7" ht="15">
      <c r="B354" s="19"/>
      <c r="C354" s="13"/>
      <c r="D354" s="125"/>
      <c r="E354" s="15"/>
      <c r="F354" s="15"/>
      <c r="G354" s="15" t="str">
        <f t="shared" si="4"/>
        <v/>
      </c>
    </row>
    <row r="355" spans="2:7" ht="15">
      <c r="B355" s="19"/>
      <c r="C355" s="13"/>
      <c r="D355" s="125"/>
      <c r="E355" s="15"/>
      <c r="F355" s="15"/>
      <c r="G355" s="15" t="str">
        <f t="shared" si="4"/>
        <v/>
      </c>
    </row>
    <row r="356" spans="2:7" ht="15">
      <c r="B356" s="19"/>
      <c r="C356" s="13"/>
      <c r="D356" s="125"/>
      <c r="E356" s="15"/>
      <c r="F356" s="15"/>
      <c r="G356" s="15" t="str">
        <f t="shared" si="4"/>
        <v/>
      </c>
    </row>
    <row r="357" spans="2:7" ht="15">
      <c r="B357" s="19"/>
      <c r="C357" s="13"/>
      <c r="D357" s="125"/>
      <c r="E357" s="15"/>
      <c r="F357" s="15"/>
      <c r="G357" s="15" t="str">
        <f t="shared" si="4"/>
        <v/>
      </c>
    </row>
    <row r="358" spans="2:7" ht="15">
      <c r="B358" s="19"/>
      <c r="C358" s="13"/>
      <c r="D358" s="125"/>
      <c r="E358" s="15"/>
      <c r="F358" s="15"/>
      <c r="G358" s="15" t="str">
        <f t="shared" si="4"/>
        <v/>
      </c>
    </row>
    <row r="359" spans="2:7" ht="15">
      <c r="B359" s="19"/>
      <c r="C359" s="13"/>
      <c r="D359" s="125"/>
      <c r="E359" s="15"/>
      <c r="F359" s="15"/>
      <c r="G359" s="15" t="str">
        <f t="shared" si="4"/>
        <v/>
      </c>
    </row>
    <row r="360" spans="2:7" ht="15">
      <c r="B360" s="19"/>
      <c r="C360" s="13"/>
      <c r="D360" s="125"/>
      <c r="E360" s="15"/>
      <c r="F360" s="15"/>
      <c r="G360" s="15" t="str">
        <f t="shared" si="4"/>
        <v/>
      </c>
    </row>
    <row r="361" spans="2:7" ht="15">
      <c r="B361" s="19"/>
      <c r="C361" s="13"/>
      <c r="D361" s="125"/>
      <c r="E361" s="15"/>
      <c r="F361" s="15"/>
      <c r="G361" s="15" t="str">
        <f t="shared" si="4"/>
        <v/>
      </c>
    </row>
    <row r="362" spans="2:7" ht="15">
      <c r="B362" s="19"/>
      <c r="C362" s="13"/>
      <c r="D362" s="125"/>
      <c r="E362" s="15"/>
      <c r="F362" s="15"/>
      <c r="G362" s="15" t="str">
        <f t="shared" si="4"/>
        <v/>
      </c>
    </row>
    <row r="363" spans="2:7" ht="15">
      <c r="B363" s="19"/>
      <c r="C363" s="13"/>
      <c r="D363" s="125"/>
      <c r="E363" s="15"/>
      <c r="F363" s="15"/>
      <c r="G363" s="15" t="str">
        <f t="shared" si="4"/>
        <v/>
      </c>
    </row>
    <row r="364" spans="2:7" ht="15">
      <c r="B364" s="19"/>
      <c r="C364" s="13"/>
      <c r="D364" s="125"/>
      <c r="E364" s="15"/>
      <c r="F364" s="15"/>
      <c r="G364" s="15" t="str">
        <f t="shared" si="4"/>
        <v/>
      </c>
    </row>
    <row r="365" spans="2:7" ht="15">
      <c r="B365" s="19"/>
      <c r="C365" s="13"/>
      <c r="D365" s="125"/>
      <c r="E365" s="15"/>
      <c r="F365" s="15"/>
      <c r="G365" s="15" t="str">
        <f t="shared" si="4"/>
        <v/>
      </c>
    </row>
    <row r="366" spans="2:7" ht="15">
      <c r="B366" s="19"/>
      <c r="C366" s="13"/>
      <c r="D366" s="125"/>
      <c r="E366" s="15"/>
      <c r="F366" s="15"/>
      <c r="G366" s="15" t="str">
        <f t="shared" si="4"/>
        <v/>
      </c>
    </row>
    <row r="367" spans="2:7" ht="15">
      <c r="B367" s="19"/>
      <c r="C367" s="13"/>
      <c r="D367" s="125"/>
      <c r="E367" s="15"/>
      <c r="F367" s="15"/>
      <c r="G367" s="15" t="str">
        <f t="shared" si="4"/>
        <v/>
      </c>
    </row>
    <row r="368" spans="2:7" ht="15">
      <c r="B368" s="19"/>
      <c r="C368" s="13"/>
      <c r="D368" s="125"/>
      <c r="E368" s="15"/>
      <c r="F368" s="15"/>
      <c r="G368" s="15" t="str">
        <f t="shared" si="4"/>
        <v/>
      </c>
    </row>
    <row r="369" spans="2:7" ht="15">
      <c r="B369" s="19"/>
      <c r="C369" s="13"/>
      <c r="D369" s="125"/>
      <c r="E369" s="15"/>
      <c r="F369" s="15"/>
      <c r="G369" s="15" t="str">
        <f t="shared" si="4"/>
        <v/>
      </c>
    </row>
    <row r="370" spans="2:7" ht="15">
      <c r="B370" s="19"/>
      <c r="C370" s="13"/>
      <c r="D370" s="125"/>
      <c r="E370" s="15"/>
      <c r="F370" s="15"/>
      <c r="G370" s="15" t="str">
        <f t="shared" si="4"/>
        <v/>
      </c>
    </row>
    <row r="371" spans="2:7" ht="15">
      <c r="B371" s="19"/>
      <c r="C371" s="13"/>
      <c r="D371" s="125"/>
      <c r="E371" s="15"/>
      <c r="F371" s="15"/>
      <c r="G371" s="15" t="str">
        <f t="shared" si="4"/>
        <v/>
      </c>
    </row>
    <row r="372" spans="2:7" ht="15">
      <c r="B372" s="19"/>
      <c r="C372" s="13"/>
      <c r="D372" s="125"/>
      <c r="E372" s="15"/>
      <c r="F372" s="15"/>
      <c r="G372" s="15" t="str">
        <f t="shared" si="4"/>
        <v/>
      </c>
    </row>
    <row r="373" spans="2:7" ht="15">
      <c r="B373" s="19"/>
      <c r="C373" s="13"/>
      <c r="D373" s="125"/>
      <c r="E373" s="15"/>
      <c r="F373" s="15"/>
      <c r="G373" s="15" t="str">
        <f t="shared" si="4"/>
        <v/>
      </c>
    </row>
    <row r="374" spans="2:7" ht="15">
      <c r="B374" s="19"/>
      <c r="C374" s="13"/>
      <c r="D374" s="125"/>
      <c r="E374" s="15"/>
      <c r="F374" s="15"/>
      <c r="G374" s="15" t="str">
        <f t="shared" si="4"/>
        <v/>
      </c>
    </row>
    <row r="375" spans="2:7" ht="15">
      <c r="B375" s="19"/>
      <c r="C375" s="13"/>
      <c r="D375" s="125"/>
      <c r="E375" s="15"/>
      <c r="F375" s="15"/>
      <c r="G375" s="15" t="str">
        <f t="shared" si="4"/>
        <v/>
      </c>
    </row>
    <row r="376" spans="2:7" ht="15">
      <c r="B376" s="19"/>
      <c r="C376" s="13"/>
      <c r="D376" s="125"/>
      <c r="E376" s="15"/>
      <c r="F376" s="15"/>
      <c r="G376" s="15" t="str">
        <f t="shared" si="4"/>
        <v/>
      </c>
    </row>
    <row r="377" spans="2:7" ht="15">
      <c r="B377" s="19"/>
      <c r="C377" s="13"/>
      <c r="D377" s="125"/>
      <c r="E377" s="15"/>
      <c r="F377" s="15"/>
      <c r="G377" s="15" t="str">
        <f t="shared" si="4"/>
        <v/>
      </c>
    </row>
    <row r="378" spans="2:7" ht="15">
      <c r="B378" s="19"/>
      <c r="C378" s="13"/>
      <c r="D378" s="125"/>
      <c r="E378" s="15"/>
      <c r="F378" s="15"/>
      <c r="G378" s="15" t="str">
        <f t="shared" si="4"/>
        <v/>
      </c>
    </row>
    <row r="379" spans="2:7" ht="15">
      <c r="B379" s="19"/>
      <c r="C379" s="13"/>
      <c r="D379" s="125"/>
      <c r="E379" s="15"/>
      <c r="F379" s="15"/>
      <c r="G379" s="15" t="str">
        <f t="shared" si="4"/>
        <v/>
      </c>
    </row>
    <row r="380" spans="2:7" ht="15">
      <c r="B380" s="19"/>
      <c r="C380" s="13"/>
      <c r="D380" s="125"/>
      <c r="E380" s="15"/>
      <c r="F380" s="15"/>
      <c r="G380" s="15" t="str">
        <f t="shared" si="4"/>
        <v/>
      </c>
    </row>
    <row r="381" spans="2:7" ht="15">
      <c r="B381" s="19"/>
      <c r="C381" s="13"/>
      <c r="D381" s="125"/>
      <c r="E381" s="15"/>
      <c r="F381" s="15"/>
      <c r="G381" s="15" t="str">
        <f t="shared" si="4"/>
        <v/>
      </c>
    </row>
    <row r="382" spans="2:7" ht="15">
      <c r="B382" s="19"/>
      <c r="C382" s="13"/>
      <c r="D382" s="125"/>
      <c r="E382" s="15"/>
      <c r="F382" s="15"/>
      <c r="G382" s="15" t="str">
        <f t="shared" si="4"/>
        <v/>
      </c>
    </row>
    <row r="383" spans="2:7" ht="15">
      <c r="B383" s="19"/>
      <c r="C383" s="13"/>
      <c r="D383" s="125"/>
      <c r="E383" s="15"/>
      <c r="F383" s="15"/>
      <c r="G383" s="15" t="str">
        <f t="shared" si="4"/>
        <v/>
      </c>
    </row>
    <row r="384" spans="2:7" ht="15">
      <c r="B384" s="19"/>
      <c r="C384" s="13"/>
      <c r="D384" s="125"/>
      <c r="E384" s="15"/>
      <c r="F384" s="15"/>
      <c r="G384" s="15" t="str">
        <f t="shared" si="4"/>
        <v/>
      </c>
    </row>
    <row r="385" spans="2:7" ht="15">
      <c r="B385" s="19"/>
      <c r="C385" s="13"/>
      <c r="D385" s="125"/>
      <c r="E385" s="15"/>
      <c r="F385" s="15"/>
      <c r="G385" s="15" t="str">
        <f t="shared" si="4"/>
        <v/>
      </c>
    </row>
    <row r="386" spans="2:7" ht="15">
      <c r="B386" s="19"/>
      <c r="C386" s="13"/>
      <c r="D386" s="125"/>
      <c r="E386" s="15"/>
      <c r="F386" s="15"/>
      <c r="G386" s="15" t="str">
        <f t="shared" si="4"/>
        <v/>
      </c>
    </row>
    <row r="387" spans="2:7" ht="15">
      <c r="B387" s="19"/>
      <c r="C387" s="13"/>
      <c r="D387" s="125"/>
      <c r="E387" s="15"/>
      <c r="F387" s="15"/>
      <c r="G387" s="15" t="str">
        <f t="shared" si="4"/>
        <v/>
      </c>
    </row>
    <row r="388" spans="2:7" ht="15">
      <c r="B388" s="19"/>
      <c r="C388" s="13"/>
      <c r="D388" s="125"/>
      <c r="E388" s="15"/>
      <c r="F388" s="15"/>
      <c r="G388" s="15" t="str">
        <f t="shared" si="4"/>
        <v/>
      </c>
    </row>
    <row r="389" spans="2:7" ht="15">
      <c r="B389" s="19"/>
      <c r="C389" s="13"/>
      <c r="D389" s="125"/>
      <c r="E389" s="15"/>
      <c r="F389" s="15"/>
      <c r="G389" s="15" t="str">
        <f t="shared" si="4"/>
        <v/>
      </c>
    </row>
    <row r="390" spans="2:7" ht="15">
      <c r="B390" s="19"/>
      <c r="C390" s="13"/>
      <c r="D390" s="125"/>
      <c r="E390" s="15"/>
      <c r="F390" s="15"/>
      <c r="G390" s="15" t="str">
        <f t="shared" si="4"/>
        <v/>
      </c>
    </row>
    <row r="391" spans="2:7" ht="15">
      <c r="B391" s="19"/>
      <c r="C391" s="13"/>
      <c r="D391" s="125"/>
      <c r="E391" s="15"/>
      <c r="F391" s="15"/>
      <c r="G391" s="15" t="str">
        <f t="shared" si="4"/>
        <v/>
      </c>
    </row>
    <row r="392" spans="2:7" ht="15">
      <c r="B392" s="19"/>
      <c r="C392" s="13"/>
      <c r="D392" s="125"/>
      <c r="E392" s="15"/>
      <c r="F392" s="15"/>
      <c r="G392" s="15" t="str">
        <f t="shared" si="4"/>
        <v/>
      </c>
    </row>
    <row r="393" spans="2:7" ht="15">
      <c r="B393" s="19"/>
      <c r="C393" s="13"/>
      <c r="D393" s="125"/>
      <c r="E393" s="15"/>
      <c r="F393" s="15"/>
      <c r="G393" s="15" t="str">
        <f t="shared" si="4"/>
        <v/>
      </c>
    </row>
    <row r="394" spans="2:7" ht="15">
      <c r="B394" s="19"/>
      <c r="C394" s="13"/>
      <c r="D394" s="125"/>
      <c r="E394" s="15"/>
      <c r="F394" s="15"/>
      <c r="G394" s="15" t="str">
        <f t="shared" si="4"/>
        <v/>
      </c>
    </row>
    <row r="395" spans="2:7" ht="15">
      <c r="B395" s="19"/>
      <c r="C395" s="13"/>
      <c r="D395" s="125"/>
      <c r="E395" s="15"/>
      <c r="F395" s="15"/>
      <c r="G395" s="15" t="str">
        <f t="shared" si="4"/>
        <v/>
      </c>
    </row>
    <row r="396" spans="2:7" ht="15">
      <c r="B396" s="19"/>
      <c r="C396" s="13"/>
      <c r="D396" s="125"/>
      <c r="E396" s="15"/>
      <c r="F396" s="15"/>
      <c r="G396" s="15" t="str">
        <f t="shared" si="4"/>
        <v/>
      </c>
    </row>
    <row r="397" spans="2:7" ht="15">
      <c r="B397" s="19"/>
      <c r="C397" s="13"/>
      <c r="D397" s="125"/>
      <c r="E397" s="15"/>
      <c r="F397" s="15"/>
      <c r="G397" s="15" t="str">
        <f t="shared" si="4"/>
        <v/>
      </c>
    </row>
    <row r="398" spans="2:7" ht="15">
      <c r="B398" s="19"/>
      <c r="C398" s="13"/>
      <c r="D398" s="125"/>
      <c r="E398" s="15"/>
      <c r="F398" s="15"/>
      <c r="G398" s="15" t="str">
        <f t="shared" si="4"/>
        <v/>
      </c>
    </row>
    <row r="399" spans="2:7" ht="15">
      <c r="B399" s="19"/>
      <c r="C399" s="13"/>
      <c r="D399" s="125"/>
      <c r="E399" s="15"/>
      <c r="F399" s="15"/>
      <c r="G399" s="15" t="str">
        <f t="shared" si="4"/>
        <v/>
      </c>
    </row>
    <row r="400" spans="2:7" ht="15">
      <c r="B400" s="19"/>
      <c r="C400" s="13"/>
      <c r="D400" s="125"/>
      <c r="E400" s="15"/>
      <c r="F400" s="15"/>
      <c r="G400" s="15" t="str">
        <f t="shared" si="4"/>
        <v/>
      </c>
    </row>
    <row r="401" spans="2:7" ht="15">
      <c r="B401" s="19"/>
      <c r="C401" s="13"/>
      <c r="D401" s="125"/>
      <c r="E401" s="15"/>
      <c r="F401" s="15"/>
      <c r="G401" s="15" t="str">
        <f t="shared" si="4"/>
        <v/>
      </c>
    </row>
    <row r="402" spans="2:7" ht="15">
      <c r="B402" s="19"/>
      <c r="C402" s="13"/>
      <c r="D402" s="125"/>
      <c r="E402" s="15"/>
      <c r="F402" s="15"/>
      <c r="G402" s="15" t="str">
        <f t="shared" si="4"/>
        <v/>
      </c>
    </row>
    <row r="403" spans="2:7" ht="15">
      <c r="B403" s="19"/>
      <c r="C403" s="13"/>
      <c r="D403" s="125"/>
      <c r="E403" s="15"/>
      <c r="F403" s="15"/>
      <c r="G403" s="15" t="str">
        <f t="shared" si="4"/>
        <v/>
      </c>
    </row>
    <row r="404" spans="2:7" ht="15">
      <c r="B404" s="19"/>
      <c r="C404" s="13"/>
      <c r="D404" s="125"/>
      <c r="E404" s="15"/>
      <c r="F404" s="15"/>
      <c r="G404" s="15" t="str">
        <f t="shared" si="4"/>
        <v/>
      </c>
    </row>
    <row r="405" spans="2:7" ht="15">
      <c r="B405" s="19"/>
      <c r="C405" s="13"/>
      <c r="D405" s="125"/>
      <c r="E405" s="15"/>
      <c r="F405" s="15"/>
      <c r="G405" s="15" t="str">
        <f t="shared" si="4"/>
        <v/>
      </c>
    </row>
    <row r="406" spans="2:7" ht="15">
      <c r="B406" s="19"/>
      <c r="C406" s="13"/>
      <c r="D406" s="125"/>
      <c r="E406" s="15"/>
      <c r="F406" s="15"/>
      <c r="G406" s="15" t="str">
        <f t="shared" si="4"/>
        <v/>
      </c>
    </row>
    <row r="407" spans="2:7" ht="15">
      <c r="B407" s="19"/>
      <c r="C407" s="13"/>
      <c r="D407" s="125"/>
      <c r="E407" s="15"/>
      <c r="F407" s="15"/>
      <c r="G407" s="15" t="str">
        <f t="shared" si="4"/>
        <v/>
      </c>
    </row>
    <row r="408" spans="2:7" ht="15">
      <c r="B408" s="19"/>
      <c r="C408" s="13"/>
      <c r="D408" s="125"/>
      <c r="E408" s="15"/>
      <c r="F408" s="15"/>
      <c r="G408" s="15" t="str">
        <f t="shared" si="4"/>
        <v/>
      </c>
    </row>
    <row r="409" spans="2:7" ht="15">
      <c r="B409" s="19"/>
      <c r="C409" s="13"/>
      <c r="D409" s="125"/>
      <c r="E409" s="15"/>
      <c r="F409" s="15"/>
      <c r="G409" s="15" t="str">
        <f t="shared" si="4"/>
        <v/>
      </c>
    </row>
    <row r="410" spans="2:7" ht="15">
      <c r="B410" s="19"/>
      <c r="C410" s="13"/>
      <c r="D410" s="125"/>
      <c r="E410" s="15"/>
      <c r="F410" s="15"/>
      <c r="G410" s="15" t="str">
        <f t="shared" si="4"/>
        <v/>
      </c>
    </row>
    <row r="411" spans="2:7" ht="15">
      <c r="B411" s="19"/>
      <c r="C411" s="13"/>
      <c r="D411" s="125"/>
      <c r="E411" s="15"/>
      <c r="F411" s="15"/>
      <c r="G411" s="15" t="str">
        <f t="shared" si="4"/>
        <v/>
      </c>
    </row>
    <row r="412" spans="2:7" ht="15">
      <c r="B412" s="19"/>
      <c r="C412" s="13"/>
      <c r="D412" s="125"/>
      <c r="E412" s="15"/>
      <c r="F412" s="15"/>
      <c r="G412" s="15" t="str">
        <f t="shared" si="4"/>
        <v/>
      </c>
    </row>
    <row r="413" spans="2:7" ht="15">
      <c r="B413" s="19"/>
      <c r="C413" s="13"/>
      <c r="D413" s="125"/>
      <c r="E413" s="15"/>
      <c r="F413" s="15"/>
      <c r="G413" s="15" t="str">
        <f t="shared" si="4"/>
        <v/>
      </c>
    </row>
    <row r="414" spans="2:7" ht="15">
      <c r="B414" s="19"/>
      <c r="C414" s="13"/>
      <c r="D414" s="125"/>
      <c r="E414" s="15"/>
      <c r="F414" s="15"/>
      <c r="G414" s="15" t="str">
        <f t="shared" si="4"/>
        <v/>
      </c>
    </row>
    <row r="415" spans="2:7" ht="15">
      <c r="B415" s="19"/>
      <c r="C415" s="13"/>
      <c r="D415" s="125"/>
      <c r="E415" s="15"/>
      <c r="F415" s="15"/>
      <c r="G415" s="15" t="str">
        <f t="shared" si="4"/>
        <v/>
      </c>
    </row>
    <row r="416" spans="2:7" ht="15">
      <c r="B416" s="19"/>
      <c r="C416" s="13"/>
      <c r="D416" s="125"/>
      <c r="E416" s="15"/>
      <c r="F416" s="15"/>
      <c r="G416" s="15" t="str">
        <f t="shared" si="4"/>
        <v/>
      </c>
    </row>
    <row r="417" spans="2:7" ht="15">
      <c r="B417" s="19"/>
      <c r="C417" s="13"/>
      <c r="D417" s="125"/>
      <c r="E417" s="15"/>
      <c r="F417" s="15"/>
      <c r="G417" s="15" t="str">
        <f t="shared" si="4"/>
        <v/>
      </c>
    </row>
    <row r="418" spans="2:7" ht="15">
      <c r="B418" s="19"/>
      <c r="C418" s="13"/>
      <c r="D418" s="125"/>
      <c r="E418" s="15"/>
      <c r="F418" s="15"/>
      <c r="G418" s="15" t="str">
        <f t="shared" si="4"/>
        <v/>
      </c>
    </row>
    <row r="419" spans="2:7" ht="15">
      <c r="B419" s="19"/>
      <c r="C419" s="13"/>
      <c r="D419" s="125"/>
      <c r="E419" s="15"/>
      <c r="F419" s="15"/>
      <c r="G419" s="15" t="str">
        <f t="shared" si="4"/>
        <v/>
      </c>
    </row>
    <row r="420" spans="2:7" ht="15">
      <c r="B420" s="19"/>
      <c r="C420" s="13"/>
      <c r="D420" s="125"/>
      <c r="E420" s="15"/>
      <c r="F420" s="15"/>
      <c r="G420" s="15" t="str">
        <f t="shared" si="4"/>
        <v/>
      </c>
    </row>
    <row r="421" spans="2:7" ht="15">
      <c r="B421" s="19"/>
      <c r="C421" s="13"/>
      <c r="D421" s="125"/>
      <c r="E421" s="15"/>
      <c r="F421" s="15"/>
      <c r="G421" s="15" t="str">
        <f t="shared" si="4"/>
        <v/>
      </c>
    </row>
    <row r="422" spans="2:7" ht="15">
      <c r="B422" s="19"/>
      <c r="C422" s="13"/>
      <c r="D422" s="125"/>
      <c r="E422" s="15"/>
      <c r="F422" s="15"/>
      <c r="G422" s="15" t="str">
        <f t="shared" si="4"/>
        <v/>
      </c>
    </row>
    <row r="423" spans="2:7" ht="15">
      <c r="B423" s="19"/>
      <c r="C423" s="13"/>
      <c r="D423" s="125"/>
      <c r="E423" s="15"/>
      <c r="F423" s="15"/>
      <c r="G423" s="15" t="str">
        <f t="shared" si="4"/>
        <v/>
      </c>
    </row>
    <row r="424" spans="2:7" ht="15">
      <c r="B424" s="19"/>
      <c r="C424" s="13"/>
      <c r="D424" s="125"/>
      <c r="E424" s="15"/>
      <c r="F424" s="15"/>
      <c r="G424" s="15" t="str">
        <f t="shared" si="4"/>
        <v/>
      </c>
    </row>
    <row r="425" spans="2:7" ht="15">
      <c r="B425" s="19"/>
      <c r="C425" s="13"/>
      <c r="D425" s="125"/>
      <c r="E425" s="15"/>
      <c r="F425" s="15"/>
      <c r="G425" s="15" t="str">
        <f t="shared" si="4"/>
        <v/>
      </c>
    </row>
    <row r="426" spans="2:7" ht="15">
      <c r="B426" s="19"/>
      <c r="C426" s="13"/>
      <c r="D426" s="125"/>
      <c r="E426" s="15"/>
      <c r="F426" s="15"/>
      <c r="G426" s="15" t="str">
        <f t="shared" si="4"/>
        <v/>
      </c>
    </row>
    <row r="427" spans="2:7" ht="15">
      <c r="B427" s="19"/>
      <c r="C427" s="13"/>
      <c r="D427" s="125"/>
      <c r="E427" s="15"/>
      <c r="F427" s="15"/>
      <c r="G427" s="15" t="str">
        <f t="shared" si="4"/>
        <v/>
      </c>
    </row>
    <row r="428" spans="2:7" ht="15">
      <c r="B428" s="19"/>
      <c r="C428" s="13"/>
      <c r="D428" s="125"/>
      <c r="E428" s="15"/>
      <c r="F428" s="15"/>
      <c r="G428" s="15" t="str">
        <f t="shared" si="4"/>
        <v/>
      </c>
    </row>
    <row r="429" spans="2:7" ht="15">
      <c r="B429" s="19"/>
      <c r="C429" s="13"/>
      <c r="D429" s="125"/>
      <c r="E429" s="15"/>
      <c r="F429" s="15"/>
      <c r="G429" s="15" t="str">
        <f t="shared" si="4"/>
        <v/>
      </c>
    </row>
    <row r="430" spans="2:7" ht="15">
      <c r="B430" s="19"/>
      <c r="C430" s="13"/>
      <c r="D430" s="125"/>
      <c r="E430" s="15"/>
      <c r="F430" s="15"/>
      <c r="G430" s="15" t="str">
        <f t="shared" si="4"/>
        <v/>
      </c>
    </row>
    <row r="431" spans="2:7" ht="15">
      <c r="B431" s="19"/>
      <c r="C431" s="13"/>
      <c r="D431" s="125"/>
      <c r="E431" s="15"/>
      <c r="F431" s="15"/>
      <c r="G431" s="15" t="str">
        <f t="shared" si="4"/>
        <v/>
      </c>
    </row>
    <row r="432" spans="2:7" ht="15">
      <c r="B432" s="19"/>
      <c r="C432" s="13"/>
      <c r="D432" s="125"/>
      <c r="E432" s="15"/>
      <c r="F432" s="15"/>
      <c r="G432" s="15" t="str">
        <f t="shared" si="4"/>
        <v/>
      </c>
    </row>
    <row r="433" spans="2:7" ht="15">
      <c r="B433" s="19"/>
      <c r="C433" s="13"/>
      <c r="D433" s="125"/>
      <c r="E433" s="15"/>
      <c r="F433" s="15"/>
      <c r="G433" s="15" t="str">
        <f t="shared" si="4"/>
        <v/>
      </c>
    </row>
    <row r="434" spans="2:7" ht="15">
      <c r="B434" s="19"/>
      <c r="C434" s="13"/>
      <c r="D434" s="125"/>
      <c r="E434" s="15"/>
      <c r="F434" s="15"/>
      <c r="G434" s="15" t="str">
        <f t="shared" si="4"/>
        <v/>
      </c>
    </row>
    <row r="435" spans="2:7" ht="15">
      <c r="B435" s="19"/>
      <c r="C435" s="13"/>
      <c r="D435" s="125"/>
      <c r="E435" s="15"/>
      <c r="F435" s="15"/>
      <c r="G435" s="15" t="str">
        <f t="shared" si="4"/>
        <v/>
      </c>
    </row>
    <row r="436" spans="2:7" ht="15">
      <c r="B436" s="19"/>
      <c r="C436" s="13"/>
      <c r="D436" s="125"/>
      <c r="E436" s="15"/>
      <c r="F436" s="15"/>
      <c r="G436" s="15" t="str">
        <f t="shared" si="4"/>
        <v/>
      </c>
    </row>
    <row r="437" spans="2:7" ht="15">
      <c r="B437" s="19"/>
      <c r="C437" s="13"/>
      <c r="D437" s="125"/>
      <c r="E437" s="15"/>
      <c r="F437" s="15"/>
      <c r="G437" s="15" t="str">
        <f t="shared" si="4"/>
        <v/>
      </c>
    </row>
    <row r="438" spans="2:7" ht="15">
      <c r="B438" s="19"/>
      <c r="C438" s="13"/>
      <c r="D438" s="125"/>
      <c r="E438" s="15"/>
      <c r="F438" s="15"/>
      <c r="G438" s="15" t="str">
        <f t="shared" si="4"/>
        <v/>
      </c>
    </row>
    <row r="439" spans="2:7" ht="15">
      <c r="B439" s="19"/>
      <c r="C439" s="13"/>
      <c r="D439" s="125"/>
      <c r="E439" s="15"/>
      <c r="F439" s="15"/>
      <c r="G439" s="15" t="str">
        <f t="shared" si="4"/>
        <v/>
      </c>
    </row>
    <row r="440" spans="2:7" ht="15">
      <c r="B440" s="19"/>
      <c r="C440" s="13"/>
      <c r="D440" s="125"/>
      <c r="E440" s="15"/>
      <c r="F440" s="15"/>
      <c r="G440" s="15" t="str">
        <f t="shared" si="4"/>
        <v/>
      </c>
    </row>
    <row r="441" spans="2:7" ht="15">
      <c r="B441" s="19"/>
      <c r="C441" s="13"/>
      <c r="D441" s="125"/>
      <c r="E441" s="15"/>
      <c r="F441" s="15"/>
      <c r="G441" s="15" t="str">
        <f t="shared" si="4"/>
        <v/>
      </c>
    </row>
    <row r="442" spans="2:7" ht="15">
      <c r="B442" s="19"/>
      <c r="C442" s="13"/>
      <c r="D442" s="125"/>
      <c r="E442" s="15"/>
      <c r="F442" s="15"/>
      <c r="G442" s="15" t="str">
        <f t="shared" si="4"/>
        <v/>
      </c>
    </row>
    <row r="443" spans="2:7" ht="15">
      <c r="B443" s="19"/>
      <c r="C443" s="13"/>
      <c r="D443" s="125"/>
      <c r="E443" s="15"/>
      <c r="F443" s="15"/>
      <c r="G443" s="15" t="str">
        <f t="shared" si="4"/>
        <v/>
      </c>
    </row>
    <row r="444" spans="2:7" ht="15">
      <c r="B444" s="19"/>
      <c r="C444" s="13"/>
      <c r="D444" s="125"/>
      <c r="E444" s="15"/>
      <c r="F444" s="15"/>
      <c r="G444" s="15" t="str">
        <f t="shared" si="4"/>
        <v/>
      </c>
    </row>
    <row r="445" spans="2:7" ht="15">
      <c r="B445" s="19"/>
      <c r="C445" s="13"/>
      <c r="D445" s="125"/>
      <c r="E445" s="15"/>
      <c r="F445" s="15"/>
      <c r="G445" s="15" t="str">
        <f t="shared" si="4"/>
        <v/>
      </c>
    </row>
    <row r="446" spans="2:7" ht="15">
      <c r="B446" s="19"/>
      <c r="C446" s="13"/>
      <c r="D446" s="125"/>
      <c r="E446" s="15"/>
      <c r="F446" s="15"/>
      <c r="G446" s="15" t="str">
        <f t="shared" si="4"/>
        <v/>
      </c>
    </row>
    <row r="447" spans="2:7" ht="15">
      <c r="B447" s="19"/>
      <c r="C447" s="13"/>
      <c r="D447" s="125"/>
      <c r="E447" s="15"/>
      <c r="F447" s="15"/>
      <c r="G447" s="15" t="str">
        <f t="shared" si="4"/>
        <v/>
      </c>
    </row>
    <row r="448" spans="2:7" ht="15">
      <c r="B448" s="19"/>
      <c r="C448" s="13"/>
      <c r="D448" s="125"/>
      <c r="E448" s="15"/>
      <c r="F448" s="15"/>
      <c r="G448" s="15" t="str">
        <f t="shared" si="4"/>
        <v/>
      </c>
    </row>
    <row r="449" spans="2:7" ht="15">
      <c r="B449" s="19"/>
      <c r="C449" s="13"/>
      <c r="D449" s="125"/>
      <c r="E449" s="15"/>
      <c r="F449" s="15"/>
      <c r="G449" s="15" t="str">
        <f t="shared" si="4"/>
        <v/>
      </c>
    </row>
    <row r="450" spans="2:7" ht="15">
      <c r="B450" s="19"/>
      <c r="C450" s="13"/>
      <c r="D450" s="125"/>
      <c r="E450" s="15"/>
      <c r="F450" s="15"/>
      <c r="G450" s="15" t="str">
        <f t="shared" si="4"/>
        <v/>
      </c>
    </row>
    <row r="451" spans="2:7" ht="15">
      <c r="B451" s="19"/>
      <c r="C451" s="13"/>
      <c r="D451" s="125"/>
      <c r="E451" s="15"/>
      <c r="F451" s="15"/>
      <c r="G451" s="15" t="str">
        <f t="shared" si="4"/>
        <v/>
      </c>
    </row>
    <row r="452" spans="2:7" ht="15">
      <c r="B452" s="19"/>
      <c r="C452" s="13"/>
      <c r="D452" s="125"/>
      <c r="E452" s="15"/>
      <c r="F452" s="15"/>
      <c r="G452" s="15" t="str">
        <f t="shared" si="4"/>
        <v/>
      </c>
    </row>
    <row r="453" spans="2:7" ht="15">
      <c r="B453" s="19"/>
      <c r="C453" s="13"/>
      <c r="D453" s="125"/>
      <c r="E453" s="15"/>
      <c r="F453" s="15"/>
      <c r="G453" s="15" t="str">
        <f t="shared" si="4"/>
        <v/>
      </c>
    </row>
    <row r="454" spans="2:7" ht="15">
      <c r="B454" s="19"/>
      <c r="C454" s="13"/>
      <c r="D454" s="125"/>
      <c r="E454" s="15"/>
      <c r="F454" s="15"/>
      <c r="G454" s="15" t="str">
        <f t="shared" si="4"/>
        <v/>
      </c>
    </row>
    <row r="455" spans="2:7" ht="15">
      <c r="B455" s="19"/>
      <c r="C455" s="13"/>
      <c r="D455" s="125"/>
      <c r="E455" s="15"/>
      <c r="F455" s="15"/>
      <c r="G455" s="15" t="str">
        <f t="shared" si="4"/>
        <v/>
      </c>
    </row>
    <row r="456" spans="2:7" ht="15">
      <c r="B456" s="19"/>
      <c r="C456" s="13"/>
      <c r="D456" s="125"/>
      <c r="E456" s="15"/>
      <c r="F456" s="15"/>
      <c r="G456" s="15" t="str">
        <f t="shared" si="4"/>
        <v/>
      </c>
    </row>
    <row r="457" spans="2:7" ht="15">
      <c r="B457" s="19"/>
      <c r="C457" s="13"/>
      <c r="D457" s="125"/>
      <c r="E457" s="15"/>
      <c r="F457" s="15"/>
      <c r="G457" s="15" t="str">
        <f t="shared" si="4"/>
        <v/>
      </c>
    </row>
    <row r="458" spans="2:7" ht="15">
      <c r="B458" s="19"/>
      <c r="C458" s="13"/>
      <c r="D458" s="125"/>
      <c r="E458" s="15"/>
      <c r="F458" s="15"/>
      <c r="G458" s="15" t="str">
        <f t="shared" si="4"/>
        <v/>
      </c>
    </row>
    <row r="459" spans="2:7" ht="15">
      <c r="B459" s="19"/>
      <c r="C459" s="13"/>
      <c r="D459" s="125"/>
      <c r="E459" s="15"/>
      <c r="F459" s="15"/>
      <c r="G459" s="15" t="str">
        <f t="shared" si="4"/>
        <v/>
      </c>
    </row>
    <row r="460" spans="2:7" ht="15">
      <c r="B460" s="19"/>
      <c r="C460" s="13"/>
      <c r="D460" s="125"/>
      <c r="E460" s="15"/>
      <c r="F460" s="15"/>
      <c r="G460" s="15" t="str">
        <f t="shared" si="4"/>
        <v/>
      </c>
    </row>
    <row r="461" spans="2:7" ht="15">
      <c r="B461" s="19"/>
      <c r="C461" s="13"/>
      <c r="D461" s="125"/>
      <c r="E461" s="15"/>
      <c r="F461" s="15"/>
      <c r="G461" s="15" t="str">
        <f t="shared" si="4"/>
        <v/>
      </c>
    </row>
    <row r="462" spans="2:7" ht="15">
      <c r="B462" s="19"/>
      <c r="C462" s="13"/>
      <c r="D462" s="125"/>
      <c r="E462" s="15"/>
      <c r="F462" s="15"/>
      <c r="G462" s="15" t="str">
        <f t="shared" si="4"/>
        <v/>
      </c>
    </row>
    <row r="463" spans="2:7" ht="15">
      <c r="B463" s="19"/>
      <c r="C463" s="13"/>
      <c r="D463" s="125"/>
      <c r="E463" s="15"/>
      <c r="F463" s="15"/>
      <c r="G463" s="15" t="str">
        <f t="shared" si="4"/>
        <v/>
      </c>
    </row>
    <row r="464" spans="2:7" ht="15">
      <c r="B464" s="19"/>
      <c r="C464" s="13"/>
      <c r="D464" s="125"/>
      <c r="E464" s="15"/>
      <c r="F464" s="15"/>
      <c r="G464" s="15" t="str">
        <f t="shared" si="4"/>
        <v/>
      </c>
    </row>
    <row r="465" spans="2:7" ht="15">
      <c r="B465" s="19"/>
      <c r="C465" s="13"/>
      <c r="D465" s="125"/>
      <c r="E465" s="15"/>
      <c r="F465" s="15"/>
      <c r="G465" s="15" t="str">
        <f t="shared" si="4"/>
        <v/>
      </c>
    </row>
    <row r="466" spans="2:7" ht="15">
      <c r="B466" s="19"/>
      <c r="C466" s="13"/>
      <c r="D466" s="125"/>
      <c r="E466" s="15"/>
      <c r="F466" s="15"/>
      <c r="G466" s="15" t="str">
        <f t="shared" si="4"/>
        <v/>
      </c>
    </row>
    <row r="467" spans="2:7" ht="15">
      <c r="B467" s="19"/>
      <c r="C467" s="13"/>
      <c r="D467" s="125"/>
      <c r="E467" s="15"/>
      <c r="F467" s="15"/>
      <c r="G467" s="15" t="str">
        <f t="shared" si="4"/>
        <v/>
      </c>
    </row>
    <row r="468" spans="2:7" ht="15">
      <c r="B468" s="19"/>
      <c r="C468" s="13"/>
      <c r="D468" s="125"/>
      <c r="E468" s="15"/>
      <c r="F468" s="15"/>
      <c r="G468" s="15" t="str">
        <f t="shared" si="4"/>
        <v/>
      </c>
    </row>
    <row r="469" spans="2:7" ht="15">
      <c r="B469" s="19"/>
      <c r="C469" s="13"/>
      <c r="D469" s="125"/>
      <c r="E469" s="15"/>
      <c r="F469" s="15"/>
      <c r="G469" s="15" t="str">
        <f t="shared" si="4"/>
        <v/>
      </c>
    </row>
    <row r="470" spans="2:7" ht="15">
      <c r="B470" s="19"/>
      <c r="C470" s="13"/>
      <c r="D470" s="125"/>
      <c r="E470" s="15"/>
      <c r="F470" s="15"/>
      <c r="G470" s="15" t="str">
        <f t="shared" si="4"/>
        <v/>
      </c>
    </row>
    <row r="471" spans="2:7" ht="15">
      <c r="B471" s="19"/>
      <c r="C471" s="13"/>
      <c r="D471" s="125"/>
      <c r="E471" s="15"/>
      <c r="F471" s="15"/>
      <c r="G471" s="15" t="str">
        <f t="shared" si="4"/>
        <v/>
      </c>
    </row>
    <row r="472" spans="2:7" ht="15">
      <c r="B472" s="19"/>
      <c r="C472" s="13"/>
      <c r="D472" s="125"/>
      <c r="E472" s="15"/>
      <c r="F472" s="15"/>
      <c r="G472" s="15" t="str">
        <f t="shared" si="4"/>
        <v/>
      </c>
    </row>
    <row r="473" spans="2:7" ht="15">
      <c r="B473" s="19"/>
      <c r="C473" s="13"/>
      <c r="D473" s="125"/>
      <c r="E473" s="15"/>
      <c r="F473" s="15"/>
      <c r="G473" s="15" t="str">
        <f t="shared" si="4"/>
        <v/>
      </c>
    </row>
    <row r="474" spans="2:7" ht="15">
      <c r="B474" s="19"/>
      <c r="C474" s="13"/>
      <c r="D474" s="125"/>
      <c r="E474" s="15"/>
      <c r="F474" s="15"/>
      <c r="G474" s="15" t="str">
        <f t="shared" si="4"/>
        <v/>
      </c>
    </row>
    <row r="475" spans="2:7" ht="15">
      <c r="B475" s="19"/>
      <c r="C475" s="13"/>
      <c r="D475" s="125"/>
      <c r="E475" s="15"/>
      <c r="F475" s="15"/>
      <c r="G475" s="15" t="str">
        <f t="shared" si="4"/>
        <v/>
      </c>
    </row>
    <row r="476" spans="2:7" ht="15">
      <c r="B476" s="19"/>
      <c r="C476" s="13"/>
      <c r="D476" s="125"/>
      <c r="E476" s="15"/>
      <c r="F476" s="15"/>
      <c r="G476" s="15" t="str">
        <f t="shared" si="4"/>
        <v/>
      </c>
    </row>
    <row r="477" spans="2:7" ht="15">
      <c r="B477" s="19"/>
      <c r="C477" s="13"/>
      <c r="D477" s="125"/>
      <c r="E477" s="15"/>
      <c r="F477" s="15"/>
      <c r="G477" s="15" t="str">
        <f t="shared" si="4"/>
        <v/>
      </c>
    </row>
    <row r="478" spans="2:7" ht="15">
      <c r="B478" s="19"/>
      <c r="C478" s="13"/>
      <c r="D478" s="125"/>
      <c r="E478" s="15"/>
      <c r="F478" s="15"/>
      <c r="G478" s="15" t="str">
        <f t="shared" si="4"/>
        <v/>
      </c>
    </row>
    <row r="479" spans="2:7" ht="15">
      <c r="B479" s="19"/>
      <c r="C479" s="13"/>
      <c r="D479" s="125"/>
      <c r="E479" s="15"/>
      <c r="F479" s="15"/>
      <c r="G479" s="15" t="str">
        <f t="shared" si="4"/>
        <v/>
      </c>
    </row>
    <row r="480" spans="2:7" ht="15">
      <c r="B480" s="19"/>
      <c r="C480" s="13"/>
      <c r="D480" s="125"/>
      <c r="E480" s="15"/>
      <c r="F480" s="15"/>
      <c r="G480" s="15" t="str">
        <f t="shared" si="4"/>
        <v/>
      </c>
    </row>
    <row r="481" spans="2:7" ht="15">
      <c r="B481" s="19"/>
      <c r="C481" s="13"/>
      <c r="D481" s="125"/>
      <c r="E481" s="15"/>
      <c r="F481" s="15"/>
      <c r="G481" s="15" t="str">
        <f t="shared" si="4"/>
        <v/>
      </c>
    </row>
    <row r="482" spans="2:7" ht="15">
      <c r="B482" s="19"/>
      <c r="C482" s="13"/>
      <c r="D482" s="125"/>
      <c r="E482" s="15"/>
      <c r="F482" s="15"/>
      <c r="G482" s="15" t="str">
        <f t="shared" si="4"/>
        <v/>
      </c>
    </row>
    <row r="483" spans="2:7" ht="15">
      <c r="B483" s="19"/>
      <c r="C483" s="13"/>
      <c r="D483" s="125"/>
      <c r="E483" s="15"/>
      <c r="F483" s="15"/>
      <c r="G483" s="15" t="str">
        <f t="shared" si="4"/>
        <v/>
      </c>
    </row>
    <row r="484" spans="2:7" ht="15">
      <c r="B484" s="19"/>
      <c r="C484" s="13"/>
      <c r="D484" s="125"/>
      <c r="E484" s="15"/>
      <c r="F484" s="15"/>
      <c r="G484" s="15" t="str">
        <f t="shared" si="4"/>
        <v/>
      </c>
    </row>
    <row r="485" spans="2:7" ht="15">
      <c r="B485" s="19"/>
      <c r="C485" s="13"/>
      <c r="D485" s="125"/>
      <c r="E485" s="15"/>
      <c r="F485" s="15"/>
      <c r="G485" s="15" t="str">
        <f t="shared" si="4"/>
        <v/>
      </c>
    </row>
    <row r="486" spans="2:7" ht="15">
      <c r="B486" s="19"/>
      <c r="C486" s="13"/>
      <c r="D486" s="125"/>
      <c r="E486" s="15"/>
      <c r="F486" s="15"/>
      <c r="G486" s="15" t="str">
        <f t="shared" si="4"/>
        <v/>
      </c>
    </row>
    <row r="487" spans="2:7" ht="15">
      <c r="B487" s="19"/>
      <c r="C487" s="13"/>
      <c r="D487" s="125"/>
      <c r="E487" s="15"/>
      <c r="F487" s="15"/>
      <c r="G487" s="15" t="str">
        <f t="shared" si="4"/>
        <v/>
      </c>
    </row>
    <row r="488" spans="2:7" ht="15">
      <c r="B488" s="19"/>
      <c r="C488" s="13"/>
      <c r="D488" s="125"/>
      <c r="E488" s="15"/>
      <c r="F488" s="15"/>
      <c r="G488" s="15" t="str">
        <f t="shared" si="4"/>
        <v/>
      </c>
    </row>
    <row r="489" spans="2:7" ht="15">
      <c r="B489" s="19"/>
      <c r="C489" s="13"/>
      <c r="D489" s="125"/>
      <c r="E489" s="15"/>
      <c r="F489" s="15"/>
      <c r="G489" s="15" t="str">
        <f t="shared" si="4"/>
        <v/>
      </c>
    </row>
    <row r="490" spans="2:7" ht="15">
      <c r="B490" s="19"/>
      <c r="C490" s="13"/>
      <c r="D490" s="125"/>
      <c r="E490" s="15"/>
      <c r="F490" s="15"/>
      <c r="G490" s="15" t="str">
        <f t="shared" si="4"/>
        <v/>
      </c>
    </row>
    <row r="491" spans="2:7" ht="15">
      <c r="B491" s="19"/>
      <c r="C491" s="13"/>
      <c r="D491" s="125"/>
      <c r="E491" s="15"/>
      <c r="F491" s="15"/>
      <c r="G491" s="15" t="str">
        <f t="shared" si="4"/>
        <v/>
      </c>
    </row>
    <row r="492" spans="2:7" ht="15">
      <c r="B492" s="19"/>
      <c r="C492" s="13"/>
      <c r="D492" s="125"/>
      <c r="E492" s="15"/>
      <c r="F492" s="15"/>
      <c r="G492" s="15" t="str">
        <f t="shared" si="4"/>
        <v/>
      </c>
    </row>
    <row r="493" spans="2:7" ht="15">
      <c r="B493" s="19"/>
      <c r="C493" s="13"/>
      <c r="D493" s="125"/>
      <c r="E493" s="15"/>
      <c r="F493" s="15"/>
      <c r="G493" s="15" t="str">
        <f t="shared" si="4"/>
        <v/>
      </c>
    </row>
    <row r="494" spans="2:7" ht="15">
      <c r="B494" s="19"/>
      <c r="C494" s="13"/>
      <c r="D494" s="125"/>
      <c r="E494" s="15"/>
      <c r="F494" s="15"/>
      <c r="G494" s="15" t="str">
        <f t="shared" si="4"/>
        <v/>
      </c>
    </row>
    <row r="495" spans="2:7" ht="15">
      <c r="B495" s="19"/>
      <c r="C495" s="13"/>
      <c r="D495" s="125"/>
      <c r="E495" s="15"/>
      <c r="F495" s="15"/>
      <c r="G495" s="15" t="str">
        <f t="shared" si="4"/>
        <v/>
      </c>
    </row>
    <row r="496" spans="2:7" ht="15">
      <c r="B496" s="19"/>
      <c r="C496" s="13"/>
      <c r="D496" s="125"/>
      <c r="E496" s="15"/>
      <c r="F496" s="15"/>
      <c r="G496" s="15" t="str">
        <f t="shared" si="4"/>
        <v/>
      </c>
    </row>
    <row r="497" spans="2:7" ht="15">
      <c r="B497" s="19"/>
      <c r="C497" s="13"/>
      <c r="D497" s="125"/>
      <c r="E497" s="15"/>
      <c r="F497" s="15"/>
      <c r="G497" s="15" t="str">
        <f t="shared" si="4"/>
        <v/>
      </c>
    </row>
    <row r="498" spans="2:7" ht="15">
      <c r="B498" s="19"/>
      <c r="C498" s="13"/>
      <c r="D498" s="125"/>
      <c r="E498" s="15"/>
      <c r="F498" s="15"/>
      <c r="G498" s="15" t="str">
        <f t="shared" si="4"/>
        <v/>
      </c>
    </row>
    <row r="499" spans="2:7" ht="15">
      <c r="B499" s="19"/>
      <c r="C499" s="13"/>
      <c r="D499" s="125"/>
      <c r="E499" s="15"/>
      <c r="F499" s="15"/>
      <c r="G499" s="15" t="str">
        <f t="shared" si="4"/>
        <v/>
      </c>
    </row>
    <row r="500" spans="2:7" ht="15">
      <c r="B500" s="19"/>
      <c r="C500" s="13"/>
      <c r="D500" s="125"/>
      <c r="E500" s="15"/>
      <c r="F500" s="15"/>
      <c r="G500" s="15" t="str">
        <f t="shared" si="4"/>
        <v/>
      </c>
    </row>
    <row r="501" spans="2:7" ht="15">
      <c r="B501" s="19"/>
      <c r="C501" s="13"/>
      <c r="D501" s="125"/>
      <c r="E501" s="15"/>
      <c r="F501" s="15"/>
      <c r="G501" s="15" t="str">
        <f t="shared" si="4"/>
        <v/>
      </c>
    </row>
    <row r="502" spans="2:7" ht="15">
      <c r="B502" s="19"/>
      <c r="C502" s="13"/>
      <c r="D502" s="125"/>
      <c r="E502" s="15"/>
      <c r="F502" s="15"/>
      <c r="G502" s="15" t="str">
        <f t="shared" si="4"/>
        <v/>
      </c>
    </row>
    <row r="503" spans="2:7" ht="15">
      <c r="B503" s="19"/>
      <c r="C503" s="13"/>
      <c r="D503" s="125"/>
      <c r="E503" s="15"/>
      <c r="F503" s="15"/>
      <c r="G503" s="15" t="str">
        <f t="shared" si="4"/>
        <v/>
      </c>
    </row>
    <row r="504" spans="2:7" ht="15">
      <c r="B504" s="19"/>
      <c r="C504" s="13"/>
      <c r="D504" s="125"/>
      <c r="E504" s="15"/>
      <c r="F504" s="15"/>
      <c r="G504" s="15" t="str">
        <f t="shared" si="4"/>
        <v/>
      </c>
    </row>
    <row r="505" spans="2:7" ht="15">
      <c r="B505" s="19"/>
      <c r="C505" s="13"/>
      <c r="D505" s="125"/>
      <c r="E505" s="15"/>
      <c r="F505" s="15"/>
      <c r="G505" s="15" t="str">
        <f t="shared" si="4"/>
        <v/>
      </c>
    </row>
    <row r="506" spans="2:7" ht="14">
      <c r="D506" s="89"/>
    </row>
    <row r="507" spans="2:7" ht="14">
      <c r="D507" s="89"/>
    </row>
    <row r="508" spans="2:7" ht="14">
      <c r="D508" s="89"/>
    </row>
    <row r="509" spans="2:7" ht="14">
      <c r="D509" s="89"/>
    </row>
    <row r="510" spans="2:7" ht="14">
      <c r="D510" s="89"/>
    </row>
    <row r="511" spans="2:7" ht="14">
      <c r="D511" s="89"/>
    </row>
    <row r="512" spans="2:7" ht="14">
      <c r="D512" s="89"/>
    </row>
    <row r="513" spans="4:4" ht="14">
      <c r="D513" s="89"/>
    </row>
    <row r="514" spans="4:4" ht="14">
      <c r="D514" s="89"/>
    </row>
    <row r="515" spans="4:4" ht="14">
      <c r="D515" s="89"/>
    </row>
    <row r="516" spans="4:4" ht="14">
      <c r="D516" s="89"/>
    </row>
    <row r="517" spans="4:4" ht="14">
      <c r="D517" s="89"/>
    </row>
    <row r="518" spans="4:4" ht="14">
      <c r="D518" s="89"/>
    </row>
    <row r="519" spans="4:4" ht="14">
      <c r="D519" s="89"/>
    </row>
    <row r="520" spans="4:4" ht="14">
      <c r="D520" s="89"/>
    </row>
    <row r="521" spans="4:4" ht="14">
      <c r="D521" s="89"/>
    </row>
    <row r="522" spans="4:4" ht="14">
      <c r="D522" s="89"/>
    </row>
    <row r="523" spans="4:4" ht="14">
      <c r="D523" s="89"/>
    </row>
    <row r="524" spans="4:4" ht="14">
      <c r="D524" s="89"/>
    </row>
    <row r="525" spans="4:4" ht="14">
      <c r="D525" s="89"/>
    </row>
    <row r="526" spans="4:4" ht="14">
      <c r="D526" s="89"/>
    </row>
    <row r="527" spans="4:4" ht="14">
      <c r="D527" s="89"/>
    </row>
    <row r="528" spans="4:4" ht="14">
      <c r="D528" s="89"/>
    </row>
    <row r="529" spans="4:4" ht="14">
      <c r="D529" s="89"/>
    </row>
    <row r="530" spans="4:4" ht="14">
      <c r="D530" s="89"/>
    </row>
    <row r="531" spans="4:4" ht="14">
      <c r="D531" s="89"/>
    </row>
    <row r="532" spans="4:4" ht="14">
      <c r="D532" s="89"/>
    </row>
    <row r="533" spans="4:4" ht="14">
      <c r="D533" s="89"/>
    </row>
    <row r="534" spans="4:4" ht="14">
      <c r="D534" s="89"/>
    </row>
    <row r="535" spans="4:4" ht="14">
      <c r="D535" s="89"/>
    </row>
    <row r="536" spans="4:4" ht="14">
      <c r="D536" s="89"/>
    </row>
    <row r="537" spans="4:4" ht="14">
      <c r="D537" s="89"/>
    </row>
    <row r="538" spans="4:4" ht="14">
      <c r="D538" s="89"/>
    </row>
    <row r="539" spans="4:4" ht="14">
      <c r="D539" s="89"/>
    </row>
    <row r="540" spans="4:4" ht="14">
      <c r="D540" s="89"/>
    </row>
    <row r="541" spans="4:4" ht="14">
      <c r="D541" s="89"/>
    </row>
    <row r="542" spans="4:4" ht="14">
      <c r="D542" s="89"/>
    </row>
    <row r="543" spans="4:4" ht="14">
      <c r="D543" s="89"/>
    </row>
    <row r="544" spans="4:4" ht="14">
      <c r="D544" s="89"/>
    </row>
    <row r="545" spans="4:4" ht="14">
      <c r="D545" s="89"/>
    </row>
    <row r="546" spans="4:4" ht="14">
      <c r="D546" s="89"/>
    </row>
    <row r="547" spans="4:4" ht="14">
      <c r="D547" s="89"/>
    </row>
    <row r="548" spans="4:4" ht="14">
      <c r="D548" s="89"/>
    </row>
    <row r="549" spans="4:4" ht="14">
      <c r="D549" s="89"/>
    </row>
    <row r="550" spans="4:4" ht="14">
      <c r="D550" s="89"/>
    </row>
    <row r="551" spans="4:4" ht="14">
      <c r="D551" s="89"/>
    </row>
    <row r="552" spans="4:4" ht="14">
      <c r="D552" s="89"/>
    </row>
    <row r="553" spans="4:4" ht="14">
      <c r="D553" s="89"/>
    </row>
    <row r="554" spans="4:4" ht="14">
      <c r="D554" s="89"/>
    </row>
    <row r="555" spans="4:4" ht="14">
      <c r="D555" s="89"/>
    </row>
    <row r="556" spans="4:4" ht="14">
      <c r="D556" s="89"/>
    </row>
    <row r="557" spans="4:4" ht="14">
      <c r="D557" s="89"/>
    </row>
    <row r="558" spans="4:4" ht="14">
      <c r="D558" s="89"/>
    </row>
    <row r="559" spans="4:4" ht="14">
      <c r="D559" s="89"/>
    </row>
    <row r="560" spans="4:4" ht="14">
      <c r="D560" s="89"/>
    </row>
    <row r="561" spans="4:4" ht="14">
      <c r="D561" s="89"/>
    </row>
    <row r="562" spans="4:4" ht="14">
      <c r="D562" s="89"/>
    </row>
    <row r="563" spans="4:4" ht="14">
      <c r="D563" s="89"/>
    </row>
    <row r="564" spans="4:4" ht="14">
      <c r="D564" s="89"/>
    </row>
    <row r="565" spans="4:4" ht="14">
      <c r="D565" s="89"/>
    </row>
    <row r="566" spans="4:4" ht="14">
      <c r="D566" s="89"/>
    </row>
    <row r="567" spans="4:4" ht="14">
      <c r="D567" s="89"/>
    </row>
    <row r="568" spans="4:4" ht="14">
      <c r="D568" s="89"/>
    </row>
    <row r="569" spans="4:4" ht="14">
      <c r="D569" s="89"/>
    </row>
    <row r="570" spans="4:4" ht="14">
      <c r="D570" s="89"/>
    </row>
    <row r="571" spans="4:4" ht="14">
      <c r="D571" s="89"/>
    </row>
    <row r="572" spans="4:4" ht="14">
      <c r="D572" s="89"/>
    </row>
    <row r="573" spans="4:4" ht="14">
      <c r="D573" s="89"/>
    </row>
    <row r="574" spans="4:4" ht="14">
      <c r="D574" s="89"/>
    </row>
    <row r="575" spans="4:4" ht="14">
      <c r="D575" s="89"/>
    </row>
    <row r="576" spans="4:4" ht="14">
      <c r="D576" s="89"/>
    </row>
    <row r="577" spans="4:4" ht="14">
      <c r="D577" s="89"/>
    </row>
    <row r="578" spans="4:4" ht="14">
      <c r="D578" s="89"/>
    </row>
    <row r="579" spans="4:4" ht="14">
      <c r="D579" s="89"/>
    </row>
    <row r="580" spans="4:4" ht="14">
      <c r="D580" s="89"/>
    </row>
    <row r="581" spans="4:4" ht="14">
      <c r="D581" s="89"/>
    </row>
    <row r="582" spans="4:4" ht="14">
      <c r="D582" s="89"/>
    </row>
    <row r="583" spans="4:4" ht="14">
      <c r="D583" s="89"/>
    </row>
    <row r="584" spans="4:4" ht="14">
      <c r="D584" s="89"/>
    </row>
    <row r="585" spans="4:4" ht="14">
      <c r="D585" s="89"/>
    </row>
    <row r="586" spans="4:4" ht="14">
      <c r="D586" s="89"/>
    </row>
    <row r="587" spans="4:4" ht="14">
      <c r="D587" s="89"/>
    </row>
    <row r="588" spans="4:4" ht="14">
      <c r="D588" s="89"/>
    </row>
    <row r="589" spans="4:4" ht="14">
      <c r="D589" s="89"/>
    </row>
    <row r="590" spans="4:4" ht="14">
      <c r="D590" s="89"/>
    </row>
    <row r="591" spans="4:4" ht="14">
      <c r="D591" s="89"/>
    </row>
    <row r="592" spans="4:4" ht="14">
      <c r="D592" s="89"/>
    </row>
    <row r="593" spans="4:4" ht="14">
      <c r="D593" s="89"/>
    </row>
    <row r="594" spans="4:4" ht="14">
      <c r="D594" s="89"/>
    </row>
    <row r="595" spans="4:4" ht="14">
      <c r="D595" s="89"/>
    </row>
    <row r="596" spans="4:4" ht="14">
      <c r="D596" s="89"/>
    </row>
    <row r="597" spans="4:4" ht="14">
      <c r="D597" s="89"/>
    </row>
    <row r="598" spans="4:4" ht="14">
      <c r="D598" s="89"/>
    </row>
    <row r="599" spans="4:4" ht="14">
      <c r="D599" s="89"/>
    </row>
    <row r="600" spans="4:4" ht="14">
      <c r="D600" s="89"/>
    </row>
    <row r="601" spans="4:4" ht="14">
      <c r="D601" s="89"/>
    </row>
    <row r="602" spans="4:4" ht="14">
      <c r="D602" s="89"/>
    </row>
    <row r="603" spans="4:4" ht="14">
      <c r="D603" s="89"/>
    </row>
    <row r="604" spans="4:4" ht="14">
      <c r="D604" s="89"/>
    </row>
    <row r="605" spans="4:4" ht="14">
      <c r="D605" s="89"/>
    </row>
    <row r="606" spans="4:4" ht="14">
      <c r="D606" s="89"/>
    </row>
    <row r="607" spans="4:4" ht="14">
      <c r="D607" s="89"/>
    </row>
    <row r="608" spans="4:4" ht="14">
      <c r="D608" s="89"/>
    </row>
    <row r="609" spans="4:4" ht="14">
      <c r="D609" s="89"/>
    </row>
    <row r="610" spans="4:4" ht="14">
      <c r="D610" s="89"/>
    </row>
    <row r="611" spans="4:4" ht="14">
      <c r="D611" s="89"/>
    </row>
    <row r="612" spans="4:4" ht="14">
      <c r="D612" s="89"/>
    </row>
    <row r="613" spans="4:4" ht="14">
      <c r="D613" s="89"/>
    </row>
    <row r="614" spans="4:4" ht="14">
      <c r="D614" s="89"/>
    </row>
    <row r="615" spans="4:4" ht="14">
      <c r="D615" s="89"/>
    </row>
    <row r="616" spans="4:4" ht="14">
      <c r="D616" s="89"/>
    </row>
    <row r="617" spans="4:4" ht="14">
      <c r="D617" s="89"/>
    </row>
    <row r="618" spans="4:4" ht="14">
      <c r="D618" s="89"/>
    </row>
    <row r="619" spans="4:4" ht="14">
      <c r="D619" s="89"/>
    </row>
    <row r="620" spans="4:4" ht="14">
      <c r="D620" s="89"/>
    </row>
    <row r="621" spans="4:4" ht="14">
      <c r="D621" s="89"/>
    </row>
    <row r="622" spans="4:4" ht="14">
      <c r="D622" s="89"/>
    </row>
    <row r="623" spans="4:4" ht="14">
      <c r="D623" s="89"/>
    </row>
    <row r="624" spans="4:4" ht="14">
      <c r="D624" s="89"/>
    </row>
    <row r="625" spans="4:4" ht="14">
      <c r="D625" s="89"/>
    </row>
    <row r="626" spans="4:4" ht="14">
      <c r="D626" s="89"/>
    </row>
    <row r="627" spans="4:4" ht="14">
      <c r="D627" s="89"/>
    </row>
    <row r="628" spans="4:4" ht="14">
      <c r="D628" s="89"/>
    </row>
    <row r="629" spans="4:4" ht="14">
      <c r="D629" s="89"/>
    </row>
    <row r="630" spans="4:4" ht="14">
      <c r="D630" s="89"/>
    </row>
    <row r="631" spans="4:4" ht="14">
      <c r="D631" s="89"/>
    </row>
    <row r="632" spans="4:4" ht="14">
      <c r="D632" s="89"/>
    </row>
    <row r="633" spans="4:4" ht="14">
      <c r="D633" s="89"/>
    </row>
    <row r="634" spans="4:4" ht="14">
      <c r="D634" s="89"/>
    </row>
    <row r="635" spans="4:4" ht="14">
      <c r="D635" s="89"/>
    </row>
    <row r="636" spans="4:4" ht="14">
      <c r="D636" s="89"/>
    </row>
    <row r="637" spans="4:4" ht="14">
      <c r="D637" s="89"/>
    </row>
    <row r="638" spans="4:4" ht="14">
      <c r="D638" s="89"/>
    </row>
    <row r="639" spans="4:4" ht="14">
      <c r="D639" s="89"/>
    </row>
    <row r="640" spans="4:4" ht="14">
      <c r="D640" s="89"/>
    </row>
    <row r="641" spans="4:4" ht="14">
      <c r="D641" s="89"/>
    </row>
    <row r="642" spans="4:4" ht="14">
      <c r="D642" s="89"/>
    </row>
    <row r="643" spans="4:4" ht="14">
      <c r="D643" s="89"/>
    </row>
    <row r="644" spans="4:4" ht="14">
      <c r="D644" s="89"/>
    </row>
    <row r="645" spans="4:4" ht="14">
      <c r="D645" s="89"/>
    </row>
    <row r="646" spans="4:4" ht="14">
      <c r="D646" s="89"/>
    </row>
    <row r="647" spans="4:4" ht="14">
      <c r="D647" s="89"/>
    </row>
    <row r="648" spans="4:4" ht="14">
      <c r="D648" s="89"/>
    </row>
    <row r="649" spans="4:4" ht="14">
      <c r="D649" s="89"/>
    </row>
    <row r="650" spans="4:4" ht="14">
      <c r="D650" s="89"/>
    </row>
    <row r="651" spans="4:4" ht="14">
      <c r="D651" s="89"/>
    </row>
    <row r="652" spans="4:4" ht="14">
      <c r="D652" s="89"/>
    </row>
    <row r="653" spans="4:4" ht="14">
      <c r="D653" s="89"/>
    </row>
    <row r="654" spans="4:4" ht="14">
      <c r="D654" s="89"/>
    </row>
    <row r="655" spans="4:4" ht="14">
      <c r="D655" s="89"/>
    </row>
    <row r="656" spans="4:4" ht="14">
      <c r="D656" s="89"/>
    </row>
    <row r="657" spans="4:4" ht="14">
      <c r="D657" s="89"/>
    </row>
    <row r="658" spans="4:4" ht="14">
      <c r="D658" s="89"/>
    </row>
    <row r="659" spans="4:4" ht="14">
      <c r="D659" s="89"/>
    </row>
    <row r="660" spans="4:4" ht="14">
      <c r="D660" s="89"/>
    </row>
    <row r="661" spans="4:4" ht="14">
      <c r="D661" s="89"/>
    </row>
    <row r="662" spans="4:4" ht="14">
      <c r="D662" s="89"/>
    </row>
    <row r="663" spans="4:4" ht="14">
      <c r="D663" s="89"/>
    </row>
    <row r="664" spans="4:4" ht="14">
      <c r="D664" s="89"/>
    </row>
    <row r="665" spans="4:4" ht="14">
      <c r="D665" s="89"/>
    </row>
    <row r="666" spans="4:4" ht="14">
      <c r="D666" s="89"/>
    </row>
    <row r="667" spans="4:4" ht="14">
      <c r="D667" s="89"/>
    </row>
    <row r="668" spans="4:4" ht="14">
      <c r="D668" s="89"/>
    </row>
    <row r="669" spans="4:4" ht="14">
      <c r="D669" s="89"/>
    </row>
    <row r="670" spans="4:4" ht="14">
      <c r="D670" s="89"/>
    </row>
    <row r="671" spans="4:4" ht="14">
      <c r="D671" s="89"/>
    </row>
    <row r="672" spans="4:4" ht="14">
      <c r="D672" s="89"/>
    </row>
    <row r="673" spans="4:4" ht="14">
      <c r="D673" s="89"/>
    </row>
    <row r="674" spans="4:4" ht="14">
      <c r="D674" s="89"/>
    </row>
    <row r="675" spans="4:4" ht="14">
      <c r="D675" s="89"/>
    </row>
    <row r="676" spans="4:4" ht="14">
      <c r="D676" s="89"/>
    </row>
    <row r="677" spans="4:4" ht="14">
      <c r="D677" s="89"/>
    </row>
    <row r="678" spans="4:4" ht="14">
      <c r="D678" s="89"/>
    </row>
    <row r="679" spans="4:4" ht="14">
      <c r="D679" s="89"/>
    </row>
    <row r="680" spans="4:4" ht="14">
      <c r="D680" s="89"/>
    </row>
    <row r="681" spans="4:4" ht="14">
      <c r="D681" s="89"/>
    </row>
    <row r="682" spans="4:4" ht="14">
      <c r="D682" s="89"/>
    </row>
    <row r="683" spans="4:4" ht="14">
      <c r="D683" s="89"/>
    </row>
    <row r="684" spans="4:4" ht="14">
      <c r="D684" s="89"/>
    </row>
    <row r="685" spans="4:4" ht="14">
      <c r="D685" s="89"/>
    </row>
    <row r="686" spans="4:4" ht="14">
      <c r="D686" s="89"/>
    </row>
    <row r="687" spans="4:4" ht="14">
      <c r="D687" s="89"/>
    </row>
    <row r="688" spans="4:4" ht="14">
      <c r="D688" s="89"/>
    </row>
    <row r="689" spans="4:4" ht="14">
      <c r="D689" s="89"/>
    </row>
    <row r="690" spans="4:4" ht="14">
      <c r="D690" s="89"/>
    </row>
    <row r="691" spans="4:4" ht="14">
      <c r="D691" s="89"/>
    </row>
    <row r="692" spans="4:4" ht="14">
      <c r="D692" s="89"/>
    </row>
    <row r="693" spans="4:4" ht="14">
      <c r="D693" s="89"/>
    </row>
    <row r="694" spans="4:4" ht="14">
      <c r="D694" s="89"/>
    </row>
    <row r="695" spans="4:4" ht="14">
      <c r="D695" s="89"/>
    </row>
    <row r="696" spans="4:4" ht="14">
      <c r="D696" s="89"/>
    </row>
    <row r="697" spans="4:4" ht="14">
      <c r="D697" s="89"/>
    </row>
    <row r="698" spans="4:4" ht="14">
      <c r="D698" s="89"/>
    </row>
    <row r="699" spans="4:4" ht="14">
      <c r="D699" s="89"/>
    </row>
    <row r="700" spans="4:4" ht="14">
      <c r="D700" s="89"/>
    </row>
    <row r="701" spans="4:4" ht="14">
      <c r="D701" s="89"/>
    </row>
    <row r="702" spans="4:4" ht="14">
      <c r="D702" s="89"/>
    </row>
    <row r="703" spans="4:4" ht="14">
      <c r="D703" s="89"/>
    </row>
    <row r="704" spans="4:4" ht="14">
      <c r="D704" s="89"/>
    </row>
    <row r="705" spans="4:4" ht="14">
      <c r="D705" s="89"/>
    </row>
    <row r="706" spans="4:4" ht="14">
      <c r="D706" s="89"/>
    </row>
    <row r="707" spans="4:4" ht="14">
      <c r="D707" s="89"/>
    </row>
    <row r="708" spans="4:4" ht="14">
      <c r="D708" s="89"/>
    </row>
    <row r="709" spans="4:4" ht="14">
      <c r="D709" s="89"/>
    </row>
    <row r="710" spans="4:4" ht="14">
      <c r="D710" s="89"/>
    </row>
    <row r="711" spans="4:4" ht="14">
      <c r="D711" s="89"/>
    </row>
    <row r="712" spans="4:4" ht="14">
      <c r="D712" s="89"/>
    </row>
    <row r="713" spans="4:4" ht="14">
      <c r="D713" s="89"/>
    </row>
    <row r="714" spans="4:4" ht="14">
      <c r="D714" s="89"/>
    </row>
    <row r="715" spans="4:4" ht="14">
      <c r="D715" s="89"/>
    </row>
    <row r="716" spans="4:4" ht="14">
      <c r="D716" s="89"/>
    </row>
    <row r="717" spans="4:4" ht="14">
      <c r="D717" s="89"/>
    </row>
    <row r="718" spans="4:4" ht="14">
      <c r="D718" s="89"/>
    </row>
    <row r="719" spans="4:4" ht="14">
      <c r="D719" s="89"/>
    </row>
    <row r="720" spans="4:4" ht="14">
      <c r="D720" s="89"/>
    </row>
    <row r="721" spans="4:4" ht="14">
      <c r="D721" s="89"/>
    </row>
    <row r="722" spans="4:4" ht="14">
      <c r="D722" s="89"/>
    </row>
    <row r="723" spans="4:4" ht="14">
      <c r="D723" s="89"/>
    </row>
    <row r="724" spans="4:4" ht="14">
      <c r="D724" s="89"/>
    </row>
    <row r="725" spans="4:4" ht="14">
      <c r="D725" s="89"/>
    </row>
    <row r="726" spans="4:4" ht="14">
      <c r="D726" s="89"/>
    </row>
    <row r="727" spans="4:4" ht="14">
      <c r="D727" s="89"/>
    </row>
    <row r="728" spans="4:4" ht="14">
      <c r="D728" s="89"/>
    </row>
    <row r="729" spans="4:4" ht="14">
      <c r="D729" s="89"/>
    </row>
    <row r="730" spans="4:4" ht="14">
      <c r="D730" s="89"/>
    </row>
    <row r="731" spans="4:4" ht="14">
      <c r="D731" s="89"/>
    </row>
    <row r="732" spans="4:4" ht="14">
      <c r="D732" s="89"/>
    </row>
    <row r="733" spans="4:4" ht="14">
      <c r="D733" s="89"/>
    </row>
    <row r="734" spans="4:4" ht="14">
      <c r="D734" s="89"/>
    </row>
    <row r="735" spans="4:4" ht="14">
      <c r="D735" s="89"/>
    </row>
    <row r="736" spans="4:4" ht="14">
      <c r="D736" s="89"/>
    </row>
    <row r="737" spans="4:4" ht="14">
      <c r="D737" s="89"/>
    </row>
    <row r="738" spans="4:4" ht="14">
      <c r="D738" s="89"/>
    </row>
    <row r="739" spans="4:4" ht="14">
      <c r="D739" s="89"/>
    </row>
    <row r="740" spans="4:4" ht="14">
      <c r="D740" s="89"/>
    </row>
    <row r="741" spans="4:4" ht="14">
      <c r="D741" s="89"/>
    </row>
    <row r="742" spans="4:4" ht="14">
      <c r="D742" s="89"/>
    </row>
    <row r="743" spans="4:4" ht="14">
      <c r="D743" s="89"/>
    </row>
    <row r="744" spans="4:4" ht="14">
      <c r="D744" s="89"/>
    </row>
    <row r="745" spans="4:4" ht="14">
      <c r="D745" s="89"/>
    </row>
    <row r="746" spans="4:4" ht="14">
      <c r="D746" s="89"/>
    </row>
    <row r="747" spans="4:4" ht="14">
      <c r="D747" s="89"/>
    </row>
    <row r="748" spans="4:4" ht="14">
      <c r="D748" s="89"/>
    </row>
    <row r="749" spans="4:4" ht="14">
      <c r="D749" s="89"/>
    </row>
    <row r="750" spans="4:4" ht="14">
      <c r="D750" s="89"/>
    </row>
    <row r="751" spans="4:4" ht="14">
      <c r="D751" s="89"/>
    </row>
    <row r="752" spans="4:4" ht="14">
      <c r="D752" s="89"/>
    </row>
    <row r="753" spans="4:4" ht="14">
      <c r="D753" s="89"/>
    </row>
    <row r="754" spans="4:4" ht="14">
      <c r="D754" s="89"/>
    </row>
    <row r="755" spans="4:4" ht="14">
      <c r="D755" s="89"/>
    </row>
    <row r="756" spans="4:4" ht="14">
      <c r="D756" s="89"/>
    </row>
    <row r="757" spans="4:4" ht="14">
      <c r="D757" s="89"/>
    </row>
    <row r="758" spans="4:4" ht="14">
      <c r="D758" s="89"/>
    </row>
    <row r="759" spans="4:4" ht="14">
      <c r="D759" s="89"/>
    </row>
    <row r="760" spans="4:4" ht="14">
      <c r="D760" s="89"/>
    </row>
    <row r="761" spans="4:4" ht="14">
      <c r="D761" s="89"/>
    </row>
    <row r="762" spans="4:4" ht="14">
      <c r="D762" s="89"/>
    </row>
    <row r="763" spans="4:4" ht="14">
      <c r="D763" s="89"/>
    </row>
    <row r="764" spans="4:4" ht="14">
      <c r="D764" s="89"/>
    </row>
    <row r="765" spans="4:4" ht="14">
      <c r="D765" s="89"/>
    </row>
    <row r="766" spans="4:4" ht="14">
      <c r="D766" s="89"/>
    </row>
    <row r="767" spans="4:4" ht="14">
      <c r="D767" s="89"/>
    </row>
    <row r="768" spans="4:4" ht="14">
      <c r="D768" s="89"/>
    </row>
    <row r="769" spans="4:4" ht="14">
      <c r="D769" s="89"/>
    </row>
    <row r="770" spans="4:4" ht="14">
      <c r="D770" s="89"/>
    </row>
    <row r="771" spans="4:4" ht="14">
      <c r="D771" s="89"/>
    </row>
    <row r="772" spans="4:4" ht="14">
      <c r="D772" s="89"/>
    </row>
    <row r="773" spans="4:4" ht="14">
      <c r="D773" s="89"/>
    </row>
    <row r="774" spans="4:4" ht="14">
      <c r="D774" s="89"/>
    </row>
    <row r="775" spans="4:4" ht="14">
      <c r="D775" s="89"/>
    </row>
    <row r="776" spans="4:4" ht="14">
      <c r="D776" s="89"/>
    </row>
    <row r="777" spans="4:4" ht="14">
      <c r="D777" s="89"/>
    </row>
    <row r="778" spans="4:4" ht="14">
      <c r="D778" s="89"/>
    </row>
    <row r="779" spans="4:4" ht="14">
      <c r="D779" s="89"/>
    </row>
    <row r="780" spans="4:4" ht="14">
      <c r="D780" s="89"/>
    </row>
    <row r="781" spans="4:4" ht="14">
      <c r="D781" s="89"/>
    </row>
    <row r="782" spans="4:4" ht="14">
      <c r="D782" s="89"/>
    </row>
    <row r="783" spans="4:4" ht="14">
      <c r="D783" s="89"/>
    </row>
    <row r="784" spans="4:4" ht="14">
      <c r="D784" s="89"/>
    </row>
    <row r="785" spans="4:4" ht="14">
      <c r="D785" s="89"/>
    </row>
    <row r="786" spans="4:4" ht="14">
      <c r="D786" s="89"/>
    </row>
    <row r="787" spans="4:4" ht="14">
      <c r="D787" s="89"/>
    </row>
    <row r="788" spans="4:4" ht="14">
      <c r="D788" s="89"/>
    </row>
    <row r="789" spans="4:4" ht="14">
      <c r="D789" s="89"/>
    </row>
    <row r="790" spans="4:4" ht="14">
      <c r="D790" s="89"/>
    </row>
    <row r="791" spans="4:4" ht="14">
      <c r="D791" s="89"/>
    </row>
    <row r="792" spans="4:4" ht="14">
      <c r="D792" s="89"/>
    </row>
    <row r="793" spans="4:4" ht="14">
      <c r="D793" s="89"/>
    </row>
    <row r="794" spans="4:4" ht="14">
      <c r="D794" s="89"/>
    </row>
    <row r="795" spans="4:4" ht="14">
      <c r="D795" s="89"/>
    </row>
    <row r="796" spans="4:4" ht="14">
      <c r="D796" s="89"/>
    </row>
    <row r="797" spans="4:4" ht="14">
      <c r="D797" s="89"/>
    </row>
    <row r="798" spans="4:4" ht="14">
      <c r="D798" s="89"/>
    </row>
    <row r="799" spans="4:4" ht="14">
      <c r="D799" s="89"/>
    </row>
    <row r="800" spans="4:4" ht="14">
      <c r="D800" s="89"/>
    </row>
    <row r="801" spans="4:4" ht="14">
      <c r="D801" s="89"/>
    </row>
    <row r="802" spans="4:4" ht="14">
      <c r="D802" s="89"/>
    </row>
    <row r="803" spans="4:4" ht="14">
      <c r="D803" s="89"/>
    </row>
    <row r="804" spans="4:4" ht="14">
      <c r="D804" s="89"/>
    </row>
    <row r="805" spans="4:4" ht="14">
      <c r="D805" s="89"/>
    </row>
    <row r="806" spans="4:4" ht="14">
      <c r="D806" s="89"/>
    </row>
    <row r="807" spans="4:4" ht="14">
      <c r="D807" s="89"/>
    </row>
    <row r="808" spans="4:4" ht="14">
      <c r="D808" s="89"/>
    </row>
    <row r="809" spans="4:4" ht="14">
      <c r="D809" s="89"/>
    </row>
    <row r="810" spans="4:4" ht="14">
      <c r="D810" s="89"/>
    </row>
    <row r="811" spans="4:4" ht="14">
      <c r="D811" s="89"/>
    </row>
    <row r="812" spans="4:4" ht="14">
      <c r="D812" s="89"/>
    </row>
    <row r="813" spans="4:4" ht="14">
      <c r="D813" s="89"/>
    </row>
    <row r="814" spans="4:4" ht="14">
      <c r="D814" s="89"/>
    </row>
    <row r="815" spans="4:4" ht="14">
      <c r="D815" s="89"/>
    </row>
    <row r="816" spans="4:4" ht="14">
      <c r="D816" s="89"/>
    </row>
    <row r="817" spans="4:4" ht="14">
      <c r="D817" s="89"/>
    </row>
    <row r="818" spans="4:4" ht="14">
      <c r="D818" s="89"/>
    </row>
    <row r="819" spans="4:4" ht="14">
      <c r="D819" s="89"/>
    </row>
    <row r="820" spans="4:4" ht="14">
      <c r="D820" s="89"/>
    </row>
    <row r="821" spans="4:4" ht="14">
      <c r="D821" s="89"/>
    </row>
    <row r="822" spans="4:4" ht="14">
      <c r="D822" s="89"/>
    </row>
    <row r="823" spans="4:4" ht="14">
      <c r="D823" s="89"/>
    </row>
    <row r="824" spans="4:4" ht="14">
      <c r="D824" s="89"/>
    </row>
    <row r="825" spans="4:4" ht="14">
      <c r="D825" s="89"/>
    </row>
    <row r="826" spans="4:4" ht="14">
      <c r="D826" s="89"/>
    </row>
    <row r="827" spans="4:4" ht="14">
      <c r="D827" s="89"/>
    </row>
    <row r="828" spans="4:4" ht="14">
      <c r="D828" s="89"/>
    </row>
    <row r="829" spans="4:4" ht="14">
      <c r="D829" s="89"/>
    </row>
    <row r="830" spans="4:4" ht="14">
      <c r="D830" s="89"/>
    </row>
    <row r="831" spans="4:4" ht="14">
      <c r="D831" s="89"/>
    </row>
    <row r="832" spans="4:4" ht="14">
      <c r="D832" s="89"/>
    </row>
    <row r="833" spans="4:4" ht="14">
      <c r="D833" s="89"/>
    </row>
    <row r="834" spans="4:4" ht="14">
      <c r="D834" s="89"/>
    </row>
    <row r="835" spans="4:4" ht="14">
      <c r="D835" s="89"/>
    </row>
    <row r="836" spans="4:4" ht="14">
      <c r="D836" s="89"/>
    </row>
    <row r="837" spans="4:4" ht="14">
      <c r="D837" s="89"/>
    </row>
    <row r="838" spans="4:4" ht="14">
      <c r="D838" s="89"/>
    </row>
    <row r="839" spans="4:4" ht="14">
      <c r="D839" s="89"/>
    </row>
    <row r="840" spans="4:4" ht="14">
      <c r="D840" s="89"/>
    </row>
    <row r="841" spans="4:4" ht="14">
      <c r="D841" s="89"/>
    </row>
    <row r="842" spans="4:4" ht="14">
      <c r="D842" s="89"/>
    </row>
    <row r="843" spans="4:4" ht="14">
      <c r="D843" s="89"/>
    </row>
    <row r="844" spans="4:4" ht="14">
      <c r="D844" s="89"/>
    </row>
    <row r="845" spans="4:4" ht="14">
      <c r="D845" s="89"/>
    </row>
    <row r="846" spans="4:4" ht="14">
      <c r="D846" s="89"/>
    </row>
    <row r="847" spans="4:4" ht="14">
      <c r="D847" s="89"/>
    </row>
    <row r="848" spans="4:4" ht="14">
      <c r="D848" s="89"/>
    </row>
    <row r="849" spans="4:4" ht="14">
      <c r="D849" s="89"/>
    </row>
    <row r="850" spans="4:4" ht="14">
      <c r="D850" s="89"/>
    </row>
    <row r="851" spans="4:4" ht="14">
      <c r="D851" s="89"/>
    </row>
    <row r="852" spans="4:4" ht="14">
      <c r="D852" s="89"/>
    </row>
    <row r="853" spans="4:4" ht="14">
      <c r="D853" s="89"/>
    </row>
    <row r="854" spans="4:4" ht="14">
      <c r="D854" s="89"/>
    </row>
    <row r="855" spans="4:4" ht="14">
      <c r="D855" s="89"/>
    </row>
    <row r="856" spans="4:4" ht="14">
      <c r="D856" s="89"/>
    </row>
    <row r="857" spans="4:4" ht="14">
      <c r="D857" s="89"/>
    </row>
    <row r="858" spans="4:4" ht="14">
      <c r="D858" s="89"/>
    </row>
    <row r="859" spans="4:4" ht="14">
      <c r="D859" s="89"/>
    </row>
    <row r="860" spans="4:4" ht="14">
      <c r="D860" s="89"/>
    </row>
    <row r="861" spans="4:4" ht="14">
      <c r="D861" s="89"/>
    </row>
    <row r="862" spans="4:4" ht="14">
      <c r="D862" s="89"/>
    </row>
    <row r="863" spans="4:4" ht="14">
      <c r="D863" s="89"/>
    </row>
    <row r="864" spans="4:4" ht="14">
      <c r="D864" s="89"/>
    </row>
    <row r="865" spans="4:4" ht="14">
      <c r="D865" s="89"/>
    </row>
    <row r="866" spans="4:4" ht="14">
      <c r="D866" s="89"/>
    </row>
    <row r="867" spans="4:4" ht="14">
      <c r="D867" s="89"/>
    </row>
    <row r="868" spans="4:4" ht="14">
      <c r="D868" s="89"/>
    </row>
    <row r="869" spans="4:4" ht="14">
      <c r="D869" s="89"/>
    </row>
    <row r="870" spans="4:4" ht="14">
      <c r="D870" s="89"/>
    </row>
    <row r="871" spans="4:4" ht="14">
      <c r="D871" s="89"/>
    </row>
    <row r="872" spans="4:4" ht="14">
      <c r="D872" s="89"/>
    </row>
    <row r="873" spans="4:4" ht="14">
      <c r="D873" s="89"/>
    </row>
    <row r="874" spans="4:4" ht="14">
      <c r="D874" s="89"/>
    </row>
    <row r="875" spans="4:4" ht="14">
      <c r="D875" s="89"/>
    </row>
    <row r="876" spans="4:4" ht="14">
      <c r="D876" s="89"/>
    </row>
    <row r="877" spans="4:4" ht="14">
      <c r="D877" s="89"/>
    </row>
    <row r="878" spans="4:4" ht="14">
      <c r="D878" s="89"/>
    </row>
    <row r="879" spans="4:4" ht="14">
      <c r="D879" s="89"/>
    </row>
    <row r="880" spans="4:4" ht="14">
      <c r="D880" s="89"/>
    </row>
    <row r="881" spans="4:4" ht="14">
      <c r="D881" s="89"/>
    </row>
    <row r="882" spans="4:4" ht="14">
      <c r="D882" s="89"/>
    </row>
    <row r="883" spans="4:4" ht="14">
      <c r="D883" s="89"/>
    </row>
    <row r="884" spans="4:4" ht="14">
      <c r="D884" s="89"/>
    </row>
    <row r="885" spans="4:4" ht="14">
      <c r="D885" s="89"/>
    </row>
    <row r="886" spans="4:4" ht="14">
      <c r="D886" s="89"/>
    </row>
    <row r="887" spans="4:4" ht="14">
      <c r="D887" s="89"/>
    </row>
    <row r="888" spans="4:4" ht="14">
      <c r="D888" s="89"/>
    </row>
    <row r="889" spans="4:4" ht="14">
      <c r="D889" s="89"/>
    </row>
    <row r="890" spans="4:4" ht="14">
      <c r="D890" s="89"/>
    </row>
    <row r="891" spans="4:4" ht="14">
      <c r="D891" s="89"/>
    </row>
    <row r="892" spans="4:4" ht="14">
      <c r="D892" s="89"/>
    </row>
    <row r="893" spans="4:4" ht="14">
      <c r="D893" s="89"/>
    </row>
    <row r="894" spans="4:4" ht="14">
      <c r="D894" s="89"/>
    </row>
    <row r="895" spans="4:4" ht="14">
      <c r="D895" s="89"/>
    </row>
    <row r="896" spans="4:4" ht="14">
      <c r="D896" s="89"/>
    </row>
    <row r="897" spans="4:4" ht="14">
      <c r="D897" s="89"/>
    </row>
    <row r="898" spans="4:4" ht="14">
      <c r="D898" s="89"/>
    </row>
    <row r="899" spans="4:4" ht="14">
      <c r="D899" s="89"/>
    </row>
    <row r="900" spans="4:4" ht="14">
      <c r="D900" s="89"/>
    </row>
    <row r="901" spans="4:4" ht="14">
      <c r="D901" s="89"/>
    </row>
    <row r="902" spans="4:4" ht="14">
      <c r="D902" s="89"/>
    </row>
    <row r="903" spans="4:4" ht="14">
      <c r="D903" s="89"/>
    </row>
    <row r="904" spans="4:4" ht="14">
      <c r="D904" s="89"/>
    </row>
    <row r="905" spans="4:4" ht="14">
      <c r="D905" s="89"/>
    </row>
    <row r="906" spans="4:4" ht="14">
      <c r="D906" s="89"/>
    </row>
    <row r="907" spans="4:4" ht="14">
      <c r="D907" s="89"/>
    </row>
    <row r="908" spans="4:4" ht="14">
      <c r="D908" s="89"/>
    </row>
    <row r="909" spans="4:4" ht="14">
      <c r="D909" s="89"/>
    </row>
    <row r="910" spans="4:4" ht="14">
      <c r="D910" s="89"/>
    </row>
    <row r="911" spans="4:4" ht="14">
      <c r="D911" s="89"/>
    </row>
    <row r="912" spans="4:4" ht="14">
      <c r="D912" s="89"/>
    </row>
    <row r="913" spans="4:4" ht="14">
      <c r="D913" s="89"/>
    </row>
    <row r="914" spans="4:4" ht="14">
      <c r="D914" s="89"/>
    </row>
    <row r="915" spans="4:4" ht="14">
      <c r="D915" s="89"/>
    </row>
    <row r="916" spans="4:4" ht="14">
      <c r="D916" s="89"/>
    </row>
    <row r="917" spans="4:4" ht="14">
      <c r="D917" s="89"/>
    </row>
    <row r="918" spans="4:4" ht="14">
      <c r="D918" s="89"/>
    </row>
    <row r="919" spans="4:4" ht="14">
      <c r="D919" s="89"/>
    </row>
    <row r="920" spans="4:4" ht="14">
      <c r="D920" s="89"/>
    </row>
    <row r="921" spans="4:4" ht="14">
      <c r="D921" s="89"/>
    </row>
    <row r="922" spans="4:4" ht="14">
      <c r="D922" s="89"/>
    </row>
    <row r="923" spans="4:4" ht="14">
      <c r="D923" s="89"/>
    </row>
    <row r="924" spans="4:4" ht="14">
      <c r="D924" s="89"/>
    </row>
    <row r="925" spans="4:4" ht="14">
      <c r="D925" s="89"/>
    </row>
    <row r="926" spans="4:4" ht="14">
      <c r="D926" s="89"/>
    </row>
    <row r="927" spans="4:4" ht="14">
      <c r="D927" s="89"/>
    </row>
    <row r="928" spans="4:4" ht="14">
      <c r="D928" s="89"/>
    </row>
    <row r="929" spans="4:4" ht="14">
      <c r="D929" s="89"/>
    </row>
    <row r="930" spans="4:4" ht="14">
      <c r="D930" s="89"/>
    </row>
    <row r="931" spans="4:4" ht="14">
      <c r="D931" s="89"/>
    </row>
    <row r="932" spans="4:4" ht="14">
      <c r="D932" s="89"/>
    </row>
    <row r="933" spans="4:4" ht="14">
      <c r="D933" s="89"/>
    </row>
    <row r="934" spans="4:4" ht="14">
      <c r="D934" s="89"/>
    </row>
    <row r="935" spans="4:4" ht="14">
      <c r="D935" s="89"/>
    </row>
    <row r="936" spans="4:4" ht="14">
      <c r="D936" s="89"/>
    </row>
    <row r="937" spans="4:4" ht="14">
      <c r="D937" s="89"/>
    </row>
    <row r="938" spans="4:4" ht="14">
      <c r="D938" s="89"/>
    </row>
    <row r="939" spans="4:4" ht="14">
      <c r="D939" s="89"/>
    </row>
    <row r="940" spans="4:4" ht="14">
      <c r="D940" s="89"/>
    </row>
    <row r="941" spans="4:4" ht="14">
      <c r="D941" s="89"/>
    </row>
    <row r="942" spans="4:4" ht="14">
      <c r="D942" s="89"/>
    </row>
    <row r="943" spans="4:4" ht="14">
      <c r="D943" s="89"/>
    </row>
    <row r="944" spans="4:4" ht="14">
      <c r="D944" s="89"/>
    </row>
    <row r="945" spans="4:4" ht="14">
      <c r="D945" s="89"/>
    </row>
    <row r="946" spans="4:4" ht="14">
      <c r="D946" s="89"/>
    </row>
    <row r="947" spans="4:4" ht="14">
      <c r="D947" s="89"/>
    </row>
    <row r="948" spans="4:4" ht="14">
      <c r="D948" s="89"/>
    </row>
    <row r="949" spans="4:4" ht="14">
      <c r="D949" s="89"/>
    </row>
    <row r="950" spans="4:4" ht="14">
      <c r="D950" s="89"/>
    </row>
    <row r="951" spans="4:4" ht="14">
      <c r="D951" s="89"/>
    </row>
    <row r="952" spans="4:4" ht="14">
      <c r="D952" s="89"/>
    </row>
    <row r="953" spans="4:4" ht="14">
      <c r="D953" s="89"/>
    </row>
    <row r="954" spans="4:4" ht="14">
      <c r="D954" s="89"/>
    </row>
    <row r="955" spans="4:4" ht="14">
      <c r="D955" s="89"/>
    </row>
    <row r="956" spans="4:4" ht="14">
      <c r="D956" s="89"/>
    </row>
    <row r="957" spans="4:4" ht="14">
      <c r="D957" s="89"/>
    </row>
    <row r="958" spans="4:4" ht="14">
      <c r="D958" s="89"/>
    </row>
    <row r="959" spans="4:4" ht="14">
      <c r="D959" s="89"/>
    </row>
    <row r="960" spans="4:4" ht="14">
      <c r="D960" s="89"/>
    </row>
    <row r="961" spans="4:4" ht="14">
      <c r="D961" s="89"/>
    </row>
    <row r="962" spans="4:4" ht="14">
      <c r="D962" s="89"/>
    </row>
    <row r="963" spans="4:4" ht="14">
      <c r="D963" s="89"/>
    </row>
    <row r="964" spans="4:4" ht="14">
      <c r="D964" s="89"/>
    </row>
    <row r="965" spans="4:4" ht="14">
      <c r="D965" s="89"/>
    </row>
    <row r="966" spans="4:4" ht="14">
      <c r="D966" s="89"/>
    </row>
    <row r="967" spans="4:4" ht="14">
      <c r="D967" s="89"/>
    </row>
    <row r="968" spans="4:4" ht="14">
      <c r="D968" s="89"/>
    </row>
    <row r="969" spans="4:4" ht="14">
      <c r="D969" s="89"/>
    </row>
    <row r="970" spans="4:4" ht="14">
      <c r="D970" s="89"/>
    </row>
    <row r="971" spans="4:4" ht="14">
      <c r="D971" s="89"/>
    </row>
    <row r="972" spans="4:4" ht="14">
      <c r="D972" s="89"/>
    </row>
    <row r="973" spans="4:4" ht="14">
      <c r="D973" s="89"/>
    </row>
    <row r="974" spans="4:4" ht="14">
      <c r="D974" s="89"/>
    </row>
    <row r="975" spans="4:4" ht="14">
      <c r="D975" s="89"/>
    </row>
    <row r="976" spans="4:4" ht="14">
      <c r="D976" s="89"/>
    </row>
    <row r="977" spans="4:4" ht="14">
      <c r="D977" s="89"/>
    </row>
    <row r="978" spans="4:4" ht="14">
      <c r="D978" s="89"/>
    </row>
    <row r="979" spans="4:4" ht="14">
      <c r="D979" s="89"/>
    </row>
    <row r="980" spans="4:4" ht="14">
      <c r="D980" s="89"/>
    </row>
    <row r="981" spans="4:4" ht="14">
      <c r="D981" s="89"/>
    </row>
    <row r="982" spans="4:4" ht="14">
      <c r="D982" s="89"/>
    </row>
    <row r="983" spans="4:4" ht="14">
      <c r="D983" s="89"/>
    </row>
    <row r="984" spans="4:4" ht="14">
      <c r="D984" s="89"/>
    </row>
    <row r="985" spans="4:4" ht="14">
      <c r="D985" s="89"/>
    </row>
    <row r="986" spans="4:4" ht="14">
      <c r="D986" s="89"/>
    </row>
    <row r="987" spans="4:4" ht="14">
      <c r="D987" s="89"/>
    </row>
    <row r="988" spans="4:4" ht="14">
      <c r="D988" s="89"/>
    </row>
    <row r="989" spans="4:4" ht="14">
      <c r="D989" s="89"/>
    </row>
    <row r="990" spans="4:4" ht="14">
      <c r="D990" s="89"/>
    </row>
    <row r="991" spans="4:4" ht="14">
      <c r="D991" s="89"/>
    </row>
    <row r="992" spans="4:4" ht="14">
      <c r="D992" s="89"/>
    </row>
    <row r="993" spans="4:4" ht="14">
      <c r="D993" s="89"/>
    </row>
    <row r="994" spans="4:4" ht="14">
      <c r="D994" s="89"/>
    </row>
    <row r="995" spans="4:4" ht="14">
      <c r="D995" s="89"/>
    </row>
    <row r="996" spans="4:4" ht="14">
      <c r="D996" s="89"/>
    </row>
    <row r="997" spans="4:4" ht="14">
      <c r="D997" s="89"/>
    </row>
    <row r="998" spans="4:4" ht="14">
      <c r="D998" s="89"/>
    </row>
    <row r="999" spans="4:4" ht="14">
      <c r="D999" s="89"/>
    </row>
    <row r="1000" spans="4:4" ht="14">
      <c r="D1000" s="89"/>
    </row>
  </sheetData>
  <autoFilter ref="B5:G24" xr:uid="{00000000-0009-0000-0000-000010000000}"/>
  <mergeCells count="2">
    <mergeCell ref="B2:C2"/>
    <mergeCell ref="B3:C3"/>
  </mergeCells>
  <conditionalFormatting sqref="B6:B505">
    <cfRule type="expression" dxfId="26" priority="1">
      <formula>AND($B6&lt;&gt;"",MOD(SUM(--($B5:$B$5&lt;&gt;$B6:$B$6))+1,2))</formula>
    </cfRule>
  </conditionalFormatting>
  <conditionalFormatting sqref="B6:F505">
    <cfRule type="expression" dxfId="25" priority="2">
      <formula>$B6&lt;&gt;""</formula>
    </cfRule>
  </conditionalFormatting>
  <conditionalFormatting sqref="G6:G505">
    <cfRule type="expression" dxfId="24" priority="3">
      <formula>$B6&lt;&gt;""</formula>
    </cfRule>
  </conditionalFormatting>
  <dataValidations count="1">
    <dataValidation type="list" allowBlank="1" sqref="C6:C505" xr:uid="{00000000-0002-0000-1000-000000000000}">
      <formula1>rngTexty</formula1>
    </dataValidation>
  </dataValidations>
  <hyperlinks>
    <hyperlink ref="D9" r:id="rId1" display="https://www.paletovezbozi.cz/admin/objednavky-detail/?id=24177" xr:uid="{00000000-0004-0000-1000-000000000000}"/>
    <hyperlink ref="D11" r:id="rId2" display="https://www.paletovezbozi.cz/admin/objednavky-detail/?id=23703" xr:uid="{00000000-0004-0000-1000-000001000000}"/>
    <hyperlink ref="D14" r:id="rId3" display="https://www.paletovezbozi.cz/admin/objednavky-detail/?id=24804" xr:uid="{00000000-0004-0000-1000-000002000000}"/>
  </hyperlinks>
  <pageMargins left="0.39370078740157483" right="0.39370078740157483" top="0.39370078740157483" bottom="0.62992125984251968" header="0" footer="0"/>
  <pageSetup paperSize="9" orientation="portrait"/>
  <headerFooter>
    <oddFooter>&amp;CStrana &amp;P z</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G1000"/>
  <sheetViews>
    <sheetView showGridLines="0" workbookViewId="0">
      <pane ySplit="5" topLeftCell="A6" activePane="bottomLeft" state="frozen"/>
      <selection pane="bottomLeft" activeCell="B7" sqref="B7"/>
    </sheetView>
  </sheetViews>
  <sheetFormatPr baseColWidth="10" defaultColWidth="14.3984375" defaultRowHeight="15.75" customHeight="1"/>
  <cols>
    <col min="1" max="1" width="2.796875" customWidth="1"/>
    <col min="2" max="2" width="11.796875" customWidth="1"/>
    <col min="3" max="3" width="33.59765625" customWidth="1"/>
    <col min="4" max="7" width="15.796875" customWidth="1"/>
    <col min="8" max="27" width="8.796875" customWidth="1"/>
  </cols>
  <sheetData>
    <row r="1" spans="2:7" ht="14">
      <c r="D1" s="95"/>
    </row>
    <row r="2" spans="2:7" ht="20.25" customHeight="1">
      <c r="B2" s="431" t="s">
        <v>5</v>
      </c>
      <c r="C2" s="432"/>
      <c r="D2" s="96"/>
      <c r="E2" s="4" t="s">
        <v>6</v>
      </c>
      <c r="F2" s="5" t="s">
        <v>7</v>
      </c>
      <c r="G2" s="6" t="s">
        <v>8</v>
      </c>
    </row>
    <row r="3" spans="2:7" ht="18" customHeight="1">
      <c r="B3" s="433">
        <f>DATE( rngRok,6,1)</f>
        <v>44348</v>
      </c>
      <c r="C3" s="434"/>
      <c r="D3" s="97"/>
      <c r="E3" s="8">
        <f t="shared" ref="E3:F3" si="0">SUBTOTAL(9,E6:E505)</f>
        <v>11570</v>
      </c>
      <c r="F3" s="8">
        <f t="shared" si="0"/>
        <v>9300</v>
      </c>
      <c r="G3" s="9">
        <v>5950</v>
      </c>
    </row>
    <row r="4" spans="2:7" ht="14">
      <c r="D4" s="95"/>
    </row>
    <row r="5" spans="2:7" ht="18" customHeight="1">
      <c r="B5" s="10" t="s">
        <v>9</v>
      </c>
      <c r="C5" s="11" t="s">
        <v>600</v>
      </c>
      <c r="D5" s="98"/>
      <c r="E5" s="5" t="s">
        <v>12</v>
      </c>
      <c r="F5" s="5" t="s">
        <v>13</v>
      </c>
      <c r="G5" s="6" t="s">
        <v>14</v>
      </c>
    </row>
    <row r="6" spans="2:7" ht="15">
      <c r="B6" s="12" t="s">
        <v>719</v>
      </c>
      <c r="C6" s="13" t="s">
        <v>720</v>
      </c>
      <c r="D6" s="132" t="s">
        <v>721</v>
      </c>
      <c r="E6" s="15">
        <v>370</v>
      </c>
      <c r="F6" s="15"/>
      <c r="G6" s="15">
        <f>G3+E6</f>
        <v>6320</v>
      </c>
    </row>
    <row r="7" spans="2:7" ht="15">
      <c r="B7" s="12" t="s">
        <v>722</v>
      </c>
      <c r="C7" s="13" t="s">
        <v>723</v>
      </c>
      <c r="D7" s="133"/>
      <c r="E7" s="15">
        <v>100</v>
      </c>
      <c r="F7" s="15"/>
      <c r="G7" s="15">
        <f t="shared" ref="G7:G8" si="1">G6+E7</f>
        <v>6420</v>
      </c>
    </row>
    <row r="8" spans="2:7" ht="15">
      <c r="B8" s="12" t="s">
        <v>724</v>
      </c>
      <c r="C8" s="13" t="s">
        <v>725</v>
      </c>
      <c r="D8" s="132" t="s">
        <v>726</v>
      </c>
      <c r="E8" s="15">
        <v>4400</v>
      </c>
      <c r="F8" s="15"/>
      <c r="G8" s="15">
        <f t="shared" si="1"/>
        <v>10820</v>
      </c>
    </row>
    <row r="9" spans="2:7" ht="15">
      <c r="B9" s="12" t="s">
        <v>727</v>
      </c>
      <c r="C9" s="13" t="s">
        <v>728</v>
      </c>
      <c r="D9" s="100"/>
      <c r="E9" s="15"/>
      <c r="F9" s="15">
        <v>9300</v>
      </c>
      <c r="G9" s="15">
        <f>G8-F9</f>
        <v>1520</v>
      </c>
    </row>
    <row r="10" spans="2:7" ht="15">
      <c r="B10" s="12" t="s">
        <v>729</v>
      </c>
      <c r="C10" s="13" t="s">
        <v>730</v>
      </c>
      <c r="D10" s="132" t="s">
        <v>731</v>
      </c>
      <c r="E10" s="15">
        <v>6600</v>
      </c>
      <c r="F10" s="15"/>
      <c r="G10" s="15">
        <f t="shared" ref="G10:G11" si="2">G9+E10</f>
        <v>8120</v>
      </c>
    </row>
    <row r="11" spans="2:7" ht="15">
      <c r="B11" s="12" t="s">
        <v>732</v>
      </c>
      <c r="C11" s="13" t="s">
        <v>733</v>
      </c>
      <c r="D11" s="100"/>
      <c r="E11" s="15">
        <v>100</v>
      </c>
      <c r="F11" s="15"/>
      <c r="G11" s="15">
        <f t="shared" si="2"/>
        <v>8220</v>
      </c>
    </row>
    <row r="12" spans="2:7" ht="15">
      <c r="B12" s="12"/>
      <c r="C12" s="13"/>
      <c r="D12" s="100"/>
      <c r="E12" s="15"/>
      <c r="F12" s="15"/>
      <c r="G12" s="15"/>
    </row>
    <row r="13" spans="2:7" ht="15">
      <c r="B13" s="12"/>
      <c r="C13" s="13"/>
      <c r="D13" s="100"/>
      <c r="E13" s="15"/>
      <c r="F13" s="15"/>
      <c r="G13" s="15"/>
    </row>
    <row r="14" spans="2:7" ht="15">
      <c r="B14" s="19"/>
      <c r="C14" s="13"/>
      <c r="D14" s="100"/>
      <c r="E14" s="15"/>
      <c r="F14" s="15"/>
      <c r="G14" s="15" t="str">
        <f t="shared" ref="G14:G268" si="3">IF(OR(G13="",AND(B14="",E14="",F14="")),"",G13+E14-F14)</f>
        <v/>
      </c>
    </row>
    <row r="15" spans="2:7" ht="15">
      <c r="B15" s="19"/>
      <c r="C15" s="13"/>
      <c r="D15" s="100"/>
      <c r="E15" s="15"/>
      <c r="F15" s="15"/>
      <c r="G15" s="15" t="str">
        <f t="shared" si="3"/>
        <v/>
      </c>
    </row>
    <row r="16" spans="2:7" ht="15">
      <c r="B16" s="19"/>
      <c r="C16" s="13"/>
      <c r="D16" s="100"/>
      <c r="E16" s="15"/>
      <c r="F16" s="15"/>
      <c r="G16" s="15" t="str">
        <f t="shared" si="3"/>
        <v/>
      </c>
    </row>
    <row r="17" spans="2:7" ht="15">
      <c r="B17" s="19"/>
      <c r="C17" s="13"/>
      <c r="D17" s="100"/>
      <c r="E17" s="15"/>
      <c r="F17" s="15"/>
      <c r="G17" s="15" t="str">
        <f t="shared" si="3"/>
        <v/>
      </c>
    </row>
    <row r="18" spans="2:7" ht="15">
      <c r="B18" s="19"/>
      <c r="C18" s="13"/>
      <c r="D18" s="100"/>
      <c r="E18" s="15"/>
      <c r="F18" s="15"/>
      <c r="G18" s="15" t="str">
        <f t="shared" si="3"/>
        <v/>
      </c>
    </row>
    <row r="19" spans="2:7" ht="15">
      <c r="B19" s="19"/>
      <c r="C19" s="13"/>
      <c r="D19" s="100"/>
      <c r="E19" s="15"/>
      <c r="F19" s="15"/>
      <c r="G19" s="15" t="str">
        <f t="shared" si="3"/>
        <v/>
      </c>
    </row>
    <row r="20" spans="2:7" ht="15">
      <c r="B20" s="19"/>
      <c r="C20" s="13"/>
      <c r="D20" s="100"/>
      <c r="E20" s="15"/>
      <c r="F20" s="15"/>
      <c r="G20" s="15" t="str">
        <f t="shared" si="3"/>
        <v/>
      </c>
    </row>
    <row r="21" spans="2:7" ht="15">
      <c r="B21" s="19"/>
      <c r="C21" s="13"/>
      <c r="D21" s="100"/>
      <c r="E21" s="15"/>
      <c r="F21" s="15"/>
      <c r="G21" s="15" t="str">
        <f t="shared" si="3"/>
        <v/>
      </c>
    </row>
    <row r="22" spans="2:7" ht="15">
      <c r="B22" s="19"/>
      <c r="C22" s="13"/>
      <c r="D22" s="100"/>
      <c r="E22" s="15"/>
      <c r="F22" s="15"/>
      <c r="G22" s="15" t="str">
        <f t="shared" si="3"/>
        <v/>
      </c>
    </row>
    <row r="23" spans="2:7" ht="15">
      <c r="B23" s="19"/>
      <c r="C23" s="13"/>
      <c r="D23" s="100"/>
      <c r="E23" s="15"/>
      <c r="F23" s="15"/>
      <c r="G23" s="15" t="str">
        <f t="shared" si="3"/>
        <v/>
      </c>
    </row>
    <row r="24" spans="2:7" ht="15">
      <c r="B24" s="19"/>
      <c r="C24" s="13"/>
      <c r="D24" s="100"/>
      <c r="E24" s="15"/>
      <c r="F24" s="15"/>
      <c r="G24" s="15" t="str">
        <f t="shared" si="3"/>
        <v/>
      </c>
    </row>
    <row r="25" spans="2:7" ht="15">
      <c r="B25" s="19"/>
      <c r="C25" s="13"/>
      <c r="D25" s="100"/>
      <c r="E25" s="15"/>
      <c r="F25" s="15"/>
      <c r="G25" s="15" t="str">
        <f t="shared" si="3"/>
        <v/>
      </c>
    </row>
    <row r="26" spans="2:7" ht="15">
      <c r="B26" s="19"/>
      <c r="C26" s="13"/>
      <c r="D26" s="100"/>
      <c r="E26" s="15"/>
      <c r="F26" s="15"/>
      <c r="G26" s="15" t="str">
        <f t="shared" si="3"/>
        <v/>
      </c>
    </row>
    <row r="27" spans="2:7" ht="15">
      <c r="B27" s="19"/>
      <c r="C27" s="13"/>
      <c r="D27" s="100"/>
      <c r="E27" s="15"/>
      <c r="F27" s="15"/>
      <c r="G27" s="15" t="str">
        <f t="shared" si="3"/>
        <v/>
      </c>
    </row>
    <row r="28" spans="2:7" ht="15">
      <c r="B28" s="19"/>
      <c r="C28" s="13"/>
      <c r="D28" s="100"/>
      <c r="E28" s="15"/>
      <c r="F28" s="15"/>
      <c r="G28" s="15" t="str">
        <f t="shared" si="3"/>
        <v/>
      </c>
    </row>
    <row r="29" spans="2:7" ht="15">
      <c r="B29" s="19"/>
      <c r="C29" s="13"/>
      <c r="D29" s="100"/>
      <c r="E29" s="15"/>
      <c r="F29" s="15"/>
      <c r="G29" s="15" t="str">
        <f t="shared" si="3"/>
        <v/>
      </c>
    </row>
    <row r="30" spans="2:7" ht="15">
      <c r="B30" s="19"/>
      <c r="C30" s="13"/>
      <c r="D30" s="100"/>
      <c r="E30" s="15"/>
      <c r="F30" s="15"/>
      <c r="G30" s="15" t="str">
        <f t="shared" si="3"/>
        <v/>
      </c>
    </row>
    <row r="31" spans="2:7" ht="15">
      <c r="B31" s="19"/>
      <c r="C31" s="13"/>
      <c r="D31" s="100"/>
      <c r="E31" s="15"/>
      <c r="F31" s="15"/>
      <c r="G31" s="15" t="str">
        <f t="shared" si="3"/>
        <v/>
      </c>
    </row>
    <row r="32" spans="2:7" ht="15">
      <c r="B32" s="19"/>
      <c r="C32" s="13"/>
      <c r="D32" s="100"/>
      <c r="E32" s="15"/>
      <c r="F32" s="15"/>
      <c r="G32" s="15" t="str">
        <f t="shared" si="3"/>
        <v/>
      </c>
    </row>
    <row r="33" spans="2:7" ht="15">
      <c r="B33" s="19"/>
      <c r="C33" s="13"/>
      <c r="D33" s="100"/>
      <c r="E33" s="15"/>
      <c r="F33" s="15"/>
      <c r="G33" s="15" t="str">
        <f t="shared" si="3"/>
        <v/>
      </c>
    </row>
    <row r="34" spans="2:7" ht="15">
      <c r="B34" s="19"/>
      <c r="C34" s="13"/>
      <c r="D34" s="100"/>
      <c r="E34" s="15"/>
      <c r="F34" s="15"/>
      <c r="G34" s="15" t="str">
        <f t="shared" si="3"/>
        <v/>
      </c>
    </row>
    <row r="35" spans="2:7" ht="15">
      <c r="B35" s="19"/>
      <c r="C35" s="13"/>
      <c r="D35" s="100"/>
      <c r="E35" s="15"/>
      <c r="F35" s="15"/>
      <c r="G35" s="15" t="str">
        <f t="shared" si="3"/>
        <v/>
      </c>
    </row>
    <row r="36" spans="2:7" ht="15">
      <c r="B36" s="19"/>
      <c r="C36" s="13"/>
      <c r="D36" s="100"/>
      <c r="E36" s="15"/>
      <c r="F36" s="15"/>
      <c r="G36" s="15" t="str">
        <f t="shared" si="3"/>
        <v/>
      </c>
    </row>
    <row r="37" spans="2:7" ht="15">
      <c r="B37" s="19"/>
      <c r="C37" s="13"/>
      <c r="D37" s="100"/>
      <c r="E37" s="15"/>
      <c r="F37" s="15"/>
      <c r="G37" s="15" t="str">
        <f t="shared" si="3"/>
        <v/>
      </c>
    </row>
    <row r="38" spans="2:7" ht="15">
      <c r="B38" s="19"/>
      <c r="C38" s="13"/>
      <c r="D38" s="100"/>
      <c r="E38" s="15"/>
      <c r="F38" s="15"/>
      <c r="G38" s="15" t="str">
        <f t="shared" si="3"/>
        <v/>
      </c>
    </row>
    <row r="39" spans="2:7" ht="15">
      <c r="B39" s="19"/>
      <c r="C39" s="13"/>
      <c r="D39" s="100"/>
      <c r="E39" s="15"/>
      <c r="F39" s="15"/>
      <c r="G39" s="15" t="str">
        <f t="shared" si="3"/>
        <v/>
      </c>
    </row>
    <row r="40" spans="2:7" ht="15">
      <c r="B40" s="19"/>
      <c r="C40" s="13"/>
      <c r="D40" s="100"/>
      <c r="E40" s="15"/>
      <c r="F40" s="15"/>
      <c r="G40" s="15" t="str">
        <f t="shared" si="3"/>
        <v/>
      </c>
    </row>
    <row r="41" spans="2:7" ht="15">
      <c r="B41" s="19"/>
      <c r="C41" s="13"/>
      <c r="D41" s="100"/>
      <c r="E41" s="15"/>
      <c r="F41" s="15"/>
      <c r="G41" s="15" t="str">
        <f t="shared" si="3"/>
        <v/>
      </c>
    </row>
    <row r="42" spans="2:7" ht="15">
      <c r="B42" s="19"/>
      <c r="C42" s="13"/>
      <c r="D42" s="100"/>
      <c r="E42" s="15"/>
      <c r="F42" s="15"/>
      <c r="G42" s="15" t="str">
        <f t="shared" si="3"/>
        <v/>
      </c>
    </row>
    <row r="43" spans="2:7" ht="15">
      <c r="B43" s="19"/>
      <c r="C43" s="13"/>
      <c r="D43" s="100"/>
      <c r="E43" s="15"/>
      <c r="F43" s="15"/>
      <c r="G43" s="15" t="str">
        <f t="shared" si="3"/>
        <v/>
      </c>
    </row>
    <row r="44" spans="2:7" ht="15">
      <c r="B44" s="19"/>
      <c r="C44" s="13"/>
      <c r="D44" s="100"/>
      <c r="E44" s="15"/>
      <c r="F44" s="15"/>
      <c r="G44" s="15" t="str">
        <f t="shared" si="3"/>
        <v/>
      </c>
    </row>
    <row r="45" spans="2:7" ht="15">
      <c r="B45" s="19"/>
      <c r="C45" s="13"/>
      <c r="D45" s="100"/>
      <c r="E45" s="15"/>
      <c r="F45" s="15"/>
      <c r="G45" s="15" t="str">
        <f t="shared" si="3"/>
        <v/>
      </c>
    </row>
    <row r="46" spans="2:7" ht="15">
      <c r="B46" s="19"/>
      <c r="C46" s="13"/>
      <c r="D46" s="100"/>
      <c r="E46" s="15"/>
      <c r="F46" s="15"/>
      <c r="G46" s="15" t="str">
        <f t="shared" si="3"/>
        <v/>
      </c>
    </row>
    <row r="47" spans="2:7" ht="15">
      <c r="B47" s="19"/>
      <c r="C47" s="13"/>
      <c r="D47" s="100"/>
      <c r="E47" s="15"/>
      <c r="F47" s="15"/>
      <c r="G47" s="15" t="str">
        <f t="shared" si="3"/>
        <v/>
      </c>
    </row>
    <row r="48" spans="2:7" ht="15">
      <c r="B48" s="19"/>
      <c r="C48" s="13"/>
      <c r="D48" s="100"/>
      <c r="E48" s="15"/>
      <c r="F48" s="15"/>
      <c r="G48" s="15" t="str">
        <f t="shared" si="3"/>
        <v/>
      </c>
    </row>
    <row r="49" spans="2:7" ht="15">
      <c r="B49" s="19"/>
      <c r="C49" s="13"/>
      <c r="D49" s="100"/>
      <c r="E49" s="15"/>
      <c r="F49" s="15"/>
      <c r="G49" s="15" t="str">
        <f t="shared" si="3"/>
        <v/>
      </c>
    </row>
    <row r="50" spans="2:7" ht="15">
      <c r="B50" s="19"/>
      <c r="C50" s="13"/>
      <c r="D50" s="100"/>
      <c r="E50" s="15"/>
      <c r="F50" s="15"/>
      <c r="G50" s="15" t="str">
        <f t="shared" si="3"/>
        <v/>
      </c>
    </row>
    <row r="51" spans="2:7" ht="15">
      <c r="B51" s="19"/>
      <c r="C51" s="13"/>
      <c r="D51" s="100"/>
      <c r="E51" s="15"/>
      <c r="F51" s="15"/>
      <c r="G51" s="15" t="str">
        <f t="shared" si="3"/>
        <v/>
      </c>
    </row>
    <row r="52" spans="2:7" ht="15">
      <c r="B52" s="19"/>
      <c r="C52" s="13"/>
      <c r="D52" s="100"/>
      <c r="E52" s="15"/>
      <c r="F52" s="15"/>
      <c r="G52" s="15" t="str">
        <f t="shared" si="3"/>
        <v/>
      </c>
    </row>
    <row r="53" spans="2:7" ht="15">
      <c r="B53" s="19"/>
      <c r="C53" s="13"/>
      <c r="D53" s="100"/>
      <c r="E53" s="15"/>
      <c r="F53" s="15"/>
      <c r="G53" s="15" t="str">
        <f t="shared" si="3"/>
        <v/>
      </c>
    </row>
    <row r="54" spans="2:7" ht="15">
      <c r="B54" s="19"/>
      <c r="C54" s="13"/>
      <c r="D54" s="100"/>
      <c r="E54" s="15"/>
      <c r="F54" s="15"/>
      <c r="G54" s="15" t="str">
        <f t="shared" si="3"/>
        <v/>
      </c>
    </row>
    <row r="55" spans="2:7" ht="15">
      <c r="B55" s="19"/>
      <c r="C55" s="13"/>
      <c r="D55" s="100"/>
      <c r="E55" s="15"/>
      <c r="F55" s="15"/>
      <c r="G55" s="15" t="str">
        <f t="shared" si="3"/>
        <v/>
      </c>
    </row>
    <row r="56" spans="2:7" ht="15">
      <c r="B56" s="19"/>
      <c r="C56" s="13"/>
      <c r="D56" s="100"/>
      <c r="E56" s="15"/>
      <c r="F56" s="15"/>
      <c r="G56" s="15" t="str">
        <f t="shared" si="3"/>
        <v/>
      </c>
    </row>
    <row r="57" spans="2:7" ht="15">
      <c r="B57" s="19"/>
      <c r="C57" s="13"/>
      <c r="D57" s="100"/>
      <c r="E57" s="15"/>
      <c r="F57" s="15"/>
      <c r="G57" s="15" t="str">
        <f t="shared" si="3"/>
        <v/>
      </c>
    </row>
    <row r="58" spans="2:7" ht="15">
      <c r="B58" s="19"/>
      <c r="C58" s="13"/>
      <c r="D58" s="100"/>
      <c r="E58" s="15"/>
      <c r="F58" s="15"/>
      <c r="G58" s="15" t="str">
        <f t="shared" si="3"/>
        <v/>
      </c>
    </row>
    <row r="59" spans="2:7" ht="15">
      <c r="B59" s="19"/>
      <c r="C59" s="13"/>
      <c r="D59" s="100"/>
      <c r="E59" s="15"/>
      <c r="F59" s="15"/>
      <c r="G59" s="15" t="str">
        <f t="shared" si="3"/>
        <v/>
      </c>
    </row>
    <row r="60" spans="2:7" ht="15">
      <c r="B60" s="19"/>
      <c r="C60" s="13"/>
      <c r="D60" s="100"/>
      <c r="E60" s="15"/>
      <c r="F60" s="15"/>
      <c r="G60" s="15" t="str">
        <f t="shared" si="3"/>
        <v/>
      </c>
    </row>
    <row r="61" spans="2:7" ht="15">
      <c r="B61" s="19"/>
      <c r="C61" s="13"/>
      <c r="D61" s="100"/>
      <c r="E61" s="15"/>
      <c r="F61" s="15"/>
      <c r="G61" s="15" t="str">
        <f t="shared" si="3"/>
        <v/>
      </c>
    </row>
    <row r="62" spans="2:7" ht="15">
      <c r="B62" s="19"/>
      <c r="C62" s="13"/>
      <c r="D62" s="100"/>
      <c r="E62" s="15"/>
      <c r="F62" s="15"/>
      <c r="G62" s="15" t="str">
        <f t="shared" si="3"/>
        <v/>
      </c>
    </row>
    <row r="63" spans="2:7" ht="15">
      <c r="B63" s="19"/>
      <c r="C63" s="13"/>
      <c r="D63" s="100"/>
      <c r="E63" s="15"/>
      <c r="F63" s="15"/>
      <c r="G63" s="15" t="str">
        <f t="shared" si="3"/>
        <v/>
      </c>
    </row>
    <row r="64" spans="2:7" ht="15">
      <c r="B64" s="19"/>
      <c r="C64" s="13"/>
      <c r="D64" s="100"/>
      <c r="E64" s="15"/>
      <c r="F64" s="15"/>
      <c r="G64" s="15" t="str">
        <f t="shared" si="3"/>
        <v/>
      </c>
    </row>
    <row r="65" spans="2:7" ht="15">
      <c r="B65" s="19"/>
      <c r="C65" s="13"/>
      <c r="D65" s="100"/>
      <c r="E65" s="15"/>
      <c r="F65" s="15"/>
      <c r="G65" s="15" t="str">
        <f t="shared" si="3"/>
        <v/>
      </c>
    </row>
    <row r="66" spans="2:7" ht="15">
      <c r="B66" s="19"/>
      <c r="C66" s="13"/>
      <c r="D66" s="100"/>
      <c r="E66" s="15"/>
      <c r="F66" s="15"/>
      <c r="G66" s="15" t="str">
        <f t="shared" si="3"/>
        <v/>
      </c>
    </row>
    <row r="67" spans="2:7" ht="15">
      <c r="B67" s="19"/>
      <c r="C67" s="13"/>
      <c r="D67" s="100"/>
      <c r="E67" s="15"/>
      <c r="F67" s="15"/>
      <c r="G67" s="15" t="str">
        <f t="shared" si="3"/>
        <v/>
      </c>
    </row>
    <row r="68" spans="2:7" ht="15">
      <c r="B68" s="19"/>
      <c r="C68" s="13"/>
      <c r="D68" s="100"/>
      <c r="E68" s="15"/>
      <c r="F68" s="15"/>
      <c r="G68" s="15" t="str">
        <f t="shared" si="3"/>
        <v/>
      </c>
    </row>
    <row r="69" spans="2:7" ht="15">
      <c r="B69" s="19"/>
      <c r="C69" s="13"/>
      <c r="D69" s="100"/>
      <c r="E69" s="15"/>
      <c r="F69" s="15"/>
      <c r="G69" s="15" t="str">
        <f t="shared" si="3"/>
        <v/>
      </c>
    </row>
    <row r="70" spans="2:7" ht="15">
      <c r="B70" s="19"/>
      <c r="C70" s="13"/>
      <c r="D70" s="100"/>
      <c r="E70" s="15"/>
      <c r="F70" s="15"/>
      <c r="G70" s="15" t="str">
        <f t="shared" si="3"/>
        <v/>
      </c>
    </row>
    <row r="71" spans="2:7" ht="15">
      <c r="B71" s="19"/>
      <c r="C71" s="13"/>
      <c r="D71" s="100"/>
      <c r="E71" s="15"/>
      <c r="F71" s="15"/>
      <c r="G71" s="15" t="str">
        <f t="shared" si="3"/>
        <v/>
      </c>
    </row>
    <row r="72" spans="2:7" ht="15">
      <c r="B72" s="19"/>
      <c r="C72" s="13"/>
      <c r="D72" s="100"/>
      <c r="E72" s="15"/>
      <c r="F72" s="15"/>
      <c r="G72" s="15" t="str">
        <f t="shared" si="3"/>
        <v/>
      </c>
    </row>
    <row r="73" spans="2:7" ht="15">
      <c r="B73" s="19"/>
      <c r="C73" s="13"/>
      <c r="D73" s="100"/>
      <c r="E73" s="15"/>
      <c r="F73" s="15"/>
      <c r="G73" s="15" t="str">
        <f t="shared" si="3"/>
        <v/>
      </c>
    </row>
    <row r="74" spans="2:7" ht="15">
      <c r="B74" s="19"/>
      <c r="C74" s="13"/>
      <c r="D74" s="100"/>
      <c r="E74" s="15"/>
      <c r="F74" s="15"/>
      <c r="G74" s="15" t="str">
        <f t="shared" si="3"/>
        <v/>
      </c>
    </row>
    <row r="75" spans="2:7" ht="15">
      <c r="B75" s="19"/>
      <c r="C75" s="13"/>
      <c r="D75" s="100"/>
      <c r="E75" s="15"/>
      <c r="F75" s="15"/>
      <c r="G75" s="15" t="str">
        <f t="shared" si="3"/>
        <v/>
      </c>
    </row>
    <row r="76" spans="2:7" ht="15">
      <c r="B76" s="19"/>
      <c r="C76" s="13"/>
      <c r="D76" s="100"/>
      <c r="E76" s="15"/>
      <c r="F76" s="15"/>
      <c r="G76" s="15" t="str">
        <f t="shared" si="3"/>
        <v/>
      </c>
    </row>
    <row r="77" spans="2:7" ht="15">
      <c r="B77" s="19"/>
      <c r="C77" s="13"/>
      <c r="D77" s="100"/>
      <c r="E77" s="15"/>
      <c r="F77" s="15"/>
      <c r="G77" s="15" t="str">
        <f t="shared" si="3"/>
        <v/>
      </c>
    </row>
    <row r="78" spans="2:7" ht="15">
      <c r="B78" s="19"/>
      <c r="C78" s="13"/>
      <c r="D78" s="100"/>
      <c r="E78" s="15"/>
      <c r="F78" s="15"/>
      <c r="G78" s="15" t="str">
        <f t="shared" si="3"/>
        <v/>
      </c>
    </row>
    <row r="79" spans="2:7" ht="15">
      <c r="B79" s="19"/>
      <c r="C79" s="13"/>
      <c r="D79" s="100"/>
      <c r="E79" s="15"/>
      <c r="F79" s="15"/>
      <c r="G79" s="15" t="str">
        <f t="shared" si="3"/>
        <v/>
      </c>
    </row>
    <row r="80" spans="2:7" ht="15">
      <c r="B80" s="19"/>
      <c r="C80" s="13"/>
      <c r="D80" s="100"/>
      <c r="E80" s="15"/>
      <c r="F80" s="15"/>
      <c r="G80" s="15" t="str">
        <f t="shared" si="3"/>
        <v/>
      </c>
    </row>
    <row r="81" spans="2:7" ht="15">
      <c r="B81" s="19"/>
      <c r="C81" s="13"/>
      <c r="D81" s="100"/>
      <c r="E81" s="15"/>
      <c r="F81" s="15"/>
      <c r="G81" s="15" t="str">
        <f t="shared" si="3"/>
        <v/>
      </c>
    </row>
    <row r="82" spans="2:7" ht="15">
      <c r="B82" s="19"/>
      <c r="C82" s="13"/>
      <c r="D82" s="100"/>
      <c r="E82" s="15"/>
      <c r="F82" s="15"/>
      <c r="G82" s="15" t="str">
        <f t="shared" si="3"/>
        <v/>
      </c>
    </row>
    <row r="83" spans="2:7" ht="15">
      <c r="B83" s="19"/>
      <c r="C83" s="13"/>
      <c r="D83" s="100"/>
      <c r="E83" s="15"/>
      <c r="F83" s="15"/>
      <c r="G83" s="15" t="str">
        <f t="shared" si="3"/>
        <v/>
      </c>
    </row>
    <row r="84" spans="2:7" ht="15">
      <c r="B84" s="19"/>
      <c r="C84" s="13"/>
      <c r="D84" s="100"/>
      <c r="E84" s="15"/>
      <c r="F84" s="15"/>
      <c r="G84" s="15" t="str">
        <f t="shared" si="3"/>
        <v/>
      </c>
    </row>
    <row r="85" spans="2:7" ht="15">
      <c r="B85" s="19"/>
      <c r="C85" s="13"/>
      <c r="D85" s="100"/>
      <c r="E85" s="15"/>
      <c r="F85" s="15"/>
      <c r="G85" s="15" t="str">
        <f t="shared" si="3"/>
        <v/>
      </c>
    </row>
    <row r="86" spans="2:7" ht="15">
      <c r="B86" s="19"/>
      <c r="C86" s="13"/>
      <c r="D86" s="100"/>
      <c r="E86" s="15"/>
      <c r="F86" s="15"/>
      <c r="G86" s="15" t="str">
        <f t="shared" si="3"/>
        <v/>
      </c>
    </row>
    <row r="87" spans="2:7" ht="15">
      <c r="B87" s="19"/>
      <c r="C87" s="13"/>
      <c r="D87" s="100"/>
      <c r="E87" s="15"/>
      <c r="F87" s="15"/>
      <c r="G87" s="15" t="str">
        <f t="shared" si="3"/>
        <v/>
      </c>
    </row>
    <row r="88" spans="2:7" ht="15">
      <c r="B88" s="19"/>
      <c r="C88" s="13"/>
      <c r="D88" s="100"/>
      <c r="E88" s="15"/>
      <c r="F88" s="15"/>
      <c r="G88" s="15" t="str">
        <f t="shared" si="3"/>
        <v/>
      </c>
    </row>
    <row r="89" spans="2:7" ht="15">
      <c r="B89" s="19"/>
      <c r="C89" s="13"/>
      <c r="D89" s="100"/>
      <c r="E89" s="15"/>
      <c r="F89" s="15"/>
      <c r="G89" s="15" t="str">
        <f t="shared" si="3"/>
        <v/>
      </c>
    </row>
    <row r="90" spans="2:7" ht="15">
      <c r="B90" s="19"/>
      <c r="C90" s="13"/>
      <c r="D90" s="100"/>
      <c r="E90" s="15"/>
      <c r="F90" s="15"/>
      <c r="G90" s="15" t="str">
        <f t="shared" si="3"/>
        <v/>
      </c>
    </row>
    <row r="91" spans="2:7" ht="15">
      <c r="B91" s="19"/>
      <c r="C91" s="13"/>
      <c r="D91" s="100"/>
      <c r="E91" s="15"/>
      <c r="F91" s="15"/>
      <c r="G91" s="15" t="str">
        <f t="shared" si="3"/>
        <v/>
      </c>
    </row>
    <row r="92" spans="2:7" ht="15">
      <c r="B92" s="19"/>
      <c r="C92" s="13"/>
      <c r="D92" s="100"/>
      <c r="E92" s="15"/>
      <c r="F92" s="15"/>
      <c r="G92" s="15" t="str">
        <f t="shared" si="3"/>
        <v/>
      </c>
    </row>
    <row r="93" spans="2:7" ht="15">
      <c r="B93" s="19"/>
      <c r="C93" s="13"/>
      <c r="D93" s="100"/>
      <c r="E93" s="15"/>
      <c r="F93" s="15"/>
      <c r="G93" s="15" t="str">
        <f t="shared" si="3"/>
        <v/>
      </c>
    </row>
    <row r="94" spans="2:7" ht="15">
      <c r="B94" s="19"/>
      <c r="C94" s="13"/>
      <c r="D94" s="100"/>
      <c r="E94" s="15"/>
      <c r="F94" s="15"/>
      <c r="G94" s="15" t="str">
        <f t="shared" si="3"/>
        <v/>
      </c>
    </row>
    <row r="95" spans="2:7" ht="15">
      <c r="B95" s="19"/>
      <c r="C95" s="13"/>
      <c r="D95" s="100"/>
      <c r="E95" s="15"/>
      <c r="F95" s="15"/>
      <c r="G95" s="15" t="str">
        <f t="shared" si="3"/>
        <v/>
      </c>
    </row>
    <row r="96" spans="2:7" ht="15">
      <c r="B96" s="19"/>
      <c r="C96" s="13"/>
      <c r="D96" s="100"/>
      <c r="E96" s="15"/>
      <c r="F96" s="15"/>
      <c r="G96" s="15" t="str">
        <f t="shared" si="3"/>
        <v/>
      </c>
    </row>
    <row r="97" spans="2:7" ht="15">
      <c r="B97" s="19"/>
      <c r="C97" s="13"/>
      <c r="D97" s="100"/>
      <c r="E97" s="15"/>
      <c r="F97" s="15"/>
      <c r="G97" s="15" t="str">
        <f t="shared" si="3"/>
        <v/>
      </c>
    </row>
    <row r="98" spans="2:7" ht="15">
      <c r="B98" s="19"/>
      <c r="C98" s="13"/>
      <c r="D98" s="100"/>
      <c r="E98" s="15"/>
      <c r="F98" s="15"/>
      <c r="G98" s="15" t="str">
        <f t="shared" si="3"/>
        <v/>
      </c>
    </row>
    <row r="99" spans="2:7" ht="15">
      <c r="B99" s="19"/>
      <c r="C99" s="13"/>
      <c r="D99" s="100"/>
      <c r="E99" s="15"/>
      <c r="F99" s="15"/>
      <c r="G99" s="15" t="str">
        <f t="shared" si="3"/>
        <v/>
      </c>
    </row>
    <row r="100" spans="2:7" ht="15">
      <c r="B100" s="19"/>
      <c r="C100" s="13"/>
      <c r="D100" s="100"/>
      <c r="E100" s="15"/>
      <c r="F100" s="15"/>
      <c r="G100" s="15" t="str">
        <f t="shared" si="3"/>
        <v/>
      </c>
    </row>
    <row r="101" spans="2:7" ht="15">
      <c r="B101" s="19"/>
      <c r="C101" s="13"/>
      <c r="D101" s="100"/>
      <c r="E101" s="15"/>
      <c r="F101" s="15"/>
      <c r="G101" s="15" t="str">
        <f t="shared" si="3"/>
        <v/>
      </c>
    </row>
    <row r="102" spans="2:7" ht="15">
      <c r="B102" s="19"/>
      <c r="C102" s="13"/>
      <c r="D102" s="100"/>
      <c r="E102" s="15"/>
      <c r="F102" s="15"/>
      <c r="G102" s="15" t="str">
        <f t="shared" si="3"/>
        <v/>
      </c>
    </row>
    <row r="103" spans="2:7" ht="15">
      <c r="B103" s="19"/>
      <c r="C103" s="13"/>
      <c r="D103" s="100"/>
      <c r="E103" s="15"/>
      <c r="F103" s="15"/>
      <c r="G103" s="15" t="str">
        <f t="shared" si="3"/>
        <v/>
      </c>
    </row>
    <row r="104" spans="2:7" ht="15">
      <c r="B104" s="19"/>
      <c r="C104" s="13"/>
      <c r="D104" s="100"/>
      <c r="E104" s="15"/>
      <c r="F104" s="15"/>
      <c r="G104" s="15" t="str">
        <f t="shared" si="3"/>
        <v/>
      </c>
    </row>
    <row r="105" spans="2:7" ht="15">
      <c r="B105" s="19"/>
      <c r="C105" s="13"/>
      <c r="D105" s="100"/>
      <c r="E105" s="15"/>
      <c r="F105" s="15"/>
      <c r="G105" s="15" t="str">
        <f t="shared" si="3"/>
        <v/>
      </c>
    </row>
    <row r="106" spans="2:7" ht="15">
      <c r="B106" s="19"/>
      <c r="C106" s="13"/>
      <c r="D106" s="100"/>
      <c r="E106" s="15"/>
      <c r="F106" s="15"/>
      <c r="G106" s="15" t="str">
        <f t="shared" si="3"/>
        <v/>
      </c>
    </row>
    <row r="107" spans="2:7" ht="15">
      <c r="B107" s="19"/>
      <c r="C107" s="13"/>
      <c r="D107" s="100"/>
      <c r="E107" s="15"/>
      <c r="F107" s="15"/>
      <c r="G107" s="15" t="str">
        <f t="shared" si="3"/>
        <v/>
      </c>
    </row>
    <row r="108" spans="2:7" ht="15">
      <c r="B108" s="19"/>
      <c r="C108" s="13"/>
      <c r="D108" s="100"/>
      <c r="E108" s="15"/>
      <c r="F108" s="15"/>
      <c r="G108" s="15" t="str">
        <f t="shared" si="3"/>
        <v/>
      </c>
    </row>
    <row r="109" spans="2:7" ht="15">
      <c r="B109" s="19"/>
      <c r="C109" s="13"/>
      <c r="D109" s="100"/>
      <c r="E109" s="15"/>
      <c r="F109" s="15"/>
      <c r="G109" s="15" t="str">
        <f t="shared" si="3"/>
        <v/>
      </c>
    </row>
    <row r="110" spans="2:7" ht="15">
      <c r="B110" s="19"/>
      <c r="C110" s="13"/>
      <c r="D110" s="100"/>
      <c r="E110" s="15"/>
      <c r="F110" s="15"/>
      <c r="G110" s="15" t="str">
        <f t="shared" si="3"/>
        <v/>
      </c>
    </row>
    <row r="111" spans="2:7" ht="15">
      <c r="B111" s="19"/>
      <c r="C111" s="13"/>
      <c r="D111" s="100"/>
      <c r="E111" s="15"/>
      <c r="F111" s="15"/>
      <c r="G111" s="15" t="str">
        <f t="shared" si="3"/>
        <v/>
      </c>
    </row>
    <row r="112" spans="2:7" ht="15">
      <c r="B112" s="19"/>
      <c r="C112" s="13"/>
      <c r="D112" s="100"/>
      <c r="E112" s="15"/>
      <c r="F112" s="15"/>
      <c r="G112" s="15" t="str">
        <f t="shared" si="3"/>
        <v/>
      </c>
    </row>
    <row r="113" spans="2:7" ht="15">
      <c r="B113" s="19"/>
      <c r="C113" s="13"/>
      <c r="D113" s="100"/>
      <c r="E113" s="15"/>
      <c r="F113" s="15"/>
      <c r="G113" s="15" t="str">
        <f t="shared" si="3"/>
        <v/>
      </c>
    </row>
    <row r="114" spans="2:7" ht="15">
      <c r="B114" s="19"/>
      <c r="C114" s="13"/>
      <c r="D114" s="100"/>
      <c r="E114" s="15"/>
      <c r="F114" s="15"/>
      <c r="G114" s="15" t="str">
        <f t="shared" si="3"/>
        <v/>
      </c>
    </row>
    <row r="115" spans="2:7" ht="15">
      <c r="B115" s="19"/>
      <c r="C115" s="13"/>
      <c r="D115" s="100"/>
      <c r="E115" s="15"/>
      <c r="F115" s="15"/>
      <c r="G115" s="15" t="str">
        <f t="shared" si="3"/>
        <v/>
      </c>
    </row>
    <row r="116" spans="2:7" ht="15">
      <c r="B116" s="19"/>
      <c r="C116" s="13"/>
      <c r="D116" s="100"/>
      <c r="E116" s="15"/>
      <c r="F116" s="15"/>
      <c r="G116" s="15" t="str">
        <f t="shared" si="3"/>
        <v/>
      </c>
    </row>
    <row r="117" spans="2:7" ht="15">
      <c r="B117" s="19"/>
      <c r="C117" s="13"/>
      <c r="D117" s="100"/>
      <c r="E117" s="15"/>
      <c r="F117" s="15"/>
      <c r="G117" s="15" t="str">
        <f t="shared" si="3"/>
        <v/>
      </c>
    </row>
    <row r="118" spans="2:7" ht="15">
      <c r="B118" s="19"/>
      <c r="C118" s="13"/>
      <c r="D118" s="100"/>
      <c r="E118" s="15"/>
      <c r="F118" s="15"/>
      <c r="G118" s="15" t="str">
        <f t="shared" si="3"/>
        <v/>
      </c>
    </row>
    <row r="119" spans="2:7" ht="15">
      <c r="B119" s="19"/>
      <c r="C119" s="13"/>
      <c r="D119" s="100"/>
      <c r="E119" s="15"/>
      <c r="F119" s="15"/>
      <c r="G119" s="15" t="str">
        <f t="shared" si="3"/>
        <v/>
      </c>
    </row>
    <row r="120" spans="2:7" ht="15">
      <c r="B120" s="19"/>
      <c r="C120" s="13"/>
      <c r="D120" s="100"/>
      <c r="E120" s="15"/>
      <c r="F120" s="15"/>
      <c r="G120" s="15" t="str">
        <f t="shared" si="3"/>
        <v/>
      </c>
    </row>
    <row r="121" spans="2:7" ht="15">
      <c r="B121" s="19"/>
      <c r="C121" s="13"/>
      <c r="D121" s="100"/>
      <c r="E121" s="15"/>
      <c r="F121" s="15"/>
      <c r="G121" s="15" t="str">
        <f t="shared" si="3"/>
        <v/>
      </c>
    </row>
    <row r="122" spans="2:7" ht="15">
      <c r="B122" s="19"/>
      <c r="C122" s="13"/>
      <c r="D122" s="100"/>
      <c r="E122" s="15"/>
      <c r="F122" s="15"/>
      <c r="G122" s="15" t="str">
        <f t="shared" si="3"/>
        <v/>
      </c>
    </row>
    <row r="123" spans="2:7" ht="15">
      <c r="B123" s="19"/>
      <c r="C123" s="13"/>
      <c r="D123" s="100"/>
      <c r="E123" s="15"/>
      <c r="F123" s="15"/>
      <c r="G123" s="15" t="str">
        <f t="shared" si="3"/>
        <v/>
      </c>
    </row>
    <row r="124" spans="2:7" ht="15">
      <c r="B124" s="19"/>
      <c r="C124" s="13"/>
      <c r="D124" s="100"/>
      <c r="E124" s="15"/>
      <c r="F124" s="15"/>
      <c r="G124" s="15" t="str">
        <f t="shared" si="3"/>
        <v/>
      </c>
    </row>
    <row r="125" spans="2:7" ht="15">
      <c r="B125" s="19"/>
      <c r="C125" s="13"/>
      <c r="D125" s="100"/>
      <c r="E125" s="15"/>
      <c r="F125" s="15"/>
      <c r="G125" s="15" t="str">
        <f t="shared" si="3"/>
        <v/>
      </c>
    </row>
    <row r="126" spans="2:7" ht="15">
      <c r="B126" s="19"/>
      <c r="C126" s="13"/>
      <c r="D126" s="100"/>
      <c r="E126" s="15"/>
      <c r="F126" s="15"/>
      <c r="G126" s="15" t="str">
        <f t="shared" si="3"/>
        <v/>
      </c>
    </row>
    <row r="127" spans="2:7" ht="15">
      <c r="B127" s="19"/>
      <c r="C127" s="13"/>
      <c r="D127" s="100"/>
      <c r="E127" s="15"/>
      <c r="F127" s="15"/>
      <c r="G127" s="15" t="str">
        <f t="shared" si="3"/>
        <v/>
      </c>
    </row>
    <row r="128" spans="2:7" ht="15">
      <c r="B128" s="19"/>
      <c r="C128" s="13"/>
      <c r="D128" s="100"/>
      <c r="E128" s="15"/>
      <c r="F128" s="15"/>
      <c r="G128" s="15" t="str">
        <f t="shared" si="3"/>
        <v/>
      </c>
    </row>
    <row r="129" spans="2:7" ht="15">
      <c r="B129" s="19"/>
      <c r="C129" s="13"/>
      <c r="D129" s="100"/>
      <c r="E129" s="15"/>
      <c r="F129" s="15"/>
      <c r="G129" s="15" t="str">
        <f t="shared" si="3"/>
        <v/>
      </c>
    </row>
    <row r="130" spans="2:7" ht="15">
      <c r="B130" s="19"/>
      <c r="C130" s="13"/>
      <c r="D130" s="100"/>
      <c r="E130" s="15"/>
      <c r="F130" s="15"/>
      <c r="G130" s="15" t="str">
        <f t="shared" si="3"/>
        <v/>
      </c>
    </row>
    <row r="131" spans="2:7" ht="15">
      <c r="B131" s="19"/>
      <c r="C131" s="13"/>
      <c r="D131" s="100"/>
      <c r="E131" s="15"/>
      <c r="F131" s="15"/>
      <c r="G131" s="15" t="str">
        <f t="shared" si="3"/>
        <v/>
      </c>
    </row>
    <row r="132" spans="2:7" ht="15">
      <c r="B132" s="19"/>
      <c r="C132" s="13"/>
      <c r="D132" s="100"/>
      <c r="E132" s="15"/>
      <c r="F132" s="15"/>
      <c r="G132" s="15" t="str">
        <f t="shared" si="3"/>
        <v/>
      </c>
    </row>
    <row r="133" spans="2:7" ht="15">
      <c r="B133" s="19"/>
      <c r="C133" s="13"/>
      <c r="D133" s="100"/>
      <c r="E133" s="15"/>
      <c r="F133" s="15"/>
      <c r="G133" s="15" t="str">
        <f t="shared" si="3"/>
        <v/>
      </c>
    </row>
    <row r="134" spans="2:7" ht="15">
      <c r="B134" s="19"/>
      <c r="C134" s="13"/>
      <c r="D134" s="100"/>
      <c r="E134" s="15"/>
      <c r="F134" s="15"/>
      <c r="G134" s="15" t="str">
        <f t="shared" si="3"/>
        <v/>
      </c>
    </row>
    <row r="135" spans="2:7" ht="15">
      <c r="B135" s="19"/>
      <c r="C135" s="13"/>
      <c r="D135" s="100"/>
      <c r="E135" s="15"/>
      <c r="F135" s="15"/>
      <c r="G135" s="15" t="str">
        <f t="shared" si="3"/>
        <v/>
      </c>
    </row>
    <row r="136" spans="2:7" ht="15">
      <c r="B136" s="19"/>
      <c r="C136" s="13"/>
      <c r="D136" s="100"/>
      <c r="E136" s="15"/>
      <c r="F136" s="15"/>
      <c r="G136" s="15" t="str">
        <f t="shared" si="3"/>
        <v/>
      </c>
    </row>
    <row r="137" spans="2:7" ht="15">
      <c r="B137" s="19"/>
      <c r="C137" s="13"/>
      <c r="D137" s="100"/>
      <c r="E137" s="15"/>
      <c r="F137" s="15"/>
      <c r="G137" s="15" t="str">
        <f t="shared" si="3"/>
        <v/>
      </c>
    </row>
    <row r="138" spans="2:7" ht="15">
      <c r="B138" s="19"/>
      <c r="C138" s="13"/>
      <c r="D138" s="100"/>
      <c r="E138" s="15"/>
      <c r="F138" s="15"/>
      <c r="G138" s="15" t="str">
        <f t="shared" si="3"/>
        <v/>
      </c>
    </row>
    <row r="139" spans="2:7" ht="15">
      <c r="B139" s="19"/>
      <c r="C139" s="13"/>
      <c r="D139" s="100"/>
      <c r="E139" s="15"/>
      <c r="F139" s="15"/>
      <c r="G139" s="15" t="str">
        <f t="shared" si="3"/>
        <v/>
      </c>
    </row>
    <row r="140" spans="2:7" ht="15">
      <c r="B140" s="19"/>
      <c r="C140" s="13"/>
      <c r="D140" s="100"/>
      <c r="E140" s="15"/>
      <c r="F140" s="15"/>
      <c r="G140" s="15" t="str">
        <f t="shared" si="3"/>
        <v/>
      </c>
    </row>
    <row r="141" spans="2:7" ht="15">
      <c r="B141" s="19"/>
      <c r="C141" s="13"/>
      <c r="D141" s="100"/>
      <c r="E141" s="15"/>
      <c r="F141" s="15"/>
      <c r="G141" s="15" t="str">
        <f t="shared" si="3"/>
        <v/>
      </c>
    </row>
    <row r="142" spans="2:7" ht="15">
      <c r="B142" s="19"/>
      <c r="C142" s="13"/>
      <c r="D142" s="100"/>
      <c r="E142" s="15"/>
      <c r="F142" s="15"/>
      <c r="G142" s="15" t="str">
        <f t="shared" si="3"/>
        <v/>
      </c>
    </row>
    <row r="143" spans="2:7" ht="15">
      <c r="B143" s="19"/>
      <c r="C143" s="13"/>
      <c r="D143" s="100"/>
      <c r="E143" s="15"/>
      <c r="F143" s="15"/>
      <c r="G143" s="15" t="str">
        <f t="shared" si="3"/>
        <v/>
      </c>
    </row>
    <row r="144" spans="2:7" ht="15">
      <c r="B144" s="19"/>
      <c r="C144" s="13"/>
      <c r="D144" s="100"/>
      <c r="E144" s="15"/>
      <c r="F144" s="15"/>
      <c r="G144" s="15" t="str">
        <f t="shared" si="3"/>
        <v/>
      </c>
    </row>
    <row r="145" spans="2:7" ht="15">
      <c r="B145" s="19"/>
      <c r="C145" s="13"/>
      <c r="D145" s="100"/>
      <c r="E145" s="15"/>
      <c r="F145" s="15"/>
      <c r="G145" s="15" t="str">
        <f t="shared" si="3"/>
        <v/>
      </c>
    </row>
    <row r="146" spans="2:7" ht="15">
      <c r="B146" s="19"/>
      <c r="C146" s="13"/>
      <c r="D146" s="100"/>
      <c r="E146" s="15"/>
      <c r="F146" s="15"/>
      <c r="G146" s="15" t="str">
        <f t="shared" si="3"/>
        <v/>
      </c>
    </row>
    <row r="147" spans="2:7" ht="15">
      <c r="B147" s="19"/>
      <c r="C147" s="13"/>
      <c r="D147" s="100"/>
      <c r="E147" s="15"/>
      <c r="F147" s="15"/>
      <c r="G147" s="15" t="str">
        <f t="shared" si="3"/>
        <v/>
      </c>
    </row>
    <row r="148" spans="2:7" ht="15">
      <c r="B148" s="19"/>
      <c r="C148" s="13"/>
      <c r="D148" s="100"/>
      <c r="E148" s="15"/>
      <c r="F148" s="15"/>
      <c r="G148" s="15" t="str">
        <f t="shared" si="3"/>
        <v/>
      </c>
    </row>
    <row r="149" spans="2:7" ht="15">
      <c r="B149" s="19"/>
      <c r="C149" s="13"/>
      <c r="D149" s="100"/>
      <c r="E149" s="15"/>
      <c r="F149" s="15"/>
      <c r="G149" s="15" t="str">
        <f t="shared" si="3"/>
        <v/>
      </c>
    </row>
    <row r="150" spans="2:7" ht="15">
      <c r="B150" s="19"/>
      <c r="C150" s="13"/>
      <c r="D150" s="100"/>
      <c r="E150" s="15"/>
      <c r="F150" s="15"/>
      <c r="G150" s="15" t="str">
        <f t="shared" si="3"/>
        <v/>
      </c>
    </row>
    <row r="151" spans="2:7" ht="15">
      <c r="B151" s="19"/>
      <c r="C151" s="13"/>
      <c r="D151" s="100"/>
      <c r="E151" s="15"/>
      <c r="F151" s="15"/>
      <c r="G151" s="15" t="str">
        <f t="shared" si="3"/>
        <v/>
      </c>
    </row>
    <row r="152" spans="2:7" ht="15">
      <c r="B152" s="19"/>
      <c r="C152" s="13"/>
      <c r="D152" s="100"/>
      <c r="E152" s="15"/>
      <c r="F152" s="15"/>
      <c r="G152" s="15" t="str">
        <f t="shared" si="3"/>
        <v/>
      </c>
    </row>
    <row r="153" spans="2:7" ht="15">
      <c r="B153" s="19"/>
      <c r="C153" s="13"/>
      <c r="D153" s="100"/>
      <c r="E153" s="15"/>
      <c r="F153" s="15"/>
      <c r="G153" s="15" t="str">
        <f t="shared" si="3"/>
        <v/>
      </c>
    </row>
    <row r="154" spans="2:7" ht="15">
      <c r="B154" s="19"/>
      <c r="C154" s="13"/>
      <c r="D154" s="100"/>
      <c r="E154" s="15"/>
      <c r="F154" s="15"/>
      <c r="G154" s="15" t="str">
        <f t="shared" si="3"/>
        <v/>
      </c>
    </row>
    <row r="155" spans="2:7" ht="15">
      <c r="B155" s="19"/>
      <c r="C155" s="13"/>
      <c r="D155" s="100"/>
      <c r="E155" s="15"/>
      <c r="F155" s="15"/>
      <c r="G155" s="15" t="str">
        <f t="shared" si="3"/>
        <v/>
      </c>
    </row>
    <row r="156" spans="2:7" ht="15">
      <c r="B156" s="19"/>
      <c r="C156" s="13"/>
      <c r="D156" s="100"/>
      <c r="E156" s="15"/>
      <c r="F156" s="15"/>
      <c r="G156" s="15" t="str">
        <f t="shared" si="3"/>
        <v/>
      </c>
    </row>
    <row r="157" spans="2:7" ht="15">
      <c r="B157" s="19"/>
      <c r="C157" s="13"/>
      <c r="D157" s="100"/>
      <c r="E157" s="15"/>
      <c r="F157" s="15"/>
      <c r="G157" s="15" t="str">
        <f t="shared" si="3"/>
        <v/>
      </c>
    </row>
    <row r="158" spans="2:7" ht="15">
      <c r="B158" s="19"/>
      <c r="C158" s="13"/>
      <c r="D158" s="100"/>
      <c r="E158" s="15"/>
      <c r="F158" s="15"/>
      <c r="G158" s="15" t="str">
        <f t="shared" si="3"/>
        <v/>
      </c>
    </row>
    <row r="159" spans="2:7" ht="15">
      <c r="B159" s="19"/>
      <c r="C159" s="13"/>
      <c r="D159" s="100"/>
      <c r="E159" s="15"/>
      <c r="F159" s="15"/>
      <c r="G159" s="15" t="str">
        <f t="shared" si="3"/>
        <v/>
      </c>
    </row>
    <row r="160" spans="2:7" ht="15">
      <c r="B160" s="19"/>
      <c r="C160" s="13"/>
      <c r="D160" s="100"/>
      <c r="E160" s="15"/>
      <c r="F160" s="15"/>
      <c r="G160" s="15" t="str">
        <f t="shared" si="3"/>
        <v/>
      </c>
    </row>
    <row r="161" spans="2:7" ht="15">
      <c r="B161" s="19"/>
      <c r="C161" s="13"/>
      <c r="D161" s="100"/>
      <c r="E161" s="15"/>
      <c r="F161" s="15"/>
      <c r="G161" s="15" t="str">
        <f t="shared" si="3"/>
        <v/>
      </c>
    </row>
    <row r="162" spans="2:7" ht="15">
      <c r="B162" s="19"/>
      <c r="C162" s="13"/>
      <c r="D162" s="100"/>
      <c r="E162" s="15"/>
      <c r="F162" s="15"/>
      <c r="G162" s="15" t="str">
        <f t="shared" si="3"/>
        <v/>
      </c>
    </row>
    <row r="163" spans="2:7" ht="15">
      <c r="B163" s="19"/>
      <c r="C163" s="13"/>
      <c r="D163" s="100"/>
      <c r="E163" s="15"/>
      <c r="F163" s="15"/>
      <c r="G163" s="15" t="str">
        <f t="shared" si="3"/>
        <v/>
      </c>
    </row>
    <row r="164" spans="2:7" ht="15">
      <c r="B164" s="19"/>
      <c r="C164" s="13"/>
      <c r="D164" s="100"/>
      <c r="E164" s="15"/>
      <c r="F164" s="15"/>
      <c r="G164" s="15" t="str">
        <f t="shared" si="3"/>
        <v/>
      </c>
    </row>
    <row r="165" spans="2:7" ht="15">
      <c r="B165" s="19"/>
      <c r="C165" s="13"/>
      <c r="D165" s="100"/>
      <c r="E165" s="15"/>
      <c r="F165" s="15"/>
      <c r="G165" s="15" t="str">
        <f t="shared" si="3"/>
        <v/>
      </c>
    </row>
    <row r="166" spans="2:7" ht="15">
      <c r="B166" s="19"/>
      <c r="C166" s="13"/>
      <c r="D166" s="100"/>
      <c r="E166" s="15"/>
      <c r="F166" s="15"/>
      <c r="G166" s="15" t="str">
        <f t="shared" si="3"/>
        <v/>
      </c>
    </row>
    <row r="167" spans="2:7" ht="15">
      <c r="B167" s="19"/>
      <c r="C167" s="13"/>
      <c r="D167" s="100"/>
      <c r="E167" s="15"/>
      <c r="F167" s="15"/>
      <c r="G167" s="15" t="str">
        <f t="shared" si="3"/>
        <v/>
      </c>
    </row>
    <row r="168" spans="2:7" ht="15">
      <c r="B168" s="19"/>
      <c r="C168" s="13"/>
      <c r="D168" s="100"/>
      <c r="E168" s="15"/>
      <c r="F168" s="15"/>
      <c r="G168" s="15" t="str">
        <f t="shared" si="3"/>
        <v/>
      </c>
    </row>
    <row r="169" spans="2:7" ht="15">
      <c r="B169" s="19"/>
      <c r="C169" s="13"/>
      <c r="D169" s="100"/>
      <c r="E169" s="15"/>
      <c r="F169" s="15"/>
      <c r="G169" s="15" t="str">
        <f t="shared" si="3"/>
        <v/>
      </c>
    </row>
    <row r="170" spans="2:7" ht="15">
      <c r="B170" s="19"/>
      <c r="C170" s="13"/>
      <c r="D170" s="100"/>
      <c r="E170" s="15"/>
      <c r="F170" s="15"/>
      <c r="G170" s="15" t="str">
        <f t="shared" si="3"/>
        <v/>
      </c>
    </row>
    <row r="171" spans="2:7" ht="15">
      <c r="B171" s="19"/>
      <c r="C171" s="13"/>
      <c r="D171" s="100"/>
      <c r="E171" s="15"/>
      <c r="F171" s="15"/>
      <c r="G171" s="15" t="str">
        <f t="shared" si="3"/>
        <v/>
      </c>
    </row>
    <row r="172" spans="2:7" ht="15">
      <c r="B172" s="19"/>
      <c r="C172" s="13"/>
      <c r="D172" s="100"/>
      <c r="E172" s="15"/>
      <c r="F172" s="15"/>
      <c r="G172" s="15" t="str">
        <f t="shared" si="3"/>
        <v/>
      </c>
    </row>
    <row r="173" spans="2:7" ht="15">
      <c r="B173" s="19"/>
      <c r="C173" s="13"/>
      <c r="D173" s="100"/>
      <c r="E173" s="15"/>
      <c r="F173" s="15"/>
      <c r="G173" s="15" t="str">
        <f t="shared" si="3"/>
        <v/>
      </c>
    </row>
    <row r="174" spans="2:7" ht="15">
      <c r="B174" s="19"/>
      <c r="C174" s="13"/>
      <c r="D174" s="100"/>
      <c r="E174" s="15"/>
      <c r="F174" s="15"/>
      <c r="G174" s="15" t="str">
        <f t="shared" si="3"/>
        <v/>
      </c>
    </row>
    <row r="175" spans="2:7" ht="15">
      <c r="B175" s="19"/>
      <c r="C175" s="13"/>
      <c r="D175" s="100"/>
      <c r="E175" s="15"/>
      <c r="F175" s="15"/>
      <c r="G175" s="15" t="str">
        <f t="shared" si="3"/>
        <v/>
      </c>
    </row>
    <row r="176" spans="2:7" ht="15">
      <c r="B176" s="19"/>
      <c r="C176" s="13"/>
      <c r="D176" s="100"/>
      <c r="E176" s="15"/>
      <c r="F176" s="15"/>
      <c r="G176" s="15" t="str">
        <f t="shared" si="3"/>
        <v/>
      </c>
    </row>
    <row r="177" spans="2:7" ht="15">
      <c r="B177" s="19"/>
      <c r="C177" s="13"/>
      <c r="D177" s="100"/>
      <c r="E177" s="15"/>
      <c r="F177" s="15"/>
      <c r="G177" s="15" t="str">
        <f t="shared" si="3"/>
        <v/>
      </c>
    </row>
    <row r="178" spans="2:7" ht="15">
      <c r="B178" s="19"/>
      <c r="C178" s="13"/>
      <c r="D178" s="100"/>
      <c r="E178" s="15"/>
      <c r="F178" s="15"/>
      <c r="G178" s="15" t="str">
        <f t="shared" si="3"/>
        <v/>
      </c>
    </row>
    <row r="179" spans="2:7" ht="15">
      <c r="B179" s="19"/>
      <c r="C179" s="13"/>
      <c r="D179" s="100"/>
      <c r="E179" s="15"/>
      <c r="F179" s="15"/>
      <c r="G179" s="15" t="str">
        <f t="shared" si="3"/>
        <v/>
      </c>
    </row>
    <row r="180" spans="2:7" ht="15">
      <c r="B180" s="19"/>
      <c r="C180" s="13"/>
      <c r="D180" s="100"/>
      <c r="E180" s="15"/>
      <c r="F180" s="15"/>
      <c r="G180" s="15" t="str">
        <f t="shared" si="3"/>
        <v/>
      </c>
    </row>
    <row r="181" spans="2:7" ht="15">
      <c r="B181" s="19"/>
      <c r="C181" s="13"/>
      <c r="D181" s="100"/>
      <c r="E181" s="15"/>
      <c r="F181" s="15"/>
      <c r="G181" s="15" t="str">
        <f t="shared" si="3"/>
        <v/>
      </c>
    </row>
    <row r="182" spans="2:7" ht="15">
      <c r="B182" s="19"/>
      <c r="C182" s="13"/>
      <c r="D182" s="100"/>
      <c r="E182" s="15"/>
      <c r="F182" s="15"/>
      <c r="G182" s="15" t="str">
        <f t="shared" si="3"/>
        <v/>
      </c>
    </row>
    <row r="183" spans="2:7" ht="15">
      <c r="B183" s="19"/>
      <c r="C183" s="13"/>
      <c r="D183" s="100"/>
      <c r="E183" s="15"/>
      <c r="F183" s="15"/>
      <c r="G183" s="15" t="str">
        <f t="shared" si="3"/>
        <v/>
      </c>
    </row>
    <row r="184" spans="2:7" ht="15">
      <c r="B184" s="19"/>
      <c r="C184" s="13"/>
      <c r="D184" s="100"/>
      <c r="E184" s="15"/>
      <c r="F184" s="15"/>
      <c r="G184" s="15" t="str">
        <f t="shared" si="3"/>
        <v/>
      </c>
    </row>
    <row r="185" spans="2:7" ht="15">
      <c r="B185" s="19"/>
      <c r="C185" s="13"/>
      <c r="D185" s="100"/>
      <c r="E185" s="15"/>
      <c r="F185" s="15"/>
      <c r="G185" s="15" t="str">
        <f t="shared" si="3"/>
        <v/>
      </c>
    </row>
    <row r="186" spans="2:7" ht="15">
      <c r="B186" s="19"/>
      <c r="C186" s="13"/>
      <c r="D186" s="100"/>
      <c r="E186" s="15"/>
      <c r="F186" s="15"/>
      <c r="G186" s="15" t="str">
        <f t="shared" si="3"/>
        <v/>
      </c>
    </row>
    <row r="187" spans="2:7" ht="15">
      <c r="B187" s="19"/>
      <c r="C187" s="13"/>
      <c r="D187" s="100"/>
      <c r="E187" s="15"/>
      <c r="F187" s="15"/>
      <c r="G187" s="15" t="str">
        <f t="shared" si="3"/>
        <v/>
      </c>
    </row>
    <row r="188" spans="2:7" ht="15">
      <c r="B188" s="19"/>
      <c r="C188" s="13"/>
      <c r="D188" s="100"/>
      <c r="E188" s="15"/>
      <c r="F188" s="15"/>
      <c r="G188" s="15" t="str">
        <f t="shared" si="3"/>
        <v/>
      </c>
    </row>
    <row r="189" spans="2:7" ht="15">
      <c r="B189" s="19"/>
      <c r="C189" s="13"/>
      <c r="D189" s="100"/>
      <c r="E189" s="15"/>
      <c r="F189" s="15"/>
      <c r="G189" s="15" t="str">
        <f t="shared" si="3"/>
        <v/>
      </c>
    </row>
    <row r="190" spans="2:7" ht="15">
      <c r="B190" s="19"/>
      <c r="C190" s="13"/>
      <c r="D190" s="100"/>
      <c r="E190" s="15"/>
      <c r="F190" s="15"/>
      <c r="G190" s="15" t="str">
        <f t="shared" si="3"/>
        <v/>
      </c>
    </row>
    <row r="191" spans="2:7" ht="15">
      <c r="B191" s="19"/>
      <c r="C191" s="13"/>
      <c r="D191" s="100"/>
      <c r="E191" s="15"/>
      <c r="F191" s="15"/>
      <c r="G191" s="15" t="str">
        <f t="shared" si="3"/>
        <v/>
      </c>
    </row>
    <row r="192" spans="2:7" ht="15">
      <c r="B192" s="19"/>
      <c r="C192" s="13"/>
      <c r="D192" s="100"/>
      <c r="E192" s="15"/>
      <c r="F192" s="15"/>
      <c r="G192" s="15" t="str">
        <f t="shared" si="3"/>
        <v/>
      </c>
    </row>
    <row r="193" spans="2:7" ht="15">
      <c r="B193" s="19"/>
      <c r="C193" s="13"/>
      <c r="D193" s="100"/>
      <c r="E193" s="15"/>
      <c r="F193" s="15"/>
      <c r="G193" s="15" t="str">
        <f t="shared" si="3"/>
        <v/>
      </c>
    </row>
    <row r="194" spans="2:7" ht="15">
      <c r="B194" s="19"/>
      <c r="C194" s="13"/>
      <c r="D194" s="100"/>
      <c r="E194" s="15"/>
      <c r="F194" s="15"/>
      <c r="G194" s="15" t="str">
        <f t="shared" si="3"/>
        <v/>
      </c>
    </row>
    <row r="195" spans="2:7" ht="15">
      <c r="B195" s="19"/>
      <c r="C195" s="13"/>
      <c r="D195" s="100"/>
      <c r="E195" s="15"/>
      <c r="F195" s="15"/>
      <c r="G195" s="15" t="str">
        <f t="shared" si="3"/>
        <v/>
      </c>
    </row>
    <row r="196" spans="2:7" ht="15">
      <c r="B196" s="19"/>
      <c r="C196" s="13"/>
      <c r="D196" s="100"/>
      <c r="E196" s="15"/>
      <c r="F196" s="15"/>
      <c r="G196" s="15" t="str">
        <f t="shared" si="3"/>
        <v/>
      </c>
    </row>
    <row r="197" spans="2:7" ht="15">
      <c r="B197" s="19"/>
      <c r="C197" s="13"/>
      <c r="D197" s="100"/>
      <c r="E197" s="15"/>
      <c r="F197" s="15"/>
      <c r="G197" s="15" t="str">
        <f t="shared" si="3"/>
        <v/>
      </c>
    </row>
    <row r="198" spans="2:7" ht="15">
      <c r="B198" s="19"/>
      <c r="C198" s="13"/>
      <c r="D198" s="100"/>
      <c r="E198" s="15"/>
      <c r="F198" s="15"/>
      <c r="G198" s="15" t="str">
        <f t="shared" si="3"/>
        <v/>
      </c>
    </row>
    <row r="199" spans="2:7" ht="15">
      <c r="B199" s="19"/>
      <c r="C199" s="13"/>
      <c r="D199" s="100"/>
      <c r="E199" s="15"/>
      <c r="F199" s="15"/>
      <c r="G199" s="15" t="str">
        <f t="shared" si="3"/>
        <v/>
      </c>
    </row>
    <row r="200" spans="2:7" ht="15">
      <c r="B200" s="19"/>
      <c r="C200" s="13"/>
      <c r="D200" s="100"/>
      <c r="E200" s="15"/>
      <c r="F200" s="15"/>
      <c r="G200" s="15" t="str">
        <f t="shared" si="3"/>
        <v/>
      </c>
    </row>
    <row r="201" spans="2:7" ht="15">
      <c r="B201" s="19"/>
      <c r="C201" s="13"/>
      <c r="D201" s="100"/>
      <c r="E201" s="15"/>
      <c r="F201" s="15"/>
      <c r="G201" s="15" t="str">
        <f t="shared" si="3"/>
        <v/>
      </c>
    </row>
    <row r="202" spans="2:7" ht="15">
      <c r="B202" s="19"/>
      <c r="C202" s="13"/>
      <c r="D202" s="100"/>
      <c r="E202" s="15"/>
      <c r="F202" s="15"/>
      <c r="G202" s="15" t="str">
        <f t="shared" si="3"/>
        <v/>
      </c>
    </row>
    <row r="203" spans="2:7" ht="15">
      <c r="B203" s="19"/>
      <c r="C203" s="13"/>
      <c r="D203" s="100"/>
      <c r="E203" s="15"/>
      <c r="F203" s="15"/>
      <c r="G203" s="15" t="str">
        <f t="shared" si="3"/>
        <v/>
      </c>
    </row>
    <row r="204" spans="2:7" ht="15">
      <c r="B204" s="19"/>
      <c r="C204" s="13"/>
      <c r="D204" s="100"/>
      <c r="E204" s="15"/>
      <c r="F204" s="15"/>
      <c r="G204" s="15" t="str">
        <f t="shared" si="3"/>
        <v/>
      </c>
    </row>
    <row r="205" spans="2:7" ht="15">
      <c r="B205" s="19"/>
      <c r="C205" s="13"/>
      <c r="D205" s="100"/>
      <c r="E205" s="15"/>
      <c r="F205" s="15"/>
      <c r="G205" s="15" t="str">
        <f t="shared" si="3"/>
        <v/>
      </c>
    </row>
    <row r="206" spans="2:7" ht="15">
      <c r="B206" s="19"/>
      <c r="C206" s="13"/>
      <c r="D206" s="100"/>
      <c r="E206" s="15"/>
      <c r="F206" s="15"/>
      <c r="G206" s="15" t="str">
        <f t="shared" si="3"/>
        <v/>
      </c>
    </row>
    <row r="207" spans="2:7" ht="15">
      <c r="B207" s="19"/>
      <c r="C207" s="13"/>
      <c r="D207" s="100"/>
      <c r="E207" s="15"/>
      <c r="F207" s="15"/>
      <c r="G207" s="15" t="str">
        <f t="shared" si="3"/>
        <v/>
      </c>
    </row>
    <row r="208" spans="2:7" ht="15">
      <c r="B208" s="19"/>
      <c r="C208" s="13"/>
      <c r="D208" s="100"/>
      <c r="E208" s="15"/>
      <c r="F208" s="15"/>
      <c r="G208" s="15" t="str">
        <f t="shared" si="3"/>
        <v/>
      </c>
    </row>
    <row r="209" spans="2:7" ht="15">
      <c r="B209" s="19"/>
      <c r="C209" s="13"/>
      <c r="D209" s="100"/>
      <c r="E209" s="15"/>
      <c r="F209" s="15"/>
      <c r="G209" s="15" t="str">
        <f t="shared" si="3"/>
        <v/>
      </c>
    </row>
    <row r="210" spans="2:7" ht="15">
      <c r="B210" s="19"/>
      <c r="C210" s="13"/>
      <c r="D210" s="100"/>
      <c r="E210" s="15"/>
      <c r="F210" s="15"/>
      <c r="G210" s="15" t="str">
        <f t="shared" si="3"/>
        <v/>
      </c>
    </row>
    <row r="211" spans="2:7" ht="15">
      <c r="B211" s="19"/>
      <c r="C211" s="13"/>
      <c r="D211" s="100"/>
      <c r="E211" s="15"/>
      <c r="F211" s="15"/>
      <c r="G211" s="15" t="str">
        <f t="shared" si="3"/>
        <v/>
      </c>
    </row>
    <row r="212" spans="2:7" ht="15">
      <c r="B212" s="19"/>
      <c r="C212" s="13"/>
      <c r="D212" s="100"/>
      <c r="E212" s="15"/>
      <c r="F212" s="15"/>
      <c r="G212" s="15" t="str">
        <f t="shared" si="3"/>
        <v/>
      </c>
    </row>
    <row r="213" spans="2:7" ht="15">
      <c r="B213" s="19"/>
      <c r="C213" s="13"/>
      <c r="D213" s="100"/>
      <c r="E213" s="15"/>
      <c r="F213" s="15"/>
      <c r="G213" s="15" t="str">
        <f t="shared" si="3"/>
        <v/>
      </c>
    </row>
    <row r="214" spans="2:7" ht="15">
      <c r="B214" s="19"/>
      <c r="C214" s="13"/>
      <c r="D214" s="100"/>
      <c r="E214" s="15"/>
      <c r="F214" s="15"/>
      <c r="G214" s="15" t="str">
        <f t="shared" si="3"/>
        <v/>
      </c>
    </row>
    <row r="215" spans="2:7" ht="15">
      <c r="B215" s="19"/>
      <c r="C215" s="13"/>
      <c r="D215" s="100"/>
      <c r="E215" s="15"/>
      <c r="F215" s="15"/>
      <c r="G215" s="15" t="str">
        <f t="shared" si="3"/>
        <v/>
      </c>
    </row>
    <row r="216" spans="2:7" ht="15">
      <c r="B216" s="19"/>
      <c r="C216" s="13"/>
      <c r="D216" s="100"/>
      <c r="E216" s="15"/>
      <c r="F216" s="15"/>
      <c r="G216" s="15" t="str">
        <f t="shared" si="3"/>
        <v/>
      </c>
    </row>
    <row r="217" spans="2:7" ht="15">
      <c r="B217" s="19"/>
      <c r="C217" s="13"/>
      <c r="D217" s="100"/>
      <c r="E217" s="15"/>
      <c r="F217" s="15"/>
      <c r="G217" s="15" t="str">
        <f t="shared" si="3"/>
        <v/>
      </c>
    </row>
    <row r="218" spans="2:7" ht="15">
      <c r="B218" s="19"/>
      <c r="C218" s="13"/>
      <c r="D218" s="100"/>
      <c r="E218" s="15"/>
      <c r="F218" s="15"/>
      <c r="G218" s="15" t="str">
        <f t="shared" si="3"/>
        <v/>
      </c>
    </row>
    <row r="219" spans="2:7" ht="15">
      <c r="B219" s="19"/>
      <c r="C219" s="13"/>
      <c r="D219" s="100"/>
      <c r="E219" s="15"/>
      <c r="F219" s="15"/>
      <c r="G219" s="15" t="str">
        <f t="shared" si="3"/>
        <v/>
      </c>
    </row>
    <row r="220" spans="2:7" ht="15">
      <c r="B220" s="19"/>
      <c r="C220" s="13"/>
      <c r="D220" s="100"/>
      <c r="E220" s="15"/>
      <c r="F220" s="15"/>
      <c r="G220" s="15" t="str">
        <f t="shared" si="3"/>
        <v/>
      </c>
    </row>
    <row r="221" spans="2:7" ht="15">
      <c r="B221" s="19"/>
      <c r="C221" s="13"/>
      <c r="D221" s="100"/>
      <c r="E221" s="15"/>
      <c r="F221" s="15"/>
      <c r="G221" s="15" t="str">
        <f t="shared" si="3"/>
        <v/>
      </c>
    </row>
    <row r="222" spans="2:7" ht="15">
      <c r="B222" s="19"/>
      <c r="C222" s="13"/>
      <c r="D222" s="100"/>
      <c r="E222" s="15"/>
      <c r="F222" s="15"/>
      <c r="G222" s="15" t="str">
        <f t="shared" si="3"/>
        <v/>
      </c>
    </row>
    <row r="223" spans="2:7" ht="15">
      <c r="B223" s="19"/>
      <c r="C223" s="13"/>
      <c r="D223" s="100"/>
      <c r="E223" s="15"/>
      <c r="F223" s="15"/>
      <c r="G223" s="15" t="str">
        <f t="shared" si="3"/>
        <v/>
      </c>
    </row>
    <row r="224" spans="2:7" ht="15">
      <c r="B224" s="19"/>
      <c r="C224" s="13"/>
      <c r="D224" s="100"/>
      <c r="E224" s="15"/>
      <c r="F224" s="15"/>
      <c r="G224" s="15" t="str">
        <f t="shared" si="3"/>
        <v/>
      </c>
    </row>
    <row r="225" spans="2:7" ht="15">
      <c r="B225" s="19"/>
      <c r="C225" s="13"/>
      <c r="D225" s="100"/>
      <c r="E225" s="15"/>
      <c r="F225" s="15"/>
      <c r="G225" s="15" t="str">
        <f t="shared" si="3"/>
        <v/>
      </c>
    </row>
    <row r="226" spans="2:7" ht="15">
      <c r="B226" s="19"/>
      <c r="C226" s="13"/>
      <c r="D226" s="100"/>
      <c r="E226" s="15"/>
      <c r="F226" s="15"/>
      <c r="G226" s="15" t="str">
        <f t="shared" si="3"/>
        <v/>
      </c>
    </row>
    <row r="227" spans="2:7" ht="15">
      <c r="B227" s="19"/>
      <c r="C227" s="13"/>
      <c r="D227" s="100"/>
      <c r="E227" s="15"/>
      <c r="F227" s="15"/>
      <c r="G227" s="15" t="str">
        <f t="shared" si="3"/>
        <v/>
      </c>
    </row>
    <row r="228" spans="2:7" ht="15">
      <c r="B228" s="19"/>
      <c r="C228" s="13"/>
      <c r="D228" s="100"/>
      <c r="E228" s="15"/>
      <c r="F228" s="15"/>
      <c r="G228" s="15" t="str">
        <f t="shared" si="3"/>
        <v/>
      </c>
    </row>
    <row r="229" spans="2:7" ht="15">
      <c r="B229" s="19"/>
      <c r="C229" s="13"/>
      <c r="D229" s="100"/>
      <c r="E229" s="15"/>
      <c r="F229" s="15"/>
      <c r="G229" s="15" t="str">
        <f t="shared" si="3"/>
        <v/>
      </c>
    </row>
    <row r="230" spans="2:7" ht="15">
      <c r="B230" s="19"/>
      <c r="C230" s="13"/>
      <c r="D230" s="100"/>
      <c r="E230" s="15"/>
      <c r="F230" s="15"/>
      <c r="G230" s="15" t="str">
        <f t="shared" si="3"/>
        <v/>
      </c>
    </row>
    <row r="231" spans="2:7" ht="15">
      <c r="B231" s="19"/>
      <c r="C231" s="13"/>
      <c r="D231" s="100"/>
      <c r="E231" s="15"/>
      <c r="F231" s="15"/>
      <c r="G231" s="15" t="str">
        <f t="shared" si="3"/>
        <v/>
      </c>
    </row>
    <row r="232" spans="2:7" ht="15">
      <c r="B232" s="19"/>
      <c r="C232" s="13"/>
      <c r="D232" s="100"/>
      <c r="E232" s="15"/>
      <c r="F232" s="15"/>
      <c r="G232" s="15" t="str">
        <f t="shared" si="3"/>
        <v/>
      </c>
    </row>
    <row r="233" spans="2:7" ht="15">
      <c r="B233" s="19"/>
      <c r="C233" s="13"/>
      <c r="D233" s="100"/>
      <c r="E233" s="15"/>
      <c r="F233" s="15"/>
      <c r="G233" s="15" t="str">
        <f t="shared" si="3"/>
        <v/>
      </c>
    </row>
    <row r="234" spans="2:7" ht="15">
      <c r="B234" s="19"/>
      <c r="C234" s="13"/>
      <c r="D234" s="100"/>
      <c r="E234" s="15"/>
      <c r="F234" s="15"/>
      <c r="G234" s="15" t="str">
        <f t="shared" si="3"/>
        <v/>
      </c>
    </row>
    <row r="235" spans="2:7" ht="15">
      <c r="B235" s="19"/>
      <c r="C235" s="13"/>
      <c r="D235" s="100"/>
      <c r="E235" s="15"/>
      <c r="F235" s="15"/>
      <c r="G235" s="15" t="str">
        <f t="shared" si="3"/>
        <v/>
      </c>
    </row>
    <row r="236" spans="2:7" ht="15">
      <c r="B236" s="19"/>
      <c r="C236" s="13"/>
      <c r="D236" s="100"/>
      <c r="E236" s="15"/>
      <c r="F236" s="15"/>
      <c r="G236" s="15" t="str">
        <f t="shared" si="3"/>
        <v/>
      </c>
    </row>
    <row r="237" spans="2:7" ht="15">
      <c r="B237" s="19"/>
      <c r="C237" s="13"/>
      <c r="D237" s="100"/>
      <c r="E237" s="15"/>
      <c r="F237" s="15"/>
      <c r="G237" s="15" t="str">
        <f t="shared" si="3"/>
        <v/>
      </c>
    </row>
    <row r="238" spans="2:7" ht="15">
      <c r="B238" s="19"/>
      <c r="C238" s="13"/>
      <c r="D238" s="100"/>
      <c r="E238" s="15"/>
      <c r="F238" s="15"/>
      <c r="G238" s="15" t="str">
        <f t="shared" si="3"/>
        <v/>
      </c>
    </row>
    <row r="239" spans="2:7" ht="15">
      <c r="B239" s="19"/>
      <c r="C239" s="13"/>
      <c r="D239" s="100"/>
      <c r="E239" s="15"/>
      <c r="F239" s="15"/>
      <c r="G239" s="15" t="str">
        <f t="shared" si="3"/>
        <v/>
      </c>
    </row>
    <row r="240" spans="2:7" ht="15">
      <c r="B240" s="19"/>
      <c r="C240" s="13"/>
      <c r="D240" s="100"/>
      <c r="E240" s="15"/>
      <c r="F240" s="15"/>
      <c r="G240" s="15" t="str">
        <f t="shared" si="3"/>
        <v/>
      </c>
    </row>
    <row r="241" spans="2:7" ht="15">
      <c r="B241" s="19"/>
      <c r="C241" s="13"/>
      <c r="D241" s="100"/>
      <c r="E241" s="15"/>
      <c r="F241" s="15"/>
      <c r="G241" s="15" t="str">
        <f t="shared" si="3"/>
        <v/>
      </c>
    </row>
    <row r="242" spans="2:7" ht="15">
      <c r="B242" s="19"/>
      <c r="C242" s="13"/>
      <c r="D242" s="100"/>
      <c r="E242" s="15"/>
      <c r="F242" s="15"/>
      <c r="G242" s="15" t="str">
        <f t="shared" si="3"/>
        <v/>
      </c>
    </row>
    <row r="243" spans="2:7" ht="15">
      <c r="B243" s="19"/>
      <c r="C243" s="13"/>
      <c r="D243" s="100"/>
      <c r="E243" s="15"/>
      <c r="F243" s="15"/>
      <c r="G243" s="15" t="str">
        <f t="shared" si="3"/>
        <v/>
      </c>
    </row>
    <row r="244" spans="2:7" ht="15">
      <c r="B244" s="19"/>
      <c r="C244" s="13"/>
      <c r="D244" s="100"/>
      <c r="E244" s="15"/>
      <c r="F244" s="15"/>
      <c r="G244" s="15" t="str">
        <f t="shared" si="3"/>
        <v/>
      </c>
    </row>
    <row r="245" spans="2:7" ht="15">
      <c r="B245" s="19"/>
      <c r="C245" s="13"/>
      <c r="D245" s="100"/>
      <c r="E245" s="15"/>
      <c r="F245" s="15"/>
      <c r="G245" s="15" t="str">
        <f t="shared" si="3"/>
        <v/>
      </c>
    </row>
    <row r="246" spans="2:7" ht="15">
      <c r="B246" s="19"/>
      <c r="C246" s="13"/>
      <c r="D246" s="100"/>
      <c r="E246" s="15"/>
      <c r="F246" s="15"/>
      <c r="G246" s="15" t="str">
        <f t="shared" si="3"/>
        <v/>
      </c>
    </row>
    <row r="247" spans="2:7" ht="15">
      <c r="B247" s="19"/>
      <c r="C247" s="13"/>
      <c r="D247" s="100"/>
      <c r="E247" s="15"/>
      <c r="F247" s="15"/>
      <c r="G247" s="15" t="str">
        <f t="shared" si="3"/>
        <v/>
      </c>
    </row>
    <row r="248" spans="2:7" ht="15">
      <c r="B248" s="19"/>
      <c r="C248" s="13"/>
      <c r="D248" s="100"/>
      <c r="E248" s="15"/>
      <c r="F248" s="15"/>
      <c r="G248" s="15" t="str">
        <f t="shared" si="3"/>
        <v/>
      </c>
    </row>
    <row r="249" spans="2:7" ht="15">
      <c r="B249" s="19"/>
      <c r="C249" s="13"/>
      <c r="D249" s="100"/>
      <c r="E249" s="15"/>
      <c r="F249" s="15"/>
      <c r="G249" s="15" t="str">
        <f t="shared" si="3"/>
        <v/>
      </c>
    </row>
    <row r="250" spans="2:7" ht="15">
      <c r="B250" s="19"/>
      <c r="C250" s="13"/>
      <c r="D250" s="100"/>
      <c r="E250" s="15"/>
      <c r="F250" s="15"/>
      <c r="G250" s="15" t="str">
        <f t="shared" si="3"/>
        <v/>
      </c>
    </row>
    <row r="251" spans="2:7" ht="15">
      <c r="B251" s="19"/>
      <c r="C251" s="13"/>
      <c r="D251" s="100"/>
      <c r="E251" s="15"/>
      <c r="F251" s="15"/>
      <c r="G251" s="15" t="str">
        <f t="shared" si="3"/>
        <v/>
      </c>
    </row>
    <row r="252" spans="2:7" ht="15">
      <c r="B252" s="19"/>
      <c r="C252" s="13"/>
      <c r="D252" s="100"/>
      <c r="E252" s="15"/>
      <c r="F252" s="15"/>
      <c r="G252" s="15" t="str">
        <f t="shared" si="3"/>
        <v/>
      </c>
    </row>
    <row r="253" spans="2:7" ht="15">
      <c r="B253" s="19"/>
      <c r="C253" s="13"/>
      <c r="D253" s="100"/>
      <c r="E253" s="15"/>
      <c r="F253" s="15"/>
      <c r="G253" s="15" t="str">
        <f t="shared" si="3"/>
        <v/>
      </c>
    </row>
    <row r="254" spans="2:7" ht="15">
      <c r="B254" s="19"/>
      <c r="C254" s="13"/>
      <c r="D254" s="100"/>
      <c r="E254" s="15"/>
      <c r="F254" s="15"/>
      <c r="G254" s="15" t="str">
        <f t="shared" si="3"/>
        <v/>
      </c>
    </row>
    <row r="255" spans="2:7" ht="15">
      <c r="B255" s="19"/>
      <c r="C255" s="13"/>
      <c r="D255" s="100"/>
      <c r="E255" s="15"/>
      <c r="F255" s="15"/>
      <c r="G255" s="15" t="str">
        <f t="shared" si="3"/>
        <v/>
      </c>
    </row>
    <row r="256" spans="2:7" ht="15">
      <c r="B256" s="19"/>
      <c r="C256" s="13"/>
      <c r="D256" s="100"/>
      <c r="E256" s="15"/>
      <c r="F256" s="15"/>
      <c r="G256" s="15" t="str">
        <f t="shared" si="3"/>
        <v/>
      </c>
    </row>
    <row r="257" spans="2:7" ht="15">
      <c r="B257" s="19"/>
      <c r="C257" s="13"/>
      <c r="D257" s="100"/>
      <c r="E257" s="15"/>
      <c r="F257" s="15"/>
      <c r="G257" s="15" t="str">
        <f t="shared" si="3"/>
        <v/>
      </c>
    </row>
    <row r="258" spans="2:7" ht="15">
      <c r="B258" s="19"/>
      <c r="C258" s="13"/>
      <c r="D258" s="100"/>
      <c r="E258" s="15"/>
      <c r="F258" s="15"/>
      <c r="G258" s="15" t="str">
        <f t="shared" si="3"/>
        <v/>
      </c>
    </row>
    <row r="259" spans="2:7" ht="15">
      <c r="B259" s="19"/>
      <c r="C259" s="13"/>
      <c r="D259" s="100"/>
      <c r="E259" s="15"/>
      <c r="F259" s="15"/>
      <c r="G259" s="15" t="str">
        <f t="shared" si="3"/>
        <v/>
      </c>
    </row>
    <row r="260" spans="2:7" ht="15">
      <c r="B260" s="19"/>
      <c r="C260" s="13"/>
      <c r="D260" s="100"/>
      <c r="E260" s="15"/>
      <c r="F260" s="15"/>
      <c r="G260" s="15" t="str">
        <f t="shared" si="3"/>
        <v/>
      </c>
    </row>
    <row r="261" spans="2:7" ht="15">
      <c r="B261" s="19"/>
      <c r="C261" s="13"/>
      <c r="D261" s="100"/>
      <c r="E261" s="15"/>
      <c r="F261" s="15"/>
      <c r="G261" s="15" t="str">
        <f t="shared" si="3"/>
        <v/>
      </c>
    </row>
    <row r="262" spans="2:7" ht="15">
      <c r="B262" s="19"/>
      <c r="C262" s="13"/>
      <c r="D262" s="100"/>
      <c r="E262" s="15"/>
      <c r="F262" s="15"/>
      <c r="G262" s="15" t="str">
        <f t="shared" si="3"/>
        <v/>
      </c>
    </row>
    <row r="263" spans="2:7" ht="15">
      <c r="B263" s="19"/>
      <c r="C263" s="13"/>
      <c r="D263" s="100"/>
      <c r="E263" s="15"/>
      <c r="F263" s="15"/>
      <c r="G263" s="15" t="str">
        <f t="shared" si="3"/>
        <v/>
      </c>
    </row>
    <row r="264" spans="2:7" ht="15">
      <c r="B264" s="19"/>
      <c r="C264" s="13"/>
      <c r="D264" s="100"/>
      <c r="E264" s="15"/>
      <c r="F264" s="15"/>
      <c r="G264" s="15" t="str">
        <f t="shared" si="3"/>
        <v/>
      </c>
    </row>
    <row r="265" spans="2:7" ht="15">
      <c r="B265" s="19"/>
      <c r="C265" s="13"/>
      <c r="D265" s="100"/>
      <c r="E265" s="15"/>
      <c r="F265" s="15"/>
      <c r="G265" s="15" t="str">
        <f t="shared" si="3"/>
        <v/>
      </c>
    </row>
    <row r="266" spans="2:7" ht="15">
      <c r="B266" s="19"/>
      <c r="C266" s="13"/>
      <c r="D266" s="100"/>
      <c r="E266" s="15"/>
      <c r="F266" s="15"/>
      <c r="G266" s="15" t="str">
        <f t="shared" si="3"/>
        <v/>
      </c>
    </row>
    <row r="267" spans="2:7" ht="15">
      <c r="B267" s="19"/>
      <c r="C267" s="13"/>
      <c r="D267" s="100"/>
      <c r="E267" s="15"/>
      <c r="F267" s="15"/>
      <c r="G267" s="15" t="str">
        <f t="shared" si="3"/>
        <v/>
      </c>
    </row>
    <row r="268" spans="2:7" ht="15">
      <c r="B268" s="19"/>
      <c r="C268" s="13"/>
      <c r="D268" s="100"/>
      <c r="E268" s="15"/>
      <c r="F268" s="15"/>
      <c r="G268" s="15" t="str">
        <f t="shared" si="3"/>
        <v/>
      </c>
    </row>
    <row r="269" spans="2:7" ht="15">
      <c r="B269" s="19"/>
      <c r="C269" s="13"/>
      <c r="D269" s="100"/>
      <c r="E269" s="15"/>
      <c r="F269" s="15"/>
      <c r="G269" s="15" t="str">
        <f t="shared" ref="G269:G505" si="4">IF(OR(G268="",AND(B269="",E269="",F269="")),"",G268+E269-F269)</f>
        <v/>
      </c>
    </row>
    <row r="270" spans="2:7" ht="15">
      <c r="B270" s="19"/>
      <c r="C270" s="13"/>
      <c r="D270" s="100"/>
      <c r="E270" s="15"/>
      <c r="F270" s="15"/>
      <c r="G270" s="15" t="str">
        <f t="shared" si="4"/>
        <v/>
      </c>
    </row>
    <row r="271" spans="2:7" ht="15">
      <c r="B271" s="19"/>
      <c r="C271" s="13"/>
      <c r="D271" s="100"/>
      <c r="E271" s="15"/>
      <c r="F271" s="15"/>
      <c r="G271" s="15" t="str">
        <f t="shared" si="4"/>
        <v/>
      </c>
    </row>
    <row r="272" spans="2:7" ht="15">
      <c r="B272" s="19"/>
      <c r="C272" s="13"/>
      <c r="D272" s="100"/>
      <c r="E272" s="15"/>
      <c r="F272" s="15"/>
      <c r="G272" s="15" t="str">
        <f t="shared" si="4"/>
        <v/>
      </c>
    </row>
    <row r="273" spans="2:7" ht="15">
      <c r="B273" s="19"/>
      <c r="C273" s="13"/>
      <c r="D273" s="100"/>
      <c r="E273" s="15"/>
      <c r="F273" s="15"/>
      <c r="G273" s="15" t="str">
        <f t="shared" si="4"/>
        <v/>
      </c>
    </row>
    <row r="274" spans="2:7" ht="15">
      <c r="B274" s="19"/>
      <c r="C274" s="13"/>
      <c r="D274" s="100"/>
      <c r="E274" s="15"/>
      <c r="F274" s="15"/>
      <c r="G274" s="15" t="str">
        <f t="shared" si="4"/>
        <v/>
      </c>
    </row>
    <row r="275" spans="2:7" ht="15">
      <c r="B275" s="19"/>
      <c r="C275" s="13"/>
      <c r="D275" s="100"/>
      <c r="E275" s="15"/>
      <c r="F275" s="15"/>
      <c r="G275" s="15" t="str">
        <f t="shared" si="4"/>
        <v/>
      </c>
    </row>
    <row r="276" spans="2:7" ht="15">
      <c r="B276" s="19"/>
      <c r="C276" s="13"/>
      <c r="D276" s="100"/>
      <c r="E276" s="15"/>
      <c r="F276" s="15"/>
      <c r="G276" s="15" t="str">
        <f t="shared" si="4"/>
        <v/>
      </c>
    </row>
    <row r="277" spans="2:7" ht="15">
      <c r="B277" s="19"/>
      <c r="C277" s="13"/>
      <c r="D277" s="100"/>
      <c r="E277" s="15"/>
      <c r="F277" s="15"/>
      <c r="G277" s="15" t="str">
        <f t="shared" si="4"/>
        <v/>
      </c>
    </row>
    <row r="278" spans="2:7" ht="15">
      <c r="B278" s="19"/>
      <c r="C278" s="13"/>
      <c r="D278" s="100"/>
      <c r="E278" s="15"/>
      <c r="F278" s="15"/>
      <c r="G278" s="15" t="str">
        <f t="shared" si="4"/>
        <v/>
      </c>
    </row>
    <row r="279" spans="2:7" ht="15">
      <c r="B279" s="19"/>
      <c r="C279" s="13"/>
      <c r="D279" s="100"/>
      <c r="E279" s="15"/>
      <c r="F279" s="15"/>
      <c r="G279" s="15" t="str">
        <f t="shared" si="4"/>
        <v/>
      </c>
    </row>
    <row r="280" spans="2:7" ht="15">
      <c r="B280" s="19"/>
      <c r="C280" s="13"/>
      <c r="D280" s="100"/>
      <c r="E280" s="15"/>
      <c r="F280" s="15"/>
      <c r="G280" s="15" t="str">
        <f t="shared" si="4"/>
        <v/>
      </c>
    </row>
    <row r="281" spans="2:7" ht="15">
      <c r="B281" s="19"/>
      <c r="C281" s="13"/>
      <c r="D281" s="100"/>
      <c r="E281" s="15"/>
      <c r="F281" s="15"/>
      <c r="G281" s="15" t="str">
        <f t="shared" si="4"/>
        <v/>
      </c>
    </row>
    <row r="282" spans="2:7" ht="15">
      <c r="B282" s="19"/>
      <c r="C282" s="13"/>
      <c r="D282" s="100"/>
      <c r="E282" s="15"/>
      <c r="F282" s="15"/>
      <c r="G282" s="15" t="str">
        <f t="shared" si="4"/>
        <v/>
      </c>
    </row>
    <row r="283" spans="2:7" ht="15">
      <c r="B283" s="19"/>
      <c r="C283" s="13"/>
      <c r="D283" s="100"/>
      <c r="E283" s="15"/>
      <c r="F283" s="15"/>
      <c r="G283" s="15" t="str">
        <f t="shared" si="4"/>
        <v/>
      </c>
    </row>
    <row r="284" spans="2:7" ht="15">
      <c r="B284" s="19"/>
      <c r="C284" s="13"/>
      <c r="D284" s="100"/>
      <c r="E284" s="15"/>
      <c r="F284" s="15"/>
      <c r="G284" s="15" t="str">
        <f t="shared" si="4"/>
        <v/>
      </c>
    </row>
    <row r="285" spans="2:7" ht="15">
      <c r="B285" s="19"/>
      <c r="C285" s="13"/>
      <c r="D285" s="100"/>
      <c r="E285" s="15"/>
      <c r="F285" s="15"/>
      <c r="G285" s="15" t="str">
        <f t="shared" si="4"/>
        <v/>
      </c>
    </row>
    <row r="286" spans="2:7" ht="15">
      <c r="B286" s="19"/>
      <c r="C286" s="13"/>
      <c r="D286" s="100"/>
      <c r="E286" s="15"/>
      <c r="F286" s="15"/>
      <c r="G286" s="15" t="str">
        <f t="shared" si="4"/>
        <v/>
      </c>
    </row>
    <row r="287" spans="2:7" ht="15">
      <c r="B287" s="19"/>
      <c r="C287" s="13"/>
      <c r="D287" s="100"/>
      <c r="E287" s="15"/>
      <c r="F287" s="15"/>
      <c r="G287" s="15" t="str">
        <f t="shared" si="4"/>
        <v/>
      </c>
    </row>
    <row r="288" spans="2:7" ht="15">
      <c r="B288" s="19"/>
      <c r="C288" s="13"/>
      <c r="D288" s="100"/>
      <c r="E288" s="15"/>
      <c r="F288" s="15"/>
      <c r="G288" s="15" t="str">
        <f t="shared" si="4"/>
        <v/>
      </c>
    </row>
    <row r="289" spans="2:7" ht="15">
      <c r="B289" s="19"/>
      <c r="C289" s="13"/>
      <c r="D289" s="100"/>
      <c r="E289" s="15"/>
      <c r="F289" s="15"/>
      <c r="G289" s="15" t="str">
        <f t="shared" si="4"/>
        <v/>
      </c>
    </row>
    <row r="290" spans="2:7" ht="15">
      <c r="B290" s="19"/>
      <c r="C290" s="13"/>
      <c r="D290" s="100"/>
      <c r="E290" s="15"/>
      <c r="F290" s="15"/>
      <c r="G290" s="15" t="str">
        <f t="shared" si="4"/>
        <v/>
      </c>
    </row>
    <row r="291" spans="2:7" ht="15">
      <c r="B291" s="19"/>
      <c r="C291" s="13"/>
      <c r="D291" s="100"/>
      <c r="E291" s="15"/>
      <c r="F291" s="15"/>
      <c r="G291" s="15" t="str">
        <f t="shared" si="4"/>
        <v/>
      </c>
    </row>
    <row r="292" spans="2:7" ht="15">
      <c r="B292" s="19"/>
      <c r="C292" s="13"/>
      <c r="D292" s="100"/>
      <c r="E292" s="15"/>
      <c r="F292" s="15"/>
      <c r="G292" s="15" t="str">
        <f t="shared" si="4"/>
        <v/>
      </c>
    </row>
    <row r="293" spans="2:7" ht="15">
      <c r="B293" s="19"/>
      <c r="C293" s="13"/>
      <c r="D293" s="100"/>
      <c r="E293" s="15"/>
      <c r="F293" s="15"/>
      <c r="G293" s="15" t="str">
        <f t="shared" si="4"/>
        <v/>
      </c>
    </row>
    <row r="294" spans="2:7" ht="15">
      <c r="B294" s="19"/>
      <c r="C294" s="13"/>
      <c r="D294" s="100"/>
      <c r="E294" s="15"/>
      <c r="F294" s="15"/>
      <c r="G294" s="15" t="str">
        <f t="shared" si="4"/>
        <v/>
      </c>
    </row>
    <row r="295" spans="2:7" ht="15">
      <c r="B295" s="19"/>
      <c r="C295" s="13"/>
      <c r="D295" s="100"/>
      <c r="E295" s="15"/>
      <c r="F295" s="15"/>
      <c r="G295" s="15" t="str">
        <f t="shared" si="4"/>
        <v/>
      </c>
    </row>
    <row r="296" spans="2:7" ht="15">
      <c r="B296" s="19"/>
      <c r="C296" s="13"/>
      <c r="D296" s="100"/>
      <c r="E296" s="15"/>
      <c r="F296" s="15"/>
      <c r="G296" s="15" t="str">
        <f t="shared" si="4"/>
        <v/>
      </c>
    </row>
    <row r="297" spans="2:7" ht="15">
      <c r="B297" s="19"/>
      <c r="C297" s="13"/>
      <c r="D297" s="100"/>
      <c r="E297" s="15"/>
      <c r="F297" s="15"/>
      <c r="G297" s="15" t="str">
        <f t="shared" si="4"/>
        <v/>
      </c>
    </row>
    <row r="298" spans="2:7" ht="15">
      <c r="B298" s="19"/>
      <c r="C298" s="13"/>
      <c r="D298" s="100"/>
      <c r="E298" s="15"/>
      <c r="F298" s="15"/>
      <c r="G298" s="15" t="str">
        <f t="shared" si="4"/>
        <v/>
      </c>
    </row>
    <row r="299" spans="2:7" ht="15">
      <c r="B299" s="19"/>
      <c r="C299" s="13"/>
      <c r="D299" s="100"/>
      <c r="E299" s="15"/>
      <c r="F299" s="15"/>
      <c r="G299" s="15" t="str">
        <f t="shared" si="4"/>
        <v/>
      </c>
    </row>
    <row r="300" spans="2:7" ht="15">
      <c r="B300" s="19"/>
      <c r="C300" s="13"/>
      <c r="D300" s="100"/>
      <c r="E300" s="15"/>
      <c r="F300" s="15"/>
      <c r="G300" s="15" t="str">
        <f t="shared" si="4"/>
        <v/>
      </c>
    </row>
    <row r="301" spans="2:7" ht="15">
      <c r="B301" s="19"/>
      <c r="C301" s="13"/>
      <c r="D301" s="100"/>
      <c r="E301" s="15"/>
      <c r="F301" s="15"/>
      <c r="G301" s="15" t="str">
        <f t="shared" si="4"/>
        <v/>
      </c>
    </row>
    <row r="302" spans="2:7" ht="15">
      <c r="B302" s="19"/>
      <c r="C302" s="13"/>
      <c r="D302" s="100"/>
      <c r="E302" s="15"/>
      <c r="F302" s="15"/>
      <c r="G302" s="15" t="str">
        <f t="shared" si="4"/>
        <v/>
      </c>
    </row>
    <row r="303" spans="2:7" ht="15">
      <c r="B303" s="19"/>
      <c r="C303" s="13"/>
      <c r="D303" s="100"/>
      <c r="E303" s="15"/>
      <c r="F303" s="15"/>
      <c r="G303" s="15" t="str">
        <f t="shared" si="4"/>
        <v/>
      </c>
    </row>
    <row r="304" spans="2:7" ht="15">
      <c r="B304" s="19"/>
      <c r="C304" s="13"/>
      <c r="D304" s="100"/>
      <c r="E304" s="15"/>
      <c r="F304" s="15"/>
      <c r="G304" s="15" t="str">
        <f t="shared" si="4"/>
        <v/>
      </c>
    </row>
    <row r="305" spans="2:7" ht="15">
      <c r="B305" s="19"/>
      <c r="C305" s="13"/>
      <c r="D305" s="100"/>
      <c r="E305" s="15"/>
      <c r="F305" s="15"/>
      <c r="G305" s="15" t="str">
        <f t="shared" si="4"/>
        <v/>
      </c>
    </row>
    <row r="306" spans="2:7" ht="15">
      <c r="B306" s="19"/>
      <c r="C306" s="13"/>
      <c r="D306" s="100"/>
      <c r="E306" s="15"/>
      <c r="F306" s="15"/>
      <c r="G306" s="15" t="str">
        <f t="shared" si="4"/>
        <v/>
      </c>
    </row>
    <row r="307" spans="2:7" ht="15">
      <c r="B307" s="19"/>
      <c r="C307" s="13"/>
      <c r="D307" s="100"/>
      <c r="E307" s="15"/>
      <c r="F307" s="15"/>
      <c r="G307" s="15" t="str">
        <f t="shared" si="4"/>
        <v/>
      </c>
    </row>
    <row r="308" spans="2:7" ht="15">
      <c r="B308" s="19"/>
      <c r="C308" s="13"/>
      <c r="D308" s="100"/>
      <c r="E308" s="15"/>
      <c r="F308" s="15"/>
      <c r="G308" s="15" t="str">
        <f t="shared" si="4"/>
        <v/>
      </c>
    </row>
    <row r="309" spans="2:7" ht="15">
      <c r="B309" s="19"/>
      <c r="C309" s="13"/>
      <c r="D309" s="100"/>
      <c r="E309" s="15"/>
      <c r="F309" s="15"/>
      <c r="G309" s="15" t="str">
        <f t="shared" si="4"/>
        <v/>
      </c>
    </row>
    <row r="310" spans="2:7" ht="15">
      <c r="B310" s="19"/>
      <c r="C310" s="13"/>
      <c r="D310" s="100"/>
      <c r="E310" s="15"/>
      <c r="F310" s="15"/>
      <c r="G310" s="15" t="str">
        <f t="shared" si="4"/>
        <v/>
      </c>
    </row>
    <row r="311" spans="2:7" ht="15">
      <c r="B311" s="19"/>
      <c r="C311" s="13"/>
      <c r="D311" s="100"/>
      <c r="E311" s="15"/>
      <c r="F311" s="15"/>
      <c r="G311" s="15" t="str">
        <f t="shared" si="4"/>
        <v/>
      </c>
    </row>
    <row r="312" spans="2:7" ht="15">
      <c r="B312" s="19"/>
      <c r="C312" s="13"/>
      <c r="D312" s="100"/>
      <c r="E312" s="15"/>
      <c r="F312" s="15"/>
      <c r="G312" s="15" t="str">
        <f t="shared" si="4"/>
        <v/>
      </c>
    </row>
    <row r="313" spans="2:7" ht="15">
      <c r="B313" s="19"/>
      <c r="C313" s="13"/>
      <c r="D313" s="100"/>
      <c r="E313" s="15"/>
      <c r="F313" s="15"/>
      <c r="G313" s="15" t="str">
        <f t="shared" si="4"/>
        <v/>
      </c>
    </row>
    <row r="314" spans="2:7" ht="15">
      <c r="B314" s="19"/>
      <c r="C314" s="13"/>
      <c r="D314" s="100"/>
      <c r="E314" s="15"/>
      <c r="F314" s="15"/>
      <c r="G314" s="15" t="str">
        <f t="shared" si="4"/>
        <v/>
      </c>
    </row>
    <row r="315" spans="2:7" ht="15">
      <c r="B315" s="19"/>
      <c r="C315" s="13"/>
      <c r="D315" s="100"/>
      <c r="E315" s="15"/>
      <c r="F315" s="15"/>
      <c r="G315" s="15" t="str">
        <f t="shared" si="4"/>
        <v/>
      </c>
    </row>
    <row r="316" spans="2:7" ht="15">
      <c r="B316" s="19"/>
      <c r="C316" s="13"/>
      <c r="D316" s="100"/>
      <c r="E316" s="15"/>
      <c r="F316" s="15"/>
      <c r="G316" s="15" t="str">
        <f t="shared" si="4"/>
        <v/>
      </c>
    </row>
    <row r="317" spans="2:7" ht="15">
      <c r="B317" s="19"/>
      <c r="C317" s="13"/>
      <c r="D317" s="100"/>
      <c r="E317" s="15"/>
      <c r="F317" s="15"/>
      <c r="G317" s="15" t="str">
        <f t="shared" si="4"/>
        <v/>
      </c>
    </row>
    <row r="318" spans="2:7" ht="15">
      <c r="B318" s="19"/>
      <c r="C318" s="13"/>
      <c r="D318" s="100"/>
      <c r="E318" s="15"/>
      <c r="F318" s="15"/>
      <c r="G318" s="15" t="str">
        <f t="shared" si="4"/>
        <v/>
      </c>
    </row>
    <row r="319" spans="2:7" ht="15">
      <c r="B319" s="19"/>
      <c r="C319" s="13"/>
      <c r="D319" s="100"/>
      <c r="E319" s="15"/>
      <c r="F319" s="15"/>
      <c r="G319" s="15" t="str">
        <f t="shared" si="4"/>
        <v/>
      </c>
    </row>
    <row r="320" spans="2:7" ht="15">
      <c r="B320" s="19"/>
      <c r="C320" s="13"/>
      <c r="D320" s="100"/>
      <c r="E320" s="15"/>
      <c r="F320" s="15"/>
      <c r="G320" s="15" t="str">
        <f t="shared" si="4"/>
        <v/>
      </c>
    </row>
    <row r="321" spans="2:7" ht="15">
      <c r="B321" s="19"/>
      <c r="C321" s="13"/>
      <c r="D321" s="100"/>
      <c r="E321" s="15"/>
      <c r="F321" s="15"/>
      <c r="G321" s="15" t="str">
        <f t="shared" si="4"/>
        <v/>
      </c>
    </row>
    <row r="322" spans="2:7" ht="15">
      <c r="B322" s="19"/>
      <c r="C322" s="13"/>
      <c r="D322" s="100"/>
      <c r="E322" s="15"/>
      <c r="F322" s="15"/>
      <c r="G322" s="15" t="str">
        <f t="shared" si="4"/>
        <v/>
      </c>
    </row>
    <row r="323" spans="2:7" ht="15">
      <c r="B323" s="19"/>
      <c r="C323" s="13"/>
      <c r="D323" s="100"/>
      <c r="E323" s="15"/>
      <c r="F323" s="15"/>
      <c r="G323" s="15" t="str">
        <f t="shared" si="4"/>
        <v/>
      </c>
    </row>
    <row r="324" spans="2:7" ht="15">
      <c r="B324" s="19"/>
      <c r="C324" s="13"/>
      <c r="D324" s="100"/>
      <c r="E324" s="15"/>
      <c r="F324" s="15"/>
      <c r="G324" s="15" t="str">
        <f t="shared" si="4"/>
        <v/>
      </c>
    </row>
    <row r="325" spans="2:7" ht="15">
      <c r="B325" s="19"/>
      <c r="C325" s="13"/>
      <c r="D325" s="100"/>
      <c r="E325" s="15"/>
      <c r="F325" s="15"/>
      <c r="G325" s="15" t="str">
        <f t="shared" si="4"/>
        <v/>
      </c>
    </row>
    <row r="326" spans="2:7" ht="15">
      <c r="B326" s="19"/>
      <c r="C326" s="13"/>
      <c r="D326" s="100"/>
      <c r="E326" s="15"/>
      <c r="F326" s="15"/>
      <c r="G326" s="15" t="str">
        <f t="shared" si="4"/>
        <v/>
      </c>
    </row>
    <row r="327" spans="2:7" ht="15">
      <c r="B327" s="19"/>
      <c r="C327" s="13"/>
      <c r="D327" s="100"/>
      <c r="E327" s="15"/>
      <c r="F327" s="15"/>
      <c r="G327" s="15" t="str">
        <f t="shared" si="4"/>
        <v/>
      </c>
    </row>
    <row r="328" spans="2:7" ht="15">
      <c r="B328" s="19"/>
      <c r="C328" s="13"/>
      <c r="D328" s="100"/>
      <c r="E328" s="15"/>
      <c r="F328" s="15"/>
      <c r="G328" s="15" t="str">
        <f t="shared" si="4"/>
        <v/>
      </c>
    </row>
    <row r="329" spans="2:7" ht="15">
      <c r="B329" s="19"/>
      <c r="C329" s="13"/>
      <c r="D329" s="100"/>
      <c r="E329" s="15"/>
      <c r="F329" s="15"/>
      <c r="G329" s="15" t="str">
        <f t="shared" si="4"/>
        <v/>
      </c>
    </row>
    <row r="330" spans="2:7" ht="15">
      <c r="B330" s="19"/>
      <c r="C330" s="13"/>
      <c r="D330" s="100"/>
      <c r="E330" s="15"/>
      <c r="F330" s="15"/>
      <c r="G330" s="15" t="str">
        <f t="shared" si="4"/>
        <v/>
      </c>
    </row>
    <row r="331" spans="2:7" ht="15">
      <c r="B331" s="19"/>
      <c r="C331" s="13"/>
      <c r="D331" s="100"/>
      <c r="E331" s="15"/>
      <c r="F331" s="15"/>
      <c r="G331" s="15" t="str">
        <f t="shared" si="4"/>
        <v/>
      </c>
    </row>
    <row r="332" spans="2:7" ht="15">
      <c r="B332" s="19"/>
      <c r="C332" s="13"/>
      <c r="D332" s="100"/>
      <c r="E332" s="15"/>
      <c r="F332" s="15"/>
      <c r="G332" s="15" t="str">
        <f t="shared" si="4"/>
        <v/>
      </c>
    </row>
    <row r="333" spans="2:7" ht="15">
      <c r="B333" s="19"/>
      <c r="C333" s="13"/>
      <c r="D333" s="100"/>
      <c r="E333" s="15"/>
      <c r="F333" s="15"/>
      <c r="G333" s="15" t="str">
        <f t="shared" si="4"/>
        <v/>
      </c>
    </row>
    <row r="334" spans="2:7" ht="15">
      <c r="B334" s="19"/>
      <c r="C334" s="13"/>
      <c r="D334" s="100"/>
      <c r="E334" s="15"/>
      <c r="F334" s="15"/>
      <c r="G334" s="15" t="str">
        <f t="shared" si="4"/>
        <v/>
      </c>
    </row>
    <row r="335" spans="2:7" ht="15">
      <c r="B335" s="19"/>
      <c r="C335" s="13"/>
      <c r="D335" s="100"/>
      <c r="E335" s="15"/>
      <c r="F335" s="15"/>
      <c r="G335" s="15" t="str">
        <f t="shared" si="4"/>
        <v/>
      </c>
    </row>
    <row r="336" spans="2:7" ht="15">
      <c r="B336" s="19"/>
      <c r="C336" s="13"/>
      <c r="D336" s="100"/>
      <c r="E336" s="15"/>
      <c r="F336" s="15"/>
      <c r="G336" s="15" t="str">
        <f t="shared" si="4"/>
        <v/>
      </c>
    </row>
    <row r="337" spans="2:7" ht="15">
      <c r="B337" s="19"/>
      <c r="C337" s="13"/>
      <c r="D337" s="100"/>
      <c r="E337" s="15"/>
      <c r="F337" s="15"/>
      <c r="G337" s="15" t="str">
        <f t="shared" si="4"/>
        <v/>
      </c>
    </row>
    <row r="338" spans="2:7" ht="15">
      <c r="B338" s="19"/>
      <c r="C338" s="13"/>
      <c r="D338" s="100"/>
      <c r="E338" s="15"/>
      <c r="F338" s="15"/>
      <c r="G338" s="15" t="str">
        <f t="shared" si="4"/>
        <v/>
      </c>
    </row>
    <row r="339" spans="2:7" ht="15">
      <c r="B339" s="19"/>
      <c r="C339" s="13"/>
      <c r="D339" s="100"/>
      <c r="E339" s="15"/>
      <c r="F339" s="15"/>
      <c r="G339" s="15" t="str">
        <f t="shared" si="4"/>
        <v/>
      </c>
    </row>
    <row r="340" spans="2:7" ht="15">
      <c r="B340" s="19"/>
      <c r="C340" s="13"/>
      <c r="D340" s="100"/>
      <c r="E340" s="15"/>
      <c r="F340" s="15"/>
      <c r="G340" s="15" t="str">
        <f t="shared" si="4"/>
        <v/>
      </c>
    </row>
    <row r="341" spans="2:7" ht="15">
      <c r="B341" s="19"/>
      <c r="C341" s="13"/>
      <c r="D341" s="100"/>
      <c r="E341" s="15"/>
      <c r="F341" s="15"/>
      <c r="G341" s="15" t="str">
        <f t="shared" si="4"/>
        <v/>
      </c>
    </row>
    <row r="342" spans="2:7" ht="15">
      <c r="B342" s="19"/>
      <c r="C342" s="13"/>
      <c r="D342" s="100"/>
      <c r="E342" s="15"/>
      <c r="F342" s="15"/>
      <c r="G342" s="15" t="str">
        <f t="shared" si="4"/>
        <v/>
      </c>
    </row>
    <row r="343" spans="2:7" ht="15">
      <c r="B343" s="19"/>
      <c r="C343" s="13"/>
      <c r="D343" s="100"/>
      <c r="E343" s="15"/>
      <c r="F343" s="15"/>
      <c r="G343" s="15" t="str">
        <f t="shared" si="4"/>
        <v/>
      </c>
    </row>
    <row r="344" spans="2:7" ht="15">
      <c r="B344" s="19"/>
      <c r="C344" s="13"/>
      <c r="D344" s="100"/>
      <c r="E344" s="15"/>
      <c r="F344" s="15"/>
      <c r="G344" s="15" t="str">
        <f t="shared" si="4"/>
        <v/>
      </c>
    </row>
    <row r="345" spans="2:7" ht="15">
      <c r="B345" s="19"/>
      <c r="C345" s="13"/>
      <c r="D345" s="100"/>
      <c r="E345" s="15"/>
      <c r="F345" s="15"/>
      <c r="G345" s="15" t="str">
        <f t="shared" si="4"/>
        <v/>
      </c>
    </row>
    <row r="346" spans="2:7" ht="15">
      <c r="B346" s="19"/>
      <c r="C346" s="13"/>
      <c r="D346" s="100"/>
      <c r="E346" s="15"/>
      <c r="F346" s="15"/>
      <c r="G346" s="15" t="str">
        <f t="shared" si="4"/>
        <v/>
      </c>
    </row>
    <row r="347" spans="2:7" ht="15">
      <c r="B347" s="19"/>
      <c r="C347" s="13"/>
      <c r="D347" s="100"/>
      <c r="E347" s="15"/>
      <c r="F347" s="15"/>
      <c r="G347" s="15" t="str">
        <f t="shared" si="4"/>
        <v/>
      </c>
    </row>
    <row r="348" spans="2:7" ht="15">
      <c r="B348" s="19"/>
      <c r="C348" s="13"/>
      <c r="D348" s="100"/>
      <c r="E348" s="15"/>
      <c r="F348" s="15"/>
      <c r="G348" s="15" t="str">
        <f t="shared" si="4"/>
        <v/>
      </c>
    </row>
    <row r="349" spans="2:7" ht="15">
      <c r="B349" s="19"/>
      <c r="C349" s="13"/>
      <c r="D349" s="100"/>
      <c r="E349" s="15"/>
      <c r="F349" s="15"/>
      <c r="G349" s="15" t="str">
        <f t="shared" si="4"/>
        <v/>
      </c>
    </row>
    <row r="350" spans="2:7" ht="15">
      <c r="B350" s="19"/>
      <c r="C350" s="13"/>
      <c r="D350" s="100"/>
      <c r="E350" s="15"/>
      <c r="F350" s="15"/>
      <c r="G350" s="15" t="str">
        <f t="shared" si="4"/>
        <v/>
      </c>
    </row>
    <row r="351" spans="2:7" ht="15">
      <c r="B351" s="19"/>
      <c r="C351" s="13"/>
      <c r="D351" s="100"/>
      <c r="E351" s="15"/>
      <c r="F351" s="15"/>
      <c r="G351" s="15" t="str">
        <f t="shared" si="4"/>
        <v/>
      </c>
    </row>
    <row r="352" spans="2:7" ht="15">
      <c r="B352" s="19"/>
      <c r="C352" s="13"/>
      <c r="D352" s="100"/>
      <c r="E352" s="15"/>
      <c r="F352" s="15"/>
      <c r="G352" s="15" t="str">
        <f t="shared" si="4"/>
        <v/>
      </c>
    </row>
    <row r="353" spans="2:7" ht="15">
      <c r="B353" s="19"/>
      <c r="C353" s="13"/>
      <c r="D353" s="100"/>
      <c r="E353" s="15"/>
      <c r="F353" s="15"/>
      <c r="G353" s="15" t="str">
        <f t="shared" si="4"/>
        <v/>
      </c>
    </row>
    <row r="354" spans="2:7" ht="15">
      <c r="B354" s="19"/>
      <c r="C354" s="13"/>
      <c r="D354" s="100"/>
      <c r="E354" s="15"/>
      <c r="F354" s="15"/>
      <c r="G354" s="15" t="str">
        <f t="shared" si="4"/>
        <v/>
      </c>
    </row>
    <row r="355" spans="2:7" ht="15">
      <c r="B355" s="19"/>
      <c r="C355" s="13"/>
      <c r="D355" s="100"/>
      <c r="E355" s="15"/>
      <c r="F355" s="15"/>
      <c r="G355" s="15" t="str">
        <f t="shared" si="4"/>
        <v/>
      </c>
    </row>
    <row r="356" spans="2:7" ht="15">
      <c r="B356" s="19"/>
      <c r="C356" s="13"/>
      <c r="D356" s="100"/>
      <c r="E356" s="15"/>
      <c r="F356" s="15"/>
      <c r="G356" s="15" t="str">
        <f t="shared" si="4"/>
        <v/>
      </c>
    </row>
    <row r="357" spans="2:7" ht="15">
      <c r="B357" s="19"/>
      <c r="C357" s="13"/>
      <c r="D357" s="100"/>
      <c r="E357" s="15"/>
      <c r="F357" s="15"/>
      <c r="G357" s="15" t="str">
        <f t="shared" si="4"/>
        <v/>
      </c>
    </row>
    <row r="358" spans="2:7" ht="15">
      <c r="B358" s="19"/>
      <c r="C358" s="13"/>
      <c r="D358" s="100"/>
      <c r="E358" s="15"/>
      <c r="F358" s="15"/>
      <c r="G358" s="15" t="str">
        <f t="shared" si="4"/>
        <v/>
      </c>
    </row>
    <row r="359" spans="2:7" ht="15">
      <c r="B359" s="19"/>
      <c r="C359" s="13"/>
      <c r="D359" s="100"/>
      <c r="E359" s="15"/>
      <c r="F359" s="15"/>
      <c r="G359" s="15" t="str">
        <f t="shared" si="4"/>
        <v/>
      </c>
    </row>
    <row r="360" spans="2:7" ht="15">
      <c r="B360" s="19"/>
      <c r="C360" s="13"/>
      <c r="D360" s="100"/>
      <c r="E360" s="15"/>
      <c r="F360" s="15"/>
      <c r="G360" s="15" t="str">
        <f t="shared" si="4"/>
        <v/>
      </c>
    </row>
    <row r="361" spans="2:7" ht="15">
      <c r="B361" s="19"/>
      <c r="C361" s="13"/>
      <c r="D361" s="100"/>
      <c r="E361" s="15"/>
      <c r="F361" s="15"/>
      <c r="G361" s="15" t="str">
        <f t="shared" si="4"/>
        <v/>
      </c>
    </row>
    <row r="362" spans="2:7" ht="15">
      <c r="B362" s="19"/>
      <c r="C362" s="13"/>
      <c r="D362" s="100"/>
      <c r="E362" s="15"/>
      <c r="F362" s="15"/>
      <c r="G362" s="15" t="str">
        <f t="shared" si="4"/>
        <v/>
      </c>
    </row>
    <row r="363" spans="2:7" ht="15">
      <c r="B363" s="19"/>
      <c r="C363" s="13"/>
      <c r="D363" s="100"/>
      <c r="E363" s="15"/>
      <c r="F363" s="15"/>
      <c r="G363" s="15" t="str">
        <f t="shared" si="4"/>
        <v/>
      </c>
    </row>
    <row r="364" spans="2:7" ht="15">
      <c r="B364" s="19"/>
      <c r="C364" s="13"/>
      <c r="D364" s="100"/>
      <c r="E364" s="15"/>
      <c r="F364" s="15"/>
      <c r="G364" s="15" t="str">
        <f t="shared" si="4"/>
        <v/>
      </c>
    </row>
    <row r="365" spans="2:7" ht="15">
      <c r="B365" s="19"/>
      <c r="C365" s="13"/>
      <c r="D365" s="100"/>
      <c r="E365" s="15"/>
      <c r="F365" s="15"/>
      <c r="G365" s="15" t="str">
        <f t="shared" si="4"/>
        <v/>
      </c>
    </row>
    <row r="366" spans="2:7" ht="15">
      <c r="B366" s="19"/>
      <c r="C366" s="13"/>
      <c r="D366" s="100"/>
      <c r="E366" s="15"/>
      <c r="F366" s="15"/>
      <c r="G366" s="15" t="str">
        <f t="shared" si="4"/>
        <v/>
      </c>
    </row>
    <row r="367" spans="2:7" ht="15">
      <c r="B367" s="19"/>
      <c r="C367" s="13"/>
      <c r="D367" s="100"/>
      <c r="E367" s="15"/>
      <c r="F367" s="15"/>
      <c r="G367" s="15" t="str">
        <f t="shared" si="4"/>
        <v/>
      </c>
    </row>
    <row r="368" spans="2:7" ht="15">
      <c r="B368" s="19"/>
      <c r="C368" s="13"/>
      <c r="D368" s="100"/>
      <c r="E368" s="15"/>
      <c r="F368" s="15"/>
      <c r="G368" s="15" t="str">
        <f t="shared" si="4"/>
        <v/>
      </c>
    </row>
    <row r="369" spans="2:7" ht="15">
      <c r="B369" s="19"/>
      <c r="C369" s="13"/>
      <c r="D369" s="100"/>
      <c r="E369" s="15"/>
      <c r="F369" s="15"/>
      <c r="G369" s="15" t="str">
        <f t="shared" si="4"/>
        <v/>
      </c>
    </row>
    <row r="370" spans="2:7" ht="15">
      <c r="B370" s="19"/>
      <c r="C370" s="13"/>
      <c r="D370" s="100"/>
      <c r="E370" s="15"/>
      <c r="F370" s="15"/>
      <c r="G370" s="15" t="str">
        <f t="shared" si="4"/>
        <v/>
      </c>
    </row>
    <row r="371" spans="2:7" ht="15">
      <c r="B371" s="19"/>
      <c r="C371" s="13"/>
      <c r="D371" s="100"/>
      <c r="E371" s="15"/>
      <c r="F371" s="15"/>
      <c r="G371" s="15" t="str">
        <f t="shared" si="4"/>
        <v/>
      </c>
    </row>
    <row r="372" spans="2:7" ht="15">
      <c r="B372" s="19"/>
      <c r="C372" s="13"/>
      <c r="D372" s="100"/>
      <c r="E372" s="15"/>
      <c r="F372" s="15"/>
      <c r="G372" s="15" t="str">
        <f t="shared" si="4"/>
        <v/>
      </c>
    </row>
    <row r="373" spans="2:7" ht="15">
      <c r="B373" s="19"/>
      <c r="C373" s="13"/>
      <c r="D373" s="100"/>
      <c r="E373" s="15"/>
      <c r="F373" s="15"/>
      <c r="G373" s="15" t="str">
        <f t="shared" si="4"/>
        <v/>
      </c>
    </row>
    <row r="374" spans="2:7" ht="15">
      <c r="B374" s="19"/>
      <c r="C374" s="13"/>
      <c r="D374" s="100"/>
      <c r="E374" s="15"/>
      <c r="F374" s="15"/>
      <c r="G374" s="15" t="str">
        <f t="shared" si="4"/>
        <v/>
      </c>
    </row>
    <row r="375" spans="2:7" ht="15">
      <c r="B375" s="19"/>
      <c r="C375" s="13"/>
      <c r="D375" s="100"/>
      <c r="E375" s="15"/>
      <c r="F375" s="15"/>
      <c r="G375" s="15" t="str">
        <f t="shared" si="4"/>
        <v/>
      </c>
    </row>
    <row r="376" spans="2:7" ht="15">
      <c r="B376" s="19"/>
      <c r="C376" s="13"/>
      <c r="D376" s="100"/>
      <c r="E376" s="15"/>
      <c r="F376" s="15"/>
      <c r="G376" s="15" t="str">
        <f t="shared" si="4"/>
        <v/>
      </c>
    </row>
    <row r="377" spans="2:7" ht="15">
      <c r="B377" s="19"/>
      <c r="C377" s="13"/>
      <c r="D377" s="100"/>
      <c r="E377" s="15"/>
      <c r="F377" s="15"/>
      <c r="G377" s="15" t="str">
        <f t="shared" si="4"/>
        <v/>
      </c>
    </row>
    <row r="378" spans="2:7" ht="15">
      <c r="B378" s="19"/>
      <c r="C378" s="13"/>
      <c r="D378" s="100"/>
      <c r="E378" s="15"/>
      <c r="F378" s="15"/>
      <c r="G378" s="15" t="str">
        <f t="shared" si="4"/>
        <v/>
      </c>
    </row>
    <row r="379" spans="2:7" ht="15">
      <c r="B379" s="19"/>
      <c r="C379" s="13"/>
      <c r="D379" s="100"/>
      <c r="E379" s="15"/>
      <c r="F379" s="15"/>
      <c r="G379" s="15" t="str">
        <f t="shared" si="4"/>
        <v/>
      </c>
    </row>
    <row r="380" spans="2:7" ht="15">
      <c r="B380" s="19"/>
      <c r="C380" s="13"/>
      <c r="D380" s="100"/>
      <c r="E380" s="15"/>
      <c r="F380" s="15"/>
      <c r="G380" s="15" t="str">
        <f t="shared" si="4"/>
        <v/>
      </c>
    </row>
    <row r="381" spans="2:7" ht="15">
      <c r="B381" s="19"/>
      <c r="C381" s="13"/>
      <c r="D381" s="100"/>
      <c r="E381" s="15"/>
      <c r="F381" s="15"/>
      <c r="G381" s="15" t="str">
        <f t="shared" si="4"/>
        <v/>
      </c>
    </row>
    <row r="382" spans="2:7" ht="15">
      <c r="B382" s="19"/>
      <c r="C382" s="13"/>
      <c r="D382" s="100"/>
      <c r="E382" s="15"/>
      <c r="F382" s="15"/>
      <c r="G382" s="15" t="str">
        <f t="shared" si="4"/>
        <v/>
      </c>
    </row>
    <row r="383" spans="2:7" ht="15">
      <c r="B383" s="19"/>
      <c r="C383" s="13"/>
      <c r="D383" s="100"/>
      <c r="E383" s="15"/>
      <c r="F383" s="15"/>
      <c r="G383" s="15" t="str">
        <f t="shared" si="4"/>
        <v/>
      </c>
    </row>
    <row r="384" spans="2:7" ht="15">
      <c r="B384" s="19"/>
      <c r="C384" s="13"/>
      <c r="D384" s="100"/>
      <c r="E384" s="15"/>
      <c r="F384" s="15"/>
      <c r="G384" s="15" t="str">
        <f t="shared" si="4"/>
        <v/>
      </c>
    </row>
    <row r="385" spans="2:7" ht="15">
      <c r="B385" s="19"/>
      <c r="C385" s="13"/>
      <c r="D385" s="100"/>
      <c r="E385" s="15"/>
      <c r="F385" s="15"/>
      <c r="G385" s="15" t="str">
        <f t="shared" si="4"/>
        <v/>
      </c>
    </row>
    <row r="386" spans="2:7" ht="15">
      <c r="B386" s="19"/>
      <c r="C386" s="13"/>
      <c r="D386" s="100"/>
      <c r="E386" s="15"/>
      <c r="F386" s="15"/>
      <c r="G386" s="15" t="str">
        <f t="shared" si="4"/>
        <v/>
      </c>
    </row>
    <row r="387" spans="2:7" ht="15">
      <c r="B387" s="19"/>
      <c r="C387" s="13"/>
      <c r="D387" s="100"/>
      <c r="E387" s="15"/>
      <c r="F387" s="15"/>
      <c r="G387" s="15" t="str">
        <f t="shared" si="4"/>
        <v/>
      </c>
    </row>
    <row r="388" spans="2:7" ht="15">
      <c r="B388" s="19"/>
      <c r="C388" s="13"/>
      <c r="D388" s="100"/>
      <c r="E388" s="15"/>
      <c r="F388" s="15"/>
      <c r="G388" s="15" t="str">
        <f t="shared" si="4"/>
        <v/>
      </c>
    </row>
    <row r="389" spans="2:7" ht="15">
      <c r="B389" s="19"/>
      <c r="C389" s="13"/>
      <c r="D389" s="100"/>
      <c r="E389" s="15"/>
      <c r="F389" s="15"/>
      <c r="G389" s="15" t="str">
        <f t="shared" si="4"/>
        <v/>
      </c>
    </row>
    <row r="390" spans="2:7" ht="15">
      <c r="B390" s="19"/>
      <c r="C390" s="13"/>
      <c r="D390" s="100"/>
      <c r="E390" s="15"/>
      <c r="F390" s="15"/>
      <c r="G390" s="15" t="str">
        <f t="shared" si="4"/>
        <v/>
      </c>
    </row>
    <row r="391" spans="2:7" ht="15">
      <c r="B391" s="19"/>
      <c r="C391" s="13"/>
      <c r="D391" s="100"/>
      <c r="E391" s="15"/>
      <c r="F391" s="15"/>
      <c r="G391" s="15" t="str">
        <f t="shared" si="4"/>
        <v/>
      </c>
    </row>
    <row r="392" spans="2:7" ht="15">
      <c r="B392" s="19"/>
      <c r="C392" s="13"/>
      <c r="D392" s="100"/>
      <c r="E392" s="15"/>
      <c r="F392" s="15"/>
      <c r="G392" s="15" t="str">
        <f t="shared" si="4"/>
        <v/>
      </c>
    </row>
    <row r="393" spans="2:7" ht="15">
      <c r="B393" s="19"/>
      <c r="C393" s="13"/>
      <c r="D393" s="100"/>
      <c r="E393" s="15"/>
      <c r="F393" s="15"/>
      <c r="G393" s="15" t="str">
        <f t="shared" si="4"/>
        <v/>
      </c>
    </row>
    <row r="394" spans="2:7" ht="15">
      <c r="B394" s="19"/>
      <c r="C394" s="13"/>
      <c r="D394" s="100"/>
      <c r="E394" s="15"/>
      <c r="F394" s="15"/>
      <c r="G394" s="15" t="str">
        <f t="shared" si="4"/>
        <v/>
      </c>
    </row>
    <row r="395" spans="2:7" ht="15">
      <c r="B395" s="19"/>
      <c r="C395" s="13"/>
      <c r="D395" s="100"/>
      <c r="E395" s="15"/>
      <c r="F395" s="15"/>
      <c r="G395" s="15" t="str">
        <f t="shared" si="4"/>
        <v/>
      </c>
    </row>
    <row r="396" spans="2:7" ht="15">
      <c r="B396" s="19"/>
      <c r="C396" s="13"/>
      <c r="D396" s="100"/>
      <c r="E396" s="15"/>
      <c r="F396" s="15"/>
      <c r="G396" s="15" t="str">
        <f t="shared" si="4"/>
        <v/>
      </c>
    </row>
    <row r="397" spans="2:7" ht="15">
      <c r="B397" s="19"/>
      <c r="C397" s="13"/>
      <c r="D397" s="100"/>
      <c r="E397" s="15"/>
      <c r="F397" s="15"/>
      <c r="G397" s="15" t="str">
        <f t="shared" si="4"/>
        <v/>
      </c>
    </row>
    <row r="398" spans="2:7" ht="15">
      <c r="B398" s="19"/>
      <c r="C398" s="13"/>
      <c r="D398" s="100"/>
      <c r="E398" s="15"/>
      <c r="F398" s="15"/>
      <c r="G398" s="15" t="str">
        <f t="shared" si="4"/>
        <v/>
      </c>
    </row>
    <row r="399" spans="2:7" ht="15">
      <c r="B399" s="19"/>
      <c r="C399" s="13"/>
      <c r="D399" s="100"/>
      <c r="E399" s="15"/>
      <c r="F399" s="15"/>
      <c r="G399" s="15" t="str">
        <f t="shared" si="4"/>
        <v/>
      </c>
    </row>
    <row r="400" spans="2:7" ht="15">
      <c r="B400" s="19"/>
      <c r="C400" s="13"/>
      <c r="D400" s="100"/>
      <c r="E400" s="15"/>
      <c r="F400" s="15"/>
      <c r="G400" s="15" t="str">
        <f t="shared" si="4"/>
        <v/>
      </c>
    </row>
    <row r="401" spans="2:7" ht="15">
      <c r="B401" s="19"/>
      <c r="C401" s="13"/>
      <c r="D401" s="100"/>
      <c r="E401" s="15"/>
      <c r="F401" s="15"/>
      <c r="G401" s="15" t="str">
        <f t="shared" si="4"/>
        <v/>
      </c>
    </row>
    <row r="402" spans="2:7" ht="15">
      <c r="B402" s="19"/>
      <c r="C402" s="13"/>
      <c r="D402" s="100"/>
      <c r="E402" s="15"/>
      <c r="F402" s="15"/>
      <c r="G402" s="15" t="str">
        <f t="shared" si="4"/>
        <v/>
      </c>
    </row>
    <row r="403" spans="2:7" ht="15">
      <c r="B403" s="19"/>
      <c r="C403" s="13"/>
      <c r="D403" s="100"/>
      <c r="E403" s="15"/>
      <c r="F403" s="15"/>
      <c r="G403" s="15" t="str">
        <f t="shared" si="4"/>
        <v/>
      </c>
    </row>
    <row r="404" spans="2:7" ht="15">
      <c r="B404" s="19"/>
      <c r="C404" s="13"/>
      <c r="D404" s="100"/>
      <c r="E404" s="15"/>
      <c r="F404" s="15"/>
      <c r="G404" s="15" t="str">
        <f t="shared" si="4"/>
        <v/>
      </c>
    </row>
    <row r="405" spans="2:7" ht="15">
      <c r="B405" s="19"/>
      <c r="C405" s="13"/>
      <c r="D405" s="100"/>
      <c r="E405" s="15"/>
      <c r="F405" s="15"/>
      <c r="G405" s="15" t="str">
        <f t="shared" si="4"/>
        <v/>
      </c>
    </row>
    <row r="406" spans="2:7" ht="15">
      <c r="B406" s="19"/>
      <c r="C406" s="13"/>
      <c r="D406" s="100"/>
      <c r="E406" s="15"/>
      <c r="F406" s="15"/>
      <c r="G406" s="15" t="str">
        <f t="shared" si="4"/>
        <v/>
      </c>
    </row>
    <row r="407" spans="2:7" ht="15">
      <c r="B407" s="19"/>
      <c r="C407" s="13"/>
      <c r="D407" s="100"/>
      <c r="E407" s="15"/>
      <c r="F407" s="15"/>
      <c r="G407" s="15" t="str">
        <f t="shared" si="4"/>
        <v/>
      </c>
    </row>
    <row r="408" spans="2:7" ht="15">
      <c r="B408" s="19"/>
      <c r="C408" s="13"/>
      <c r="D408" s="100"/>
      <c r="E408" s="15"/>
      <c r="F408" s="15"/>
      <c r="G408" s="15" t="str">
        <f t="shared" si="4"/>
        <v/>
      </c>
    </row>
    <row r="409" spans="2:7" ht="15">
      <c r="B409" s="19"/>
      <c r="C409" s="13"/>
      <c r="D409" s="100"/>
      <c r="E409" s="15"/>
      <c r="F409" s="15"/>
      <c r="G409" s="15" t="str">
        <f t="shared" si="4"/>
        <v/>
      </c>
    </row>
    <row r="410" spans="2:7" ht="15">
      <c r="B410" s="19"/>
      <c r="C410" s="13"/>
      <c r="D410" s="100"/>
      <c r="E410" s="15"/>
      <c r="F410" s="15"/>
      <c r="G410" s="15" t="str">
        <f t="shared" si="4"/>
        <v/>
      </c>
    </row>
    <row r="411" spans="2:7" ht="15">
      <c r="B411" s="19"/>
      <c r="C411" s="13"/>
      <c r="D411" s="100"/>
      <c r="E411" s="15"/>
      <c r="F411" s="15"/>
      <c r="G411" s="15" t="str">
        <f t="shared" si="4"/>
        <v/>
      </c>
    </row>
    <row r="412" spans="2:7" ht="15">
      <c r="B412" s="19"/>
      <c r="C412" s="13"/>
      <c r="D412" s="100"/>
      <c r="E412" s="15"/>
      <c r="F412" s="15"/>
      <c r="G412" s="15" t="str">
        <f t="shared" si="4"/>
        <v/>
      </c>
    </row>
    <row r="413" spans="2:7" ht="15">
      <c r="B413" s="19"/>
      <c r="C413" s="13"/>
      <c r="D413" s="100"/>
      <c r="E413" s="15"/>
      <c r="F413" s="15"/>
      <c r="G413" s="15" t="str">
        <f t="shared" si="4"/>
        <v/>
      </c>
    </row>
    <row r="414" spans="2:7" ht="15">
      <c r="B414" s="19"/>
      <c r="C414" s="13"/>
      <c r="D414" s="100"/>
      <c r="E414" s="15"/>
      <c r="F414" s="15"/>
      <c r="G414" s="15" t="str">
        <f t="shared" si="4"/>
        <v/>
      </c>
    </row>
    <row r="415" spans="2:7" ht="15">
      <c r="B415" s="19"/>
      <c r="C415" s="13"/>
      <c r="D415" s="100"/>
      <c r="E415" s="15"/>
      <c r="F415" s="15"/>
      <c r="G415" s="15" t="str">
        <f t="shared" si="4"/>
        <v/>
      </c>
    </row>
    <row r="416" spans="2:7" ht="15">
      <c r="B416" s="19"/>
      <c r="C416" s="13"/>
      <c r="D416" s="100"/>
      <c r="E416" s="15"/>
      <c r="F416" s="15"/>
      <c r="G416" s="15" t="str">
        <f t="shared" si="4"/>
        <v/>
      </c>
    </row>
    <row r="417" spans="2:7" ht="15">
      <c r="B417" s="19"/>
      <c r="C417" s="13"/>
      <c r="D417" s="100"/>
      <c r="E417" s="15"/>
      <c r="F417" s="15"/>
      <c r="G417" s="15" t="str">
        <f t="shared" si="4"/>
        <v/>
      </c>
    </row>
    <row r="418" spans="2:7" ht="15">
      <c r="B418" s="19"/>
      <c r="C418" s="13"/>
      <c r="D418" s="100"/>
      <c r="E418" s="15"/>
      <c r="F418" s="15"/>
      <c r="G418" s="15" t="str">
        <f t="shared" si="4"/>
        <v/>
      </c>
    </row>
    <row r="419" spans="2:7" ht="15">
      <c r="B419" s="19"/>
      <c r="C419" s="13"/>
      <c r="D419" s="100"/>
      <c r="E419" s="15"/>
      <c r="F419" s="15"/>
      <c r="G419" s="15" t="str">
        <f t="shared" si="4"/>
        <v/>
      </c>
    </row>
    <row r="420" spans="2:7" ht="15">
      <c r="B420" s="19"/>
      <c r="C420" s="13"/>
      <c r="D420" s="100"/>
      <c r="E420" s="15"/>
      <c r="F420" s="15"/>
      <c r="G420" s="15" t="str">
        <f t="shared" si="4"/>
        <v/>
      </c>
    </row>
    <row r="421" spans="2:7" ht="15">
      <c r="B421" s="19"/>
      <c r="C421" s="13"/>
      <c r="D421" s="100"/>
      <c r="E421" s="15"/>
      <c r="F421" s="15"/>
      <c r="G421" s="15" t="str">
        <f t="shared" si="4"/>
        <v/>
      </c>
    </row>
    <row r="422" spans="2:7" ht="15">
      <c r="B422" s="19"/>
      <c r="C422" s="13"/>
      <c r="D422" s="100"/>
      <c r="E422" s="15"/>
      <c r="F422" s="15"/>
      <c r="G422" s="15" t="str">
        <f t="shared" si="4"/>
        <v/>
      </c>
    </row>
    <row r="423" spans="2:7" ht="15">
      <c r="B423" s="19"/>
      <c r="C423" s="13"/>
      <c r="D423" s="100"/>
      <c r="E423" s="15"/>
      <c r="F423" s="15"/>
      <c r="G423" s="15" t="str">
        <f t="shared" si="4"/>
        <v/>
      </c>
    </row>
    <row r="424" spans="2:7" ht="15">
      <c r="B424" s="19"/>
      <c r="C424" s="13"/>
      <c r="D424" s="100"/>
      <c r="E424" s="15"/>
      <c r="F424" s="15"/>
      <c r="G424" s="15" t="str">
        <f t="shared" si="4"/>
        <v/>
      </c>
    </row>
    <row r="425" spans="2:7" ht="15">
      <c r="B425" s="19"/>
      <c r="C425" s="13"/>
      <c r="D425" s="100"/>
      <c r="E425" s="15"/>
      <c r="F425" s="15"/>
      <c r="G425" s="15" t="str">
        <f t="shared" si="4"/>
        <v/>
      </c>
    </row>
    <row r="426" spans="2:7" ht="15">
      <c r="B426" s="19"/>
      <c r="C426" s="13"/>
      <c r="D426" s="100"/>
      <c r="E426" s="15"/>
      <c r="F426" s="15"/>
      <c r="G426" s="15" t="str">
        <f t="shared" si="4"/>
        <v/>
      </c>
    </row>
    <row r="427" spans="2:7" ht="15">
      <c r="B427" s="19"/>
      <c r="C427" s="13"/>
      <c r="D427" s="100"/>
      <c r="E427" s="15"/>
      <c r="F427" s="15"/>
      <c r="G427" s="15" t="str">
        <f t="shared" si="4"/>
        <v/>
      </c>
    </row>
    <row r="428" spans="2:7" ht="15">
      <c r="B428" s="19"/>
      <c r="C428" s="13"/>
      <c r="D428" s="100"/>
      <c r="E428" s="15"/>
      <c r="F428" s="15"/>
      <c r="G428" s="15" t="str">
        <f t="shared" si="4"/>
        <v/>
      </c>
    </row>
    <row r="429" spans="2:7" ht="15">
      <c r="B429" s="19"/>
      <c r="C429" s="13"/>
      <c r="D429" s="100"/>
      <c r="E429" s="15"/>
      <c r="F429" s="15"/>
      <c r="G429" s="15" t="str">
        <f t="shared" si="4"/>
        <v/>
      </c>
    </row>
    <row r="430" spans="2:7" ht="15">
      <c r="B430" s="19"/>
      <c r="C430" s="13"/>
      <c r="D430" s="100"/>
      <c r="E430" s="15"/>
      <c r="F430" s="15"/>
      <c r="G430" s="15" t="str">
        <f t="shared" si="4"/>
        <v/>
      </c>
    </row>
    <row r="431" spans="2:7" ht="15">
      <c r="B431" s="19"/>
      <c r="C431" s="13"/>
      <c r="D431" s="100"/>
      <c r="E431" s="15"/>
      <c r="F431" s="15"/>
      <c r="G431" s="15" t="str">
        <f t="shared" si="4"/>
        <v/>
      </c>
    </row>
    <row r="432" spans="2:7" ht="15">
      <c r="B432" s="19"/>
      <c r="C432" s="13"/>
      <c r="D432" s="100"/>
      <c r="E432" s="15"/>
      <c r="F432" s="15"/>
      <c r="G432" s="15" t="str">
        <f t="shared" si="4"/>
        <v/>
      </c>
    </row>
    <row r="433" spans="2:7" ht="15">
      <c r="B433" s="19"/>
      <c r="C433" s="13"/>
      <c r="D433" s="100"/>
      <c r="E433" s="15"/>
      <c r="F433" s="15"/>
      <c r="G433" s="15" t="str">
        <f t="shared" si="4"/>
        <v/>
      </c>
    </row>
    <row r="434" spans="2:7" ht="15">
      <c r="B434" s="19"/>
      <c r="C434" s="13"/>
      <c r="D434" s="100"/>
      <c r="E434" s="15"/>
      <c r="F434" s="15"/>
      <c r="G434" s="15" t="str">
        <f t="shared" si="4"/>
        <v/>
      </c>
    </row>
    <row r="435" spans="2:7" ht="15">
      <c r="B435" s="19"/>
      <c r="C435" s="13"/>
      <c r="D435" s="100"/>
      <c r="E435" s="15"/>
      <c r="F435" s="15"/>
      <c r="G435" s="15" t="str">
        <f t="shared" si="4"/>
        <v/>
      </c>
    </row>
    <row r="436" spans="2:7" ht="15">
      <c r="B436" s="19"/>
      <c r="C436" s="13"/>
      <c r="D436" s="100"/>
      <c r="E436" s="15"/>
      <c r="F436" s="15"/>
      <c r="G436" s="15" t="str">
        <f t="shared" si="4"/>
        <v/>
      </c>
    </row>
    <row r="437" spans="2:7" ht="15">
      <c r="B437" s="19"/>
      <c r="C437" s="13"/>
      <c r="D437" s="100"/>
      <c r="E437" s="15"/>
      <c r="F437" s="15"/>
      <c r="G437" s="15" t="str">
        <f t="shared" si="4"/>
        <v/>
      </c>
    </row>
    <row r="438" spans="2:7" ht="15">
      <c r="B438" s="19"/>
      <c r="C438" s="13"/>
      <c r="D438" s="100"/>
      <c r="E438" s="15"/>
      <c r="F438" s="15"/>
      <c r="G438" s="15" t="str">
        <f t="shared" si="4"/>
        <v/>
      </c>
    </row>
    <row r="439" spans="2:7" ht="15">
      <c r="B439" s="19"/>
      <c r="C439" s="13"/>
      <c r="D439" s="100"/>
      <c r="E439" s="15"/>
      <c r="F439" s="15"/>
      <c r="G439" s="15" t="str">
        <f t="shared" si="4"/>
        <v/>
      </c>
    </row>
    <row r="440" spans="2:7" ht="15">
      <c r="B440" s="19"/>
      <c r="C440" s="13"/>
      <c r="D440" s="100"/>
      <c r="E440" s="15"/>
      <c r="F440" s="15"/>
      <c r="G440" s="15" t="str">
        <f t="shared" si="4"/>
        <v/>
      </c>
    </row>
    <row r="441" spans="2:7" ht="15">
      <c r="B441" s="19"/>
      <c r="C441" s="13"/>
      <c r="D441" s="100"/>
      <c r="E441" s="15"/>
      <c r="F441" s="15"/>
      <c r="G441" s="15" t="str">
        <f t="shared" si="4"/>
        <v/>
      </c>
    </row>
    <row r="442" spans="2:7" ht="15">
      <c r="B442" s="19"/>
      <c r="C442" s="13"/>
      <c r="D442" s="100"/>
      <c r="E442" s="15"/>
      <c r="F442" s="15"/>
      <c r="G442" s="15" t="str">
        <f t="shared" si="4"/>
        <v/>
      </c>
    </row>
    <row r="443" spans="2:7" ht="15">
      <c r="B443" s="19"/>
      <c r="C443" s="13"/>
      <c r="D443" s="100"/>
      <c r="E443" s="15"/>
      <c r="F443" s="15"/>
      <c r="G443" s="15" t="str">
        <f t="shared" si="4"/>
        <v/>
      </c>
    </row>
    <row r="444" spans="2:7" ht="15">
      <c r="B444" s="19"/>
      <c r="C444" s="13"/>
      <c r="D444" s="100"/>
      <c r="E444" s="15"/>
      <c r="F444" s="15"/>
      <c r="G444" s="15" t="str">
        <f t="shared" si="4"/>
        <v/>
      </c>
    </row>
    <row r="445" spans="2:7" ht="15">
      <c r="B445" s="19"/>
      <c r="C445" s="13"/>
      <c r="D445" s="100"/>
      <c r="E445" s="15"/>
      <c r="F445" s="15"/>
      <c r="G445" s="15" t="str">
        <f t="shared" si="4"/>
        <v/>
      </c>
    </row>
    <row r="446" spans="2:7" ht="15">
      <c r="B446" s="19"/>
      <c r="C446" s="13"/>
      <c r="D446" s="100"/>
      <c r="E446" s="15"/>
      <c r="F446" s="15"/>
      <c r="G446" s="15" t="str">
        <f t="shared" si="4"/>
        <v/>
      </c>
    </row>
    <row r="447" spans="2:7" ht="15">
      <c r="B447" s="19"/>
      <c r="C447" s="13"/>
      <c r="D447" s="100"/>
      <c r="E447" s="15"/>
      <c r="F447" s="15"/>
      <c r="G447" s="15" t="str">
        <f t="shared" si="4"/>
        <v/>
      </c>
    </row>
    <row r="448" spans="2:7" ht="15">
      <c r="B448" s="19"/>
      <c r="C448" s="13"/>
      <c r="D448" s="100"/>
      <c r="E448" s="15"/>
      <c r="F448" s="15"/>
      <c r="G448" s="15" t="str">
        <f t="shared" si="4"/>
        <v/>
      </c>
    </row>
    <row r="449" spans="2:7" ht="15">
      <c r="B449" s="19"/>
      <c r="C449" s="13"/>
      <c r="D449" s="100"/>
      <c r="E449" s="15"/>
      <c r="F449" s="15"/>
      <c r="G449" s="15" t="str">
        <f t="shared" si="4"/>
        <v/>
      </c>
    </row>
    <row r="450" spans="2:7" ht="15">
      <c r="B450" s="19"/>
      <c r="C450" s="13"/>
      <c r="D450" s="100"/>
      <c r="E450" s="15"/>
      <c r="F450" s="15"/>
      <c r="G450" s="15" t="str">
        <f t="shared" si="4"/>
        <v/>
      </c>
    </row>
    <row r="451" spans="2:7" ht="15">
      <c r="B451" s="19"/>
      <c r="C451" s="13"/>
      <c r="D451" s="100"/>
      <c r="E451" s="15"/>
      <c r="F451" s="15"/>
      <c r="G451" s="15" t="str">
        <f t="shared" si="4"/>
        <v/>
      </c>
    </row>
    <row r="452" spans="2:7" ht="15">
      <c r="B452" s="19"/>
      <c r="C452" s="13"/>
      <c r="D452" s="100"/>
      <c r="E452" s="15"/>
      <c r="F452" s="15"/>
      <c r="G452" s="15" t="str">
        <f t="shared" si="4"/>
        <v/>
      </c>
    </row>
    <row r="453" spans="2:7" ht="15">
      <c r="B453" s="19"/>
      <c r="C453" s="13"/>
      <c r="D453" s="100"/>
      <c r="E453" s="15"/>
      <c r="F453" s="15"/>
      <c r="G453" s="15" t="str">
        <f t="shared" si="4"/>
        <v/>
      </c>
    </row>
    <row r="454" spans="2:7" ht="15">
      <c r="B454" s="19"/>
      <c r="C454" s="13"/>
      <c r="D454" s="100"/>
      <c r="E454" s="15"/>
      <c r="F454" s="15"/>
      <c r="G454" s="15" t="str">
        <f t="shared" si="4"/>
        <v/>
      </c>
    </row>
    <row r="455" spans="2:7" ht="15">
      <c r="B455" s="19"/>
      <c r="C455" s="13"/>
      <c r="D455" s="100"/>
      <c r="E455" s="15"/>
      <c r="F455" s="15"/>
      <c r="G455" s="15" t="str">
        <f t="shared" si="4"/>
        <v/>
      </c>
    </row>
    <row r="456" spans="2:7" ht="15">
      <c r="B456" s="19"/>
      <c r="C456" s="13"/>
      <c r="D456" s="100"/>
      <c r="E456" s="15"/>
      <c r="F456" s="15"/>
      <c r="G456" s="15" t="str">
        <f t="shared" si="4"/>
        <v/>
      </c>
    </row>
    <row r="457" spans="2:7" ht="15">
      <c r="B457" s="19"/>
      <c r="C457" s="13"/>
      <c r="D457" s="100"/>
      <c r="E457" s="15"/>
      <c r="F457" s="15"/>
      <c r="G457" s="15" t="str">
        <f t="shared" si="4"/>
        <v/>
      </c>
    </row>
    <row r="458" spans="2:7" ht="15">
      <c r="B458" s="19"/>
      <c r="C458" s="13"/>
      <c r="D458" s="100"/>
      <c r="E458" s="15"/>
      <c r="F458" s="15"/>
      <c r="G458" s="15" t="str">
        <f t="shared" si="4"/>
        <v/>
      </c>
    </row>
    <row r="459" spans="2:7" ht="15">
      <c r="B459" s="19"/>
      <c r="C459" s="13"/>
      <c r="D459" s="100"/>
      <c r="E459" s="15"/>
      <c r="F459" s="15"/>
      <c r="G459" s="15" t="str">
        <f t="shared" si="4"/>
        <v/>
      </c>
    </row>
    <row r="460" spans="2:7" ht="15">
      <c r="B460" s="19"/>
      <c r="C460" s="13"/>
      <c r="D460" s="100"/>
      <c r="E460" s="15"/>
      <c r="F460" s="15"/>
      <c r="G460" s="15" t="str">
        <f t="shared" si="4"/>
        <v/>
      </c>
    </row>
    <row r="461" spans="2:7" ht="15">
      <c r="B461" s="19"/>
      <c r="C461" s="13"/>
      <c r="D461" s="100"/>
      <c r="E461" s="15"/>
      <c r="F461" s="15"/>
      <c r="G461" s="15" t="str">
        <f t="shared" si="4"/>
        <v/>
      </c>
    </row>
    <row r="462" spans="2:7" ht="15">
      <c r="B462" s="19"/>
      <c r="C462" s="13"/>
      <c r="D462" s="100"/>
      <c r="E462" s="15"/>
      <c r="F462" s="15"/>
      <c r="G462" s="15" t="str">
        <f t="shared" si="4"/>
        <v/>
      </c>
    </row>
    <row r="463" spans="2:7" ht="15">
      <c r="B463" s="19"/>
      <c r="C463" s="13"/>
      <c r="D463" s="100"/>
      <c r="E463" s="15"/>
      <c r="F463" s="15"/>
      <c r="G463" s="15" t="str">
        <f t="shared" si="4"/>
        <v/>
      </c>
    </row>
    <row r="464" spans="2:7" ht="15">
      <c r="B464" s="19"/>
      <c r="C464" s="13"/>
      <c r="D464" s="100"/>
      <c r="E464" s="15"/>
      <c r="F464" s="15"/>
      <c r="G464" s="15" t="str">
        <f t="shared" si="4"/>
        <v/>
      </c>
    </row>
    <row r="465" spans="2:7" ht="15">
      <c r="B465" s="19"/>
      <c r="C465" s="13"/>
      <c r="D465" s="100"/>
      <c r="E465" s="15"/>
      <c r="F465" s="15"/>
      <c r="G465" s="15" t="str">
        <f t="shared" si="4"/>
        <v/>
      </c>
    </row>
    <row r="466" spans="2:7" ht="15">
      <c r="B466" s="19"/>
      <c r="C466" s="13"/>
      <c r="D466" s="100"/>
      <c r="E466" s="15"/>
      <c r="F466" s="15"/>
      <c r="G466" s="15" t="str">
        <f t="shared" si="4"/>
        <v/>
      </c>
    </row>
    <row r="467" spans="2:7" ht="15">
      <c r="B467" s="19"/>
      <c r="C467" s="13"/>
      <c r="D467" s="100"/>
      <c r="E467" s="15"/>
      <c r="F467" s="15"/>
      <c r="G467" s="15" t="str">
        <f t="shared" si="4"/>
        <v/>
      </c>
    </row>
    <row r="468" spans="2:7" ht="15">
      <c r="B468" s="19"/>
      <c r="C468" s="13"/>
      <c r="D468" s="100"/>
      <c r="E468" s="15"/>
      <c r="F468" s="15"/>
      <c r="G468" s="15" t="str">
        <f t="shared" si="4"/>
        <v/>
      </c>
    </row>
    <row r="469" spans="2:7" ht="15">
      <c r="B469" s="19"/>
      <c r="C469" s="13"/>
      <c r="D469" s="100"/>
      <c r="E469" s="15"/>
      <c r="F469" s="15"/>
      <c r="G469" s="15" t="str">
        <f t="shared" si="4"/>
        <v/>
      </c>
    </row>
    <row r="470" spans="2:7" ht="15">
      <c r="B470" s="19"/>
      <c r="C470" s="13"/>
      <c r="D470" s="100"/>
      <c r="E470" s="15"/>
      <c r="F470" s="15"/>
      <c r="G470" s="15" t="str">
        <f t="shared" si="4"/>
        <v/>
      </c>
    </row>
    <row r="471" spans="2:7" ht="15">
      <c r="B471" s="19"/>
      <c r="C471" s="13"/>
      <c r="D471" s="100"/>
      <c r="E471" s="15"/>
      <c r="F471" s="15"/>
      <c r="G471" s="15" t="str">
        <f t="shared" si="4"/>
        <v/>
      </c>
    </row>
    <row r="472" spans="2:7" ht="15">
      <c r="B472" s="19"/>
      <c r="C472" s="13"/>
      <c r="D472" s="100"/>
      <c r="E472" s="15"/>
      <c r="F472" s="15"/>
      <c r="G472" s="15" t="str">
        <f t="shared" si="4"/>
        <v/>
      </c>
    </row>
    <row r="473" spans="2:7" ht="15">
      <c r="B473" s="19"/>
      <c r="C473" s="13"/>
      <c r="D473" s="100"/>
      <c r="E473" s="15"/>
      <c r="F473" s="15"/>
      <c r="G473" s="15" t="str">
        <f t="shared" si="4"/>
        <v/>
      </c>
    </row>
    <row r="474" spans="2:7" ht="15">
      <c r="B474" s="19"/>
      <c r="C474" s="13"/>
      <c r="D474" s="100"/>
      <c r="E474" s="15"/>
      <c r="F474" s="15"/>
      <c r="G474" s="15" t="str">
        <f t="shared" si="4"/>
        <v/>
      </c>
    </row>
    <row r="475" spans="2:7" ht="15">
      <c r="B475" s="19"/>
      <c r="C475" s="13"/>
      <c r="D475" s="100"/>
      <c r="E475" s="15"/>
      <c r="F475" s="15"/>
      <c r="G475" s="15" t="str">
        <f t="shared" si="4"/>
        <v/>
      </c>
    </row>
    <row r="476" spans="2:7" ht="15">
      <c r="B476" s="19"/>
      <c r="C476" s="13"/>
      <c r="D476" s="100"/>
      <c r="E476" s="15"/>
      <c r="F476" s="15"/>
      <c r="G476" s="15" t="str">
        <f t="shared" si="4"/>
        <v/>
      </c>
    </row>
    <row r="477" spans="2:7" ht="15">
      <c r="B477" s="19"/>
      <c r="C477" s="13"/>
      <c r="D477" s="100"/>
      <c r="E477" s="15"/>
      <c r="F477" s="15"/>
      <c r="G477" s="15" t="str">
        <f t="shared" si="4"/>
        <v/>
      </c>
    </row>
    <row r="478" spans="2:7" ht="15">
      <c r="B478" s="19"/>
      <c r="C478" s="13"/>
      <c r="D478" s="100"/>
      <c r="E478" s="15"/>
      <c r="F478" s="15"/>
      <c r="G478" s="15" t="str">
        <f t="shared" si="4"/>
        <v/>
      </c>
    </row>
    <row r="479" spans="2:7" ht="15">
      <c r="B479" s="19"/>
      <c r="C479" s="13"/>
      <c r="D479" s="100"/>
      <c r="E479" s="15"/>
      <c r="F479" s="15"/>
      <c r="G479" s="15" t="str">
        <f t="shared" si="4"/>
        <v/>
      </c>
    </row>
    <row r="480" spans="2:7" ht="15">
      <c r="B480" s="19"/>
      <c r="C480" s="13"/>
      <c r="D480" s="100"/>
      <c r="E480" s="15"/>
      <c r="F480" s="15"/>
      <c r="G480" s="15" t="str">
        <f t="shared" si="4"/>
        <v/>
      </c>
    </row>
    <row r="481" spans="2:7" ht="15">
      <c r="B481" s="19"/>
      <c r="C481" s="13"/>
      <c r="D481" s="100"/>
      <c r="E481" s="15"/>
      <c r="F481" s="15"/>
      <c r="G481" s="15" t="str">
        <f t="shared" si="4"/>
        <v/>
      </c>
    </row>
    <row r="482" spans="2:7" ht="15">
      <c r="B482" s="19"/>
      <c r="C482" s="13"/>
      <c r="D482" s="100"/>
      <c r="E482" s="15"/>
      <c r="F482" s="15"/>
      <c r="G482" s="15" t="str">
        <f t="shared" si="4"/>
        <v/>
      </c>
    </row>
    <row r="483" spans="2:7" ht="15">
      <c r="B483" s="19"/>
      <c r="C483" s="13"/>
      <c r="D483" s="100"/>
      <c r="E483" s="15"/>
      <c r="F483" s="15"/>
      <c r="G483" s="15" t="str">
        <f t="shared" si="4"/>
        <v/>
      </c>
    </row>
    <row r="484" spans="2:7" ht="15">
      <c r="B484" s="19"/>
      <c r="C484" s="13"/>
      <c r="D484" s="100"/>
      <c r="E484" s="15"/>
      <c r="F484" s="15"/>
      <c r="G484" s="15" t="str">
        <f t="shared" si="4"/>
        <v/>
      </c>
    </row>
    <row r="485" spans="2:7" ht="15">
      <c r="B485" s="19"/>
      <c r="C485" s="13"/>
      <c r="D485" s="100"/>
      <c r="E485" s="15"/>
      <c r="F485" s="15"/>
      <c r="G485" s="15" t="str">
        <f t="shared" si="4"/>
        <v/>
      </c>
    </row>
    <row r="486" spans="2:7" ht="15">
      <c r="B486" s="19"/>
      <c r="C486" s="13"/>
      <c r="D486" s="100"/>
      <c r="E486" s="15"/>
      <c r="F486" s="15"/>
      <c r="G486" s="15" t="str">
        <f t="shared" si="4"/>
        <v/>
      </c>
    </row>
    <row r="487" spans="2:7" ht="15">
      <c r="B487" s="19"/>
      <c r="C487" s="13"/>
      <c r="D487" s="100"/>
      <c r="E487" s="15"/>
      <c r="F487" s="15"/>
      <c r="G487" s="15" t="str">
        <f t="shared" si="4"/>
        <v/>
      </c>
    </row>
    <row r="488" spans="2:7" ht="15">
      <c r="B488" s="19"/>
      <c r="C488" s="13"/>
      <c r="D488" s="100"/>
      <c r="E488" s="15"/>
      <c r="F488" s="15"/>
      <c r="G488" s="15" t="str">
        <f t="shared" si="4"/>
        <v/>
      </c>
    </row>
    <row r="489" spans="2:7" ht="15">
      <c r="B489" s="19"/>
      <c r="C489" s="13"/>
      <c r="D489" s="100"/>
      <c r="E489" s="15"/>
      <c r="F489" s="15"/>
      <c r="G489" s="15" t="str">
        <f t="shared" si="4"/>
        <v/>
      </c>
    </row>
    <row r="490" spans="2:7" ht="15">
      <c r="B490" s="19"/>
      <c r="C490" s="13"/>
      <c r="D490" s="100"/>
      <c r="E490" s="15"/>
      <c r="F490" s="15"/>
      <c r="G490" s="15" t="str">
        <f t="shared" si="4"/>
        <v/>
      </c>
    </row>
    <row r="491" spans="2:7" ht="15">
      <c r="B491" s="19"/>
      <c r="C491" s="13"/>
      <c r="D491" s="100"/>
      <c r="E491" s="15"/>
      <c r="F491" s="15"/>
      <c r="G491" s="15" t="str">
        <f t="shared" si="4"/>
        <v/>
      </c>
    </row>
    <row r="492" spans="2:7" ht="15">
      <c r="B492" s="19"/>
      <c r="C492" s="13"/>
      <c r="D492" s="100"/>
      <c r="E492" s="15"/>
      <c r="F492" s="15"/>
      <c r="G492" s="15" t="str">
        <f t="shared" si="4"/>
        <v/>
      </c>
    </row>
    <row r="493" spans="2:7" ht="15">
      <c r="B493" s="19"/>
      <c r="C493" s="13"/>
      <c r="D493" s="100"/>
      <c r="E493" s="15"/>
      <c r="F493" s="15"/>
      <c r="G493" s="15" t="str">
        <f t="shared" si="4"/>
        <v/>
      </c>
    </row>
    <row r="494" spans="2:7" ht="15">
      <c r="B494" s="19"/>
      <c r="C494" s="13"/>
      <c r="D494" s="100"/>
      <c r="E494" s="15"/>
      <c r="F494" s="15"/>
      <c r="G494" s="15" t="str">
        <f t="shared" si="4"/>
        <v/>
      </c>
    </row>
    <row r="495" spans="2:7" ht="15">
      <c r="B495" s="19"/>
      <c r="C495" s="13"/>
      <c r="D495" s="100"/>
      <c r="E495" s="15"/>
      <c r="F495" s="15"/>
      <c r="G495" s="15" t="str">
        <f t="shared" si="4"/>
        <v/>
      </c>
    </row>
    <row r="496" spans="2:7" ht="15">
      <c r="B496" s="19"/>
      <c r="C496" s="13"/>
      <c r="D496" s="100"/>
      <c r="E496" s="15"/>
      <c r="F496" s="15"/>
      <c r="G496" s="15" t="str">
        <f t="shared" si="4"/>
        <v/>
      </c>
    </row>
    <row r="497" spans="2:7" ht="15">
      <c r="B497" s="19"/>
      <c r="C497" s="13"/>
      <c r="D497" s="100"/>
      <c r="E497" s="15"/>
      <c r="F497" s="15"/>
      <c r="G497" s="15" t="str">
        <f t="shared" si="4"/>
        <v/>
      </c>
    </row>
    <row r="498" spans="2:7" ht="15">
      <c r="B498" s="19"/>
      <c r="C498" s="13"/>
      <c r="D498" s="100"/>
      <c r="E498" s="15"/>
      <c r="F498" s="15"/>
      <c r="G498" s="15" t="str">
        <f t="shared" si="4"/>
        <v/>
      </c>
    </row>
    <row r="499" spans="2:7" ht="15">
      <c r="B499" s="19"/>
      <c r="C499" s="13"/>
      <c r="D499" s="100"/>
      <c r="E499" s="15"/>
      <c r="F499" s="15"/>
      <c r="G499" s="15" t="str">
        <f t="shared" si="4"/>
        <v/>
      </c>
    </row>
    <row r="500" spans="2:7" ht="15">
      <c r="B500" s="19"/>
      <c r="C500" s="13"/>
      <c r="D500" s="100"/>
      <c r="E500" s="15"/>
      <c r="F500" s="15"/>
      <c r="G500" s="15" t="str">
        <f t="shared" si="4"/>
        <v/>
      </c>
    </row>
    <row r="501" spans="2:7" ht="15">
      <c r="B501" s="19"/>
      <c r="C501" s="13"/>
      <c r="D501" s="100"/>
      <c r="E501" s="15"/>
      <c r="F501" s="15"/>
      <c r="G501" s="15" t="str">
        <f t="shared" si="4"/>
        <v/>
      </c>
    </row>
    <row r="502" spans="2:7" ht="15">
      <c r="B502" s="19"/>
      <c r="C502" s="13"/>
      <c r="D502" s="100"/>
      <c r="E502" s="15"/>
      <c r="F502" s="15"/>
      <c r="G502" s="15" t="str">
        <f t="shared" si="4"/>
        <v/>
      </c>
    </row>
    <row r="503" spans="2:7" ht="15">
      <c r="B503" s="19"/>
      <c r="C503" s="13"/>
      <c r="D503" s="100"/>
      <c r="E503" s="15"/>
      <c r="F503" s="15"/>
      <c r="G503" s="15" t="str">
        <f t="shared" si="4"/>
        <v/>
      </c>
    </row>
    <row r="504" spans="2:7" ht="15">
      <c r="B504" s="19"/>
      <c r="C504" s="13"/>
      <c r="D504" s="100"/>
      <c r="E504" s="15"/>
      <c r="F504" s="15"/>
      <c r="G504" s="15" t="str">
        <f t="shared" si="4"/>
        <v/>
      </c>
    </row>
    <row r="505" spans="2:7" ht="15">
      <c r="B505" s="19"/>
      <c r="C505" s="13"/>
      <c r="D505" s="100"/>
      <c r="E505" s="15"/>
      <c r="F505" s="15"/>
      <c r="G505" s="15" t="str">
        <f t="shared" si="4"/>
        <v/>
      </c>
    </row>
    <row r="506" spans="2:7" ht="14">
      <c r="D506" s="95"/>
    </row>
    <row r="507" spans="2:7" ht="14">
      <c r="D507" s="95"/>
    </row>
    <row r="508" spans="2:7" ht="14">
      <c r="D508" s="95"/>
    </row>
    <row r="509" spans="2:7" ht="14">
      <c r="D509" s="95"/>
    </row>
    <row r="510" spans="2:7" ht="14">
      <c r="D510" s="95"/>
    </row>
    <row r="511" spans="2:7" ht="14">
      <c r="D511" s="95"/>
    </row>
    <row r="512" spans="2:7" ht="14">
      <c r="D512" s="95"/>
    </row>
    <row r="513" spans="4:4" ht="14">
      <c r="D513" s="95"/>
    </row>
    <row r="514" spans="4:4" ht="14">
      <c r="D514" s="95"/>
    </row>
    <row r="515" spans="4:4" ht="14">
      <c r="D515" s="95"/>
    </row>
    <row r="516" spans="4:4" ht="14">
      <c r="D516" s="95"/>
    </row>
    <row r="517" spans="4:4" ht="14">
      <c r="D517" s="95"/>
    </row>
    <row r="518" spans="4:4" ht="14">
      <c r="D518" s="95"/>
    </row>
    <row r="519" spans="4:4" ht="14">
      <c r="D519" s="95"/>
    </row>
    <row r="520" spans="4:4" ht="14">
      <c r="D520" s="95"/>
    </row>
    <row r="521" spans="4:4" ht="14">
      <c r="D521" s="95"/>
    </row>
    <row r="522" spans="4:4" ht="14">
      <c r="D522" s="95"/>
    </row>
    <row r="523" spans="4:4" ht="14">
      <c r="D523" s="95"/>
    </row>
    <row r="524" spans="4:4" ht="14">
      <c r="D524" s="95"/>
    </row>
    <row r="525" spans="4:4" ht="14">
      <c r="D525" s="95"/>
    </row>
    <row r="526" spans="4:4" ht="14">
      <c r="D526" s="95"/>
    </row>
    <row r="527" spans="4:4" ht="14">
      <c r="D527" s="95"/>
    </row>
    <row r="528" spans="4:4" ht="14">
      <c r="D528" s="95"/>
    </row>
    <row r="529" spans="4:4" ht="14">
      <c r="D529" s="95"/>
    </row>
    <row r="530" spans="4:4" ht="14">
      <c r="D530" s="95"/>
    </row>
    <row r="531" spans="4:4" ht="14">
      <c r="D531" s="95"/>
    </row>
    <row r="532" spans="4:4" ht="14">
      <c r="D532" s="95"/>
    </row>
    <row r="533" spans="4:4" ht="14">
      <c r="D533" s="95"/>
    </row>
    <row r="534" spans="4:4" ht="14">
      <c r="D534" s="95"/>
    </row>
    <row r="535" spans="4:4" ht="14">
      <c r="D535" s="95"/>
    </row>
    <row r="536" spans="4:4" ht="14">
      <c r="D536" s="95"/>
    </row>
    <row r="537" spans="4:4" ht="14">
      <c r="D537" s="95"/>
    </row>
    <row r="538" spans="4:4" ht="14">
      <c r="D538" s="95"/>
    </row>
    <row r="539" spans="4:4" ht="14">
      <c r="D539" s="95"/>
    </row>
    <row r="540" spans="4:4" ht="14">
      <c r="D540" s="95"/>
    </row>
    <row r="541" spans="4:4" ht="14">
      <c r="D541" s="95"/>
    </row>
    <row r="542" spans="4:4" ht="14">
      <c r="D542" s="95"/>
    </row>
    <row r="543" spans="4:4" ht="14">
      <c r="D543" s="95"/>
    </row>
    <row r="544" spans="4:4" ht="14">
      <c r="D544" s="95"/>
    </row>
    <row r="545" spans="4:4" ht="14">
      <c r="D545" s="95"/>
    </row>
    <row r="546" spans="4:4" ht="14">
      <c r="D546" s="95"/>
    </row>
    <row r="547" spans="4:4" ht="14">
      <c r="D547" s="95"/>
    </row>
    <row r="548" spans="4:4" ht="14">
      <c r="D548" s="95"/>
    </row>
    <row r="549" spans="4:4" ht="14">
      <c r="D549" s="95"/>
    </row>
    <row r="550" spans="4:4" ht="14">
      <c r="D550" s="95"/>
    </row>
    <row r="551" spans="4:4" ht="14">
      <c r="D551" s="95"/>
    </row>
    <row r="552" spans="4:4" ht="14">
      <c r="D552" s="95"/>
    </row>
    <row r="553" spans="4:4" ht="14">
      <c r="D553" s="95"/>
    </row>
    <row r="554" spans="4:4" ht="14">
      <c r="D554" s="95"/>
    </row>
    <row r="555" spans="4:4" ht="14">
      <c r="D555" s="95"/>
    </row>
    <row r="556" spans="4:4" ht="14">
      <c r="D556" s="95"/>
    </row>
    <row r="557" spans="4:4" ht="14">
      <c r="D557" s="95"/>
    </row>
    <row r="558" spans="4:4" ht="14">
      <c r="D558" s="95"/>
    </row>
    <row r="559" spans="4:4" ht="14">
      <c r="D559" s="95"/>
    </row>
    <row r="560" spans="4:4" ht="14">
      <c r="D560" s="95"/>
    </row>
    <row r="561" spans="4:4" ht="14">
      <c r="D561" s="95"/>
    </row>
    <row r="562" spans="4:4" ht="14">
      <c r="D562" s="95"/>
    </row>
    <row r="563" spans="4:4" ht="14">
      <c r="D563" s="95"/>
    </row>
    <row r="564" spans="4:4" ht="14">
      <c r="D564" s="95"/>
    </row>
    <row r="565" spans="4:4" ht="14">
      <c r="D565" s="95"/>
    </row>
    <row r="566" spans="4:4" ht="14">
      <c r="D566" s="95"/>
    </row>
    <row r="567" spans="4:4" ht="14">
      <c r="D567" s="95"/>
    </row>
    <row r="568" spans="4:4" ht="14">
      <c r="D568" s="95"/>
    </row>
    <row r="569" spans="4:4" ht="14">
      <c r="D569" s="95"/>
    </row>
    <row r="570" spans="4:4" ht="14">
      <c r="D570" s="95"/>
    </row>
    <row r="571" spans="4:4" ht="14">
      <c r="D571" s="95"/>
    </row>
    <row r="572" spans="4:4" ht="14">
      <c r="D572" s="95"/>
    </row>
    <row r="573" spans="4:4" ht="14">
      <c r="D573" s="95"/>
    </row>
    <row r="574" spans="4:4" ht="14">
      <c r="D574" s="95"/>
    </row>
    <row r="575" spans="4:4" ht="14">
      <c r="D575" s="95"/>
    </row>
    <row r="576" spans="4:4" ht="14">
      <c r="D576" s="95"/>
    </row>
    <row r="577" spans="4:4" ht="14">
      <c r="D577" s="95"/>
    </row>
    <row r="578" spans="4:4" ht="14">
      <c r="D578" s="95"/>
    </row>
    <row r="579" spans="4:4" ht="14">
      <c r="D579" s="95"/>
    </row>
    <row r="580" spans="4:4" ht="14">
      <c r="D580" s="95"/>
    </row>
    <row r="581" spans="4:4" ht="14">
      <c r="D581" s="95"/>
    </row>
    <row r="582" spans="4:4" ht="14">
      <c r="D582" s="95"/>
    </row>
    <row r="583" spans="4:4" ht="14">
      <c r="D583" s="95"/>
    </row>
    <row r="584" spans="4:4" ht="14">
      <c r="D584" s="95"/>
    </row>
    <row r="585" spans="4:4" ht="14">
      <c r="D585" s="95"/>
    </row>
    <row r="586" spans="4:4" ht="14">
      <c r="D586" s="95"/>
    </row>
    <row r="587" spans="4:4" ht="14">
      <c r="D587" s="95"/>
    </row>
    <row r="588" spans="4:4" ht="14">
      <c r="D588" s="95"/>
    </row>
    <row r="589" spans="4:4" ht="14">
      <c r="D589" s="95"/>
    </row>
    <row r="590" spans="4:4" ht="14">
      <c r="D590" s="95"/>
    </row>
    <row r="591" spans="4:4" ht="14">
      <c r="D591" s="95"/>
    </row>
    <row r="592" spans="4:4" ht="14">
      <c r="D592" s="95"/>
    </row>
    <row r="593" spans="4:4" ht="14">
      <c r="D593" s="95"/>
    </row>
    <row r="594" spans="4:4" ht="14">
      <c r="D594" s="95"/>
    </row>
    <row r="595" spans="4:4" ht="14">
      <c r="D595" s="95"/>
    </row>
    <row r="596" spans="4:4" ht="14">
      <c r="D596" s="95"/>
    </row>
    <row r="597" spans="4:4" ht="14">
      <c r="D597" s="95"/>
    </row>
    <row r="598" spans="4:4" ht="14">
      <c r="D598" s="95"/>
    </row>
    <row r="599" spans="4:4" ht="14">
      <c r="D599" s="95"/>
    </row>
    <row r="600" spans="4:4" ht="14">
      <c r="D600" s="95"/>
    </row>
    <row r="601" spans="4:4" ht="14">
      <c r="D601" s="95"/>
    </row>
    <row r="602" spans="4:4" ht="14">
      <c r="D602" s="95"/>
    </row>
    <row r="603" spans="4:4" ht="14">
      <c r="D603" s="95"/>
    </row>
    <row r="604" spans="4:4" ht="14">
      <c r="D604" s="95"/>
    </row>
    <row r="605" spans="4:4" ht="14">
      <c r="D605" s="95"/>
    </row>
    <row r="606" spans="4:4" ht="14">
      <c r="D606" s="95"/>
    </row>
    <row r="607" spans="4:4" ht="14">
      <c r="D607" s="95"/>
    </row>
    <row r="608" spans="4:4" ht="14">
      <c r="D608" s="95"/>
    </row>
    <row r="609" spans="4:4" ht="14">
      <c r="D609" s="95"/>
    </row>
    <row r="610" spans="4:4" ht="14">
      <c r="D610" s="95"/>
    </row>
    <row r="611" spans="4:4" ht="14">
      <c r="D611" s="95"/>
    </row>
    <row r="612" spans="4:4" ht="14">
      <c r="D612" s="95"/>
    </row>
    <row r="613" spans="4:4" ht="14">
      <c r="D613" s="95"/>
    </row>
    <row r="614" spans="4:4" ht="14">
      <c r="D614" s="95"/>
    </row>
    <row r="615" spans="4:4" ht="14">
      <c r="D615" s="95"/>
    </row>
    <row r="616" spans="4:4" ht="14">
      <c r="D616" s="95"/>
    </row>
    <row r="617" spans="4:4" ht="14">
      <c r="D617" s="95"/>
    </row>
    <row r="618" spans="4:4" ht="14">
      <c r="D618" s="95"/>
    </row>
    <row r="619" spans="4:4" ht="14">
      <c r="D619" s="95"/>
    </row>
    <row r="620" spans="4:4" ht="14">
      <c r="D620" s="95"/>
    </row>
    <row r="621" spans="4:4" ht="14">
      <c r="D621" s="95"/>
    </row>
    <row r="622" spans="4:4" ht="14">
      <c r="D622" s="95"/>
    </row>
    <row r="623" spans="4:4" ht="14">
      <c r="D623" s="95"/>
    </row>
    <row r="624" spans="4:4" ht="14">
      <c r="D624" s="95"/>
    </row>
    <row r="625" spans="4:4" ht="14">
      <c r="D625" s="95"/>
    </row>
    <row r="626" spans="4:4" ht="14">
      <c r="D626" s="95"/>
    </row>
    <row r="627" spans="4:4" ht="14">
      <c r="D627" s="95"/>
    </row>
    <row r="628" spans="4:4" ht="14">
      <c r="D628" s="95"/>
    </row>
    <row r="629" spans="4:4" ht="14">
      <c r="D629" s="95"/>
    </row>
    <row r="630" spans="4:4" ht="14">
      <c r="D630" s="95"/>
    </row>
    <row r="631" spans="4:4" ht="14">
      <c r="D631" s="95"/>
    </row>
    <row r="632" spans="4:4" ht="14">
      <c r="D632" s="95"/>
    </row>
    <row r="633" spans="4:4" ht="14">
      <c r="D633" s="95"/>
    </row>
    <row r="634" spans="4:4" ht="14">
      <c r="D634" s="95"/>
    </row>
    <row r="635" spans="4:4" ht="14">
      <c r="D635" s="95"/>
    </row>
    <row r="636" spans="4:4" ht="14">
      <c r="D636" s="95"/>
    </row>
    <row r="637" spans="4:4" ht="14">
      <c r="D637" s="95"/>
    </row>
    <row r="638" spans="4:4" ht="14">
      <c r="D638" s="95"/>
    </row>
    <row r="639" spans="4:4" ht="14">
      <c r="D639" s="95"/>
    </row>
    <row r="640" spans="4:4" ht="14">
      <c r="D640" s="95"/>
    </row>
    <row r="641" spans="4:4" ht="14">
      <c r="D641" s="95"/>
    </row>
    <row r="642" spans="4:4" ht="14">
      <c r="D642" s="95"/>
    </row>
    <row r="643" spans="4:4" ht="14">
      <c r="D643" s="95"/>
    </row>
    <row r="644" spans="4:4" ht="14">
      <c r="D644" s="95"/>
    </row>
    <row r="645" spans="4:4" ht="14">
      <c r="D645" s="95"/>
    </row>
    <row r="646" spans="4:4" ht="14">
      <c r="D646" s="95"/>
    </row>
    <row r="647" spans="4:4" ht="14">
      <c r="D647" s="95"/>
    </row>
    <row r="648" spans="4:4" ht="14">
      <c r="D648" s="95"/>
    </row>
    <row r="649" spans="4:4" ht="14">
      <c r="D649" s="95"/>
    </row>
    <row r="650" spans="4:4" ht="14">
      <c r="D650" s="95"/>
    </row>
    <row r="651" spans="4:4" ht="14">
      <c r="D651" s="95"/>
    </row>
    <row r="652" spans="4:4" ht="14">
      <c r="D652" s="95"/>
    </row>
    <row r="653" spans="4:4" ht="14">
      <c r="D653" s="95"/>
    </row>
    <row r="654" spans="4:4" ht="14">
      <c r="D654" s="95"/>
    </row>
    <row r="655" spans="4:4" ht="14">
      <c r="D655" s="95"/>
    </row>
    <row r="656" spans="4:4" ht="14">
      <c r="D656" s="95"/>
    </row>
    <row r="657" spans="4:4" ht="14">
      <c r="D657" s="95"/>
    </row>
    <row r="658" spans="4:4" ht="14">
      <c r="D658" s="95"/>
    </row>
    <row r="659" spans="4:4" ht="14">
      <c r="D659" s="95"/>
    </row>
    <row r="660" spans="4:4" ht="14">
      <c r="D660" s="95"/>
    </row>
    <row r="661" spans="4:4" ht="14">
      <c r="D661" s="95"/>
    </row>
    <row r="662" spans="4:4" ht="14">
      <c r="D662" s="95"/>
    </row>
    <row r="663" spans="4:4" ht="14">
      <c r="D663" s="95"/>
    </row>
    <row r="664" spans="4:4" ht="14">
      <c r="D664" s="95"/>
    </row>
    <row r="665" spans="4:4" ht="14">
      <c r="D665" s="95"/>
    </row>
    <row r="666" spans="4:4" ht="14">
      <c r="D666" s="95"/>
    </row>
    <row r="667" spans="4:4" ht="14">
      <c r="D667" s="95"/>
    </row>
    <row r="668" spans="4:4" ht="14">
      <c r="D668" s="95"/>
    </row>
    <row r="669" spans="4:4" ht="14">
      <c r="D669" s="95"/>
    </row>
    <row r="670" spans="4:4" ht="14">
      <c r="D670" s="95"/>
    </row>
    <row r="671" spans="4:4" ht="14">
      <c r="D671" s="95"/>
    </row>
    <row r="672" spans="4:4" ht="14">
      <c r="D672" s="95"/>
    </row>
    <row r="673" spans="4:4" ht="14">
      <c r="D673" s="95"/>
    </row>
    <row r="674" spans="4:4" ht="14">
      <c r="D674" s="95"/>
    </row>
    <row r="675" spans="4:4" ht="14">
      <c r="D675" s="95"/>
    </row>
    <row r="676" spans="4:4" ht="14">
      <c r="D676" s="95"/>
    </row>
    <row r="677" spans="4:4" ht="14">
      <c r="D677" s="95"/>
    </row>
    <row r="678" spans="4:4" ht="14">
      <c r="D678" s="95"/>
    </row>
    <row r="679" spans="4:4" ht="14">
      <c r="D679" s="95"/>
    </row>
    <row r="680" spans="4:4" ht="14">
      <c r="D680" s="95"/>
    </row>
    <row r="681" spans="4:4" ht="14">
      <c r="D681" s="95"/>
    </row>
    <row r="682" spans="4:4" ht="14">
      <c r="D682" s="95"/>
    </row>
    <row r="683" spans="4:4" ht="14">
      <c r="D683" s="95"/>
    </row>
    <row r="684" spans="4:4" ht="14">
      <c r="D684" s="95"/>
    </row>
    <row r="685" spans="4:4" ht="14">
      <c r="D685" s="95"/>
    </row>
    <row r="686" spans="4:4" ht="14">
      <c r="D686" s="95"/>
    </row>
    <row r="687" spans="4:4" ht="14">
      <c r="D687" s="95"/>
    </row>
    <row r="688" spans="4:4" ht="14">
      <c r="D688" s="95"/>
    </row>
    <row r="689" spans="4:4" ht="14">
      <c r="D689" s="95"/>
    </row>
    <row r="690" spans="4:4" ht="14">
      <c r="D690" s="95"/>
    </row>
    <row r="691" spans="4:4" ht="14">
      <c r="D691" s="95"/>
    </row>
    <row r="692" spans="4:4" ht="14">
      <c r="D692" s="95"/>
    </row>
    <row r="693" spans="4:4" ht="14">
      <c r="D693" s="95"/>
    </row>
    <row r="694" spans="4:4" ht="14">
      <c r="D694" s="95"/>
    </row>
    <row r="695" spans="4:4" ht="14">
      <c r="D695" s="95"/>
    </row>
    <row r="696" spans="4:4" ht="14">
      <c r="D696" s="95"/>
    </row>
    <row r="697" spans="4:4" ht="14">
      <c r="D697" s="95"/>
    </row>
    <row r="698" spans="4:4" ht="14">
      <c r="D698" s="95"/>
    </row>
    <row r="699" spans="4:4" ht="14">
      <c r="D699" s="95"/>
    </row>
    <row r="700" spans="4:4" ht="14">
      <c r="D700" s="95"/>
    </row>
    <row r="701" spans="4:4" ht="14">
      <c r="D701" s="95"/>
    </row>
    <row r="702" spans="4:4" ht="14">
      <c r="D702" s="95"/>
    </row>
    <row r="703" spans="4:4" ht="14">
      <c r="D703" s="95"/>
    </row>
    <row r="704" spans="4:4" ht="14">
      <c r="D704" s="95"/>
    </row>
    <row r="705" spans="4:4" ht="14">
      <c r="D705" s="95"/>
    </row>
    <row r="706" spans="4:4" ht="14">
      <c r="D706" s="95"/>
    </row>
    <row r="707" spans="4:4" ht="14">
      <c r="D707" s="95"/>
    </row>
    <row r="708" spans="4:4" ht="14">
      <c r="D708" s="95"/>
    </row>
    <row r="709" spans="4:4" ht="14">
      <c r="D709" s="95"/>
    </row>
    <row r="710" spans="4:4" ht="14">
      <c r="D710" s="95"/>
    </row>
    <row r="711" spans="4:4" ht="14">
      <c r="D711" s="95"/>
    </row>
    <row r="712" spans="4:4" ht="14">
      <c r="D712" s="95"/>
    </row>
    <row r="713" spans="4:4" ht="14">
      <c r="D713" s="95"/>
    </row>
    <row r="714" spans="4:4" ht="14">
      <c r="D714" s="95"/>
    </row>
    <row r="715" spans="4:4" ht="14">
      <c r="D715" s="95"/>
    </row>
    <row r="716" spans="4:4" ht="14">
      <c r="D716" s="95"/>
    </row>
    <row r="717" spans="4:4" ht="14">
      <c r="D717" s="95"/>
    </row>
    <row r="718" spans="4:4" ht="14">
      <c r="D718" s="95"/>
    </row>
    <row r="719" spans="4:4" ht="14">
      <c r="D719" s="95"/>
    </row>
    <row r="720" spans="4:4" ht="14">
      <c r="D720" s="95"/>
    </row>
    <row r="721" spans="4:4" ht="14">
      <c r="D721" s="95"/>
    </row>
    <row r="722" spans="4:4" ht="14">
      <c r="D722" s="95"/>
    </row>
    <row r="723" spans="4:4" ht="14">
      <c r="D723" s="95"/>
    </row>
    <row r="724" spans="4:4" ht="14">
      <c r="D724" s="95"/>
    </row>
    <row r="725" spans="4:4" ht="14">
      <c r="D725" s="95"/>
    </row>
    <row r="726" spans="4:4" ht="14">
      <c r="D726" s="95"/>
    </row>
    <row r="727" spans="4:4" ht="14">
      <c r="D727" s="95"/>
    </row>
    <row r="728" spans="4:4" ht="14">
      <c r="D728" s="95"/>
    </row>
    <row r="729" spans="4:4" ht="14">
      <c r="D729" s="95"/>
    </row>
    <row r="730" spans="4:4" ht="14">
      <c r="D730" s="95"/>
    </row>
    <row r="731" spans="4:4" ht="14">
      <c r="D731" s="95"/>
    </row>
    <row r="732" spans="4:4" ht="14">
      <c r="D732" s="95"/>
    </row>
    <row r="733" spans="4:4" ht="14">
      <c r="D733" s="95"/>
    </row>
    <row r="734" spans="4:4" ht="14">
      <c r="D734" s="95"/>
    </row>
    <row r="735" spans="4:4" ht="14">
      <c r="D735" s="95"/>
    </row>
    <row r="736" spans="4:4" ht="14">
      <c r="D736" s="95"/>
    </row>
    <row r="737" spans="4:4" ht="14">
      <c r="D737" s="95"/>
    </row>
    <row r="738" spans="4:4" ht="14">
      <c r="D738" s="95"/>
    </row>
    <row r="739" spans="4:4" ht="14">
      <c r="D739" s="95"/>
    </row>
    <row r="740" spans="4:4" ht="14">
      <c r="D740" s="95"/>
    </row>
    <row r="741" spans="4:4" ht="14">
      <c r="D741" s="95"/>
    </row>
    <row r="742" spans="4:4" ht="14">
      <c r="D742" s="95"/>
    </row>
    <row r="743" spans="4:4" ht="14">
      <c r="D743" s="95"/>
    </row>
    <row r="744" spans="4:4" ht="14">
      <c r="D744" s="95"/>
    </row>
    <row r="745" spans="4:4" ht="14">
      <c r="D745" s="95"/>
    </row>
    <row r="746" spans="4:4" ht="14">
      <c r="D746" s="95"/>
    </row>
    <row r="747" spans="4:4" ht="14">
      <c r="D747" s="95"/>
    </row>
    <row r="748" spans="4:4" ht="14">
      <c r="D748" s="95"/>
    </row>
    <row r="749" spans="4:4" ht="14">
      <c r="D749" s="95"/>
    </row>
    <row r="750" spans="4:4" ht="14">
      <c r="D750" s="95"/>
    </row>
    <row r="751" spans="4:4" ht="14">
      <c r="D751" s="95"/>
    </row>
    <row r="752" spans="4:4" ht="14">
      <c r="D752" s="95"/>
    </row>
    <row r="753" spans="4:4" ht="14">
      <c r="D753" s="95"/>
    </row>
    <row r="754" spans="4:4" ht="14">
      <c r="D754" s="95"/>
    </row>
    <row r="755" spans="4:4" ht="14">
      <c r="D755" s="95"/>
    </row>
    <row r="756" spans="4:4" ht="14">
      <c r="D756" s="95"/>
    </row>
    <row r="757" spans="4:4" ht="14">
      <c r="D757" s="95"/>
    </row>
    <row r="758" spans="4:4" ht="14">
      <c r="D758" s="95"/>
    </row>
    <row r="759" spans="4:4" ht="14">
      <c r="D759" s="95"/>
    </row>
    <row r="760" spans="4:4" ht="14">
      <c r="D760" s="95"/>
    </row>
    <row r="761" spans="4:4" ht="14">
      <c r="D761" s="95"/>
    </row>
    <row r="762" spans="4:4" ht="14">
      <c r="D762" s="95"/>
    </row>
    <row r="763" spans="4:4" ht="14">
      <c r="D763" s="95"/>
    </row>
    <row r="764" spans="4:4" ht="14">
      <c r="D764" s="95"/>
    </row>
    <row r="765" spans="4:4" ht="14">
      <c r="D765" s="95"/>
    </row>
    <row r="766" spans="4:4" ht="14">
      <c r="D766" s="95"/>
    </row>
    <row r="767" spans="4:4" ht="14">
      <c r="D767" s="95"/>
    </row>
    <row r="768" spans="4:4" ht="14">
      <c r="D768" s="95"/>
    </row>
    <row r="769" spans="4:4" ht="14">
      <c r="D769" s="95"/>
    </row>
    <row r="770" spans="4:4" ht="14">
      <c r="D770" s="95"/>
    </row>
    <row r="771" spans="4:4" ht="14">
      <c r="D771" s="95"/>
    </row>
    <row r="772" spans="4:4" ht="14">
      <c r="D772" s="95"/>
    </row>
    <row r="773" spans="4:4" ht="14">
      <c r="D773" s="95"/>
    </row>
    <row r="774" spans="4:4" ht="14">
      <c r="D774" s="95"/>
    </row>
    <row r="775" spans="4:4" ht="14">
      <c r="D775" s="95"/>
    </row>
    <row r="776" spans="4:4" ht="14">
      <c r="D776" s="95"/>
    </row>
    <row r="777" spans="4:4" ht="14">
      <c r="D777" s="95"/>
    </row>
    <row r="778" spans="4:4" ht="14">
      <c r="D778" s="95"/>
    </row>
    <row r="779" spans="4:4" ht="14">
      <c r="D779" s="95"/>
    </row>
    <row r="780" spans="4:4" ht="14">
      <c r="D780" s="95"/>
    </row>
    <row r="781" spans="4:4" ht="14">
      <c r="D781" s="95"/>
    </row>
    <row r="782" spans="4:4" ht="14">
      <c r="D782" s="95"/>
    </row>
    <row r="783" spans="4:4" ht="14">
      <c r="D783" s="95"/>
    </row>
    <row r="784" spans="4:4" ht="14">
      <c r="D784" s="95"/>
    </row>
    <row r="785" spans="4:4" ht="14">
      <c r="D785" s="95"/>
    </row>
    <row r="786" spans="4:4" ht="14">
      <c r="D786" s="95"/>
    </row>
    <row r="787" spans="4:4" ht="14">
      <c r="D787" s="95"/>
    </row>
    <row r="788" spans="4:4" ht="14">
      <c r="D788" s="95"/>
    </row>
    <row r="789" spans="4:4" ht="14">
      <c r="D789" s="95"/>
    </row>
    <row r="790" spans="4:4" ht="14">
      <c r="D790" s="95"/>
    </row>
    <row r="791" spans="4:4" ht="14">
      <c r="D791" s="95"/>
    </row>
    <row r="792" spans="4:4" ht="14">
      <c r="D792" s="95"/>
    </row>
    <row r="793" spans="4:4" ht="14">
      <c r="D793" s="95"/>
    </row>
    <row r="794" spans="4:4" ht="14">
      <c r="D794" s="95"/>
    </row>
    <row r="795" spans="4:4" ht="14">
      <c r="D795" s="95"/>
    </row>
    <row r="796" spans="4:4" ht="14">
      <c r="D796" s="95"/>
    </row>
    <row r="797" spans="4:4" ht="14">
      <c r="D797" s="95"/>
    </row>
    <row r="798" spans="4:4" ht="14">
      <c r="D798" s="95"/>
    </row>
    <row r="799" spans="4:4" ht="14">
      <c r="D799" s="95"/>
    </row>
    <row r="800" spans="4:4" ht="14">
      <c r="D800" s="95"/>
    </row>
    <row r="801" spans="4:4" ht="14">
      <c r="D801" s="95"/>
    </row>
    <row r="802" spans="4:4" ht="14">
      <c r="D802" s="95"/>
    </row>
    <row r="803" spans="4:4" ht="14">
      <c r="D803" s="95"/>
    </row>
    <row r="804" spans="4:4" ht="14">
      <c r="D804" s="95"/>
    </row>
    <row r="805" spans="4:4" ht="14">
      <c r="D805" s="95"/>
    </row>
    <row r="806" spans="4:4" ht="14">
      <c r="D806" s="95"/>
    </row>
    <row r="807" spans="4:4" ht="14">
      <c r="D807" s="95"/>
    </row>
    <row r="808" spans="4:4" ht="14">
      <c r="D808" s="95"/>
    </row>
    <row r="809" spans="4:4" ht="14">
      <c r="D809" s="95"/>
    </row>
    <row r="810" spans="4:4" ht="14">
      <c r="D810" s="95"/>
    </row>
    <row r="811" spans="4:4" ht="14">
      <c r="D811" s="95"/>
    </row>
    <row r="812" spans="4:4" ht="14">
      <c r="D812" s="95"/>
    </row>
    <row r="813" spans="4:4" ht="14">
      <c r="D813" s="95"/>
    </row>
    <row r="814" spans="4:4" ht="14">
      <c r="D814" s="95"/>
    </row>
    <row r="815" spans="4:4" ht="14">
      <c r="D815" s="95"/>
    </row>
    <row r="816" spans="4:4" ht="14">
      <c r="D816" s="95"/>
    </row>
    <row r="817" spans="4:4" ht="14">
      <c r="D817" s="95"/>
    </row>
    <row r="818" spans="4:4" ht="14">
      <c r="D818" s="95"/>
    </row>
    <row r="819" spans="4:4" ht="14">
      <c r="D819" s="95"/>
    </row>
    <row r="820" spans="4:4" ht="14">
      <c r="D820" s="95"/>
    </row>
    <row r="821" spans="4:4" ht="14">
      <c r="D821" s="95"/>
    </row>
    <row r="822" spans="4:4" ht="14">
      <c r="D822" s="95"/>
    </row>
    <row r="823" spans="4:4" ht="14">
      <c r="D823" s="95"/>
    </row>
    <row r="824" spans="4:4" ht="14">
      <c r="D824" s="95"/>
    </row>
    <row r="825" spans="4:4" ht="14">
      <c r="D825" s="95"/>
    </row>
    <row r="826" spans="4:4" ht="14">
      <c r="D826" s="95"/>
    </row>
    <row r="827" spans="4:4" ht="14">
      <c r="D827" s="95"/>
    </row>
    <row r="828" spans="4:4" ht="14">
      <c r="D828" s="95"/>
    </row>
    <row r="829" spans="4:4" ht="14">
      <c r="D829" s="95"/>
    </row>
    <row r="830" spans="4:4" ht="14">
      <c r="D830" s="95"/>
    </row>
    <row r="831" spans="4:4" ht="14">
      <c r="D831" s="95"/>
    </row>
    <row r="832" spans="4:4" ht="14">
      <c r="D832" s="95"/>
    </row>
    <row r="833" spans="4:4" ht="14">
      <c r="D833" s="95"/>
    </row>
    <row r="834" spans="4:4" ht="14">
      <c r="D834" s="95"/>
    </row>
    <row r="835" spans="4:4" ht="14">
      <c r="D835" s="95"/>
    </row>
    <row r="836" spans="4:4" ht="14">
      <c r="D836" s="95"/>
    </row>
    <row r="837" spans="4:4" ht="14">
      <c r="D837" s="95"/>
    </row>
    <row r="838" spans="4:4" ht="14">
      <c r="D838" s="95"/>
    </row>
    <row r="839" spans="4:4" ht="14">
      <c r="D839" s="95"/>
    </row>
    <row r="840" spans="4:4" ht="14">
      <c r="D840" s="95"/>
    </row>
    <row r="841" spans="4:4" ht="14">
      <c r="D841" s="95"/>
    </row>
    <row r="842" spans="4:4" ht="14">
      <c r="D842" s="95"/>
    </row>
    <row r="843" spans="4:4" ht="14">
      <c r="D843" s="95"/>
    </row>
    <row r="844" spans="4:4" ht="14">
      <c r="D844" s="95"/>
    </row>
    <row r="845" spans="4:4" ht="14">
      <c r="D845" s="95"/>
    </row>
    <row r="846" spans="4:4" ht="14">
      <c r="D846" s="95"/>
    </row>
    <row r="847" spans="4:4" ht="14">
      <c r="D847" s="95"/>
    </row>
    <row r="848" spans="4:4" ht="14">
      <c r="D848" s="95"/>
    </row>
    <row r="849" spans="4:4" ht="14">
      <c r="D849" s="95"/>
    </row>
    <row r="850" spans="4:4" ht="14">
      <c r="D850" s="95"/>
    </row>
    <row r="851" spans="4:4" ht="14">
      <c r="D851" s="95"/>
    </row>
    <row r="852" spans="4:4" ht="14">
      <c r="D852" s="95"/>
    </row>
    <row r="853" spans="4:4" ht="14">
      <c r="D853" s="95"/>
    </row>
    <row r="854" spans="4:4" ht="14">
      <c r="D854" s="95"/>
    </row>
    <row r="855" spans="4:4" ht="14">
      <c r="D855" s="95"/>
    </row>
    <row r="856" spans="4:4" ht="14">
      <c r="D856" s="95"/>
    </row>
    <row r="857" spans="4:4" ht="14">
      <c r="D857" s="95"/>
    </row>
    <row r="858" spans="4:4" ht="14">
      <c r="D858" s="95"/>
    </row>
    <row r="859" spans="4:4" ht="14">
      <c r="D859" s="95"/>
    </row>
    <row r="860" spans="4:4" ht="14">
      <c r="D860" s="95"/>
    </row>
    <row r="861" spans="4:4" ht="14">
      <c r="D861" s="95"/>
    </row>
    <row r="862" spans="4:4" ht="14">
      <c r="D862" s="95"/>
    </row>
    <row r="863" spans="4:4" ht="14">
      <c r="D863" s="95"/>
    </row>
    <row r="864" spans="4:4" ht="14">
      <c r="D864" s="95"/>
    </row>
    <row r="865" spans="4:4" ht="14">
      <c r="D865" s="95"/>
    </row>
    <row r="866" spans="4:4" ht="14">
      <c r="D866" s="95"/>
    </row>
    <row r="867" spans="4:4" ht="14">
      <c r="D867" s="95"/>
    </row>
    <row r="868" spans="4:4" ht="14">
      <c r="D868" s="95"/>
    </row>
    <row r="869" spans="4:4" ht="14">
      <c r="D869" s="95"/>
    </row>
    <row r="870" spans="4:4" ht="14">
      <c r="D870" s="95"/>
    </row>
    <row r="871" spans="4:4" ht="14">
      <c r="D871" s="95"/>
    </row>
    <row r="872" spans="4:4" ht="14">
      <c r="D872" s="95"/>
    </row>
    <row r="873" spans="4:4" ht="14">
      <c r="D873" s="95"/>
    </row>
    <row r="874" spans="4:4" ht="14">
      <c r="D874" s="95"/>
    </row>
    <row r="875" spans="4:4" ht="14">
      <c r="D875" s="95"/>
    </row>
    <row r="876" spans="4:4" ht="14">
      <c r="D876" s="95"/>
    </row>
    <row r="877" spans="4:4" ht="14">
      <c r="D877" s="95"/>
    </row>
    <row r="878" spans="4:4" ht="14">
      <c r="D878" s="95"/>
    </row>
    <row r="879" spans="4:4" ht="14">
      <c r="D879" s="95"/>
    </row>
    <row r="880" spans="4:4" ht="14">
      <c r="D880" s="95"/>
    </row>
    <row r="881" spans="4:4" ht="14">
      <c r="D881" s="95"/>
    </row>
    <row r="882" spans="4:4" ht="14">
      <c r="D882" s="95"/>
    </row>
    <row r="883" spans="4:4" ht="14">
      <c r="D883" s="95"/>
    </row>
    <row r="884" spans="4:4" ht="14">
      <c r="D884" s="95"/>
    </row>
    <row r="885" spans="4:4" ht="14">
      <c r="D885" s="95"/>
    </row>
    <row r="886" spans="4:4" ht="14">
      <c r="D886" s="95"/>
    </row>
    <row r="887" spans="4:4" ht="14">
      <c r="D887" s="95"/>
    </row>
    <row r="888" spans="4:4" ht="14">
      <c r="D888" s="95"/>
    </row>
    <row r="889" spans="4:4" ht="14">
      <c r="D889" s="95"/>
    </row>
    <row r="890" spans="4:4" ht="14">
      <c r="D890" s="95"/>
    </row>
    <row r="891" spans="4:4" ht="14">
      <c r="D891" s="95"/>
    </row>
    <row r="892" spans="4:4" ht="14">
      <c r="D892" s="95"/>
    </row>
    <row r="893" spans="4:4" ht="14">
      <c r="D893" s="95"/>
    </row>
    <row r="894" spans="4:4" ht="14">
      <c r="D894" s="95"/>
    </row>
    <row r="895" spans="4:4" ht="14">
      <c r="D895" s="95"/>
    </row>
    <row r="896" spans="4:4" ht="14">
      <c r="D896" s="95"/>
    </row>
    <row r="897" spans="4:4" ht="14">
      <c r="D897" s="95"/>
    </row>
    <row r="898" spans="4:4" ht="14">
      <c r="D898" s="95"/>
    </row>
    <row r="899" spans="4:4" ht="14">
      <c r="D899" s="95"/>
    </row>
    <row r="900" spans="4:4" ht="14">
      <c r="D900" s="95"/>
    </row>
    <row r="901" spans="4:4" ht="14">
      <c r="D901" s="95"/>
    </row>
    <row r="902" spans="4:4" ht="14">
      <c r="D902" s="95"/>
    </row>
    <row r="903" spans="4:4" ht="14">
      <c r="D903" s="95"/>
    </row>
    <row r="904" spans="4:4" ht="14">
      <c r="D904" s="95"/>
    </row>
    <row r="905" spans="4:4" ht="14">
      <c r="D905" s="95"/>
    </row>
    <row r="906" spans="4:4" ht="14">
      <c r="D906" s="95"/>
    </row>
    <row r="907" spans="4:4" ht="14">
      <c r="D907" s="95"/>
    </row>
    <row r="908" spans="4:4" ht="14">
      <c r="D908" s="95"/>
    </row>
    <row r="909" spans="4:4" ht="14">
      <c r="D909" s="95"/>
    </row>
    <row r="910" spans="4:4" ht="14">
      <c r="D910" s="95"/>
    </row>
    <row r="911" spans="4:4" ht="14">
      <c r="D911" s="95"/>
    </row>
    <row r="912" spans="4:4" ht="14">
      <c r="D912" s="95"/>
    </row>
    <row r="913" spans="4:4" ht="14">
      <c r="D913" s="95"/>
    </row>
    <row r="914" spans="4:4" ht="14">
      <c r="D914" s="95"/>
    </row>
    <row r="915" spans="4:4" ht="14">
      <c r="D915" s="95"/>
    </row>
    <row r="916" spans="4:4" ht="14">
      <c r="D916" s="95"/>
    </row>
    <row r="917" spans="4:4" ht="14">
      <c r="D917" s="95"/>
    </row>
    <row r="918" spans="4:4" ht="14">
      <c r="D918" s="95"/>
    </row>
    <row r="919" spans="4:4" ht="14">
      <c r="D919" s="95"/>
    </row>
    <row r="920" spans="4:4" ht="14">
      <c r="D920" s="95"/>
    </row>
    <row r="921" spans="4:4" ht="14">
      <c r="D921" s="95"/>
    </row>
    <row r="922" spans="4:4" ht="14">
      <c r="D922" s="95"/>
    </row>
    <row r="923" spans="4:4" ht="14">
      <c r="D923" s="95"/>
    </row>
    <row r="924" spans="4:4" ht="14">
      <c r="D924" s="95"/>
    </row>
    <row r="925" spans="4:4" ht="14">
      <c r="D925" s="95"/>
    </row>
    <row r="926" spans="4:4" ht="14">
      <c r="D926" s="95"/>
    </row>
    <row r="927" spans="4:4" ht="14">
      <c r="D927" s="95"/>
    </row>
    <row r="928" spans="4:4" ht="14">
      <c r="D928" s="95"/>
    </row>
    <row r="929" spans="4:4" ht="14">
      <c r="D929" s="95"/>
    </row>
    <row r="930" spans="4:4" ht="14">
      <c r="D930" s="95"/>
    </row>
    <row r="931" spans="4:4" ht="14">
      <c r="D931" s="95"/>
    </row>
    <row r="932" spans="4:4" ht="14">
      <c r="D932" s="95"/>
    </row>
    <row r="933" spans="4:4" ht="14">
      <c r="D933" s="95"/>
    </row>
    <row r="934" spans="4:4" ht="14">
      <c r="D934" s="95"/>
    </row>
    <row r="935" spans="4:4" ht="14">
      <c r="D935" s="95"/>
    </row>
    <row r="936" spans="4:4" ht="14">
      <c r="D936" s="95"/>
    </row>
    <row r="937" spans="4:4" ht="14">
      <c r="D937" s="95"/>
    </row>
    <row r="938" spans="4:4" ht="14">
      <c r="D938" s="95"/>
    </row>
    <row r="939" spans="4:4" ht="14">
      <c r="D939" s="95"/>
    </row>
    <row r="940" spans="4:4" ht="14">
      <c r="D940" s="95"/>
    </row>
    <row r="941" spans="4:4" ht="14">
      <c r="D941" s="95"/>
    </row>
    <row r="942" spans="4:4" ht="14">
      <c r="D942" s="95"/>
    </row>
    <row r="943" spans="4:4" ht="14">
      <c r="D943" s="95"/>
    </row>
    <row r="944" spans="4:4" ht="14">
      <c r="D944" s="95"/>
    </row>
    <row r="945" spans="4:4" ht="14">
      <c r="D945" s="95"/>
    </row>
    <row r="946" spans="4:4" ht="14">
      <c r="D946" s="95"/>
    </row>
    <row r="947" spans="4:4" ht="14">
      <c r="D947" s="95"/>
    </row>
    <row r="948" spans="4:4" ht="14">
      <c r="D948" s="95"/>
    </row>
    <row r="949" spans="4:4" ht="14">
      <c r="D949" s="95"/>
    </row>
    <row r="950" spans="4:4" ht="14">
      <c r="D950" s="95"/>
    </row>
    <row r="951" spans="4:4" ht="14">
      <c r="D951" s="95"/>
    </row>
    <row r="952" spans="4:4" ht="14">
      <c r="D952" s="95"/>
    </row>
    <row r="953" spans="4:4" ht="14">
      <c r="D953" s="95"/>
    </row>
    <row r="954" spans="4:4" ht="14">
      <c r="D954" s="95"/>
    </row>
    <row r="955" spans="4:4" ht="14">
      <c r="D955" s="95"/>
    </row>
    <row r="956" spans="4:4" ht="14">
      <c r="D956" s="95"/>
    </row>
    <row r="957" spans="4:4" ht="14">
      <c r="D957" s="95"/>
    </row>
    <row r="958" spans="4:4" ht="14">
      <c r="D958" s="95"/>
    </row>
    <row r="959" spans="4:4" ht="14">
      <c r="D959" s="95"/>
    </row>
    <row r="960" spans="4:4" ht="14">
      <c r="D960" s="95"/>
    </row>
    <row r="961" spans="4:4" ht="14">
      <c r="D961" s="95"/>
    </row>
    <row r="962" spans="4:4" ht="14">
      <c r="D962" s="95"/>
    </row>
    <row r="963" spans="4:4" ht="14">
      <c r="D963" s="95"/>
    </row>
    <row r="964" spans="4:4" ht="14">
      <c r="D964" s="95"/>
    </row>
    <row r="965" spans="4:4" ht="14">
      <c r="D965" s="95"/>
    </row>
    <row r="966" spans="4:4" ht="14">
      <c r="D966" s="95"/>
    </row>
    <row r="967" spans="4:4" ht="14">
      <c r="D967" s="95"/>
    </row>
    <row r="968" spans="4:4" ht="14">
      <c r="D968" s="95"/>
    </row>
    <row r="969" spans="4:4" ht="14">
      <c r="D969" s="95"/>
    </row>
    <row r="970" spans="4:4" ht="14">
      <c r="D970" s="95"/>
    </row>
    <row r="971" spans="4:4" ht="14">
      <c r="D971" s="95"/>
    </row>
    <row r="972" spans="4:4" ht="14">
      <c r="D972" s="95"/>
    </row>
    <row r="973" spans="4:4" ht="14">
      <c r="D973" s="95"/>
    </row>
    <row r="974" spans="4:4" ht="14">
      <c r="D974" s="95"/>
    </row>
    <row r="975" spans="4:4" ht="14">
      <c r="D975" s="95"/>
    </row>
    <row r="976" spans="4:4" ht="14">
      <c r="D976" s="95"/>
    </row>
    <row r="977" spans="4:4" ht="14">
      <c r="D977" s="95"/>
    </row>
    <row r="978" spans="4:4" ht="14">
      <c r="D978" s="95"/>
    </row>
    <row r="979" spans="4:4" ht="14">
      <c r="D979" s="95"/>
    </row>
    <row r="980" spans="4:4" ht="14">
      <c r="D980" s="95"/>
    </row>
    <row r="981" spans="4:4" ht="14">
      <c r="D981" s="95"/>
    </row>
    <row r="982" spans="4:4" ht="14">
      <c r="D982" s="95"/>
    </row>
    <row r="983" spans="4:4" ht="14">
      <c r="D983" s="95"/>
    </row>
    <row r="984" spans="4:4" ht="14">
      <c r="D984" s="95"/>
    </row>
    <row r="985" spans="4:4" ht="14">
      <c r="D985" s="95"/>
    </row>
    <row r="986" spans="4:4" ht="14">
      <c r="D986" s="95"/>
    </row>
    <row r="987" spans="4:4" ht="14">
      <c r="D987" s="95"/>
    </row>
    <row r="988" spans="4:4" ht="14">
      <c r="D988" s="95"/>
    </row>
    <row r="989" spans="4:4" ht="14">
      <c r="D989" s="95"/>
    </row>
    <row r="990" spans="4:4" ht="14">
      <c r="D990" s="95"/>
    </row>
    <row r="991" spans="4:4" ht="14">
      <c r="D991" s="95"/>
    </row>
    <row r="992" spans="4:4" ht="14">
      <c r="D992" s="95"/>
    </row>
    <row r="993" spans="4:4" ht="14">
      <c r="D993" s="95"/>
    </row>
    <row r="994" spans="4:4" ht="14">
      <c r="D994" s="95"/>
    </row>
    <row r="995" spans="4:4" ht="14">
      <c r="D995" s="95"/>
    </row>
    <row r="996" spans="4:4" ht="14">
      <c r="D996" s="95"/>
    </row>
    <row r="997" spans="4:4" ht="14">
      <c r="D997" s="95"/>
    </row>
    <row r="998" spans="4:4" ht="14">
      <c r="D998" s="95"/>
    </row>
    <row r="999" spans="4:4" ht="14">
      <c r="D999" s="95"/>
    </row>
    <row r="1000" spans="4:4" ht="14">
      <c r="D1000" s="95"/>
    </row>
  </sheetData>
  <autoFilter ref="B5:G11" xr:uid="{00000000-0009-0000-0000-000011000000}"/>
  <mergeCells count="2">
    <mergeCell ref="B2:C2"/>
    <mergeCell ref="B3:C3"/>
  </mergeCells>
  <conditionalFormatting sqref="B6:B505">
    <cfRule type="expression" dxfId="23" priority="1">
      <formula>AND($B6&lt;&gt;"",MOD(SUM(--($B5:$B$5&lt;&gt;$B6:$B$6))+1,2))</formula>
    </cfRule>
  </conditionalFormatting>
  <conditionalFormatting sqref="B6:F505">
    <cfRule type="expression" dxfId="22" priority="2">
      <formula>$B6&lt;&gt;""</formula>
    </cfRule>
  </conditionalFormatting>
  <conditionalFormatting sqref="G6:G505">
    <cfRule type="expression" dxfId="21" priority="3">
      <formula>$B6&lt;&gt;""</formula>
    </cfRule>
  </conditionalFormatting>
  <dataValidations count="1">
    <dataValidation type="list" allowBlank="1" sqref="C6:C505" xr:uid="{00000000-0002-0000-1100-000000000000}">
      <formula1>rngTexty</formula1>
    </dataValidation>
  </dataValidations>
  <pageMargins left="0.39370078740157483" right="0.39370078740157483" top="0.39370078740157483" bottom="0.62992125984251968" header="0" footer="0"/>
  <pageSetup paperSize="9" orientation="portrait"/>
  <headerFooter>
    <oddFooter>&amp;CStrana &amp;P z</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Listy</vt:lpstr>
      </vt:variant>
      <vt:variant>
        <vt:i4>36</vt:i4>
      </vt:variant>
      <vt:variant>
        <vt:lpstr>Pojmenované oblasti</vt:lpstr>
      </vt:variant>
      <vt:variant>
        <vt:i4>2</vt:i4>
      </vt:variant>
    </vt:vector>
  </HeadingPairs>
  <TitlesOfParts>
    <vt:vector size="38" baseType="lpstr">
      <vt:lpstr>listopad</vt:lpstr>
      <vt:lpstr>Unifi</vt:lpstr>
      <vt:lpstr>Černý kam 3.</vt:lpstr>
      <vt:lpstr>březen23</vt:lpstr>
      <vt:lpstr>únor23</vt:lpstr>
      <vt:lpstr>leden23</vt:lpstr>
      <vt:lpstr>Statistika</vt:lpstr>
      <vt:lpstr>prosinec</vt:lpstr>
      <vt:lpstr>červen23</vt:lpstr>
      <vt:lpstr>říjen</vt:lpstr>
      <vt:lpstr>Extreme Network</vt:lpstr>
      <vt:lpstr>Černý4</vt:lpstr>
      <vt:lpstr>květen22</vt:lpstr>
      <vt:lpstr>demo</vt:lpstr>
      <vt:lpstr>duben23</vt:lpstr>
      <vt:lpstr>květen23</vt:lpstr>
      <vt:lpstr>Černy kam 2.</vt:lpstr>
      <vt:lpstr>Černý kam1.</vt:lpstr>
      <vt:lpstr>červenec23</vt:lpstr>
      <vt:lpstr>E-cig 1-4</vt:lpstr>
      <vt:lpstr>E-cig1</vt:lpstr>
      <vt:lpstr>E-cig2</vt:lpstr>
      <vt:lpstr>září</vt:lpstr>
      <vt:lpstr>Aleš VIP</vt:lpstr>
      <vt:lpstr>E-cig3</vt:lpstr>
      <vt:lpstr>E-cig4</vt:lpstr>
      <vt:lpstr>E-cig nechavame</vt:lpstr>
      <vt:lpstr>Prodejci E-cig CR</vt:lpstr>
      <vt:lpstr>Vysavače</vt:lpstr>
      <vt:lpstr>Jamberry</vt:lpstr>
      <vt:lpstr>JBR Laky</vt:lpstr>
      <vt:lpstr>Černý5</vt:lpstr>
      <vt:lpstr>Zboží skladem</vt:lpstr>
      <vt:lpstr>Reklamace PZ</vt:lpstr>
      <vt:lpstr>Galerie</vt:lpstr>
      <vt:lpstr>Nastavení</vt:lpstr>
      <vt:lpstr>rngRok</vt:lpstr>
      <vt:lpstr>rngTexty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Michal Grega</cp:lastModifiedBy>
  <dcterms:created xsi:type="dcterms:W3CDTF">2023-09-04T12:25:40Z</dcterms:created>
  <dcterms:modified xsi:type="dcterms:W3CDTF">2023-09-04T12:25:40Z</dcterms:modified>
</cp:coreProperties>
</file>